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50" windowWidth="14805" windowHeight="7965" firstSheet="1" activeTab="2"/>
  </bookViews>
  <sheets>
    <sheet name="SE OF GCA" sheetId="1" r:id="rId1"/>
    <sheet name="Parents Significant NS" sheetId="2" r:id="rId2"/>
    <sheet name="hybrids significant NS" sheetId="5" r:id="rId3"/>
  </sheets>
  <definedNames>
    <definedName name="_GoBack" localSheetId="2">'hybrids significant NS'!#REF!</definedName>
  </definedNames>
  <calcPr calcId="125725"/>
</workbook>
</file>

<file path=xl/calcChain.xml><?xml version="1.0" encoding="utf-8"?>
<calcChain xmlns="http://schemas.openxmlformats.org/spreadsheetml/2006/main">
  <c r="J159" i="5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F185" s="1"/>
  <c r="E186"/>
  <c r="E187"/>
  <c r="E188"/>
  <c r="E189"/>
  <c r="F189" s="1"/>
  <c r="E190"/>
  <c r="E191"/>
  <c r="E192"/>
  <c r="E193"/>
  <c r="F193" s="1"/>
  <c r="E194"/>
  <c r="E195"/>
  <c r="E196"/>
  <c r="E197"/>
  <c r="F197" s="1"/>
  <c r="E198"/>
  <c r="E199"/>
  <c r="E200"/>
  <c r="E201"/>
  <c r="E202"/>
  <c r="F202" s="1"/>
  <c r="E158"/>
  <c r="D159"/>
  <c r="D160"/>
  <c r="F160" s="1"/>
  <c r="D161"/>
  <c r="D162"/>
  <c r="D163"/>
  <c r="D164"/>
  <c r="F164" s="1"/>
  <c r="D165"/>
  <c r="D166"/>
  <c r="D167"/>
  <c r="D168"/>
  <c r="F168" s="1"/>
  <c r="D169"/>
  <c r="D170"/>
  <c r="D171"/>
  <c r="D172"/>
  <c r="F172" s="1"/>
  <c r="D173"/>
  <c r="D174"/>
  <c r="D175"/>
  <c r="D176"/>
  <c r="F176" s="1"/>
  <c r="D177"/>
  <c r="D178"/>
  <c r="D179"/>
  <c r="D180"/>
  <c r="F180" s="1"/>
  <c r="D181"/>
  <c r="D182"/>
  <c r="D183"/>
  <c r="D184"/>
  <c r="F184" s="1"/>
  <c r="D185"/>
  <c r="D186"/>
  <c r="D187"/>
  <c r="D188"/>
  <c r="F188" s="1"/>
  <c r="D189"/>
  <c r="D190"/>
  <c r="D191"/>
  <c r="D192"/>
  <c r="F192" s="1"/>
  <c r="D193"/>
  <c r="D194"/>
  <c r="D195"/>
  <c r="D196"/>
  <c r="F196" s="1"/>
  <c r="D197"/>
  <c r="D198"/>
  <c r="D199"/>
  <c r="D200"/>
  <c r="D201"/>
  <c r="D202"/>
  <c r="D158"/>
  <c r="K202"/>
  <c r="K201"/>
  <c r="K200"/>
  <c r="F200"/>
  <c r="K199"/>
  <c r="F199"/>
  <c r="K198"/>
  <c r="F198"/>
  <c r="K197"/>
  <c r="K196"/>
  <c r="K195"/>
  <c r="F195"/>
  <c r="K194"/>
  <c r="F194"/>
  <c r="K193"/>
  <c r="K192"/>
  <c r="K191"/>
  <c r="F191"/>
  <c r="K190"/>
  <c r="F190"/>
  <c r="K189"/>
  <c r="K188"/>
  <c r="K187"/>
  <c r="F187"/>
  <c r="K186"/>
  <c r="F186"/>
  <c r="K185"/>
  <c r="K184"/>
  <c r="K183"/>
  <c r="F183"/>
  <c r="K182"/>
  <c r="F182"/>
  <c r="K181"/>
  <c r="K180"/>
  <c r="K179"/>
  <c r="F179"/>
  <c r="K178"/>
  <c r="F178"/>
  <c r="K177"/>
  <c r="K176"/>
  <c r="K175"/>
  <c r="F175"/>
  <c r="K174"/>
  <c r="F174"/>
  <c r="K173"/>
  <c r="K172"/>
  <c r="K171"/>
  <c r="F171"/>
  <c r="K170"/>
  <c r="F170"/>
  <c r="K169"/>
  <c r="K168"/>
  <c r="K167"/>
  <c r="F167"/>
  <c r="K166"/>
  <c r="F166"/>
  <c r="K165"/>
  <c r="K164"/>
  <c r="K163"/>
  <c r="F163"/>
  <c r="K162"/>
  <c r="F162"/>
  <c r="K161"/>
  <c r="K160"/>
  <c r="K159"/>
  <c r="F159"/>
  <c r="K158"/>
  <c r="F158"/>
  <c r="J109"/>
  <c r="J110"/>
  <c r="J111"/>
  <c r="J112"/>
  <c r="J113"/>
  <c r="J114"/>
  <c r="J115"/>
  <c r="K115" s="1"/>
  <c r="J116"/>
  <c r="K116" s="1"/>
  <c r="J117"/>
  <c r="J118"/>
  <c r="J119"/>
  <c r="J120"/>
  <c r="J121"/>
  <c r="J122"/>
  <c r="J123"/>
  <c r="K123" s="1"/>
  <c r="J124"/>
  <c r="J125"/>
  <c r="J126"/>
  <c r="J127"/>
  <c r="J128"/>
  <c r="J129"/>
  <c r="J130"/>
  <c r="J131"/>
  <c r="J132"/>
  <c r="J133"/>
  <c r="J134"/>
  <c r="J135"/>
  <c r="K135" s="1"/>
  <c r="J136"/>
  <c r="J137"/>
  <c r="J138"/>
  <c r="J139"/>
  <c r="K139" s="1"/>
  <c r="J140"/>
  <c r="J141"/>
  <c r="K141" s="1"/>
  <c r="J142"/>
  <c r="J143"/>
  <c r="K143" s="1"/>
  <c r="J144"/>
  <c r="K144" s="1"/>
  <c r="J145"/>
  <c r="J146"/>
  <c r="J147"/>
  <c r="J148"/>
  <c r="J149"/>
  <c r="J150"/>
  <c r="J151"/>
  <c r="J152"/>
  <c r="J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K146" s="1"/>
  <c r="I147"/>
  <c r="I148"/>
  <c r="K148" s="1"/>
  <c r="I149"/>
  <c r="I150"/>
  <c r="I151"/>
  <c r="I152"/>
  <c r="I108"/>
  <c r="E109"/>
  <c r="E110"/>
  <c r="E111"/>
  <c r="E112"/>
  <c r="E113"/>
  <c r="E114"/>
  <c r="E115"/>
  <c r="E116"/>
  <c r="E117"/>
  <c r="E118"/>
  <c r="E119"/>
  <c r="E120"/>
  <c r="E121"/>
  <c r="F121" s="1"/>
  <c r="E122"/>
  <c r="E123"/>
  <c r="E124"/>
  <c r="E125"/>
  <c r="F125" s="1"/>
  <c r="E126"/>
  <c r="E127"/>
  <c r="F127" s="1"/>
  <c r="E128"/>
  <c r="E129"/>
  <c r="F129" s="1"/>
  <c r="E130"/>
  <c r="E131"/>
  <c r="F131" s="1"/>
  <c r="E132"/>
  <c r="E133"/>
  <c r="F133" s="1"/>
  <c r="E134"/>
  <c r="E135"/>
  <c r="F135" s="1"/>
  <c r="E136"/>
  <c r="E137"/>
  <c r="F137" s="1"/>
  <c r="E138"/>
  <c r="E139"/>
  <c r="F139" s="1"/>
  <c r="E140"/>
  <c r="E141"/>
  <c r="F141" s="1"/>
  <c r="E142"/>
  <c r="E143"/>
  <c r="F143" s="1"/>
  <c r="E144"/>
  <c r="E145"/>
  <c r="F145" s="1"/>
  <c r="E146"/>
  <c r="E147"/>
  <c r="E148"/>
  <c r="E149"/>
  <c r="F149" s="1"/>
  <c r="E150"/>
  <c r="F150" s="1"/>
  <c r="E151"/>
  <c r="E152"/>
  <c r="E108"/>
  <c r="F108" s="1"/>
  <c r="D109"/>
  <c r="D110"/>
  <c r="D111"/>
  <c r="D112"/>
  <c r="D113"/>
  <c r="D114"/>
  <c r="D115"/>
  <c r="D116"/>
  <c r="D117"/>
  <c r="D118"/>
  <c r="F118" s="1"/>
  <c r="D119"/>
  <c r="D120"/>
  <c r="F120" s="1"/>
  <c r="D121"/>
  <c r="D122"/>
  <c r="F122" s="1"/>
  <c r="D123"/>
  <c r="D124"/>
  <c r="D125"/>
  <c r="D126"/>
  <c r="D127"/>
  <c r="D128"/>
  <c r="F128" s="1"/>
  <c r="D129"/>
  <c r="D130"/>
  <c r="D131"/>
  <c r="D132"/>
  <c r="D133"/>
  <c r="D134"/>
  <c r="D135"/>
  <c r="D136"/>
  <c r="F136" s="1"/>
  <c r="D137"/>
  <c r="D138"/>
  <c r="F138" s="1"/>
  <c r="D139"/>
  <c r="D140"/>
  <c r="F140" s="1"/>
  <c r="D141"/>
  <c r="D142"/>
  <c r="D143"/>
  <c r="D144"/>
  <c r="F144" s="1"/>
  <c r="D145"/>
  <c r="D146"/>
  <c r="D147"/>
  <c r="D148"/>
  <c r="D149"/>
  <c r="D150"/>
  <c r="D151"/>
  <c r="D152"/>
  <c r="D108"/>
  <c r="K152"/>
  <c r="K150"/>
  <c r="K149"/>
  <c r="K145"/>
  <c r="K142"/>
  <c r="K140"/>
  <c r="K138"/>
  <c r="K137"/>
  <c r="K136"/>
  <c r="F134"/>
  <c r="K133"/>
  <c r="F132"/>
  <c r="F130"/>
  <c r="F126"/>
  <c r="F124"/>
  <c r="F123"/>
  <c r="F119"/>
  <c r="K117"/>
  <c r="F116"/>
  <c r="F115"/>
  <c r="F114"/>
  <c r="F112"/>
  <c r="F111"/>
  <c r="K110"/>
  <c r="K109"/>
  <c r="K108"/>
  <c r="J58"/>
  <c r="J59"/>
  <c r="K59" s="1"/>
  <c r="J60"/>
  <c r="J61"/>
  <c r="K61" s="1"/>
  <c r="J62"/>
  <c r="J63"/>
  <c r="J64"/>
  <c r="J65"/>
  <c r="J66"/>
  <c r="J67"/>
  <c r="J68"/>
  <c r="K68" s="1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K91" s="1"/>
  <c r="J92"/>
  <c r="J93"/>
  <c r="J94"/>
  <c r="J95"/>
  <c r="J96"/>
  <c r="J97"/>
  <c r="J98"/>
  <c r="J99"/>
  <c r="J100"/>
  <c r="J101"/>
  <c r="J57"/>
  <c r="I58"/>
  <c r="K58" s="1"/>
  <c r="I59"/>
  <c r="I60"/>
  <c r="I61"/>
  <c r="I62"/>
  <c r="K62" s="1"/>
  <c r="I63"/>
  <c r="I64"/>
  <c r="I65"/>
  <c r="I66"/>
  <c r="K66" s="1"/>
  <c r="I67"/>
  <c r="I68"/>
  <c r="I69"/>
  <c r="I70"/>
  <c r="K70" s="1"/>
  <c r="I71"/>
  <c r="I72"/>
  <c r="I73"/>
  <c r="I74"/>
  <c r="K74" s="1"/>
  <c r="I75"/>
  <c r="I76"/>
  <c r="I77"/>
  <c r="I78"/>
  <c r="I79"/>
  <c r="I80"/>
  <c r="I81"/>
  <c r="I82"/>
  <c r="K82" s="1"/>
  <c r="I83"/>
  <c r="I84"/>
  <c r="I85"/>
  <c r="I86"/>
  <c r="K86" s="1"/>
  <c r="I87"/>
  <c r="I88"/>
  <c r="I89"/>
  <c r="I90"/>
  <c r="K90" s="1"/>
  <c r="I91"/>
  <c r="I92"/>
  <c r="I93"/>
  <c r="I94"/>
  <c r="K94" s="1"/>
  <c r="I95"/>
  <c r="I96"/>
  <c r="I97"/>
  <c r="I98"/>
  <c r="K98" s="1"/>
  <c r="I99"/>
  <c r="I100"/>
  <c r="I101"/>
  <c r="I57"/>
  <c r="K57" s="1"/>
  <c r="E58"/>
  <c r="E59"/>
  <c r="E60"/>
  <c r="E61"/>
  <c r="E62"/>
  <c r="E63"/>
  <c r="E64"/>
  <c r="E65"/>
  <c r="E66"/>
  <c r="E67"/>
  <c r="F67" s="1"/>
  <c r="E68"/>
  <c r="E69"/>
  <c r="E70"/>
  <c r="E71"/>
  <c r="E72"/>
  <c r="E73"/>
  <c r="F73" s="1"/>
  <c r="E74"/>
  <c r="E75"/>
  <c r="E76"/>
  <c r="E77"/>
  <c r="E78"/>
  <c r="E79"/>
  <c r="F79" s="1"/>
  <c r="E80"/>
  <c r="E81"/>
  <c r="F81" s="1"/>
  <c r="E82"/>
  <c r="F82" s="1"/>
  <c r="E83"/>
  <c r="E84"/>
  <c r="E85"/>
  <c r="E86"/>
  <c r="F86" s="1"/>
  <c r="E87"/>
  <c r="F87" s="1"/>
  <c r="E88"/>
  <c r="E89"/>
  <c r="E90"/>
  <c r="F90" s="1"/>
  <c r="E91"/>
  <c r="E92"/>
  <c r="E93"/>
  <c r="E94"/>
  <c r="E95"/>
  <c r="E96"/>
  <c r="E97"/>
  <c r="E98"/>
  <c r="E99"/>
  <c r="E100"/>
  <c r="E101"/>
  <c r="E57"/>
  <c r="F57" s="1"/>
  <c r="D58"/>
  <c r="D59"/>
  <c r="D60"/>
  <c r="F60" s="1"/>
  <c r="D61"/>
  <c r="D62"/>
  <c r="D63"/>
  <c r="D64"/>
  <c r="F64" s="1"/>
  <c r="D65"/>
  <c r="D66"/>
  <c r="D67"/>
  <c r="D68"/>
  <c r="F68" s="1"/>
  <c r="D69"/>
  <c r="D70"/>
  <c r="D71"/>
  <c r="D72"/>
  <c r="D73"/>
  <c r="D74"/>
  <c r="D75"/>
  <c r="D76"/>
  <c r="D77"/>
  <c r="D78"/>
  <c r="D79"/>
  <c r="D80"/>
  <c r="D81"/>
  <c r="D82"/>
  <c r="D83"/>
  <c r="D84"/>
  <c r="F84" s="1"/>
  <c r="D85"/>
  <c r="D86"/>
  <c r="D87"/>
  <c r="D88"/>
  <c r="F88" s="1"/>
  <c r="D89"/>
  <c r="D90"/>
  <c r="D91"/>
  <c r="D92"/>
  <c r="F92" s="1"/>
  <c r="D93"/>
  <c r="D94"/>
  <c r="D95"/>
  <c r="D96"/>
  <c r="F96" s="1"/>
  <c r="D97"/>
  <c r="D98"/>
  <c r="D99"/>
  <c r="D100"/>
  <c r="D101"/>
  <c r="D57"/>
  <c r="F80"/>
  <c r="K78"/>
  <c r="F72"/>
  <c r="F59"/>
  <c r="J6"/>
  <c r="J7"/>
  <c r="J8"/>
  <c r="J9"/>
  <c r="J10"/>
  <c r="J11"/>
  <c r="J12"/>
  <c r="K12" s="1"/>
  <c r="J13"/>
  <c r="K13" s="1"/>
  <c r="J14"/>
  <c r="J15"/>
  <c r="J16"/>
  <c r="J17"/>
  <c r="J18"/>
  <c r="J19"/>
  <c r="J20"/>
  <c r="J21"/>
  <c r="J22"/>
  <c r="J23"/>
  <c r="J24"/>
  <c r="J25"/>
  <c r="K25" s="1"/>
  <c r="J26"/>
  <c r="J27"/>
  <c r="J28"/>
  <c r="K28" s="1"/>
  <c r="J29"/>
  <c r="J30"/>
  <c r="J31"/>
  <c r="J32"/>
  <c r="J33"/>
  <c r="J34"/>
  <c r="J35"/>
  <c r="J36"/>
  <c r="J37"/>
  <c r="J38"/>
  <c r="J39"/>
  <c r="J40"/>
  <c r="K40" s="1"/>
  <c r="J41"/>
  <c r="J42"/>
  <c r="J43"/>
  <c r="J44"/>
  <c r="J45"/>
  <c r="K45" s="1"/>
  <c r="J46"/>
  <c r="J47"/>
  <c r="K47" s="1"/>
  <c r="J48"/>
  <c r="J49"/>
  <c r="J5"/>
  <c r="I6"/>
  <c r="I7"/>
  <c r="I8"/>
  <c r="I9"/>
  <c r="I10"/>
  <c r="I11"/>
  <c r="I12"/>
  <c r="I13"/>
  <c r="I14"/>
  <c r="K14" s="1"/>
  <c r="I15"/>
  <c r="I16"/>
  <c r="I17"/>
  <c r="I18"/>
  <c r="K18" s="1"/>
  <c r="I19"/>
  <c r="I20"/>
  <c r="I21"/>
  <c r="I22"/>
  <c r="I23"/>
  <c r="I24"/>
  <c r="I25"/>
  <c r="I26"/>
  <c r="I27"/>
  <c r="I28"/>
  <c r="I29"/>
  <c r="I30"/>
  <c r="K30" s="1"/>
  <c r="I31"/>
  <c r="I32"/>
  <c r="I33"/>
  <c r="I34"/>
  <c r="K34" s="1"/>
  <c r="I35"/>
  <c r="I36"/>
  <c r="I37"/>
  <c r="I38"/>
  <c r="I39"/>
  <c r="I40"/>
  <c r="I41"/>
  <c r="I42"/>
  <c r="I43"/>
  <c r="I44"/>
  <c r="I45"/>
  <c r="I46"/>
  <c r="I47"/>
  <c r="I48"/>
  <c r="I49"/>
  <c r="I5"/>
  <c r="K5" s="1"/>
  <c r="E6"/>
  <c r="F6" s="1"/>
  <c r="E7"/>
  <c r="E8"/>
  <c r="E9"/>
  <c r="E10"/>
  <c r="F10" s="1"/>
  <c r="E11"/>
  <c r="F11" s="1"/>
  <c r="E12"/>
  <c r="E13"/>
  <c r="E14"/>
  <c r="E15"/>
  <c r="F15" s="1"/>
  <c r="E16"/>
  <c r="E17"/>
  <c r="E18"/>
  <c r="E19"/>
  <c r="F19" s="1"/>
  <c r="E20"/>
  <c r="E21"/>
  <c r="E22"/>
  <c r="E23"/>
  <c r="F23" s="1"/>
  <c r="E24"/>
  <c r="E25"/>
  <c r="E26"/>
  <c r="E27"/>
  <c r="F27" s="1"/>
  <c r="E28"/>
  <c r="E29"/>
  <c r="E30"/>
  <c r="F30" s="1"/>
  <c r="E31"/>
  <c r="F31" s="1"/>
  <c r="E32"/>
  <c r="E33"/>
  <c r="E34"/>
  <c r="F34" s="1"/>
  <c r="E35"/>
  <c r="F35" s="1"/>
  <c r="E36"/>
  <c r="E37"/>
  <c r="E38"/>
  <c r="F38" s="1"/>
  <c r="E39"/>
  <c r="F39" s="1"/>
  <c r="E40"/>
  <c r="E41"/>
  <c r="E42"/>
  <c r="F42" s="1"/>
  <c r="E43"/>
  <c r="F43" s="1"/>
  <c r="E44"/>
  <c r="E45"/>
  <c r="E46"/>
  <c r="F46" s="1"/>
  <c r="E47"/>
  <c r="E48"/>
  <c r="E49"/>
  <c r="E5"/>
  <c r="F5" s="1"/>
  <c r="D6"/>
  <c r="D7"/>
  <c r="D8"/>
  <c r="F8" s="1"/>
  <c r="D9"/>
  <c r="F9" s="1"/>
  <c r="D10"/>
  <c r="D11"/>
  <c r="D12"/>
  <c r="D13"/>
  <c r="F13" s="1"/>
  <c r="D14"/>
  <c r="D15"/>
  <c r="D16"/>
  <c r="D17"/>
  <c r="F17" s="1"/>
  <c r="D18"/>
  <c r="D19"/>
  <c r="D20"/>
  <c r="D21"/>
  <c r="D22"/>
  <c r="D23"/>
  <c r="D24"/>
  <c r="D25"/>
  <c r="F25" s="1"/>
  <c r="D26"/>
  <c r="D27"/>
  <c r="D28"/>
  <c r="F28" s="1"/>
  <c r="D29"/>
  <c r="F29" s="1"/>
  <c r="D30"/>
  <c r="D31"/>
  <c r="D32"/>
  <c r="D33"/>
  <c r="F33" s="1"/>
  <c r="D34"/>
  <c r="D35"/>
  <c r="D36"/>
  <c r="F36" s="1"/>
  <c r="D37"/>
  <c r="F37" s="1"/>
  <c r="D38"/>
  <c r="D39"/>
  <c r="D40"/>
  <c r="F40" s="1"/>
  <c r="D41"/>
  <c r="F41" s="1"/>
  <c r="D42"/>
  <c r="D43"/>
  <c r="D44"/>
  <c r="D45"/>
  <c r="F45" s="1"/>
  <c r="D46"/>
  <c r="D47"/>
  <c r="D48"/>
  <c r="D49"/>
  <c r="D5"/>
  <c r="F44"/>
  <c r="K42"/>
  <c r="K41"/>
  <c r="K38"/>
  <c r="K37"/>
  <c r="K33"/>
  <c r="F32"/>
  <c r="K29"/>
  <c r="K26"/>
  <c r="F24"/>
  <c r="K22"/>
  <c r="K21"/>
  <c r="F21"/>
  <c r="F20"/>
  <c r="K19"/>
  <c r="K17"/>
  <c r="F16"/>
  <c r="K15"/>
  <c r="F12"/>
  <c r="K10"/>
  <c r="K9"/>
  <c r="F7"/>
  <c r="K6"/>
  <c r="F181" l="1"/>
  <c r="F177"/>
  <c r="F173"/>
  <c r="F169"/>
  <c r="F165"/>
  <c r="F161"/>
  <c r="F63"/>
  <c r="F76"/>
  <c r="F147"/>
  <c r="K129"/>
  <c r="K125"/>
  <c r="K121"/>
  <c r="K113"/>
  <c r="K134"/>
  <c r="K130"/>
  <c r="K126"/>
  <c r="K122"/>
  <c r="K118"/>
  <c r="K114"/>
  <c r="F117"/>
  <c r="F113"/>
  <c r="F109"/>
  <c r="K147"/>
  <c r="K131"/>
  <c r="K127"/>
  <c r="K119"/>
  <c r="K111"/>
  <c r="F26"/>
  <c r="F22"/>
  <c r="F18"/>
  <c r="F14"/>
  <c r="K43"/>
  <c r="K39"/>
  <c r="K35"/>
  <c r="K31"/>
  <c r="K27"/>
  <c r="K23"/>
  <c r="K11"/>
  <c r="K7"/>
  <c r="K36"/>
  <c r="K32"/>
  <c r="K24"/>
  <c r="K20"/>
  <c r="K16"/>
  <c r="K8"/>
  <c r="F98"/>
  <c r="F94"/>
  <c r="F78"/>
  <c r="F74"/>
  <c r="F70"/>
  <c r="F66"/>
  <c r="F62"/>
  <c r="F58"/>
  <c r="K96"/>
  <c r="K92"/>
  <c r="K88"/>
  <c r="K84"/>
  <c r="K80"/>
  <c r="K76"/>
  <c r="K72"/>
  <c r="K64"/>
  <c r="K60"/>
  <c r="F142"/>
  <c r="F110"/>
  <c r="K132"/>
  <c r="K128"/>
  <c r="K124"/>
  <c r="K120"/>
  <c r="K112"/>
  <c r="F201"/>
  <c r="F99"/>
  <c r="F95"/>
  <c r="F91"/>
  <c r="F83"/>
  <c r="F75"/>
  <c r="F71"/>
  <c r="K101"/>
  <c r="K97"/>
  <c r="K93"/>
  <c r="K89"/>
  <c r="K85"/>
  <c r="K81"/>
  <c r="K77"/>
  <c r="K73"/>
  <c r="F146"/>
  <c r="F148"/>
  <c r="F49"/>
  <c r="K46"/>
  <c r="F152"/>
  <c r="K48"/>
  <c r="F101"/>
  <c r="F97"/>
  <c r="F93"/>
  <c r="F89"/>
  <c r="F85"/>
  <c r="F77"/>
  <c r="F69"/>
  <c r="F65"/>
  <c r="F61"/>
  <c r="F47"/>
  <c r="F48"/>
  <c r="K49"/>
  <c r="K69"/>
  <c r="K65"/>
  <c r="K99"/>
  <c r="K95"/>
  <c r="K87"/>
  <c r="K83"/>
  <c r="K79"/>
  <c r="K75"/>
  <c r="K71"/>
  <c r="K67"/>
  <c r="K63"/>
  <c r="F151"/>
  <c r="F100"/>
  <c r="K151"/>
  <c r="K100"/>
  <c r="K44"/>
  <c r="J50" i="2" l="1"/>
  <c r="K50" s="1"/>
  <c r="J51"/>
  <c r="K51" s="1"/>
  <c r="J52"/>
  <c r="J53"/>
  <c r="J54"/>
  <c r="K54" s="1"/>
  <c r="J55"/>
  <c r="J56"/>
  <c r="J57"/>
  <c r="J58"/>
  <c r="K58" s="1"/>
  <c r="J49"/>
  <c r="I50"/>
  <c r="I51"/>
  <c r="I52"/>
  <c r="I53"/>
  <c r="I54"/>
  <c r="I55"/>
  <c r="I56"/>
  <c r="K56" s="1"/>
  <c r="I57"/>
  <c r="I58"/>
  <c r="I49"/>
  <c r="E50"/>
  <c r="F50" s="1"/>
  <c r="E51"/>
  <c r="E52"/>
  <c r="E53"/>
  <c r="E54"/>
  <c r="F54" s="1"/>
  <c r="E55"/>
  <c r="F55" s="1"/>
  <c r="E56"/>
  <c r="E57"/>
  <c r="E58"/>
  <c r="F58" s="1"/>
  <c r="E49"/>
  <c r="F49" s="1"/>
  <c r="D50"/>
  <c r="D51"/>
  <c r="D52"/>
  <c r="F52" s="1"/>
  <c r="D53"/>
  <c r="D54"/>
  <c r="D55"/>
  <c r="D56"/>
  <c r="D57"/>
  <c r="F57" s="1"/>
  <c r="D58"/>
  <c r="D49"/>
  <c r="K57"/>
  <c r="K55"/>
  <c r="K53"/>
  <c r="K49"/>
  <c r="J36"/>
  <c r="J37"/>
  <c r="J38"/>
  <c r="J39"/>
  <c r="J40"/>
  <c r="J41"/>
  <c r="K41" s="1"/>
  <c r="J42"/>
  <c r="J43"/>
  <c r="J44"/>
  <c r="K44" s="1"/>
  <c r="J35"/>
  <c r="K35" s="1"/>
  <c r="I36"/>
  <c r="I37"/>
  <c r="I38"/>
  <c r="I39"/>
  <c r="I40"/>
  <c r="I41"/>
  <c r="I42"/>
  <c r="K42" s="1"/>
  <c r="I43"/>
  <c r="I44"/>
  <c r="I35"/>
  <c r="E36"/>
  <c r="F36" s="1"/>
  <c r="E37"/>
  <c r="E38"/>
  <c r="E39"/>
  <c r="E40"/>
  <c r="F40" s="1"/>
  <c r="E41"/>
  <c r="F41" s="1"/>
  <c r="E42"/>
  <c r="E43"/>
  <c r="F43" s="1"/>
  <c r="E44"/>
  <c r="E35"/>
  <c r="D36"/>
  <c r="D37"/>
  <c r="D38"/>
  <c r="F38" s="1"/>
  <c r="D39"/>
  <c r="D40"/>
  <c r="D41"/>
  <c r="D42"/>
  <c r="D43"/>
  <c r="D44"/>
  <c r="D35"/>
  <c r="K37"/>
  <c r="J21"/>
  <c r="J22"/>
  <c r="J23"/>
  <c r="K23" s="1"/>
  <c r="J24"/>
  <c r="J25"/>
  <c r="J26"/>
  <c r="K26" s="1"/>
  <c r="J27"/>
  <c r="K27" s="1"/>
  <c r="J28"/>
  <c r="J29"/>
  <c r="J20"/>
  <c r="K20" s="1"/>
  <c r="I21"/>
  <c r="K21" s="1"/>
  <c r="I22"/>
  <c r="I23"/>
  <c r="I24"/>
  <c r="I25"/>
  <c r="K25" s="1"/>
  <c r="I26"/>
  <c r="I27"/>
  <c r="I28"/>
  <c r="I29"/>
  <c r="K29" s="1"/>
  <c r="I20"/>
  <c r="E21"/>
  <c r="E22"/>
  <c r="E23"/>
  <c r="F23" s="1"/>
  <c r="E24"/>
  <c r="E25"/>
  <c r="E26"/>
  <c r="F26" s="1"/>
  <c r="E27"/>
  <c r="F27" s="1"/>
  <c r="E28"/>
  <c r="F28" s="1"/>
  <c r="E29"/>
  <c r="E20"/>
  <c r="D21"/>
  <c r="F21" s="1"/>
  <c r="D22"/>
  <c r="D23"/>
  <c r="D24"/>
  <c r="D25"/>
  <c r="F25" s="1"/>
  <c r="D26"/>
  <c r="D27"/>
  <c r="D28"/>
  <c r="D29"/>
  <c r="F29" s="1"/>
  <c r="D20"/>
  <c r="K22"/>
  <c r="J6"/>
  <c r="J7"/>
  <c r="J8"/>
  <c r="J9"/>
  <c r="J10"/>
  <c r="K10" s="1"/>
  <c r="J11"/>
  <c r="J12"/>
  <c r="J13"/>
  <c r="K13" s="1"/>
  <c r="J14"/>
  <c r="K14" s="1"/>
  <c r="J5"/>
  <c r="I6"/>
  <c r="I7"/>
  <c r="I8"/>
  <c r="I9"/>
  <c r="I10"/>
  <c r="I11"/>
  <c r="I12"/>
  <c r="I13"/>
  <c r="I14"/>
  <c r="I5"/>
  <c r="E6"/>
  <c r="F6" s="1"/>
  <c r="E7"/>
  <c r="E8"/>
  <c r="E9"/>
  <c r="F9" s="1"/>
  <c r="E10"/>
  <c r="F10" s="1"/>
  <c r="E11"/>
  <c r="E12"/>
  <c r="E13"/>
  <c r="F13" s="1"/>
  <c r="E14"/>
  <c r="F14" s="1"/>
  <c r="E5"/>
  <c r="D6"/>
  <c r="D7"/>
  <c r="D8"/>
  <c r="D9"/>
  <c r="D10"/>
  <c r="D11"/>
  <c r="D12"/>
  <c r="D13"/>
  <c r="D14"/>
  <c r="D5"/>
  <c r="F8"/>
  <c r="K7"/>
  <c r="F7"/>
  <c r="K6"/>
  <c r="K5"/>
  <c r="F5"/>
  <c r="F39" l="1"/>
  <c r="F37"/>
  <c r="K39"/>
  <c r="F11"/>
  <c r="F24"/>
  <c r="K28"/>
  <c r="K12"/>
  <c r="F51"/>
  <c r="F12"/>
  <c r="K8"/>
  <c r="F20"/>
  <c r="K24"/>
  <c r="F44"/>
  <c r="F56"/>
  <c r="K52"/>
  <c r="F35"/>
  <c r="K11"/>
  <c r="K9"/>
  <c r="F42"/>
  <c r="F53"/>
  <c r="K36"/>
  <c r="K38"/>
  <c r="K40"/>
  <c r="K43"/>
  <c r="F22"/>
  <c r="K7" i="1" l="1"/>
  <c r="K8"/>
  <c r="K9"/>
  <c r="K10"/>
  <c r="K11"/>
  <c r="K12"/>
  <c r="K13"/>
  <c r="K14"/>
  <c r="K15"/>
  <c r="K16"/>
  <c r="K17"/>
  <c r="K18"/>
  <c r="K19"/>
  <c r="K20"/>
  <c r="K21"/>
  <c r="K22"/>
  <c r="K23"/>
  <c r="K6"/>
</calcChain>
</file>

<file path=xl/sharedStrings.xml><?xml version="1.0" encoding="utf-8"?>
<sst xmlns="http://schemas.openxmlformats.org/spreadsheetml/2006/main" count="513" uniqueCount="14">
  <si>
    <t>SE of GCA</t>
  </si>
  <si>
    <t>E1</t>
  </si>
  <si>
    <t>E2</t>
  </si>
  <si>
    <t>sign</t>
  </si>
  <si>
    <t>final</t>
  </si>
  <si>
    <t>SE</t>
  </si>
  <si>
    <t>**</t>
  </si>
  <si>
    <t>NS</t>
  </si>
  <si>
    <t>*</t>
  </si>
  <si>
    <t xml:space="preserve">grain yield per plant </t>
  </si>
  <si>
    <t>protein content</t>
  </si>
  <si>
    <t>iron</t>
  </si>
  <si>
    <t>zinc</t>
  </si>
  <si>
    <t>grain yield per plant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</si>
</sst>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11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I5:L23"/>
  <sheetViews>
    <sheetView workbookViewId="0">
      <selection activeCell="I5" sqref="I5:L23"/>
    </sheetView>
  </sheetViews>
  <sheetFormatPr defaultRowHeight="15"/>
  <sheetData>
    <row r="5" spans="9:12">
      <c r="J5" t="s">
        <v>0</v>
      </c>
      <c r="K5" t="s">
        <v>1</v>
      </c>
    </row>
    <row r="6" spans="9:12">
      <c r="I6">
        <v>1</v>
      </c>
      <c r="J6">
        <v>0.04</v>
      </c>
      <c r="K6" s="1">
        <f>SQRT(J6)</f>
        <v>0.2</v>
      </c>
      <c r="L6" s="2">
        <v>0.2</v>
      </c>
    </row>
    <row r="7" spans="9:12">
      <c r="I7">
        <v>2</v>
      </c>
      <c r="J7">
        <v>6.0999999999999999E-2</v>
      </c>
      <c r="K7" s="1">
        <f t="shared" ref="K7:K23" si="0">SQRT(J7)</f>
        <v>0.24698178070456939</v>
      </c>
      <c r="L7" s="2">
        <v>0.24698178070456939</v>
      </c>
    </row>
    <row r="8" spans="9:12">
      <c r="I8">
        <v>3</v>
      </c>
      <c r="J8">
        <v>0.3</v>
      </c>
      <c r="K8" s="1">
        <f t="shared" si="0"/>
        <v>0.54772255750516607</v>
      </c>
      <c r="L8" s="2">
        <v>0.54772255750516607</v>
      </c>
    </row>
    <row r="9" spans="9:12">
      <c r="I9">
        <v>4</v>
      </c>
      <c r="J9">
        <v>2.5000000000000001E-2</v>
      </c>
      <c r="K9" s="1">
        <f t="shared" si="0"/>
        <v>0.15811388300841897</v>
      </c>
      <c r="L9" s="2">
        <v>0.15811388300841897</v>
      </c>
    </row>
    <row r="10" spans="9:12">
      <c r="I10">
        <v>5</v>
      </c>
      <c r="J10">
        <v>1.2999999999999999E-2</v>
      </c>
      <c r="K10" s="1">
        <f t="shared" si="0"/>
        <v>0.11401754250991379</v>
      </c>
      <c r="L10" s="2">
        <v>0.11401754250991379</v>
      </c>
    </row>
    <row r="11" spans="9:12">
      <c r="I11">
        <v>6</v>
      </c>
      <c r="J11">
        <v>2.5999999999999999E-2</v>
      </c>
      <c r="K11" s="1">
        <f t="shared" si="0"/>
        <v>0.161245154965971</v>
      </c>
      <c r="L11" s="2">
        <v>0.161245154965971</v>
      </c>
    </row>
    <row r="12" spans="9:12">
      <c r="I12">
        <v>7</v>
      </c>
      <c r="J12">
        <v>0.23</v>
      </c>
      <c r="K12" s="1">
        <f t="shared" si="0"/>
        <v>0.47958315233127197</v>
      </c>
      <c r="L12" s="2">
        <v>0.47958315233127197</v>
      </c>
    </row>
    <row r="13" spans="9:12">
      <c r="I13">
        <v>8</v>
      </c>
      <c r="J13">
        <v>6.2E-4</v>
      </c>
      <c r="K13" s="1">
        <f t="shared" si="0"/>
        <v>2.4899799195977464E-2</v>
      </c>
      <c r="L13" s="2">
        <v>2.4899799195977464E-2</v>
      </c>
    </row>
    <row r="14" spans="9:12">
      <c r="I14">
        <v>9</v>
      </c>
      <c r="J14">
        <v>4.1000000000000002E-2</v>
      </c>
      <c r="K14" s="1">
        <f t="shared" si="0"/>
        <v>0.20248456731316589</v>
      </c>
      <c r="L14" s="2">
        <v>0.20248456731316589</v>
      </c>
    </row>
    <row r="15" spans="9:12">
      <c r="I15">
        <v>10</v>
      </c>
      <c r="J15">
        <v>5.8999999999999997E-2</v>
      </c>
      <c r="K15" s="1">
        <f t="shared" si="0"/>
        <v>0.24289915602982237</v>
      </c>
      <c r="L15" s="2">
        <v>0.24289915602982237</v>
      </c>
    </row>
    <row r="16" spans="9:12">
      <c r="I16">
        <v>11</v>
      </c>
      <c r="J16">
        <v>0.22</v>
      </c>
      <c r="K16" s="1">
        <f t="shared" si="0"/>
        <v>0.46904157598234297</v>
      </c>
      <c r="L16" s="2">
        <v>0.46904157598234297</v>
      </c>
    </row>
    <row r="17" spans="9:12">
      <c r="I17">
        <v>12</v>
      </c>
      <c r="J17" s="3">
        <v>0.53</v>
      </c>
      <c r="K17" s="1">
        <f t="shared" si="0"/>
        <v>0.72801098892805183</v>
      </c>
      <c r="L17" s="2">
        <v>0.72801098892805183</v>
      </c>
    </row>
    <row r="18" spans="9:12">
      <c r="I18">
        <v>13</v>
      </c>
      <c r="J18">
        <v>3.3999999999999998E-3</v>
      </c>
      <c r="K18" s="1">
        <f t="shared" si="0"/>
        <v>5.8309518948453001E-2</v>
      </c>
      <c r="L18" s="2">
        <v>5.8309518948453001E-2</v>
      </c>
    </row>
    <row r="19" spans="9:12">
      <c r="I19">
        <v>14</v>
      </c>
      <c r="J19">
        <v>0.05</v>
      </c>
      <c r="K19" s="1">
        <f t="shared" si="0"/>
        <v>0.22360679774997896</v>
      </c>
      <c r="L19" s="2">
        <v>0.22360679774997896</v>
      </c>
    </row>
    <row r="20" spans="9:12">
      <c r="I20">
        <v>15</v>
      </c>
      <c r="J20">
        <v>3.3000000000000002E-2</v>
      </c>
      <c r="K20" s="1">
        <f t="shared" si="0"/>
        <v>0.18165902124584951</v>
      </c>
      <c r="L20" s="2">
        <v>0.18165902124584951</v>
      </c>
    </row>
    <row r="21" spans="9:12">
      <c r="I21">
        <v>16</v>
      </c>
      <c r="J21">
        <v>1.4999999999999999E-2</v>
      </c>
      <c r="K21" s="1">
        <f t="shared" si="0"/>
        <v>0.1224744871391589</v>
      </c>
      <c r="L21" s="2">
        <v>0.1224744871391589</v>
      </c>
    </row>
    <row r="22" spans="9:12">
      <c r="I22">
        <v>17</v>
      </c>
      <c r="J22">
        <v>0.05</v>
      </c>
      <c r="K22" s="1">
        <f t="shared" si="0"/>
        <v>0.22360679774997896</v>
      </c>
      <c r="L22" s="2">
        <v>0.22360679774997896</v>
      </c>
    </row>
    <row r="23" spans="9:12">
      <c r="I23">
        <v>18</v>
      </c>
      <c r="J23">
        <v>7.1999999999999998E-3</v>
      </c>
      <c r="K23" s="1">
        <f t="shared" si="0"/>
        <v>8.4852813742385708E-2</v>
      </c>
      <c r="L23" s="2">
        <v>8.4852813742385708E-2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V58"/>
  <sheetViews>
    <sheetView zoomScale="110" zoomScaleNormal="110" workbookViewId="0">
      <selection activeCell="M15" sqref="M15:V58"/>
    </sheetView>
  </sheetViews>
  <sheetFormatPr defaultRowHeight="15"/>
  <sheetData>
    <row r="2" spans="3:22">
      <c r="E2" s="10" t="s">
        <v>5</v>
      </c>
      <c r="F2" s="10">
        <v>0.28999999999999998</v>
      </c>
      <c r="I2" s="10" t="s">
        <v>5</v>
      </c>
      <c r="J2" s="10">
        <v>0.32</v>
      </c>
    </row>
    <row r="3" spans="3:22" ht="15.75">
      <c r="D3" s="11" t="s">
        <v>9</v>
      </c>
      <c r="O3" s="10"/>
      <c r="P3" s="10"/>
      <c r="S3" s="10"/>
      <c r="T3" s="10"/>
    </row>
    <row r="4" spans="3:22">
      <c r="C4" t="s">
        <v>1</v>
      </c>
      <c r="D4" s="6">
        <v>0.01</v>
      </c>
      <c r="E4" s="6">
        <v>0.05</v>
      </c>
      <c r="F4" s="7" t="s">
        <v>3</v>
      </c>
      <c r="G4" s="7" t="s">
        <v>4</v>
      </c>
      <c r="H4" t="s">
        <v>2</v>
      </c>
      <c r="I4" s="6">
        <v>0.01</v>
      </c>
      <c r="J4" s="6">
        <v>0.05</v>
      </c>
      <c r="K4" s="7" t="s">
        <v>3</v>
      </c>
      <c r="L4" s="7" t="s">
        <v>4</v>
      </c>
      <c r="M4" s="4"/>
      <c r="N4" s="6"/>
      <c r="O4" s="6"/>
      <c r="P4" s="7"/>
      <c r="Q4" s="7"/>
      <c r="S4" s="6"/>
      <c r="T4" s="6"/>
      <c r="U4" s="7"/>
      <c r="V4" s="7"/>
    </row>
    <row r="5" spans="3:22">
      <c r="C5" s="9">
        <v>3.06</v>
      </c>
      <c r="D5" s="8">
        <f>0.29*1.96</f>
        <v>0.56839999999999991</v>
      </c>
      <c r="E5" s="8">
        <f>0.29*2.58</f>
        <v>0.74819999999999998</v>
      </c>
      <c r="F5" s="4" t="str">
        <f>IF(C5&gt;=E5,"**",IF(C5&gt;=D5,"*","NS"))</f>
        <v>**</v>
      </c>
      <c r="G5" s="4" t="s">
        <v>6</v>
      </c>
      <c r="H5" s="9">
        <v>2.17</v>
      </c>
      <c r="I5" s="8">
        <f>0.32*1.96</f>
        <v>0.62719999999999998</v>
      </c>
      <c r="J5" s="8">
        <f>0.32*2.58</f>
        <v>0.8256</v>
      </c>
      <c r="K5" s="4" t="str">
        <f>IF(H5&gt;=J5,"**",IF(H5&gt;=I5,"*","NS"))</f>
        <v>**</v>
      </c>
      <c r="L5" s="4" t="s">
        <v>6</v>
      </c>
      <c r="M5" s="9"/>
      <c r="N5" s="8"/>
      <c r="O5" s="8"/>
      <c r="P5" s="4"/>
      <c r="Q5" s="4"/>
      <c r="R5" s="4"/>
      <c r="S5" s="8"/>
      <c r="T5" s="8"/>
      <c r="U5" s="4"/>
      <c r="V5" s="4"/>
    </row>
    <row r="6" spans="3:22">
      <c r="C6" s="9">
        <v>-1.17</v>
      </c>
      <c r="D6" s="8">
        <f t="shared" ref="D6:D14" si="0">0.29*1.96</f>
        <v>0.56839999999999991</v>
      </c>
      <c r="E6" s="8">
        <f t="shared" ref="E6:E14" si="1">0.29*2.58</f>
        <v>0.74819999999999998</v>
      </c>
      <c r="F6" s="4" t="str">
        <f t="shared" ref="F6:F14" si="2">IF(C6&gt;=E6,"**",IF(C6&gt;=D6,"*","NS"))</f>
        <v>NS</v>
      </c>
      <c r="G6" s="4" t="s">
        <v>6</v>
      </c>
      <c r="H6" s="4">
        <v>-0.35</v>
      </c>
      <c r="I6" s="8">
        <f t="shared" ref="I6:I14" si="3">0.32*1.96</f>
        <v>0.62719999999999998</v>
      </c>
      <c r="J6" s="8">
        <f t="shared" ref="J6:J14" si="4">0.32*2.58</f>
        <v>0.8256</v>
      </c>
      <c r="K6" s="4" t="str">
        <f t="shared" ref="K6:K14" si="5">IF(H6&gt;=J6,"**",IF(H6&gt;=I6,"*","NS"))</f>
        <v>NS</v>
      </c>
      <c r="L6" s="4" t="s">
        <v>7</v>
      </c>
      <c r="M6" s="9"/>
      <c r="N6" s="8"/>
      <c r="O6" s="8"/>
      <c r="P6" s="4"/>
      <c r="Q6" s="4"/>
      <c r="R6" s="4"/>
      <c r="S6" s="8"/>
      <c r="T6" s="8"/>
      <c r="U6" s="4"/>
      <c r="V6" s="4"/>
    </row>
    <row r="7" spans="3:22">
      <c r="C7" s="9">
        <v>2.1</v>
      </c>
      <c r="D7" s="8">
        <f t="shared" si="0"/>
        <v>0.56839999999999991</v>
      </c>
      <c r="E7" s="8">
        <f t="shared" si="1"/>
        <v>0.74819999999999998</v>
      </c>
      <c r="F7" s="4" t="str">
        <f t="shared" si="2"/>
        <v>**</v>
      </c>
      <c r="G7" s="4" t="s">
        <v>6</v>
      </c>
      <c r="H7" s="4">
        <v>1.02</v>
      </c>
      <c r="I7" s="8">
        <f t="shared" si="3"/>
        <v>0.62719999999999998</v>
      </c>
      <c r="J7" s="8">
        <f t="shared" si="4"/>
        <v>0.8256</v>
      </c>
      <c r="K7" s="4" t="str">
        <f t="shared" si="5"/>
        <v>**</v>
      </c>
      <c r="L7" s="4" t="s">
        <v>6</v>
      </c>
      <c r="M7" s="9"/>
      <c r="N7" s="8"/>
      <c r="O7" s="8"/>
      <c r="P7" s="4"/>
      <c r="Q7" s="4"/>
      <c r="R7" s="4"/>
      <c r="S7" s="8"/>
      <c r="T7" s="8"/>
      <c r="U7" s="4"/>
      <c r="V7" s="4"/>
    </row>
    <row r="8" spans="3:22">
      <c r="C8" s="9">
        <v>2.39</v>
      </c>
      <c r="D8" s="8">
        <f t="shared" si="0"/>
        <v>0.56839999999999991</v>
      </c>
      <c r="E8" s="8">
        <f t="shared" si="1"/>
        <v>0.74819999999999998</v>
      </c>
      <c r="F8" s="4" t="str">
        <f t="shared" si="2"/>
        <v>**</v>
      </c>
      <c r="G8" s="4" t="s">
        <v>6</v>
      </c>
      <c r="H8" s="4">
        <v>-0.41</v>
      </c>
      <c r="I8" s="8">
        <f t="shared" si="3"/>
        <v>0.62719999999999998</v>
      </c>
      <c r="J8" s="8">
        <f t="shared" si="4"/>
        <v>0.8256</v>
      </c>
      <c r="K8" s="4" t="str">
        <f t="shared" si="5"/>
        <v>NS</v>
      </c>
      <c r="L8" s="4" t="s">
        <v>7</v>
      </c>
      <c r="M8" s="9"/>
      <c r="N8" s="8"/>
      <c r="O8" s="8"/>
      <c r="P8" s="4"/>
      <c r="Q8" s="4"/>
      <c r="R8" s="4"/>
      <c r="S8" s="8"/>
      <c r="T8" s="8"/>
      <c r="U8" s="4"/>
      <c r="V8" s="4"/>
    </row>
    <row r="9" spans="3:22">
      <c r="C9" s="9">
        <v>-0.42</v>
      </c>
      <c r="D9" s="8">
        <f t="shared" si="0"/>
        <v>0.56839999999999991</v>
      </c>
      <c r="E9" s="8">
        <f t="shared" si="1"/>
        <v>0.74819999999999998</v>
      </c>
      <c r="F9" s="4" t="str">
        <f t="shared" si="2"/>
        <v>NS</v>
      </c>
      <c r="G9" s="4" t="s">
        <v>7</v>
      </c>
      <c r="H9" s="4">
        <v>0.75</v>
      </c>
      <c r="I9" s="8">
        <f t="shared" si="3"/>
        <v>0.62719999999999998</v>
      </c>
      <c r="J9" s="8">
        <f t="shared" si="4"/>
        <v>0.8256</v>
      </c>
      <c r="K9" s="4" t="str">
        <f t="shared" si="5"/>
        <v>*</v>
      </c>
      <c r="L9" s="4" t="s">
        <v>8</v>
      </c>
      <c r="M9" s="9"/>
      <c r="N9" s="8"/>
      <c r="O9" s="8"/>
      <c r="P9" s="4"/>
      <c r="Q9" s="4"/>
      <c r="R9" s="4"/>
      <c r="S9" s="8"/>
      <c r="T9" s="8"/>
      <c r="U9" s="4"/>
      <c r="V9" s="4"/>
    </row>
    <row r="10" spans="3:22">
      <c r="C10" s="9">
        <v>1.29</v>
      </c>
      <c r="D10" s="8">
        <f t="shared" si="0"/>
        <v>0.56839999999999991</v>
      </c>
      <c r="E10" s="8">
        <f t="shared" si="1"/>
        <v>0.74819999999999998</v>
      </c>
      <c r="F10" s="4" t="str">
        <f t="shared" si="2"/>
        <v>**</v>
      </c>
      <c r="G10" s="4" t="s">
        <v>6</v>
      </c>
      <c r="H10" s="4">
        <v>0.05</v>
      </c>
      <c r="I10" s="8">
        <f t="shared" si="3"/>
        <v>0.62719999999999998</v>
      </c>
      <c r="J10" s="8">
        <f t="shared" si="4"/>
        <v>0.8256</v>
      </c>
      <c r="K10" s="4" t="str">
        <f t="shared" si="5"/>
        <v>NS</v>
      </c>
      <c r="L10" s="4" t="s">
        <v>7</v>
      </c>
      <c r="M10" s="9"/>
      <c r="N10" s="8"/>
      <c r="O10" s="8"/>
      <c r="P10" s="4"/>
      <c r="Q10" s="4"/>
      <c r="R10" s="9"/>
      <c r="S10" s="8"/>
      <c r="T10" s="8"/>
      <c r="U10" s="4"/>
      <c r="V10" s="4"/>
    </row>
    <row r="11" spans="3:22">
      <c r="C11" s="9">
        <v>-2.14</v>
      </c>
      <c r="D11" s="8">
        <f t="shared" si="0"/>
        <v>0.56839999999999991</v>
      </c>
      <c r="E11" s="8">
        <f t="shared" si="1"/>
        <v>0.74819999999999998</v>
      </c>
      <c r="F11" s="4" t="str">
        <f t="shared" si="2"/>
        <v>NS</v>
      </c>
      <c r="G11" s="4" t="s">
        <v>6</v>
      </c>
      <c r="H11" s="4">
        <v>-2.0099999999999998</v>
      </c>
      <c r="I11" s="8">
        <f t="shared" si="3"/>
        <v>0.62719999999999998</v>
      </c>
      <c r="J11" s="8">
        <f t="shared" si="4"/>
        <v>0.8256</v>
      </c>
      <c r="K11" s="4" t="str">
        <f t="shared" si="5"/>
        <v>NS</v>
      </c>
      <c r="L11" s="4" t="s">
        <v>6</v>
      </c>
      <c r="M11" s="9"/>
      <c r="N11" s="8"/>
      <c r="O11" s="8"/>
      <c r="P11" s="4"/>
      <c r="Q11" s="4"/>
      <c r="R11" s="4"/>
      <c r="S11" s="8"/>
      <c r="T11" s="8"/>
      <c r="U11" s="4"/>
      <c r="V11" s="4"/>
    </row>
    <row r="12" spans="3:22">
      <c r="C12" s="9">
        <v>-1.1200000000000001</v>
      </c>
      <c r="D12" s="8">
        <f t="shared" si="0"/>
        <v>0.56839999999999991</v>
      </c>
      <c r="E12" s="8">
        <f t="shared" si="1"/>
        <v>0.74819999999999998</v>
      </c>
      <c r="F12" s="4" t="str">
        <f t="shared" si="2"/>
        <v>NS</v>
      </c>
      <c r="G12" s="4" t="s">
        <v>6</v>
      </c>
      <c r="H12" s="4">
        <v>-2.59</v>
      </c>
      <c r="I12" s="8">
        <f t="shared" si="3"/>
        <v>0.62719999999999998</v>
      </c>
      <c r="J12" s="8">
        <f t="shared" si="4"/>
        <v>0.8256</v>
      </c>
      <c r="K12" s="4" t="str">
        <f t="shared" si="5"/>
        <v>NS</v>
      </c>
      <c r="L12" s="4" t="s">
        <v>6</v>
      </c>
      <c r="M12" s="9"/>
      <c r="N12" s="8"/>
      <c r="O12" s="8"/>
      <c r="P12" s="4"/>
      <c r="Q12" s="4"/>
      <c r="R12" s="4"/>
      <c r="S12" s="8"/>
      <c r="T12" s="8"/>
      <c r="U12" s="4"/>
      <c r="V12" s="4"/>
    </row>
    <row r="13" spans="3:22">
      <c r="C13" s="9">
        <v>-1.7</v>
      </c>
      <c r="D13" s="8">
        <f t="shared" si="0"/>
        <v>0.56839999999999991</v>
      </c>
      <c r="E13" s="8">
        <f t="shared" si="1"/>
        <v>0.74819999999999998</v>
      </c>
      <c r="F13" s="4" t="str">
        <f t="shared" si="2"/>
        <v>NS</v>
      </c>
      <c r="G13" s="4" t="s">
        <v>6</v>
      </c>
      <c r="H13" s="4">
        <v>1.35</v>
      </c>
      <c r="I13" s="8">
        <f t="shared" si="3"/>
        <v>0.62719999999999998</v>
      </c>
      <c r="J13" s="8">
        <f t="shared" si="4"/>
        <v>0.8256</v>
      </c>
      <c r="K13" s="4" t="str">
        <f t="shared" si="5"/>
        <v>**</v>
      </c>
      <c r="L13" s="4" t="s">
        <v>6</v>
      </c>
      <c r="M13" s="9"/>
      <c r="N13" s="8"/>
      <c r="O13" s="8"/>
      <c r="P13" s="4"/>
      <c r="Q13" s="4"/>
      <c r="R13" s="4"/>
      <c r="S13" s="8"/>
      <c r="T13" s="8"/>
      <c r="U13" s="4"/>
      <c r="V13" s="4"/>
    </row>
    <row r="14" spans="3:22">
      <c r="C14" s="9">
        <v>-2.2799999999999998</v>
      </c>
      <c r="D14" s="8">
        <f t="shared" si="0"/>
        <v>0.56839999999999991</v>
      </c>
      <c r="E14" s="8">
        <f t="shared" si="1"/>
        <v>0.74819999999999998</v>
      </c>
      <c r="F14" s="4" t="str">
        <f t="shared" si="2"/>
        <v>NS</v>
      </c>
      <c r="G14" s="4" t="s">
        <v>6</v>
      </c>
      <c r="H14" s="4">
        <v>0.02</v>
      </c>
      <c r="I14" s="8">
        <f t="shared" si="3"/>
        <v>0.62719999999999998</v>
      </c>
      <c r="J14" s="8">
        <f t="shared" si="4"/>
        <v>0.8256</v>
      </c>
      <c r="K14" s="4" t="str">
        <f t="shared" si="5"/>
        <v>NS</v>
      </c>
      <c r="L14" s="4" t="s">
        <v>7</v>
      </c>
      <c r="M14" s="9"/>
      <c r="N14" s="8"/>
      <c r="O14" s="8"/>
      <c r="P14" s="4"/>
      <c r="Q14" s="4"/>
      <c r="R14" s="9"/>
      <c r="S14" s="8"/>
      <c r="T14" s="8"/>
      <c r="U14" s="4"/>
      <c r="V14" s="4"/>
    </row>
    <row r="17" spans="3:22">
      <c r="E17" s="10" t="s">
        <v>5</v>
      </c>
      <c r="F17" s="10">
        <v>0.02</v>
      </c>
      <c r="I17" s="10" t="s">
        <v>5</v>
      </c>
      <c r="J17" s="10">
        <v>0.06</v>
      </c>
    </row>
    <row r="18" spans="3:22" ht="15.75">
      <c r="D18" s="11" t="s">
        <v>10</v>
      </c>
      <c r="O18" s="10"/>
      <c r="P18" s="10"/>
      <c r="S18" s="10"/>
      <c r="T18" s="10"/>
    </row>
    <row r="19" spans="3:22">
      <c r="C19" t="s">
        <v>1</v>
      </c>
      <c r="D19" s="6">
        <v>0.01</v>
      </c>
      <c r="E19" s="6">
        <v>0.05</v>
      </c>
      <c r="F19" s="7" t="s">
        <v>3</v>
      </c>
      <c r="G19" s="7" t="s">
        <v>4</v>
      </c>
      <c r="H19" t="s">
        <v>2</v>
      </c>
      <c r="I19" s="6">
        <v>0.01</v>
      </c>
      <c r="J19" s="6">
        <v>0.05</v>
      </c>
      <c r="K19" s="7" t="s">
        <v>3</v>
      </c>
      <c r="L19" s="7" t="s">
        <v>4</v>
      </c>
      <c r="M19" s="4"/>
      <c r="N19" s="6"/>
      <c r="O19" s="6"/>
      <c r="P19" s="7"/>
      <c r="Q19" s="7"/>
      <c r="S19" s="6"/>
      <c r="T19" s="6"/>
      <c r="U19" s="7"/>
      <c r="V19" s="7"/>
    </row>
    <row r="20" spans="3:22">
      <c r="C20" s="9">
        <v>-0.42</v>
      </c>
      <c r="D20" s="8">
        <f>0.02*1.96</f>
        <v>3.9199999999999999E-2</v>
      </c>
      <c r="E20" s="8">
        <f>0.02*2.58</f>
        <v>5.16E-2</v>
      </c>
      <c r="F20" s="4" t="str">
        <f>IF(C20&gt;=E20,"**",IF(C20&gt;=D20,"*","NS"))</f>
        <v>NS</v>
      </c>
      <c r="G20" s="4" t="s">
        <v>6</v>
      </c>
      <c r="H20" s="9">
        <v>0.16</v>
      </c>
      <c r="I20" s="8">
        <f>0.06*1.96</f>
        <v>0.1176</v>
      </c>
      <c r="J20" s="8">
        <f>0.06*2.58</f>
        <v>0.15479999999999999</v>
      </c>
      <c r="K20" s="4" t="str">
        <f>IF(H20&gt;=J20,"**",IF(H20&gt;=I20,"*","NS"))</f>
        <v>**</v>
      </c>
      <c r="L20" s="4" t="s">
        <v>6</v>
      </c>
      <c r="M20" s="9"/>
      <c r="N20" s="8"/>
      <c r="O20" s="8"/>
      <c r="P20" s="4"/>
      <c r="Q20" s="4"/>
      <c r="R20" s="4"/>
      <c r="S20" s="8"/>
      <c r="T20" s="8"/>
      <c r="U20" s="4"/>
      <c r="V20" s="4"/>
    </row>
    <row r="21" spans="3:22">
      <c r="C21" s="9">
        <v>-0.1</v>
      </c>
      <c r="D21" s="8">
        <f t="shared" ref="D21:D29" si="6">0.02*1.96</f>
        <v>3.9199999999999999E-2</v>
      </c>
      <c r="E21" s="8">
        <f t="shared" ref="E21:E29" si="7">0.02*2.58</f>
        <v>5.16E-2</v>
      </c>
      <c r="F21" s="4" t="str">
        <f t="shared" ref="F21:F29" si="8">IF(C21&gt;=E21,"**",IF(C21&gt;=D21,"*","NS"))</f>
        <v>NS</v>
      </c>
      <c r="G21" s="4" t="s">
        <v>6</v>
      </c>
      <c r="H21" s="4">
        <v>-0.04</v>
      </c>
      <c r="I21" s="8">
        <f t="shared" ref="I21:I29" si="9">0.06*1.96</f>
        <v>0.1176</v>
      </c>
      <c r="J21" s="8">
        <f t="shared" ref="J21:J29" si="10">0.06*2.58</f>
        <v>0.15479999999999999</v>
      </c>
      <c r="K21" s="4" t="str">
        <f t="shared" ref="K21:K29" si="11">IF(H21&gt;=J21,"**",IF(H21&gt;=I21,"*","NS"))</f>
        <v>NS</v>
      </c>
      <c r="L21" s="4" t="s">
        <v>7</v>
      </c>
      <c r="M21" s="9"/>
      <c r="N21" s="8"/>
      <c r="O21" s="8"/>
      <c r="P21" s="4"/>
      <c r="Q21" s="4"/>
      <c r="R21" s="4"/>
      <c r="S21" s="8"/>
      <c r="T21" s="8"/>
      <c r="U21" s="4"/>
      <c r="V21" s="4"/>
    </row>
    <row r="22" spans="3:22">
      <c r="C22" s="9">
        <v>0.2</v>
      </c>
      <c r="D22" s="8">
        <f t="shared" si="6"/>
        <v>3.9199999999999999E-2</v>
      </c>
      <c r="E22" s="8">
        <f t="shared" si="7"/>
        <v>5.16E-2</v>
      </c>
      <c r="F22" s="4" t="str">
        <f t="shared" si="8"/>
        <v>**</v>
      </c>
      <c r="G22" s="4" t="s">
        <v>6</v>
      </c>
      <c r="H22" s="4">
        <v>0.2</v>
      </c>
      <c r="I22" s="8">
        <f t="shared" si="9"/>
        <v>0.1176</v>
      </c>
      <c r="J22" s="8">
        <f t="shared" si="10"/>
        <v>0.15479999999999999</v>
      </c>
      <c r="K22" s="4" t="str">
        <f t="shared" si="11"/>
        <v>**</v>
      </c>
      <c r="L22" s="4" t="s">
        <v>6</v>
      </c>
      <c r="M22" s="9"/>
      <c r="N22" s="8"/>
      <c r="O22" s="8"/>
      <c r="P22" s="4"/>
      <c r="Q22" s="4"/>
      <c r="R22" s="4"/>
      <c r="S22" s="8"/>
      <c r="T22" s="8"/>
      <c r="U22" s="4"/>
      <c r="V22" s="4"/>
    </row>
    <row r="23" spans="3:22">
      <c r="C23" s="9">
        <v>0.27</v>
      </c>
      <c r="D23" s="8">
        <f t="shared" si="6"/>
        <v>3.9199999999999999E-2</v>
      </c>
      <c r="E23" s="8">
        <f t="shared" si="7"/>
        <v>5.16E-2</v>
      </c>
      <c r="F23" s="4" t="str">
        <f t="shared" si="8"/>
        <v>**</v>
      </c>
      <c r="G23" s="4" t="s">
        <v>6</v>
      </c>
      <c r="H23" s="4">
        <v>-0.12</v>
      </c>
      <c r="I23" s="8">
        <f t="shared" si="9"/>
        <v>0.1176</v>
      </c>
      <c r="J23" s="8">
        <f t="shared" si="10"/>
        <v>0.15479999999999999</v>
      </c>
      <c r="K23" s="4" t="str">
        <f t="shared" si="11"/>
        <v>NS</v>
      </c>
      <c r="L23" s="4" t="s">
        <v>8</v>
      </c>
      <c r="M23" s="9"/>
      <c r="N23" s="8"/>
      <c r="O23" s="8"/>
      <c r="P23" s="4"/>
      <c r="Q23" s="4"/>
      <c r="R23" s="4"/>
      <c r="S23" s="8"/>
      <c r="T23" s="8"/>
      <c r="U23" s="4"/>
      <c r="V23" s="4"/>
    </row>
    <row r="24" spans="3:22">
      <c r="C24" s="9">
        <v>-0.16</v>
      </c>
      <c r="D24" s="8">
        <f t="shared" si="6"/>
        <v>3.9199999999999999E-2</v>
      </c>
      <c r="E24" s="8">
        <f t="shared" si="7"/>
        <v>5.16E-2</v>
      </c>
      <c r="F24" s="4" t="str">
        <f t="shared" si="8"/>
        <v>NS</v>
      </c>
      <c r="G24" s="4" t="s">
        <v>6</v>
      </c>
      <c r="H24" s="4">
        <v>-0.11</v>
      </c>
      <c r="I24" s="8">
        <f t="shared" si="9"/>
        <v>0.1176</v>
      </c>
      <c r="J24" s="8">
        <f t="shared" si="10"/>
        <v>0.15479999999999999</v>
      </c>
      <c r="K24" s="4" t="str">
        <f t="shared" si="11"/>
        <v>NS</v>
      </c>
      <c r="L24" s="4" t="s">
        <v>7</v>
      </c>
      <c r="M24" s="9"/>
      <c r="N24" s="8"/>
      <c r="O24" s="8"/>
      <c r="P24" s="4"/>
      <c r="Q24" s="4"/>
      <c r="R24" s="4"/>
      <c r="S24" s="8"/>
      <c r="T24" s="8"/>
      <c r="U24" s="4"/>
      <c r="V24" s="4"/>
    </row>
    <row r="25" spans="3:22">
      <c r="C25" s="9">
        <v>0</v>
      </c>
      <c r="D25" s="8">
        <f t="shared" si="6"/>
        <v>3.9199999999999999E-2</v>
      </c>
      <c r="E25" s="8">
        <f t="shared" si="7"/>
        <v>5.16E-2</v>
      </c>
      <c r="F25" s="4" t="str">
        <f t="shared" si="8"/>
        <v>NS</v>
      </c>
      <c r="G25" s="4" t="s">
        <v>7</v>
      </c>
      <c r="H25" s="4">
        <v>0.13</v>
      </c>
      <c r="I25" s="8">
        <f t="shared" si="9"/>
        <v>0.1176</v>
      </c>
      <c r="J25" s="8">
        <f t="shared" si="10"/>
        <v>0.15479999999999999</v>
      </c>
      <c r="K25" s="4" t="str">
        <f t="shared" si="11"/>
        <v>*</v>
      </c>
      <c r="L25" s="4" t="s">
        <v>8</v>
      </c>
      <c r="M25" s="9"/>
      <c r="N25" s="8"/>
      <c r="O25" s="8"/>
      <c r="P25" s="4"/>
      <c r="Q25" s="4"/>
      <c r="R25" s="9"/>
      <c r="S25" s="8"/>
      <c r="T25" s="8"/>
      <c r="U25" s="4"/>
      <c r="V25" s="4"/>
    </row>
    <row r="26" spans="3:22">
      <c r="C26" s="9">
        <v>0.28999999999999998</v>
      </c>
      <c r="D26" s="8">
        <f t="shared" si="6"/>
        <v>3.9199999999999999E-2</v>
      </c>
      <c r="E26" s="8">
        <f t="shared" si="7"/>
        <v>5.16E-2</v>
      </c>
      <c r="F26" s="4" t="str">
        <f t="shared" si="8"/>
        <v>**</v>
      </c>
      <c r="G26" s="4" t="s">
        <v>6</v>
      </c>
      <c r="H26" s="4">
        <v>0.11</v>
      </c>
      <c r="I26" s="8">
        <f t="shared" si="9"/>
        <v>0.1176</v>
      </c>
      <c r="J26" s="8">
        <f t="shared" si="10"/>
        <v>0.15479999999999999</v>
      </c>
      <c r="K26" s="4" t="str">
        <f t="shared" si="11"/>
        <v>NS</v>
      </c>
      <c r="L26" s="4" t="s">
        <v>7</v>
      </c>
      <c r="M26" s="9"/>
      <c r="N26" s="8"/>
      <c r="O26" s="8"/>
      <c r="P26" s="4"/>
      <c r="Q26" s="4"/>
      <c r="R26" s="4"/>
      <c r="S26" s="8"/>
      <c r="T26" s="8"/>
      <c r="U26" s="4"/>
      <c r="V26" s="4"/>
    </row>
    <row r="27" spans="3:22">
      <c r="C27" s="9">
        <v>0.04</v>
      </c>
      <c r="D27" s="8">
        <f t="shared" si="6"/>
        <v>3.9199999999999999E-2</v>
      </c>
      <c r="E27" s="8">
        <f t="shared" si="7"/>
        <v>5.16E-2</v>
      </c>
      <c r="F27" s="4" t="str">
        <f t="shared" si="8"/>
        <v>*</v>
      </c>
      <c r="G27" s="4" t="s">
        <v>8</v>
      </c>
      <c r="H27" s="4">
        <v>0</v>
      </c>
      <c r="I27" s="8">
        <f t="shared" si="9"/>
        <v>0.1176</v>
      </c>
      <c r="J27" s="8">
        <f t="shared" si="10"/>
        <v>0.15479999999999999</v>
      </c>
      <c r="K27" s="4" t="str">
        <f t="shared" si="11"/>
        <v>NS</v>
      </c>
      <c r="L27" s="4" t="s">
        <v>7</v>
      </c>
      <c r="M27" s="9"/>
      <c r="N27" s="8"/>
      <c r="O27" s="8"/>
      <c r="P27" s="4"/>
      <c r="Q27" s="4"/>
      <c r="R27" s="4"/>
      <c r="S27" s="8"/>
      <c r="T27" s="8"/>
      <c r="U27" s="4"/>
      <c r="V27" s="4"/>
    </row>
    <row r="28" spans="3:22">
      <c r="C28" s="9">
        <v>0.14000000000000001</v>
      </c>
      <c r="D28" s="8">
        <f t="shared" si="6"/>
        <v>3.9199999999999999E-2</v>
      </c>
      <c r="E28" s="8">
        <f t="shared" si="7"/>
        <v>5.16E-2</v>
      </c>
      <c r="F28" s="4" t="str">
        <f t="shared" si="8"/>
        <v>**</v>
      </c>
      <c r="G28" s="4" t="s">
        <v>6</v>
      </c>
      <c r="H28" s="4">
        <v>-7.0000000000000007E-2</v>
      </c>
      <c r="I28" s="8">
        <f t="shared" si="9"/>
        <v>0.1176</v>
      </c>
      <c r="J28" s="8">
        <f t="shared" si="10"/>
        <v>0.15479999999999999</v>
      </c>
      <c r="K28" s="4" t="str">
        <f t="shared" si="11"/>
        <v>NS</v>
      </c>
      <c r="L28" s="4" t="s">
        <v>7</v>
      </c>
      <c r="M28" s="9"/>
      <c r="N28" s="8"/>
      <c r="O28" s="8"/>
      <c r="P28" s="4"/>
      <c r="Q28" s="4"/>
      <c r="R28" s="4"/>
      <c r="S28" s="8"/>
      <c r="T28" s="8"/>
      <c r="U28" s="4"/>
      <c r="V28" s="4"/>
    </row>
    <row r="29" spans="3:22">
      <c r="C29" s="9">
        <v>-0.25</v>
      </c>
      <c r="D29" s="8">
        <f t="shared" si="6"/>
        <v>3.9199999999999999E-2</v>
      </c>
      <c r="E29" s="8">
        <f t="shared" si="7"/>
        <v>5.16E-2</v>
      </c>
      <c r="F29" s="4" t="str">
        <f t="shared" si="8"/>
        <v>NS</v>
      </c>
      <c r="G29" s="4" t="s">
        <v>6</v>
      </c>
      <c r="H29" s="4">
        <v>-0.26</v>
      </c>
      <c r="I29" s="8">
        <f t="shared" si="9"/>
        <v>0.1176</v>
      </c>
      <c r="J29" s="8">
        <f t="shared" si="10"/>
        <v>0.15479999999999999</v>
      </c>
      <c r="K29" s="4" t="str">
        <f t="shared" si="11"/>
        <v>NS</v>
      </c>
      <c r="L29" s="4" t="s">
        <v>6</v>
      </c>
      <c r="M29" s="9"/>
      <c r="N29" s="8"/>
      <c r="O29" s="8"/>
      <c r="P29" s="4"/>
      <c r="Q29" s="4"/>
      <c r="R29" s="9"/>
      <c r="S29" s="8"/>
      <c r="T29" s="8"/>
      <c r="U29" s="4"/>
      <c r="V29" s="4"/>
    </row>
    <row r="32" spans="3:22">
      <c r="E32" s="10" t="s">
        <v>5</v>
      </c>
      <c r="F32" s="10">
        <v>0.12</v>
      </c>
      <c r="I32" s="10" t="s">
        <v>5</v>
      </c>
      <c r="J32" s="10">
        <v>0.15</v>
      </c>
    </row>
    <row r="33" spans="3:22" ht="15.75">
      <c r="D33" s="11" t="s">
        <v>11</v>
      </c>
      <c r="O33" s="10"/>
      <c r="P33" s="10"/>
      <c r="S33" s="10"/>
      <c r="T33" s="10"/>
    </row>
    <row r="34" spans="3:22">
      <c r="C34" t="s">
        <v>1</v>
      </c>
      <c r="D34" s="6">
        <v>0.01</v>
      </c>
      <c r="E34" s="6">
        <v>0.05</v>
      </c>
      <c r="F34" s="7" t="s">
        <v>3</v>
      </c>
      <c r="G34" s="7" t="s">
        <v>4</v>
      </c>
      <c r="H34" t="s">
        <v>2</v>
      </c>
      <c r="I34" s="6">
        <v>0.01</v>
      </c>
      <c r="J34" s="6">
        <v>0.05</v>
      </c>
      <c r="K34" s="7" t="s">
        <v>3</v>
      </c>
      <c r="L34" s="7" t="s">
        <v>4</v>
      </c>
      <c r="M34" s="4"/>
      <c r="N34" s="6"/>
      <c r="O34" s="6"/>
      <c r="P34" s="7"/>
      <c r="Q34" s="7"/>
      <c r="S34" s="6"/>
      <c r="T34" s="6"/>
      <c r="U34" s="7"/>
      <c r="V34" s="7"/>
    </row>
    <row r="35" spans="3:22">
      <c r="C35" s="9">
        <v>-1.05</v>
      </c>
      <c r="D35" s="8">
        <f>0.12*1.96</f>
        <v>0.23519999999999999</v>
      </c>
      <c r="E35" s="8">
        <f>0.12*2.58</f>
        <v>0.30959999999999999</v>
      </c>
      <c r="F35" s="4" t="str">
        <f>IF(C35&gt;=E35,"**",IF(C35&gt;=D35,"*","NS"))</f>
        <v>NS</v>
      </c>
      <c r="G35" s="4" t="s">
        <v>6</v>
      </c>
      <c r="H35" s="9">
        <v>1.03</v>
      </c>
      <c r="I35" s="8">
        <f>0.15*1.96</f>
        <v>0.29399999999999998</v>
      </c>
      <c r="J35" s="8">
        <f>0.15*2.58</f>
        <v>0.38700000000000001</v>
      </c>
      <c r="K35" s="4" t="str">
        <f>IF(H35&gt;=J35,"**",IF(H35&gt;=I35,"*","NS"))</f>
        <v>**</v>
      </c>
      <c r="L35" s="4" t="s">
        <v>6</v>
      </c>
      <c r="M35" s="9"/>
      <c r="N35" s="8"/>
      <c r="O35" s="8"/>
      <c r="P35" s="4"/>
      <c r="Q35" s="4"/>
      <c r="R35" s="9"/>
      <c r="S35" s="8"/>
      <c r="T35" s="8"/>
      <c r="U35" s="4"/>
      <c r="V35" s="4"/>
    </row>
    <row r="36" spans="3:22">
      <c r="C36" s="9">
        <v>0.83</v>
      </c>
      <c r="D36" s="8">
        <f t="shared" ref="D36:D44" si="12">0.12*1.96</f>
        <v>0.23519999999999999</v>
      </c>
      <c r="E36" s="8">
        <f t="shared" ref="E36:E44" si="13">0.12*2.58</f>
        <v>0.30959999999999999</v>
      </c>
      <c r="F36" s="4" t="str">
        <f t="shared" ref="F36:F44" si="14">IF(C36&gt;=E36,"**",IF(C36&gt;=D36,"*","NS"))</f>
        <v>**</v>
      </c>
      <c r="G36" s="4" t="s">
        <v>6</v>
      </c>
      <c r="H36" s="9">
        <v>-1.03</v>
      </c>
      <c r="I36" s="8">
        <f t="shared" ref="I36:I44" si="15">0.15*1.96</f>
        <v>0.29399999999999998</v>
      </c>
      <c r="J36" s="8">
        <f t="shared" ref="J36:J44" si="16">0.15*2.58</f>
        <v>0.38700000000000001</v>
      </c>
      <c r="K36" s="4" t="str">
        <f t="shared" ref="K36:K44" si="17">IF(H36&gt;=J36,"**",IF(H36&gt;=I36,"*","NS"))</f>
        <v>NS</v>
      </c>
      <c r="L36" s="4" t="s">
        <v>6</v>
      </c>
      <c r="M36" s="9"/>
      <c r="N36" s="8"/>
      <c r="O36" s="8"/>
      <c r="P36" s="4"/>
      <c r="Q36" s="4"/>
      <c r="R36" s="9"/>
      <c r="S36" s="8"/>
      <c r="T36" s="8"/>
      <c r="U36" s="4"/>
      <c r="V36" s="4"/>
    </row>
    <row r="37" spans="3:22">
      <c r="C37" s="9">
        <v>7.0000000000000007E-2</v>
      </c>
      <c r="D37" s="8">
        <f t="shared" si="12"/>
        <v>0.23519999999999999</v>
      </c>
      <c r="E37" s="8">
        <f t="shared" si="13"/>
        <v>0.30959999999999999</v>
      </c>
      <c r="F37" s="4" t="str">
        <f t="shared" si="14"/>
        <v>NS</v>
      </c>
      <c r="G37" s="4" t="s">
        <v>7</v>
      </c>
      <c r="H37" s="9">
        <v>-1.2</v>
      </c>
      <c r="I37" s="8">
        <f t="shared" si="15"/>
        <v>0.29399999999999998</v>
      </c>
      <c r="J37" s="8">
        <f t="shared" si="16"/>
        <v>0.38700000000000001</v>
      </c>
      <c r="K37" s="4" t="str">
        <f t="shared" si="17"/>
        <v>NS</v>
      </c>
      <c r="L37" s="4" t="s">
        <v>6</v>
      </c>
      <c r="M37" s="9"/>
      <c r="N37" s="8"/>
      <c r="O37" s="8"/>
      <c r="P37" s="4"/>
      <c r="Q37" s="4"/>
      <c r="R37" s="9"/>
      <c r="S37" s="8"/>
      <c r="T37" s="8"/>
      <c r="U37" s="4"/>
      <c r="V37" s="4"/>
    </row>
    <row r="38" spans="3:22">
      <c r="C38" s="9">
        <v>-0.62</v>
      </c>
      <c r="D38" s="8">
        <f t="shared" si="12"/>
        <v>0.23519999999999999</v>
      </c>
      <c r="E38" s="8">
        <f t="shared" si="13"/>
        <v>0.30959999999999999</v>
      </c>
      <c r="F38" s="4" t="str">
        <f t="shared" si="14"/>
        <v>NS</v>
      </c>
      <c r="G38" s="4" t="s">
        <v>6</v>
      </c>
      <c r="H38" s="9">
        <v>-0.59</v>
      </c>
      <c r="I38" s="8">
        <f t="shared" si="15"/>
        <v>0.29399999999999998</v>
      </c>
      <c r="J38" s="8">
        <f t="shared" si="16"/>
        <v>0.38700000000000001</v>
      </c>
      <c r="K38" s="4" t="str">
        <f t="shared" si="17"/>
        <v>NS</v>
      </c>
      <c r="L38" s="4" t="s">
        <v>6</v>
      </c>
      <c r="M38" s="9"/>
      <c r="N38" s="8"/>
      <c r="O38" s="8"/>
      <c r="P38" s="4"/>
      <c r="Q38" s="4"/>
      <c r="R38" s="9"/>
      <c r="S38" s="8"/>
      <c r="T38" s="8"/>
      <c r="U38" s="4"/>
      <c r="V38" s="4"/>
    </row>
    <row r="39" spans="3:22">
      <c r="C39" s="9">
        <v>-1.19</v>
      </c>
      <c r="D39" s="8">
        <f t="shared" si="12"/>
        <v>0.23519999999999999</v>
      </c>
      <c r="E39" s="8">
        <f t="shared" si="13"/>
        <v>0.30959999999999999</v>
      </c>
      <c r="F39" s="4" t="str">
        <f t="shared" si="14"/>
        <v>NS</v>
      </c>
      <c r="G39" s="4" t="s">
        <v>6</v>
      </c>
      <c r="H39" s="9">
        <v>-0.13</v>
      </c>
      <c r="I39" s="8">
        <f t="shared" si="15"/>
        <v>0.29399999999999998</v>
      </c>
      <c r="J39" s="8">
        <f t="shared" si="16"/>
        <v>0.38700000000000001</v>
      </c>
      <c r="K39" s="4" t="str">
        <f t="shared" si="17"/>
        <v>NS</v>
      </c>
      <c r="L39" s="4" t="s">
        <v>7</v>
      </c>
      <c r="M39" s="9"/>
      <c r="N39" s="8"/>
      <c r="O39" s="8"/>
      <c r="P39" s="4"/>
      <c r="Q39" s="4"/>
      <c r="R39" s="9"/>
      <c r="S39" s="8"/>
      <c r="T39" s="8"/>
      <c r="U39" s="4"/>
      <c r="V39" s="4"/>
    </row>
    <row r="40" spans="3:22">
      <c r="C40" s="9">
        <v>0.21</v>
      </c>
      <c r="D40" s="8">
        <f t="shared" si="12"/>
        <v>0.23519999999999999</v>
      </c>
      <c r="E40" s="8">
        <f t="shared" si="13"/>
        <v>0.30959999999999999</v>
      </c>
      <c r="F40" s="4" t="str">
        <f t="shared" si="14"/>
        <v>NS</v>
      </c>
      <c r="G40" s="4" t="s">
        <v>7</v>
      </c>
      <c r="H40" s="9">
        <v>0.7</v>
      </c>
      <c r="I40" s="8">
        <f t="shared" si="15"/>
        <v>0.29399999999999998</v>
      </c>
      <c r="J40" s="8">
        <f t="shared" si="16"/>
        <v>0.38700000000000001</v>
      </c>
      <c r="K40" s="4" t="str">
        <f t="shared" si="17"/>
        <v>**</v>
      </c>
      <c r="L40" s="4" t="s">
        <v>6</v>
      </c>
      <c r="M40" s="9"/>
      <c r="N40" s="8"/>
      <c r="O40" s="8"/>
      <c r="P40" s="4"/>
      <c r="Q40" s="4"/>
      <c r="R40" s="9"/>
      <c r="S40" s="8"/>
      <c r="T40" s="8"/>
      <c r="U40" s="4"/>
      <c r="V40" s="4"/>
    </row>
    <row r="41" spans="3:22">
      <c r="C41" s="9">
        <v>1.79</v>
      </c>
      <c r="D41" s="8">
        <f t="shared" si="12"/>
        <v>0.23519999999999999</v>
      </c>
      <c r="E41" s="8">
        <f t="shared" si="13"/>
        <v>0.30959999999999999</v>
      </c>
      <c r="F41" s="4" t="str">
        <f t="shared" si="14"/>
        <v>**</v>
      </c>
      <c r="G41" s="4" t="s">
        <v>6</v>
      </c>
      <c r="H41" s="9">
        <v>0.7</v>
      </c>
      <c r="I41" s="8">
        <f t="shared" si="15"/>
        <v>0.29399999999999998</v>
      </c>
      <c r="J41" s="8">
        <f t="shared" si="16"/>
        <v>0.38700000000000001</v>
      </c>
      <c r="K41" s="4" t="str">
        <f t="shared" si="17"/>
        <v>**</v>
      </c>
      <c r="L41" s="4" t="s">
        <v>6</v>
      </c>
      <c r="M41" s="9"/>
      <c r="N41" s="8"/>
      <c r="O41" s="8"/>
      <c r="P41" s="4"/>
      <c r="Q41" s="4"/>
      <c r="R41" s="9"/>
      <c r="S41" s="8"/>
      <c r="T41" s="8"/>
      <c r="U41" s="4"/>
      <c r="V41" s="4"/>
    </row>
    <row r="42" spans="3:22">
      <c r="C42" s="9">
        <v>0.08</v>
      </c>
      <c r="D42" s="8">
        <f t="shared" si="12"/>
        <v>0.23519999999999999</v>
      </c>
      <c r="E42" s="8">
        <f t="shared" si="13"/>
        <v>0.30959999999999999</v>
      </c>
      <c r="F42" s="4" t="str">
        <f t="shared" si="14"/>
        <v>NS</v>
      </c>
      <c r="G42" s="4" t="s">
        <v>7</v>
      </c>
      <c r="H42" s="9">
        <v>0.33</v>
      </c>
      <c r="I42" s="8">
        <f t="shared" si="15"/>
        <v>0.29399999999999998</v>
      </c>
      <c r="J42" s="8">
        <f t="shared" si="16"/>
        <v>0.38700000000000001</v>
      </c>
      <c r="K42" s="4" t="str">
        <f t="shared" si="17"/>
        <v>*</v>
      </c>
      <c r="L42" s="4" t="s">
        <v>8</v>
      </c>
      <c r="M42" s="9"/>
      <c r="N42" s="8"/>
      <c r="O42" s="8"/>
      <c r="P42" s="4"/>
      <c r="Q42" s="4"/>
      <c r="R42" s="9"/>
      <c r="S42" s="8"/>
      <c r="T42" s="8"/>
      <c r="U42" s="4"/>
      <c r="V42" s="4"/>
    </row>
    <row r="43" spans="3:22">
      <c r="C43" s="9">
        <v>0.67</v>
      </c>
      <c r="D43" s="8">
        <f t="shared" si="12"/>
        <v>0.23519999999999999</v>
      </c>
      <c r="E43" s="8">
        <f t="shared" si="13"/>
        <v>0.30959999999999999</v>
      </c>
      <c r="F43" s="4" t="str">
        <f t="shared" si="14"/>
        <v>**</v>
      </c>
      <c r="G43" s="4" t="s">
        <v>6</v>
      </c>
      <c r="H43" s="9">
        <v>0.09</v>
      </c>
      <c r="I43" s="8">
        <f t="shared" si="15"/>
        <v>0.29399999999999998</v>
      </c>
      <c r="J43" s="8">
        <f t="shared" si="16"/>
        <v>0.38700000000000001</v>
      </c>
      <c r="K43" s="4" t="str">
        <f t="shared" si="17"/>
        <v>NS</v>
      </c>
      <c r="L43" s="4" t="s">
        <v>7</v>
      </c>
      <c r="M43" s="9"/>
      <c r="N43" s="8"/>
      <c r="O43" s="8"/>
      <c r="P43" s="4"/>
      <c r="Q43" s="4"/>
      <c r="R43" s="9"/>
      <c r="S43" s="8"/>
      <c r="T43" s="8"/>
      <c r="U43" s="4"/>
      <c r="V43" s="4"/>
    </row>
    <row r="44" spans="3:22">
      <c r="C44" s="9">
        <v>-0.78</v>
      </c>
      <c r="D44" s="8">
        <f t="shared" si="12"/>
        <v>0.23519999999999999</v>
      </c>
      <c r="E44" s="8">
        <f t="shared" si="13"/>
        <v>0.30959999999999999</v>
      </c>
      <c r="F44" s="4" t="str">
        <f t="shared" si="14"/>
        <v>NS</v>
      </c>
      <c r="G44" s="4" t="s">
        <v>6</v>
      </c>
      <c r="H44" s="9">
        <v>0.11</v>
      </c>
      <c r="I44" s="8">
        <f t="shared" si="15"/>
        <v>0.29399999999999998</v>
      </c>
      <c r="J44" s="8">
        <f t="shared" si="16"/>
        <v>0.38700000000000001</v>
      </c>
      <c r="K44" s="4" t="str">
        <f t="shared" si="17"/>
        <v>NS</v>
      </c>
      <c r="L44" s="4" t="s">
        <v>7</v>
      </c>
      <c r="M44" s="9"/>
      <c r="N44" s="8"/>
      <c r="O44" s="8"/>
      <c r="P44" s="4"/>
      <c r="Q44" s="4"/>
      <c r="R44" s="9"/>
      <c r="S44" s="8"/>
      <c r="T44" s="8"/>
      <c r="U44" s="4"/>
      <c r="V44" s="4"/>
    </row>
    <row r="46" spans="3:22">
      <c r="E46" s="10" t="s">
        <v>5</v>
      </c>
      <c r="F46" s="10">
        <v>0.06</v>
      </c>
      <c r="I46" s="10" t="s">
        <v>5</v>
      </c>
      <c r="J46" s="10">
        <v>7.0000000000000007E-2</v>
      </c>
    </row>
    <row r="47" spans="3:22" ht="15.75">
      <c r="D47" s="11" t="s">
        <v>12</v>
      </c>
      <c r="O47" s="10"/>
      <c r="P47" s="10"/>
      <c r="S47" s="10"/>
      <c r="T47" s="10"/>
    </row>
    <row r="48" spans="3:22">
      <c r="C48" t="s">
        <v>1</v>
      </c>
      <c r="D48" s="6">
        <v>0.01</v>
      </c>
      <c r="E48" s="6">
        <v>0.05</v>
      </c>
      <c r="F48" s="7" t="s">
        <v>3</v>
      </c>
      <c r="G48" s="7" t="s">
        <v>4</v>
      </c>
      <c r="H48" t="s">
        <v>2</v>
      </c>
      <c r="I48" s="6">
        <v>0.01</v>
      </c>
      <c r="J48" s="6">
        <v>0.05</v>
      </c>
      <c r="K48" s="7" t="s">
        <v>3</v>
      </c>
      <c r="L48" s="7" t="s">
        <v>4</v>
      </c>
      <c r="M48" s="4"/>
      <c r="N48" s="6"/>
      <c r="O48" s="6"/>
      <c r="P48" s="7"/>
      <c r="Q48" s="7"/>
      <c r="S48" s="6"/>
      <c r="T48" s="6"/>
      <c r="U48" s="7"/>
      <c r="V48" s="7"/>
    </row>
    <row r="49" spans="3:22">
      <c r="C49" s="9">
        <v>-0.63</v>
      </c>
      <c r="D49" s="8">
        <f>0.06*1.96</f>
        <v>0.1176</v>
      </c>
      <c r="E49" s="8">
        <f>0.06*2.58</f>
        <v>0.15479999999999999</v>
      </c>
      <c r="F49" s="4" t="str">
        <f>IF(C49&gt;=E49,"**",IF(C49&gt;=D49,"*","NS"))</f>
        <v>NS</v>
      </c>
      <c r="G49" s="4" t="s">
        <v>6</v>
      </c>
      <c r="H49" s="9">
        <v>-0.12</v>
      </c>
      <c r="I49" s="8">
        <f>0.07*1.96</f>
        <v>0.13720000000000002</v>
      </c>
      <c r="J49" s="8">
        <f>0.07*2.58</f>
        <v>0.18060000000000001</v>
      </c>
      <c r="K49" s="4" t="str">
        <f>IF(H49&gt;=J49,"**",IF(H49&gt;=I49,"*","NS"))</f>
        <v>NS</v>
      </c>
      <c r="L49" s="4" t="s">
        <v>7</v>
      </c>
      <c r="M49" s="9"/>
      <c r="N49" s="8"/>
      <c r="O49" s="8"/>
      <c r="P49" s="4"/>
      <c r="Q49" s="4"/>
      <c r="R49" s="9"/>
      <c r="S49" s="8"/>
      <c r="T49" s="8"/>
      <c r="U49" s="4"/>
      <c r="V49" s="4"/>
    </row>
    <row r="50" spans="3:22">
      <c r="C50" s="9">
        <v>-0.18</v>
      </c>
      <c r="D50" s="8">
        <f t="shared" ref="D50:D58" si="18">0.06*1.96</f>
        <v>0.1176</v>
      </c>
      <c r="E50" s="8">
        <f t="shared" ref="E50:E58" si="19">0.06*2.58</f>
        <v>0.15479999999999999</v>
      </c>
      <c r="F50" s="4" t="str">
        <f t="shared" ref="F50:F58" si="20">IF(C50&gt;=E50,"**",IF(C50&gt;=D50,"*","NS"))</f>
        <v>NS</v>
      </c>
      <c r="G50" s="4" t="s">
        <v>8</v>
      </c>
      <c r="H50" s="9">
        <v>-0.34</v>
      </c>
      <c r="I50" s="8">
        <f t="shared" ref="I50:I58" si="21">0.07*1.96</f>
        <v>0.13720000000000002</v>
      </c>
      <c r="J50" s="8">
        <f t="shared" ref="J50:J58" si="22">0.07*2.58</f>
        <v>0.18060000000000001</v>
      </c>
      <c r="K50" s="4" t="str">
        <f t="shared" ref="K50:K58" si="23">IF(H50&gt;=J50,"**",IF(H50&gt;=I50,"*","NS"))</f>
        <v>NS</v>
      </c>
      <c r="L50" s="4" t="s">
        <v>6</v>
      </c>
      <c r="M50" s="9"/>
      <c r="N50" s="8"/>
      <c r="O50" s="8"/>
      <c r="P50" s="4"/>
      <c r="Q50" s="4"/>
      <c r="R50" s="9"/>
      <c r="S50" s="8"/>
      <c r="T50" s="8"/>
      <c r="U50" s="4"/>
      <c r="V50" s="4"/>
    </row>
    <row r="51" spans="3:22">
      <c r="C51" s="9">
        <v>-0.28000000000000003</v>
      </c>
      <c r="D51" s="8">
        <f t="shared" si="18"/>
        <v>0.1176</v>
      </c>
      <c r="E51" s="8">
        <f t="shared" si="19"/>
        <v>0.15479999999999999</v>
      </c>
      <c r="F51" s="4" t="str">
        <f t="shared" si="20"/>
        <v>NS</v>
      </c>
      <c r="G51" s="4" t="s">
        <v>6</v>
      </c>
      <c r="H51" s="9">
        <v>-0.55000000000000004</v>
      </c>
      <c r="I51" s="8">
        <f t="shared" si="21"/>
        <v>0.13720000000000002</v>
      </c>
      <c r="J51" s="8">
        <f t="shared" si="22"/>
        <v>0.18060000000000001</v>
      </c>
      <c r="K51" s="4" t="str">
        <f t="shared" si="23"/>
        <v>NS</v>
      </c>
      <c r="L51" s="4" t="s">
        <v>6</v>
      </c>
      <c r="M51" s="9"/>
      <c r="N51" s="8"/>
      <c r="O51" s="8"/>
      <c r="P51" s="4"/>
      <c r="Q51" s="4"/>
      <c r="R51" s="9"/>
      <c r="S51" s="8"/>
      <c r="T51" s="8"/>
      <c r="U51" s="4"/>
      <c r="V51" s="4"/>
    </row>
    <row r="52" spans="3:22">
      <c r="C52" s="9">
        <v>-0.2</v>
      </c>
      <c r="D52" s="8">
        <f t="shared" si="18"/>
        <v>0.1176</v>
      </c>
      <c r="E52" s="8">
        <f t="shared" si="19"/>
        <v>0.15479999999999999</v>
      </c>
      <c r="F52" s="4" t="str">
        <f t="shared" si="20"/>
        <v>NS</v>
      </c>
      <c r="G52" s="4" t="s">
        <v>6</v>
      </c>
      <c r="H52" s="9">
        <v>-0.05</v>
      </c>
      <c r="I52" s="8">
        <f t="shared" si="21"/>
        <v>0.13720000000000002</v>
      </c>
      <c r="J52" s="8">
        <f t="shared" si="22"/>
        <v>0.18060000000000001</v>
      </c>
      <c r="K52" s="4" t="str">
        <f t="shared" si="23"/>
        <v>NS</v>
      </c>
      <c r="L52" s="4" t="s">
        <v>7</v>
      </c>
      <c r="M52" s="9"/>
      <c r="N52" s="8"/>
      <c r="O52" s="8"/>
      <c r="P52" s="4"/>
      <c r="Q52" s="4"/>
      <c r="R52" s="9"/>
      <c r="S52" s="8"/>
      <c r="T52" s="8"/>
      <c r="U52" s="4"/>
      <c r="V52" s="4"/>
    </row>
    <row r="53" spans="3:22">
      <c r="C53" s="9">
        <v>-0.33</v>
      </c>
      <c r="D53" s="8">
        <f t="shared" si="18"/>
        <v>0.1176</v>
      </c>
      <c r="E53" s="8">
        <f t="shared" si="19"/>
        <v>0.15479999999999999</v>
      </c>
      <c r="F53" s="4" t="str">
        <f t="shared" si="20"/>
        <v>NS</v>
      </c>
      <c r="G53" s="4" t="s">
        <v>6</v>
      </c>
      <c r="H53" s="9">
        <v>0.23</v>
      </c>
      <c r="I53" s="8">
        <f t="shared" si="21"/>
        <v>0.13720000000000002</v>
      </c>
      <c r="J53" s="8">
        <f t="shared" si="22"/>
        <v>0.18060000000000001</v>
      </c>
      <c r="K53" s="4" t="str">
        <f t="shared" si="23"/>
        <v>**</v>
      </c>
      <c r="L53" s="4" t="s">
        <v>6</v>
      </c>
      <c r="M53" s="9"/>
      <c r="N53" s="8"/>
      <c r="O53" s="8"/>
      <c r="P53" s="4"/>
      <c r="Q53" s="4"/>
      <c r="R53" s="9"/>
      <c r="S53" s="8"/>
      <c r="T53" s="8"/>
      <c r="U53" s="4"/>
      <c r="V53" s="4"/>
    </row>
    <row r="54" spans="3:22">
      <c r="C54" s="9">
        <v>0.7</v>
      </c>
      <c r="D54" s="8">
        <f t="shared" si="18"/>
        <v>0.1176</v>
      </c>
      <c r="E54" s="8">
        <f t="shared" si="19"/>
        <v>0.15479999999999999</v>
      </c>
      <c r="F54" s="4" t="str">
        <f t="shared" si="20"/>
        <v>**</v>
      </c>
      <c r="G54" s="4" t="s">
        <v>6</v>
      </c>
      <c r="H54" s="9">
        <v>-0.61</v>
      </c>
      <c r="I54" s="8">
        <f t="shared" si="21"/>
        <v>0.13720000000000002</v>
      </c>
      <c r="J54" s="8">
        <f t="shared" si="22"/>
        <v>0.18060000000000001</v>
      </c>
      <c r="K54" s="4" t="str">
        <f t="shared" si="23"/>
        <v>NS</v>
      </c>
      <c r="L54" s="4" t="s">
        <v>6</v>
      </c>
      <c r="M54" s="9"/>
      <c r="N54" s="8"/>
      <c r="O54" s="8"/>
      <c r="P54" s="4"/>
      <c r="Q54" s="4"/>
      <c r="R54" s="9"/>
      <c r="S54" s="8"/>
      <c r="T54" s="8"/>
      <c r="U54" s="4"/>
      <c r="V54" s="4"/>
    </row>
    <row r="55" spans="3:22">
      <c r="C55" s="9">
        <v>1.19</v>
      </c>
      <c r="D55" s="8">
        <f t="shared" si="18"/>
        <v>0.1176</v>
      </c>
      <c r="E55" s="8">
        <f t="shared" si="19"/>
        <v>0.15479999999999999</v>
      </c>
      <c r="F55" s="4" t="str">
        <f t="shared" si="20"/>
        <v>**</v>
      </c>
      <c r="G55" s="4" t="s">
        <v>6</v>
      </c>
      <c r="H55" s="9">
        <v>0.66</v>
      </c>
      <c r="I55" s="8">
        <f t="shared" si="21"/>
        <v>0.13720000000000002</v>
      </c>
      <c r="J55" s="8">
        <f t="shared" si="22"/>
        <v>0.18060000000000001</v>
      </c>
      <c r="K55" s="4" t="str">
        <f t="shared" si="23"/>
        <v>**</v>
      </c>
      <c r="L55" s="4" t="s">
        <v>6</v>
      </c>
      <c r="M55" s="9"/>
      <c r="N55" s="8"/>
      <c r="O55" s="8"/>
      <c r="P55" s="4"/>
      <c r="Q55" s="4"/>
      <c r="R55" s="9"/>
      <c r="S55" s="8"/>
      <c r="T55" s="8"/>
      <c r="U55" s="4"/>
      <c r="V55" s="4"/>
    </row>
    <row r="56" spans="3:22">
      <c r="C56" s="9">
        <v>-0.14000000000000001</v>
      </c>
      <c r="D56" s="8">
        <f t="shared" si="18"/>
        <v>0.1176</v>
      </c>
      <c r="E56" s="8">
        <f t="shared" si="19"/>
        <v>0.15479999999999999</v>
      </c>
      <c r="F56" s="4" t="str">
        <f t="shared" si="20"/>
        <v>NS</v>
      </c>
      <c r="G56" s="4" t="s">
        <v>8</v>
      </c>
      <c r="H56" s="9">
        <v>-0.27</v>
      </c>
      <c r="I56" s="8">
        <f t="shared" si="21"/>
        <v>0.13720000000000002</v>
      </c>
      <c r="J56" s="8">
        <f t="shared" si="22"/>
        <v>0.18060000000000001</v>
      </c>
      <c r="K56" s="4" t="str">
        <f t="shared" si="23"/>
        <v>NS</v>
      </c>
      <c r="L56" s="4" t="s">
        <v>6</v>
      </c>
      <c r="M56" s="9"/>
      <c r="N56" s="8"/>
      <c r="O56" s="8"/>
      <c r="P56" s="4"/>
      <c r="Q56" s="4"/>
      <c r="R56" s="9"/>
      <c r="S56" s="8"/>
      <c r="T56" s="8"/>
      <c r="U56" s="4"/>
      <c r="V56" s="4"/>
    </row>
    <row r="57" spans="3:22">
      <c r="C57" s="9">
        <v>7.0000000000000007E-2</v>
      </c>
      <c r="D57" s="8">
        <f t="shared" si="18"/>
        <v>0.1176</v>
      </c>
      <c r="E57" s="8">
        <f t="shared" si="19"/>
        <v>0.15479999999999999</v>
      </c>
      <c r="F57" s="4" t="str">
        <f t="shared" si="20"/>
        <v>NS</v>
      </c>
      <c r="G57" s="4" t="s">
        <v>7</v>
      </c>
      <c r="H57" s="9">
        <v>0.39</v>
      </c>
      <c r="I57" s="8">
        <f t="shared" si="21"/>
        <v>0.13720000000000002</v>
      </c>
      <c r="J57" s="8">
        <f t="shared" si="22"/>
        <v>0.18060000000000001</v>
      </c>
      <c r="K57" s="4" t="str">
        <f t="shared" si="23"/>
        <v>**</v>
      </c>
      <c r="L57" s="4" t="s">
        <v>6</v>
      </c>
      <c r="M57" s="9"/>
      <c r="N57" s="8"/>
      <c r="O57" s="8"/>
      <c r="P57" s="4"/>
      <c r="Q57" s="4"/>
      <c r="R57" s="9"/>
      <c r="S57" s="8"/>
      <c r="T57" s="8"/>
      <c r="U57" s="4"/>
      <c r="V57" s="4"/>
    </row>
    <row r="58" spans="3:22">
      <c r="C58" s="9">
        <v>-0.21</v>
      </c>
      <c r="D58" s="8">
        <f t="shared" si="18"/>
        <v>0.1176</v>
      </c>
      <c r="E58" s="8">
        <f t="shared" si="19"/>
        <v>0.15479999999999999</v>
      </c>
      <c r="F58" s="4" t="str">
        <f t="shared" si="20"/>
        <v>NS</v>
      </c>
      <c r="G58" s="4" t="s">
        <v>6</v>
      </c>
      <c r="H58" s="9">
        <v>0.65</v>
      </c>
      <c r="I58" s="8">
        <f t="shared" si="21"/>
        <v>0.13720000000000002</v>
      </c>
      <c r="J58" s="8">
        <f t="shared" si="22"/>
        <v>0.18060000000000001</v>
      </c>
      <c r="K58" s="4" t="str">
        <f t="shared" si="23"/>
        <v>**</v>
      </c>
      <c r="L58" s="4" t="s">
        <v>6</v>
      </c>
      <c r="M58" s="9"/>
      <c r="N58" s="8"/>
      <c r="O58" s="8"/>
      <c r="P58" s="4"/>
      <c r="Q58" s="4"/>
      <c r="R58" s="9"/>
      <c r="S58" s="8"/>
      <c r="T58" s="8"/>
      <c r="U58" s="4"/>
      <c r="V58" s="4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02"/>
  <sheetViews>
    <sheetView tabSelected="1" workbookViewId="0">
      <selection activeCell="M1" sqref="M1:V202"/>
    </sheetView>
  </sheetViews>
  <sheetFormatPr defaultRowHeight="15"/>
  <sheetData>
    <row r="2" spans="2:12">
      <c r="F2" s="10" t="s">
        <v>5</v>
      </c>
      <c r="G2" s="10">
        <v>0.96</v>
      </c>
      <c r="J2" s="10" t="s">
        <v>5</v>
      </c>
      <c r="K2" s="10">
        <v>1.0900000000000001</v>
      </c>
    </row>
    <row r="3" spans="2:12" ht="15.75">
      <c r="C3" s="5" t="s">
        <v>13</v>
      </c>
      <c r="D3" s="5"/>
      <c r="E3" s="5"/>
      <c r="F3" s="5"/>
    </row>
    <row r="4" spans="2:12">
      <c r="C4" t="s">
        <v>1</v>
      </c>
      <c r="D4" s="6">
        <v>0.01</v>
      </c>
      <c r="E4" s="6">
        <v>0.05</v>
      </c>
      <c r="F4" s="7" t="s">
        <v>3</v>
      </c>
      <c r="G4" s="7" t="s">
        <v>4</v>
      </c>
      <c r="H4" t="s">
        <v>2</v>
      </c>
      <c r="I4" s="6">
        <v>0.01</v>
      </c>
      <c r="J4" s="6">
        <v>0.05</v>
      </c>
      <c r="K4" s="7" t="s">
        <v>3</v>
      </c>
      <c r="L4" s="7" t="s">
        <v>4</v>
      </c>
    </row>
    <row r="5" spans="2:12">
      <c r="B5" s="4">
        <v>1</v>
      </c>
      <c r="C5" s="9">
        <v>1.33</v>
      </c>
      <c r="D5" s="8">
        <f>0.96*1.96</f>
        <v>1.8815999999999999</v>
      </c>
      <c r="E5" s="8">
        <f>0.96*2.58</f>
        <v>2.4767999999999999</v>
      </c>
      <c r="F5" s="4" t="str">
        <f>IF(C5&gt;=E5,"**",IF(C5&gt;=D5,"*","NS"))</f>
        <v>NS</v>
      </c>
      <c r="G5" s="4" t="s">
        <v>7</v>
      </c>
      <c r="H5" s="4">
        <v>-4.29</v>
      </c>
      <c r="I5" s="8">
        <f>1.09*1.96</f>
        <v>2.1364000000000001</v>
      </c>
      <c r="J5" s="8">
        <f>1.09*2.58</f>
        <v>2.8122000000000003</v>
      </c>
      <c r="K5" s="4" t="str">
        <f>IF(H5&gt;=J5,"**",IF(H5&gt;=I5,"*","NS"))</f>
        <v>NS</v>
      </c>
      <c r="L5" s="4" t="s">
        <v>6</v>
      </c>
    </row>
    <row r="6" spans="2:12">
      <c r="B6" s="4">
        <v>2</v>
      </c>
      <c r="C6" s="9">
        <v>7.95</v>
      </c>
      <c r="D6" s="8">
        <f t="shared" ref="D6:D49" si="0">0.96*1.96</f>
        <v>1.8815999999999999</v>
      </c>
      <c r="E6" s="8">
        <f t="shared" ref="E6:E49" si="1">0.96*2.58</f>
        <v>2.4767999999999999</v>
      </c>
      <c r="F6" s="4" t="str">
        <f t="shared" ref="F6:F49" si="2">IF(C6&gt;=E6,"**",IF(C6&gt;=D6,"*","NS"))</f>
        <v>**</v>
      </c>
      <c r="G6" s="4" t="s">
        <v>6</v>
      </c>
      <c r="H6" s="4">
        <v>-1.51</v>
      </c>
      <c r="I6" s="8">
        <f t="shared" ref="I6:I49" si="3">1.09*1.96</f>
        <v>2.1364000000000001</v>
      </c>
      <c r="J6" s="8">
        <f t="shared" ref="J6:J49" si="4">1.09*2.58</f>
        <v>2.8122000000000003</v>
      </c>
      <c r="K6" s="4" t="str">
        <f t="shared" ref="K6:K49" si="5">IF(H6&gt;=J6,"**",IF(H6&gt;=I6,"*","NS"))</f>
        <v>NS</v>
      </c>
      <c r="L6" s="4" t="s">
        <v>7</v>
      </c>
    </row>
    <row r="7" spans="2:12">
      <c r="B7" s="4">
        <v>3</v>
      </c>
      <c r="C7" s="9">
        <v>10.73</v>
      </c>
      <c r="D7" s="8">
        <f t="shared" si="0"/>
        <v>1.8815999999999999</v>
      </c>
      <c r="E7" s="8">
        <f t="shared" si="1"/>
        <v>2.4767999999999999</v>
      </c>
      <c r="F7" s="4" t="str">
        <f t="shared" si="2"/>
        <v>**</v>
      </c>
      <c r="G7" s="4" t="s">
        <v>6</v>
      </c>
      <c r="H7" s="4">
        <v>2.71</v>
      </c>
      <c r="I7" s="8">
        <f t="shared" si="3"/>
        <v>2.1364000000000001</v>
      </c>
      <c r="J7" s="8">
        <f t="shared" si="4"/>
        <v>2.8122000000000003</v>
      </c>
      <c r="K7" s="4" t="str">
        <f t="shared" si="5"/>
        <v>*</v>
      </c>
      <c r="L7" s="4" t="s">
        <v>8</v>
      </c>
    </row>
    <row r="8" spans="2:12">
      <c r="B8" s="4">
        <v>4</v>
      </c>
      <c r="C8" s="9">
        <v>-3.56</v>
      </c>
      <c r="D8" s="8">
        <f t="shared" si="0"/>
        <v>1.8815999999999999</v>
      </c>
      <c r="E8" s="8">
        <f t="shared" si="1"/>
        <v>2.4767999999999999</v>
      </c>
      <c r="F8" s="4" t="str">
        <f t="shared" si="2"/>
        <v>NS</v>
      </c>
      <c r="G8" s="4" t="s">
        <v>6</v>
      </c>
      <c r="H8" s="4">
        <v>-5.03</v>
      </c>
      <c r="I8" s="8">
        <f t="shared" si="3"/>
        <v>2.1364000000000001</v>
      </c>
      <c r="J8" s="8">
        <f t="shared" si="4"/>
        <v>2.8122000000000003</v>
      </c>
      <c r="K8" s="4" t="str">
        <f t="shared" si="5"/>
        <v>NS</v>
      </c>
      <c r="L8" s="4" t="s">
        <v>6</v>
      </c>
    </row>
    <row r="9" spans="2:12">
      <c r="B9" s="4">
        <v>5</v>
      </c>
      <c r="C9" s="9">
        <v>-0.65</v>
      </c>
      <c r="D9" s="8">
        <f t="shared" si="0"/>
        <v>1.8815999999999999</v>
      </c>
      <c r="E9" s="8">
        <f t="shared" si="1"/>
        <v>2.4767999999999999</v>
      </c>
      <c r="F9" s="4" t="str">
        <f t="shared" si="2"/>
        <v>NS</v>
      </c>
      <c r="G9" s="4" t="s">
        <v>7</v>
      </c>
      <c r="H9" s="4">
        <v>-2.61</v>
      </c>
      <c r="I9" s="8">
        <f t="shared" si="3"/>
        <v>2.1364000000000001</v>
      </c>
      <c r="J9" s="8">
        <f t="shared" si="4"/>
        <v>2.8122000000000003</v>
      </c>
      <c r="K9" s="4" t="str">
        <f t="shared" si="5"/>
        <v>NS</v>
      </c>
      <c r="L9" s="4" t="s">
        <v>8</v>
      </c>
    </row>
    <row r="10" spans="2:12">
      <c r="B10" s="4">
        <v>6</v>
      </c>
      <c r="C10" s="9">
        <v>5.29</v>
      </c>
      <c r="D10" s="8">
        <f t="shared" si="0"/>
        <v>1.8815999999999999</v>
      </c>
      <c r="E10" s="8">
        <f t="shared" si="1"/>
        <v>2.4767999999999999</v>
      </c>
      <c r="F10" s="4" t="str">
        <f t="shared" si="2"/>
        <v>**</v>
      </c>
      <c r="G10" s="4" t="s">
        <v>6</v>
      </c>
      <c r="H10" s="4">
        <v>5.13</v>
      </c>
      <c r="I10" s="8">
        <f t="shared" si="3"/>
        <v>2.1364000000000001</v>
      </c>
      <c r="J10" s="8">
        <f t="shared" si="4"/>
        <v>2.8122000000000003</v>
      </c>
      <c r="K10" s="4" t="str">
        <f t="shared" si="5"/>
        <v>**</v>
      </c>
      <c r="L10" s="4" t="s">
        <v>6</v>
      </c>
    </row>
    <row r="11" spans="2:12">
      <c r="B11" s="4">
        <v>7</v>
      </c>
      <c r="C11" s="9">
        <v>-1.5</v>
      </c>
      <c r="D11" s="8">
        <f t="shared" si="0"/>
        <v>1.8815999999999999</v>
      </c>
      <c r="E11" s="8">
        <f t="shared" si="1"/>
        <v>2.4767999999999999</v>
      </c>
      <c r="F11" s="4" t="str">
        <f t="shared" si="2"/>
        <v>NS</v>
      </c>
      <c r="G11" s="4" t="s">
        <v>7</v>
      </c>
      <c r="H11" s="4">
        <v>-4.49</v>
      </c>
      <c r="I11" s="8">
        <f t="shared" si="3"/>
        <v>2.1364000000000001</v>
      </c>
      <c r="J11" s="8">
        <f t="shared" si="4"/>
        <v>2.8122000000000003</v>
      </c>
      <c r="K11" s="4" t="str">
        <f t="shared" si="5"/>
        <v>NS</v>
      </c>
      <c r="L11" s="4" t="s">
        <v>6</v>
      </c>
    </row>
    <row r="12" spans="2:12">
      <c r="B12" s="4">
        <v>8</v>
      </c>
      <c r="C12" s="9">
        <v>-1.66</v>
      </c>
      <c r="D12" s="8">
        <f t="shared" si="0"/>
        <v>1.8815999999999999</v>
      </c>
      <c r="E12" s="8">
        <f t="shared" si="1"/>
        <v>2.4767999999999999</v>
      </c>
      <c r="F12" s="4" t="str">
        <f t="shared" si="2"/>
        <v>NS</v>
      </c>
      <c r="G12" s="4" t="s">
        <v>7</v>
      </c>
      <c r="H12" s="4">
        <v>10.1</v>
      </c>
      <c r="I12" s="8">
        <f t="shared" si="3"/>
        <v>2.1364000000000001</v>
      </c>
      <c r="J12" s="8">
        <f t="shared" si="4"/>
        <v>2.8122000000000003</v>
      </c>
      <c r="K12" s="4" t="str">
        <f t="shared" si="5"/>
        <v>**</v>
      </c>
      <c r="L12" s="4" t="s">
        <v>6</v>
      </c>
    </row>
    <row r="13" spans="2:12">
      <c r="B13" s="4">
        <v>9</v>
      </c>
      <c r="C13" s="9">
        <v>-2.2599999999999998</v>
      </c>
      <c r="D13" s="8">
        <f t="shared" si="0"/>
        <v>1.8815999999999999</v>
      </c>
      <c r="E13" s="8">
        <f t="shared" si="1"/>
        <v>2.4767999999999999</v>
      </c>
      <c r="F13" s="4" t="str">
        <f t="shared" si="2"/>
        <v>NS</v>
      </c>
      <c r="G13" s="4" t="s">
        <v>8</v>
      </c>
      <c r="H13" s="4">
        <v>5.15</v>
      </c>
      <c r="I13" s="8">
        <f t="shared" si="3"/>
        <v>2.1364000000000001</v>
      </c>
      <c r="J13" s="8">
        <f t="shared" si="4"/>
        <v>2.8122000000000003</v>
      </c>
      <c r="K13" s="4" t="str">
        <f t="shared" si="5"/>
        <v>**</v>
      </c>
      <c r="L13" s="4" t="s">
        <v>6</v>
      </c>
    </row>
    <row r="14" spans="2:12">
      <c r="B14" s="4">
        <v>10</v>
      </c>
      <c r="C14" s="9">
        <v>-4.04</v>
      </c>
      <c r="D14" s="8">
        <f t="shared" si="0"/>
        <v>1.8815999999999999</v>
      </c>
      <c r="E14" s="8">
        <f t="shared" si="1"/>
        <v>2.4767999999999999</v>
      </c>
      <c r="F14" s="4" t="str">
        <f t="shared" si="2"/>
        <v>NS</v>
      </c>
      <c r="G14" s="4" t="s">
        <v>6</v>
      </c>
      <c r="H14" s="4">
        <v>-6.41</v>
      </c>
      <c r="I14" s="8">
        <f t="shared" si="3"/>
        <v>2.1364000000000001</v>
      </c>
      <c r="J14" s="8">
        <f t="shared" si="4"/>
        <v>2.8122000000000003</v>
      </c>
      <c r="K14" s="4" t="str">
        <f t="shared" si="5"/>
        <v>NS</v>
      </c>
      <c r="L14" s="4" t="s">
        <v>6</v>
      </c>
    </row>
    <row r="15" spans="2:12">
      <c r="B15" s="4">
        <v>11</v>
      </c>
      <c r="C15" s="9">
        <v>-5.46</v>
      </c>
      <c r="D15" s="8">
        <f t="shared" si="0"/>
        <v>1.8815999999999999</v>
      </c>
      <c r="E15" s="8">
        <f t="shared" si="1"/>
        <v>2.4767999999999999</v>
      </c>
      <c r="F15" s="4" t="str">
        <f t="shared" si="2"/>
        <v>NS</v>
      </c>
      <c r="G15" s="4" t="s">
        <v>6</v>
      </c>
      <c r="H15" s="4">
        <v>3.83</v>
      </c>
      <c r="I15" s="8">
        <f t="shared" si="3"/>
        <v>2.1364000000000001</v>
      </c>
      <c r="J15" s="8">
        <f t="shared" si="4"/>
        <v>2.8122000000000003</v>
      </c>
      <c r="K15" s="4" t="str">
        <f t="shared" si="5"/>
        <v>**</v>
      </c>
      <c r="L15" s="4" t="s">
        <v>6</v>
      </c>
    </row>
    <row r="16" spans="2:12">
      <c r="B16" s="4">
        <v>12</v>
      </c>
      <c r="C16" s="9">
        <v>1.47</v>
      </c>
      <c r="D16" s="8">
        <f t="shared" si="0"/>
        <v>1.8815999999999999</v>
      </c>
      <c r="E16" s="8">
        <f t="shared" si="1"/>
        <v>2.4767999999999999</v>
      </c>
      <c r="F16" s="4" t="str">
        <f t="shared" si="2"/>
        <v>NS</v>
      </c>
      <c r="G16" s="4" t="s">
        <v>7</v>
      </c>
      <c r="H16" s="4">
        <v>1.43</v>
      </c>
      <c r="I16" s="8">
        <f t="shared" si="3"/>
        <v>2.1364000000000001</v>
      </c>
      <c r="J16" s="8">
        <f t="shared" si="4"/>
        <v>2.8122000000000003</v>
      </c>
      <c r="K16" s="4" t="str">
        <f t="shared" si="5"/>
        <v>NS</v>
      </c>
      <c r="L16" s="4" t="s">
        <v>7</v>
      </c>
    </row>
    <row r="17" spans="2:12">
      <c r="B17" s="4">
        <v>13</v>
      </c>
      <c r="C17" s="9">
        <v>-3.68</v>
      </c>
      <c r="D17" s="8">
        <f t="shared" si="0"/>
        <v>1.8815999999999999</v>
      </c>
      <c r="E17" s="8">
        <f t="shared" si="1"/>
        <v>2.4767999999999999</v>
      </c>
      <c r="F17" s="4" t="str">
        <f t="shared" si="2"/>
        <v>NS</v>
      </c>
      <c r="G17" s="4" t="s">
        <v>6</v>
      </c>
      <c r="H17" s="4">
        <v>1.1100000000000001</v>
      </c>
      <c r="I17" s="8">
        <f t="shared" si="3"/>
        <v>2.1364000000000001</v>
      </c>
      <c r="J17" s="8">
        <f t="shared" si="4"/>
        <v>2.8122000000000003</v>
      </c>
      <c r="K17" s="4" t="str">
        <f t="shared" si="5"/>
        <v>NS</v>
      </c>
      <c r="L17" s="4" t="s">
        <v>7</v>
      </c>
    </row>
    <row r="18" spans="2:12">
      <c r="B18" s="4">
        <v>14</v>
      </c>
      <c r="C18" s="9">
        <v>-0.53</v>
      </c>
      <c r="D18" s="8">
        <f t="shared" si="0"/>
        <v>1.8815999999999999</v>
      </c>
      <c r="E18" s="8">
        <f t="shared" si="1"/>
        <v>2.4767999999999999</v>
      </c>
      <c r="F18" s="4" t="str">
        <f t="shared" si="2"/>
        <v>NS</v>
      </c>
      <c r="G18" s="4" t="s">
        <v>7</v>
      </c>
      <c r="H18" s="4">
        <v>-2.8</v>
      </c>
      <c r="I18" s="8">
        <f t="shared" si="3"/>
        <v>2.1364000000000001</v>
      </c>
      <c r="J18" s="8">
        <f t="shared" si="4"/>
        <v>2.8122000000000003</v>
      </c>
      <c r="K18" s="4" t="str">
        <f t="shared" si="5"/>
        <v>NS</v>
      </c>
      <c r="L18" s="4" t="s">
        <v>8</v>
      </c>
    </row>
    <row r="19" spans="2:12">
      <c r="B19" s="4">
        <v>15</v>
      </c>
      <c r="C19" s="9">
        <v>4.6500000000000004</v>
      </c>
      <c r="D19" s="8">
        <f t="shared" si="0"/>
        <v>1.8815999999999999</v>
      </c>
      <c r="E19" s="8">
        <f t="shared" si="1"/>
        <v>2.4767999999999999</v>
      </c>
      <c r="F19" s="4" t="str">
        <f t="shared" si="2"/>
        <v>**</v>
      </c>
      <c r="G19" s="4" t="s">
        <v>6</v>
      </c>
      <c r="H19" s="4">
        <v>6.67</v>
      </c>
      <c r="I19" s="8">
        <f t="shared" si="3"/>
        <v>2.1364000000000001</v>
      </c>
      <c r="J19" s="8">
        <f t="shared" si="4"/>
        <v>2.8122000000000003</v>
      </c>
      <c r="K19" s="4" t="str">
        <f t="shared" si="5"/>
        <v>**</v>
      </c>
      <c r="L19" s="4" t="s">
        <v>6</v>
      </c>
    </row>
    <row r="20" spans="2:12">
      <c r="B20" s="4">
        <v>16</v>
      </c>
      <c r="C20" s="9">
        <v>3.46</v>
      </c>
      <c r="D20" s="8">
        <f t="shared" si="0"/>
        <v>1.8815999999999999</v>
      </c>
      <c r="E20" s="8">
        <f t="shared" si="1"/>
        <v>2.4767999999999999</v>
      </c>
      <c r="F20" s="4" t="str">
        <f t="shared" si="2"/>
        <v>**</v>
      </c>
      <c r="G20" s="4" t="s">
        <v>6</v>
      </c>
      <c r="H20" s="4">
        <v>-3.93</v>
      </c>
      <c r="I20" s="8">
        <f t="shared" si="3"/>
        <v>2.1364000000000001</v>
      </c>
      <c r="J20" s="8">
        <f t="shared" si="4"/>
        <v>2.8122000000000003</v>
      </c>
      <c r="K20" s="4" t="str">
        <f t="shared" si="5"/>
        <v>NS</v>
      </c>
      <c r="L20" s="4" t="s">
        <v>6</v>
      </c>
    </row>
    <row r="21" spans="2:12">
      <c r="B21" s="4">
        <v>17</v>
      </c>
      <c r="C21" s="9">
        <v>3.13</v>
      </c>
      <c r="D21" s="8">
        <f t="shared" si="0"/>
        <v>1.8815999999999999</v>
      </c>
      <c r="E21" s="8">
        <f t="shared" si="1"/>
        <v>2.4767999999999999</v>
      </c>
      <c r="F21" s="4" t="str">
        <f t="shared" si="2"/>
        <v>**</v>
      </c>
      <c r="G21" s="4" t="s">
        <v>6</v>
      </c>
      <c r="H21" s="4">
        <v>-2.2200000000000002</v>
      </c>
      <c r="I21" s="8">
        <f t="shared" si="3"/>
        <v>2.1364000000000001</v>
      </c>
      <c r="J21" s="8">
        <f t="shared" si="4"/>
        <v>2.8122000000000003</v>
      </c>
      <c r="K21" s="4" t="str">
        <f t="shared" si="5"/>
        <v>NS</v>
      </c>
      <c r="L21" s="4" t="s">
        <v>8</v>
      </c>
    </row>
    <row r="22" spans="2:12">
      <c r="B22" s="4">
        <v>18</v>
      </c>
      <c r="C22" s="9">
        <v>0.56000000000000005</v>
      </c>
      <c r="D22" s="8">
        <f t="shared" si="0"/>
        <v>1.8815999999999999</v>
      </c>
      <c r="E22" s="8">
        <f t="shared" si="1"/>
        <v>2.4767999999999999</v>
      </c>
      <c r="F22" s="4" t="str">
        <f t="shared" si="2"/>
        <v>NS</v>
      </c>
      <c r="G22" s="4" t="s">
        <v>7</v>
      </c>
      <c r="H22" s="4">
        <v>-5.33</v>
      </c>
      <c r="I22" s="8">
        <f t="shared" si="3"/>
        <v>2.1364000000000001</v>
      </c>
      <c r="J22" s="8">
        <f t="shared" si="4"/>
        <v>2.8122000000000003</v>
      </c>
      <c r="K22" s="4" t="str">
        <f t="shared" si="5"/>
        <v>NS</v>
      </c>
      <c r="L22" s="4" t="s">
        <v>6</v>
      </c>
    </row>
    <row r="23" spans="2:12">
      <c r="B23" s="4">
        <v>19</v>
      </c>
      <c r="C23" s="9">
        <v>2.93</v>
      </c>
      <c r="D23" s="8">
        <f t="shared" si="0"/>
        <v>1.8815999999999999</v>
      </c>
      <c r="E23" s="8">
        <f t="shared" si="1"/>
        <v>2.4767999999999999</v>
      </c>
      <c r="F23" s="4" t="str">
        <f t="shared" si="2"/>
        <v>**</v>
      </c>
      <c r="G23" s="4" t="s">
        <v>6</v>
      </c>
      <c r="H23" s="4">
        <v>-7.12</v>
      </c>
      <c r="I23" s="8">
        <f t="shared" si="3"/>
        <v>2.1364000000000001</v>
      </c>
      <c r="J23" s="8">
        <f t="shared" si="4"/>
        <v>2.8122000000000003</v>
      </c>
      <c r="K23" s="4" t="str">
        <f t="shared" si="5"/>
        <v>NS</v>
      </c>
      <c r="L23" s="4" t="s">
        <v>6</v>
      </c>
    </row>
    <row r="24" spans="2:12">
      <c r="B24" s="4">
        <v>20</v>
      </c>
      <c r="C24" s="9">
        <v>2.02</v>
      </c>
      <c r="D24" s="8">
        <f t="shared" si="0"/>
        <v>1.8815999999999999</v>
      </c>
      <c r="E24" s="8">
        <f t="shared" si="1"/>
        <v>2.4767999999999999</v>
      </c>
      <c r="F24" s="4" t="str">
        <f t="shared" si="2"/>
        <v>*</v>
      </c>
      <c r="G24" s="4" t="s">
        <v>8</v>
      </c>
      <c r="H24" s="4">
        <v>-2.62</v>
      </c>
      <c r="I24" s="8">
        <f t="shared" si="3"/>
        <v>2.1364000000000001</v>
      </c>
      <c r="J24" s="8">
        <f t="shared" si="4"/>
        <v>2.8122000000000003</v>
      </c>
      <c r="K24" s="4" t="str">
        <f t="shared" si="5"/>
        <v>NS</v>
      </c>
      <c r="L24" s="4" t="s">
        <v>8</v>
      </c>
    </row>
    <row r="25" spans="2:12">
      <c r="B25" s="4">
        <v>21</v>
      </c>
      <c r="C25" s="9">
        <v>0.03</v>
      </c>
      <c r="D25" s="8">
        <f t="shared" si="0"/>
        <v>1.8815999999999999</v>
      </c>
      <c r="E25" s="8">
        <f t="shared" si="1"/>
        <v>2.4767999999999999</v>
      </c>
      <c r="F25" s="4" t="str">
        <f t="shared" si="2"/>
        <v>NS</v>
      </c>
      <c r="G25" s="4" t="s">
        <v>7</v>
      </c>
      <c r="H25" s="4">
        <v>-1.28</v>
      </c>
      <c r="I25" s="8">
        <f t="shared" si="3"/>
        <v>2.1364000000000001</v>
      </c>
      <c r="J25" s="8">
        <f t="shared" si="4"/>
        <v>2.8122000000000003</v>
      </c>
      <c r="K25" s="4" t="str">
        <f t="shared" si="5"/>
        <v>NS</v>
      </c>
      <c r="L25" s="4" t="s">
        <v>7</v>
      </c>
    </row>
    <row r="26" spans="2:12">
      <c r="B26" s="4">
        <v>22</v>
      </c>
      <c r="C26" s="9">
        <v>-4.38</v>
      </c>
      <c r="D26" s="8">
        <f t="shared" si="0"/>
        <v>1.8815999999999999</v>
      </c>
      <c r="E26" s="8">
        <f t="shared" si="1"/>
        <v>2.4767999999999999</v>
      </c>
      <c r="F26" s="4" t="str">
        <f t="shared" si="2"/>
        <v>NS</v>
      </c>
      <c r="G26" s="4" t="s">
        <v>6</v>
      </c>
      <c r="H26" s="4">
        <v>-6.44</v>
      </c>
      <c r="I26" s="8">
        <f t="shared" si="3"/>
        <v>2.1364000000000001</v>
      </c>
      <c r="J26" s="8">
        <f t="shared" si="4"/>
        <v>2.8122000000000003</v>
      </c>
      <c r="K26" s="4" t="str">
        <f t="shared" si="5"/>
        <v>NS</v>
      </c>
      <c r="L26" s="4" t="s">
        <v>6</v>
      </c>
    </row>
    <row r="27" spans="2:12">
      <c r="B27" s="4">
        <v>23</v>
      </c>
      <c r="C27" s="9">
        <v>-4.72</v>
      </c>
      <c r="D27" s="8">
        <f t="shared" si="0"/>
        <v>1.8815999999999999</v>
      </c>
      <c r="E27" s="8">
        <f t="shared" si="1"/>
        <v>2.4767999999999999</v>
      </c>
      <c r="F27" s="4" t="str">
        <f t="shared" si="2"/>
        <v>NS</v>
      </c>
      <c r="G27" s="4" t="s">
        <v>6</v>
      </c>
      <c r="H27" s="4">
        <v>2.4</v>
      </c>
      <c r="I27" s="8">
        <f t="shared" si="3"/>
        <v>2.1364000000000001</v>
      </c>
      <c r="J27" s="8">
        <f t="shared" si="4"/>
        <v>2.8122000000000003</v>
      </c>
      <c r="K27" s="4" t="str">
        <f t="shared" si="5"/>
        <v>*</v>
      </c>
      <c r="L27" s="4" t="s">
        <v>8</v>
      </c>
    </row>
    <row r="28" spans="2:12">
      <c r="B28" s="4">
        <v>24</v>
      </c>
      <c r="C28" s="9">
        <v>-1.92</v>
      </c>
      <c r="D28" s="8">
        <f t="shared" si="0"/>
        <v>1.8815999999999999</v>
      </c>
      <c r="E28" s="8">
        <f t="shared" si="1"/>
        <v>2.4767999999999999</v>
      </c>
      <c r="F28" s="4" t="str">
        <f t="shared" si="2"/>
        <v>NS</v>
      </c>
      <c r="G28" s="4" t="s">
        <v>8</v>
      </c>
      <c r="H28" s="4">
        <v>15.89</v>
      </c>
      <c r="I28" s="8">
        <f t="shared" si="3"/>
        <v>2.1364000000000001</v>
      </c>
      <c r="J28" s="8">
        <f t="shared" si="4"/>
        <v>2.8122000000000003</v>
      </c>
      <c r="K28" s="4" t="str">
        <f t="shared" si="5"/>
        <v>**</v>
      </c>
      <c r="L28" s="4" t="s">
        <v>6</v>
      </c>
    </row>
    <row r="29" spans="2:12">
      <c r="B29" s="4">
        <v>25</v>
      </c>
      <c r="C29" s="9">
        <v>-0.68</v>
      </c>
      <c r="D29" s="8">
        <f t="shared" si="0"/>
        <v>1.8815999999999999</v>
      </c>
      <c r="E29" s="8">
        <f t="shared" si="1"/>
        <v>2.4767999999999999</v>
      </c>
      <c r="F29" s="4" t="str">
        <f t="shared" si="2"/>
        <v>NS</v>
      </c>
      <c r="G29" s="4" t="s">
        <v>7</v>
      </c>
      <c r="H29" s="4">
        <v>-5.09</v>
      </c>
      <c r="I29" s="8">
        <f t="shared" si="3"/>
        <v>2.1364000000000001</v>
      </c>
      <c r="J29" s="8">
        <f t="shared" si="4"/>
        <v>2.8122000000000003</v>
      </c>
      <c r="K29" s="4" t="str">
        <f t="shared" si="5"/>
        <v>NS</v>
      </c>
      <c r="L29" s="4" t="s">
        <v>6</v>
      </c>
    </row>
    <row r="30" spans="2:12">
      <c r="B30" s="4">
        <v>26</v>
      </c>
      <c r="C30" s="9">
        <v>5</v>
      </c>
      <c r="D30" s="8">
        <f t="shared" si="0"/>
        <v>1.8815999999999999</v>
      </c>
      <c r="E30" s="8">
        <f t="shared" si="1"/>
        <v>2.4767999999999999</v>
      </c>
      <c r="F30" s="4" t="str">
        <f t="shared" si="2"/>
        <v>**</v>
      </c>
      <c r="G30" s="4" t="s">
        <v>6</v>
      </c>
      <c r="H30" s="4">
        <v>-1.91</v>
      </c>
      <c r="I30" s="8">
        <f t="shared" si="3"/>
        <v>2.1364000000000001</v>
      </c>
      <c r="J30" s="8">
        <f t="shared" si="4"/>
        <v>2.8122000000000003</v>
      </c>
      <c r="K30" s="4" t="str">
        <f t="shared" si="5"/>
        <v>NS</v>
      </c>
      <c r="L30" s="4" t="s">
        <v>7</v>
      </c>
    </row>
    <row r="31" spans="2:12">
      <c r="B31" s="4">
        <v>27</v>
      </c>
      <c r="C31" s="9">
        <v>1.68</v>
      </c>
      <c r="D31" s="8">
        <f t="shared" si="0"/>
        <v>1.8815999999999999</v>
      </c>
      <c r="E31" s="8">
        <f t="shared" si="1"/>
        <v>2.4767999999999999</v>
      </c>
      <c r="F31" s="4" t="str">
        <f t="shared" si="2"/>
        <v>NS</v>
      </c>
      <c r="G31" s="4" t="s">
        <v>7</v>
      </c>
      <c r="H31" s="4">
        <v>-6.73</v>
      </c>
      <c r="I31" s="8">
        <f t="shared" si="3"/>
        <v>2.1364000000000001</v>
      </c>
      <c r="J31" s="8">
        <f t="shared" si="4"/>
        <v>2.8122000000000003</v>
      </c>
      <c r="K31" s="4" t="str">
        <f t="shared" si="5"/>
        <v>NS</v>
      </c>
      <c r="L31" s="4" t="s">
        <v>6</v>
      </c>
    </row>
    <row r="32" spans="2:12">
      <c r="B32" s="4">
        <v>28</v>
      </c>
      <c r="C32" s="9">
        <v>1.93</v>
      </c>
      <c r="D32" s="8">
        <f t="shared" si="0"/>
        <v>1.8815999999999999</v>
      </c>
      <c r="E32" s="8">
        <f t="shared" si="1"/>
        <v>2.4767999999999999</v>
      </c>
      <c r="F32" s="4" t="str">
        <f t="shared" si="2"/>
        <v>*</v>
      </c>
      <c r="G32" s="4" t="s">
        <v>8</v>
      </c>
      <c r="H32" s="4">
        <v>-1.07</v>
      </c>
      <c r="I32" s="8">
        <f t="shared" si="3"/>
        <v>2.1364000000000001</v>
      </c>
      <c r="J32" s="8">
        <f t="shared" si="4"/>
        <v>2.8122000000000003</v>
      </c>
      <c r="K32" s="4" t="str">
        <f t="shared" si="5"/>
        <v>NS</v>
      </c>
      <c r="L32" s="4" t="s">
        <v>7</v>
      </c>
    </row>
    <row r="33" spans="2:12">
      <c r="B33" s="4">
        <v>29</v>
      </c>
      <c r="C33" s="9">
        <v>-2.88</v>
      </c>
      <c r="D33" s="8">
        <f t="shared" si="0"/>
        <v>1.8815999999999999</v>
      </c>
      <c r="E33" s="8">
        <f t="shared" si="1"/>
        <v>2.4767999999999999</v>
      </c>
      <c r="F33" s="4" t="str">
        <f t="shared" si="2"/>
        <v>NS</v>
      </c>
      <c r="G33" s="4" t="s">
        <v>6</v>
      </c>
      <c r="H33" s="4">
        <v>-1.92</v>
      </c>
      <c r="I33" s="8">
        <f t="shared" si="3"/>
        <v>2.1364000000000001</v>
      </c>
      <c r="J33" s="8">
        <f t="shared" si="4"/>
        <v>2.8122000000000003</v>
      </c>
      <c r="K33" s="4" t="str">
        <f t="shared" si="5"/>
        <v>NS</v>
      </c>
      <c r="L33" s="4" t="s">
        <v>7</v>
      </c>
    </row>
    <row r="34" spans="2:12">
      <c r="B34" s="4">
        <v>30</v>
      </c>
      <c r="C34" s="9">
        <v>-2.29</v>
      </c>
      <c r="D34" s="8">
        <f t="shared" si="0"/>
        <v>1.8815999999999999</v>
      </c>
      <c r="E34" s="8">
        <f t="shared" si="1"/>
        <v>2.4767999999999999</v>
      </c>
      <c r="F34" s="4" t="str">
        <f t="shared" si="2"/>
        <v>NS</v>
      </c>
      <c r="G34" s="4" t="s">
        <v>8</v>
      </c>
      <c r="H34" s="4">
        <v>2.17</v>
      </c>
      <c r="I34" s="8">
        <f t="shared" si="3"/>
        <v>2.1364000000000001</v>
      </c>
      <c r="J34" s="8">
        <f t="shared" si="4"/>
        <v>2.8122000000000003</v>
      </c>
      <c r="K34" s="4" t="str">
        <f t="shared" si="5"/>
        <v>*</v>
      </c>
      <c r="L34" s="4" t="s">
        <v>8</v>
      </c>
    </row>
    <row r="35" spans="2:12">
      <c r="B35" s="4">
        <v>31</v>
      </c>
      <c r="C35" s="9">
        <v>-0.98</v>
      </c>
      <c r="D35" s="8">
        <f t="shared" si="0"/>
        <v>1.8815999999999999</v>
      </c>
      <c r="E35" s="8">
        <f t="shared" si="1"/>
        <v>2.4767999999999999</v>
      </c>
      <c r="F35" s="4" t="str">
        <f t="shared" si="2"/>
        <v>NS</v>
      </c>
      <c r="G35" s="4" t="s">
        <v>7</v>
      </c>
      <c r="H35" s="4">
        <v>-7.25</v>
      </c>
      <c r="I35" s="8">
        <f t="shared" si="3"/>
        <v>2.1364000000000001</v>
      </c>
      <c r="J35" s="8">
        <f t="shared" si="4"/>
        <v>2.8122000000000003</v>
      </c>
      <c r="K35" s="4" t="str">
        <f t="shared" si="5"/>
        <v>NS</v>
      </c>
      <c r="L35" s="4" t="s">
        <v>6</v>
      </c>
    </row>
    <row r="36" spans="2:12">
      <c r="B36" s="4">
        <v>32</v>
      </c>
      <c r="C36" s="9">
        <v>-3.51</v>
      </c>
      <c r="D36" s="8">
        <f t="shared" si="0"/>
        <v>1.8815999999999999</v>
      </c>
      <c r="E36" s="8">
        <f t="shared" si="1"/>
        <v>2.4767999999999999</v>
      </c>
      <c r="F36" s="4" t="str">
        <f t="shared" si="2"/>
        <v>NS</v>
      </c>
      <c r="G36" s="4" t="s">
        <v>6</v>
      </c>
      <c r="H36" s="4">
        <v>-0.14000000000000001</v>
      </c>
      <c r="I36" s="8">
        <f t="shared" si="3"/>
        <v>2.1364000000000001</v>
      </c>
      <c r="J36" s="8">
        <f t="shared" si="4"/>
        <v>2.8122000000000003</v>
      </c>
      <c r="K36" s="4" t="str">
        <f t="shared" si="5"/>
        <v>NS</v>
      </c>
      <c r="L36" s="4" t="s">
        <v>7</v>
      </c>
    </row>
    <row r="37" spans="2:12">
      <c r="B37" s="4">
        <v>33</v>
      </c>
      <c r="C37" s="9">
        <v>-1.25</v>
      </c>
      <c r="D37" s="8">
        <f t="shared" si="0"/>
        <v>1.8815999999999999</v>
      </c>
      <c r="E37" s="8">
        <f t="shared" si="1"/>
        <v>2.4767999999999999</v>
      </c>
      <c r="F37" s="4" t="str">
        <f t="shared" si="2"/>
        <v>NS</v>
      </c>
      <c r="G37" s="4" t="s">
        <v>7</v>
      </c>
      <c r="H37" s="4">
        <v>0.69</v>
      </c>
      <c r="I37" s="8">
        <f t="shared" si="3"/>
        <v>2.1364000000000001</v>
      </c>
      <c r="J37" s="8">
        <f t="shared" si="4"/>
        <v>2.8122000000000003</v>
      </c>
      <c r="K37" s="4" t="str">
        <f t="shared" si="5"/>
        <v>NS</v>
      </c>
      <c r="L37" s="4" t="s">
        <v>7</v>
      </c>
    </row>
    <row r="38" spans="2:12">
      <c r="B38" s="4">
        <v>34</v>
      </c>
      <c r="C38" s="9">
        <v>2.54</v>
      </c>
      <c r="D38" s="8">
        <f t="shared" si="0"/>
        <v>1.8815999999999999</v>
      </c>
      <c r="E38" s="8">
        <f t="shared" si="1"/>
        <v>2.4767999999999999</v>
      </c>
      <c r="F38" s="4" t="str">
        <f t="shared" si="2"/>
        <v>**</v>
      </c>
      <c r="G38" s="4" t="s">
        <v>6</v>
      </c>
      <c r="H38" s="4">
        <v>2.64</v>
      </c>
      <c r="I38" s="8">
        <f t="shared" si="3"/>
        <v>2.1364000000000001</v>
      </c>
      <c r="J38" s="8">
        <f t="shared" si="4"/>
        <v>2.8122000000000003</v>
      </c>
      <c r="K38" s="4" t="str">
        <f t="shared" si="5"/>
        <v>*</v>
      </c>
      <c r="L38" s="4" t="s">
        <v>8</v>
      </c>
    </row>
    <row r="39" spans="2:12">
      <c r="B39" s="4">
        <v>35</v>
      </c>
      <c r="C39" s="9">
        <v>0.22</v>
      </c>
      <c r="D39" s="8">
        <f t="shared" si="0"/>
        <v>1.8815999999999999</v>
      </c>
      <c r="E39" s="8">
        <f t="shared" si="1"/>
        <v>2.4767999999999999</v>
      </c>
      <c r="F39" s="4" t="str">
        <f t="shared" si="2"/>
        <v>NS</v>
      </c>
      <c r="G39" s="4" t="s">
        <v>7</v>
      </c>
      <c r="H39" s="4">
        <v>-4.4400000000000004</v>
      </c>
      <c r="I39" s="8">
        <f t="shared" si="3"/>
        <v>2.1364000000000001</v>
      </c>
      <c r="J39" s="8">
        <f t="shared" si="4"/>
        <v>2.8122000000000003</v>
      </c>
      <c r="K39" s="4" t="str">
        <f t="shared" si="5"/>
        <v>NS</v>
      </c>
      <c r="L39" s="4" t="s">
        <v>6</v>
      </c>
    </row>
    <row r="40" spans="2:12">
      <c r="B40" s="4">
        <v>36</v>
      </c>
      <c r="C40" s="9">
        <v>-4.24</v>
      </c>
      <c r="D40" s="8">
        <f t="shared" si="0"/>
        <v>1.8815999999999999</v>
      </c>
      <c r="E40" s="8">
        <f t="shared" si="1"/>
        <v>2.4767999999999999</v>
      </c>
      <c r="F40" s="4" t="str">
        <f t="shared" si="2"/>
        <v>NS</v>
      </c>
      <c r="G40" s="4" t="s">
        <v>6</v>
      </c>
      <c r="H40" s="4">
        <v>5.79</v>
      </c>
      <c r="I40" s="8">
        <f t="shared" si="3"/>
        <v>2.1364000000000001</v>
      </c>
      <c r="J40" s="8">
        <f t="shared" si="4"/>
        <v>2.8122000000000003</v>
      </c>
      <c r="K40" s="4" t="str">
        <f t="shared" si="5"/>
        <v>**</v>
      </c>
      <c r="L40" s="4" t="s">
        <v>6</v>
      </c>
    </row>
    <row r="41" spans="2:12">
      <c r="B41" s="4">
        <v>37</v>
      </c>
      <c r="C41" s="9">
        <v>-4.46</v>
      </c>
      <c r="D41" s="8">
        <f t="shared" si="0"/>
        <v>1.8815999999999999</v>
      </c>
      <c r="E41" s="8">
        <f t="shared" si="1"/>
        <v>2.4767999999999999</v>
      </c>
      <c r="F41" s="4" t="str">
        <f t="shared" si="2"/>
        <v>NS</v>
      </c>
      <c r="G41" s="4" t="s">
        <v>6</v>
      </c>
      <c r="H41" s="4">
        <v>1.92</v>
      </c>
      <c r="I41" s="8">
        <f t="shared" si="3"/>
        <v>2.1364000000000001</v>
      </c>
      <c r="J41" s="8">
        <f t="shared" si="4"/>
        <v>2.8122000000000003</v>
      </c>
      <c r="K41" s="4" t="str">
        <f t="shared" si="5"/>
        <v>NS</v>
      </c>
      <c r="L41" s="4" t="s">
        <v>7</v>
      </c>
    </row>
    <row r="42" spans="2:12">
      <c r="B42" s="4">
        <v>38</v>
      </c>
      <c r="C42" s="9">
        <v>-0.48</v>
      </c>
      <c r="D42" s="8">
        <f t="shared" si="0"/>
        <v>1.8815999999999999</v>
      </c>
      <c r="E42" s="8">
        <f t="shared" si="1"/>
        <v>2.4767999999999999</v>
      </c>
      <c r="F42" s="4" t="str">
        <f t="shared" si="2"/>
        <v>NS</v>
      </c>
      <c r="G42" s="4" t="s">
        <v>7</v>
      </c>
      <c r="H42" s="4">
        <v>-2.59</v>
      </c>
      <c r="I42" s="8">
        <f t="shared" si="3"/>
        <v>2.1364000000000001</v>
      </c>
      <c r="J42" s="8">
        <f t="shared" si="4"/>
        <v>2.8122000000000003</v>
      </c>
      <c r="K42" s="4" t="str">
        <f t="shared" si="5"/>
        <v>NS</v>
      </c>
      <c r="L42" s="4" t="s">
        <v>8</v>
      </c>
    </row>
    <row r="43" spans="2:12">
      <c r="B43" s="4">
        <v>39</v>
      </c>
      <c r="C43" s="9">
        <v>-0.08</v>
      </c>
      <c r="D43" s="8">
        <f t="shared" si="0"/>
        <v>1.8815999999999999</v>
      </c>
      <c r="E43" s="8">
        <f t="shared" si="1"/>
        <v>2.4767999999999999</v>
      </c>
      <c r="F43" s="4" t="str">
        <f t="shared" si="2"/>
        <v>NS</v>
      </c>
      <c r="G43" s="4" t="s">
        <v>7</v>
      </c>
      <c r="H43" s="4">
        <v>-4.04</v>
      </c>
      <c r="I43" s="8">
        <f t="shared" si="3"/>
        <v>2.1364000000000001</v>
      </c>
      <c r="J43" s="8">
        <f t="shared" si="4"/>
        <v>2.8122000000000003</v>
      </c>
      <c r="K43" s="4" t="str">
        <f t="shared" si="5"/>
        <v>NS</v>
      </c>
      <c r="L43" s="4" t="s">
        <v>6</v>
      </c>
    </row>
    <row r="44" spans="2:12">
      <c r="B44" s="4">
        <v>40</v>
      </c>
      <c r="C44" s="9">
        <v>-0.72</v>
      </c>
      <c r="D44" s="8">
        <f t="shared" si="0"/>
        <v>1.8815999999999999</v>
      </c>
      <c r="E44" s="8">
        <f t="shared" si="1"/>
        <v>2.4767999999999999</v>
      </c>
      <c r="F44" s="4" t="str">
        <f t="shared" si="2"/>
        <v>NS</v>
      </c>
      <c r="G44" s="4" t="s">
        <v>7</v>
      </c>
      <c r="H44" s="4">
        <v>0.24</v>
      </c>
      <c r="I44" s="8">
        <f t="shared" si="3"/>
        <v>2.1364000000000001</v>
      </c>
      <c r="J44" s="8">
        <f t="shared" si="4"/>
        <v>2.8122000000000003</v>
      </c>
      <c r="K44" s="4" t="str">
        <f t="shared" si="5"/>
        <v>NS</v>
      </c>
      <c r="L44" s="4" t="s">
        <v>7</v>
      </c>
    </row>
    <row r="45" spans="2:12">
      <c r="B45" s="4">
        <v>41</v>
      </c>
      <c r="C45" s="9">
        <v>-0.9</v>
      </c>
      <c r="D45" s="8">
        <f t="shared" si="0"/>
        <v>1.8815999999999999</v>
      </c>
      <c r="E45" s="8">
        <f t="shared" si="1"/>
        <v>2.4767999999999999</v>
      </c>
      <c r="F45" s="4" t="str">
        <f t="shared" si="2"/>
        <v>NS</v>
      </c>
      <c r="G45" s="4" t="s">
        <v>7</v>
      </c>
      <c r="H45" s="4">
        <v>-2.64</v>
      </c>
      <c r="I45" s="8">
        <f t="shared" si="3"/>
        <v>2.1364000000000001</v>
      </c>
      <c r="J45" s="8">
        <f t="shared" si="4"/>
        <v>2.8122000000000003</v>
      </c>
      <c r="K45" s="4" t="str">
        <f t="shared" si="5"/>
        <v>NS</v>
      </c>
      <c r="L45" s="4" t="s">
        <v>8</v>
      </c>
    </row>
    <row r="46" spans="2:12">
      <c r="B46" s="4">
        <v>42</v>
      </c>
      <c r="C46" s="9">
        <v>-1.18</v>
      </c>
      <c r="D46" s="8">
        <f t="shared" si="0"/>
        <v>1.8815999999999999</v>
      </c>
      <c r="E46" s="8">
        <f t="shared" si="1"/>
        <v>2.4767999999999999</v>
      </c>
      <c r="F46" s="4" t="str">
        <f t="shared" si="2"/>
        <v>NS</v>
      </c>
      <c r="G46" s="4" t="s">
        <v>7</v>
      </c>
      <c r="H46" s="4">
        <v>-6.52</v>
      </c>
      <c r="I46" s="8">
        <f t="shared" si="3"/>
        <v>2.1364000000000001</v>
      </c>
      <c r="J46" s="8">
        <f t="shared" si="4"/>
        <v>2.8122000000000003</v>
      </c>
      <c r="K46" s="4" t="str">
        <f t="shared" si="5"/>
        <v>NS</v>
      </c>
      <c r="L46" s="4" t="s">
        <v>6</v>
      </c>
    </row>
    <row r="47" spans="2:12">
      <c r="B47" s="4">
        <v>43</v>
      </c>
      <c r="C47" s="9">
        <v>1</v>
      </c>
      <c r="D47" s="8">
        <f t="shared" si="0"/>
        <v>1.8815999999999999</v>
      </c>
      <c r="E47" s="8">
        <f t="shared" si="1"/>
        <v>2.4767999999999999</v>
      </c>
      <c r="F47" s="4" t="str">
        <f t="shared" si="2"/>
        <v>NS</v>
      </c>
      <c r="G47" s="4" t="s">
        <v>7</v>
      </c>
      <c r="H47" s="4">
        <v>-2.12</v>
      </c>
      <c r="I47" s="8">
        <f t="shared" si="3"/>
        <v>2.1364000000000001</v>
      </c>
      <c r="J47" s="8">
        <f t="shared" si="4"/>
        <v>2.8122000000000003</v>
      </c>
      <c r="K47" s="4" t="str">
        <f t="shared" si="5"/>
        <v>NS</v>
      </c>
      <c r="L47" s="4" t="s">
        <v>7</v>
      </c>
    </row>
    <row r="48" spans="2:12">
      <c r="B48" s="4">
        <v>44</v>
      </c>
      <c r="C48" s="9">
        <v>0.4</v>
      </c>
      <c r="D48" s="8">
        <f t="shared" si="0"/>
        <v>1.8815999999999999</v>
      </c>
      <c r="E48" s="8">
        <f t="shared" si="1"/>
        <v>2.4767999999999999</v>
      </c>
      <c r="F48" s="4" t="str">
        <f t="shared" si="2"/>
        <v>NS</v>
      </c>
      <c r="G48" s="4" t="s">
        <v>7</v>
      </c>
      <c r="H48" s="4">
        <v>-2.0299999999999998</v>
      </c>
      <c r="I48" s="8">
        <f t="shared" si="3"/>
        <v>2.1364000000000001</v>
      </c>
      <c r="J48" s="8">
        <f t="shared" si="4"/>
        <v>2.8122000000000003</v>
      </c>
      <c r="K48" s="4" t="str">
        <f t="shared" si="5"/>
        <v>NS</v>
      </c>
      <c r="L48" s="4" t="s">
        <v>7</v>
      </c>
    </row>
    <row r="49" spans="2:12">
      <c r="B49" s="4">
        <v>45</v>
      </c>
      <c r="C49" s="9">
        <v>-2.77</v>
      </c>
      <c r="D49" s="8">
        <f t="shared" si="0"/>
        <v>1.8815999999999999</v>
      </c>
      <c r="E49" s="8">
        <f t="shared" si="1"/>
        <v>2.4767999999999999</v>
      </c>
      <c r="F49" s="4" t="str">
        <f t="shared" si="2"/>
        <v>NS</v>
      </c>
      <c r="G49" s="4" t="s">
        <v>6</v>
      </c>
      <c r="H49" s="4">
        <v>0.31</v>
      </c>
      <c r="I49" s="8">
        <f t="shared" si="3"/>
        <v>2.1364000000000001</v>
      </c>
      <c r="J49" s="8">
        <f t="shared" si="4"/>
        <v>2.8122000000000003</v>
      </c>
      <c r="K49" s="4" t="str">
        <f t="shared" si="5"/>
        <v>NS</v>
      </c>
      <c r="L49" s="4" t="s">
        <v>7</v>
      </c>
    </row>
    <row r="54" spans="2:12">
      <c r="F54" s="10" t="s">
        <v>5</v>
      </c>
      <c r="G54" s="10">
        <v>0.05</v>
      </c>
      <c r="J54" s="10" t="s">
        <v>5</v>
      </c>
      <c r="K54" s="10">
        <v>0.2</v>
      </c>
    </row>
    <row r="55" spans="2:12" ht="15.75">
      <c r="C55" s="5" t="s">
        <v>10</v>
      </c>
      <c r="D55" s="5"/>
      <c r="E55" s="5"/>
      <c r="F55" s="5"/>
    </row>
    <row r="56" spans="2:12">
      <c r="C56" t="s">
        <v>1</v>
      </c>
      <c r="D56" s="6">
        <v>0.01</v>
      </c>
      <c r="E56" s="6">
        <v>0.05</v>
      </c>
      <c r="F56" s="7" t="s">
        <v>3</v>
      </c>
      <c r="G56" s="7" t="s">
        <v>4</v>
      </c>
      <c r="H56" t="s">
        <v>2</v>
      </c>
      <c r="I56" s="6">
        <v>0.01</v>
      </c>
      <c r="J56" s="6">
        <v>0.05</v>
      </c>
      <c r="K56" s="7" t="s">
        <v>3</v>
      </c>
      <c r="L56" s="7" t="s">
        <v>4</v>
      </c>
    </row>
    <row r="57" spans="2:12">
      <c r="B57" s="4">
        <v>1</v>
      </c>
      <c r="C57" s="9">
        <v>0.28999999999999998</v>
      </c>
      <c r="D57" s="8">
        <f>0.05*1.96</f>
        <v>9.8000000000000004E-2</v>
      </c>
      <c r="E57" s="8">
        <f>0.05*2.58</f>
        <v>0.129</v>
      </c>
      <c r="F57" s="4" t="str">
        <f>IF(C57&gt;=E57,"**",IF(C57&gt;=D57,"*","NS"))</f>
        <v>**</v>
      </c>
      <c r="G57" s="4" t="s">
        <v>6</v>
      </c>
      <c r="H57" s="4">
        <v>0.19</v>
      </c>
      <c r="I57" s="8">
        <f>0.2*1.96</f>
        <v>0.39200000000000002</v>
      </c>
      <c r="J57" s="8">
        <f>0.2*2.58</f>
        <v>0.51600000000000001</v>
      </c>
      <c r="K57" s="4" t="str">
        <f>IF(H57&gt;=J57,"**",IF(H57&gt;=I57,"*","NS"))</f>
        <v>NS</v>
      </c>
      <c r="L57" s="4" t="s">
        <v>7</v>
      </c>
    </row>
    <row r="58" spans="2:12">
      <c r="B58" s="4">
        <v>2</v>
      </c>
      <c r="C58" s="9">
        <v>-0.3</v>
      </c>
      <c r="D58" s="8">
        <f t="shared" ref="D58:D101" si="6">0.05*1.96</f>
        <v>9.8000000000000004E-2</v>
      </c>
      <c r="E58" s="8">
        <f t="shared" ref="E58:E101" si="7">0.05*2.58</f>
        <v>0.129</v>
      </c>
      <c r="F58" s="4" t="str">
        <f t="shared" ref="F58:F101" si="8">IF(C58&gt;=E58,"**",IF(C58&gt;=D58,"*","NS"))</f>
        <v>NS</v>
      </c>
      <c r="G58" s="4" t="s">
        <v>6</v>
      </c>
      <c r="H58" s="4">
        <v>0.3</v>
      </c>
      <c r="I58" s="8">
        <f t="shared" ref="I58:I101" si="9">0.2*1.96</f>
        <v>0.39200000000000002</v>
      </c>
      <c r="J58" s="8">
        <f t="shared" ref="J58:J101" si="10">0.2*2.58</f>
        <v>0.51600000000000001</v>
      </c>
      <c r="K58" s="4" t="str">
        <f t="shared" ref="K58:K101" si="11">IF(H58&gt;=J58,"**",IF(H58&gt;=I58,"*","NS"))</f>
        <v>NS</v>
      </c>
      <c r="L58" s="4" t="s">
        <v>7</v>
      </c>
    </row>
    <row r="59" spans="2:12">
      <c r="B59" s="4">
        <v>3</v>
      </c>
      <c r="C59" s="9">
        <v>-0.57999999999999996</v>
      </c>
      <c r="D59" s="8">
        <f t="shared" si="6"/>
        <v>9.8000000000000004E-2</v>
      </c>
      <c r="E59" s="8">
        <f t="shared" si="7"/>
        <v>0.129</v>
      </c>
      <c r="F59" s="4" t="str">
        <f t="shared" si="8"/>
        <v>NS</v>
      </c>
      <c r="G59" s="4" t="s">
        <v>6</v>
      </c>
      <c r="H59" s="4">
        <v>0.69</v>
      </c>
      <c r="I59" s="8">
        <f t="shared" si="9"/>
        <v>0.39200000000000002</v>
      </c>
      <c r="J59" s="8">
        <f t="shared" si="10"/>
        <v>0.51600000000000001</v>
      </c>
      <c r="K59" s="4" t="str">
        <f t="shared" si="11"/>
        <v>**</v>
      </c>
      <c r="L59" s="4" t="s">
        <v>6</v>
      </c>
    </row>
    <row r="60" spans="2:12">
      <c r="B60" s="4">
        <v>4</v>
      </c>
      <c r="C60" s="9">
        <v>-0.1</v>
      </c>
      <c r="D60" s="8">
        <f t="shared" si="6"/>
        <v>9.8000000000000004E-2</v>
      </c>
      <c r="E60" s="8">
        <f t="shared" si="7"/>
        <v>0.129</v>
      </c>
      <c r="F60" s="4" t="str">
        <f t="shared" si="8"/>
        <v>NS</v>
      </c>
      <c r="G60" s="4" t="s">
        <v>8</v>
      </c>
      <c r="H60" s="4">
        <v>0.41</v>
      </c>
      <c r="I60" s="8">
        <f t="shared" si="9"/>
        <v>0.39200000000000002</v>
      </c>
      <c r="J60" s="8">
        <f t="shared" si="10"/>
        <v>0.51600000000000001</v>
      </c>
      <c r="K60" s="4" t="str">
        <f t="shared" si="11"/>
        <v>*</v>
      </c>
      <c r="L60" s="4" t="s">
        <v>8</v>
      </c>
    </row>
    <row r="61" spans="2:12">
      <c r="B61" s="4">
        <v>5</v>
      </c>
      <c r="C61" s="9">
        <v>-0.44</v>
      </c>
      <c r="D61" s="8">
        <f t="shared" si="6"/>
        <v>9.8000000000000004E-2</v>
      </c>
      <c r="E61" s="8">
        <f t="shared" si="7"/>
        <v>0.129</v>
      </c>
      <c r="F61" s="4" t="str">
        <f t="shared" si="8"/>
        <v>NS</v>
      </c>
      <c r="G61" s="4" t="s">
        <v>6</v>
      </c>
      <c r="H61" s="4">
        <v>0.8</v>
      </c>
      <c r="I61" s="8">
        <f t="shared" si="9"/>
        <v>0.39200000000000002</v>
      </c>
      <c r="J61" s="8">
        <f t="shared" si="10"/>
        <v>0.51600000000000001</v>
      </c>
      <c r="K61" s="4" t="str">
        <f t="shared" si="11"/>
        <v>**</v>
      </c>
      <c r="L61" s="4" t="s">
        <v>6</v>
      </c>
    </row>
    <row r="62" spans="2:12">
      <c r="B62" s="4">
        <v>6</v>
      </c>
      <c r="C62" s="9">
        <v>-0.66</v>
      </c>
      <c r="D62" s="8">
        <f t="shared" si="6"/>
        <v>9.8000000000000004E-2</v>
      </c>
      <c r="E62" s="8">
        <f t="shared" si="7"/>
        <v>0.129</v>
      </c>
      <c r="F62" s="4" t="str">
        <f t="shared" si="8"/>
        <v>NS</v>
      </c>
      <c r="G62" s="4" t="s">
        <v>6</v>
      </c>
      <c r="H62" s="4">
        <v>0.03</v>
      </c>
      <c r="I62" s="8">
        <f t="shared" si="9"/>
        <v>0.39200000000000002</v>
      </c>
      <c r="J62" s="8">
        <f t="shared" si="10"/>
        <v>0.51600000000000001</v>
      </c>
      <c r="K62" s="4" t="str">
        <f t="shared" si="11"/>
        <v>NS</v>
      </c>
      <c r="L62" s="4" t="s">
        <v>7</v>
      </c>
    </row>
    <row r="63" spans="2:12">
      <c r="B63" s="4">
        <v>7</v>
      </c>
      <c r="C63" s="9">
        <v>-0.59</v>
      </c>
      <c r="D63" s="8">
        <f t="shared" si="6"/>
        <v>9.8000000000000004E-2</v>
      </c>
      <c r="E63" s="8">
        <f t="shared" si="7"/>
        <v>0.129</v>
      </c>
      <c r="F63" s="4" t="str">
        <f t="shared" si="8"/>
        <v>NS</v>
      </c>
      <c r="G63" s="4" t="s">
        <v>6</v>
      </c>
      <c r="H63" s="4">
        <v>-0.17</v>
      </c>
      <c r="I63" s="8">
        <f t="shared" si="9"/>
        <v>0.39200000000000002</v>
      </c>
      <c r="J63" s="8">
        <f t="shared" si="10"/>
        <v>0.51600000000000001</v>
      </c>
      <c r="K63" s="4" t="str">
        <f t="shared" si="11"/>
        <v>NS</v>
      </c>
      <c r="L63" s="4" t="s">
        <v>7</v>
      </c>
    </row>
    <row r="64" spans="2:12">
      <c r="B64" s="4">
        <v>8</v>
      </c>
      <c r="C64" s="9">
        <v>-0.28000000000000003</v>
      </c>
      <c r="D64" s="8">
        <f t="shared" si="6"/>
        <v>9.8000000000000004E-2</v>
      </c>
      <c r="E64" s="8">
        <f t="shared" si="7"/>
        <v>0.129</v>
      </c>
      <c r="F64" s="4" t="str">
        <f t="shared" si="8"/>
        <v>NS</v>
      </c>
      <c r="G64" s="4" t="s">
        <v>6</v>
      </c>
      <c r="H64" s="4">
        <v>0.31</v>
      </c>
      <c r="I64" s="8">
        <f t="shared" si="9"/>
        <v>0.39200000000000002</v>
      </c>
      <c r="J64" s="8">
        <f t="shared" si="10"/>
        <v>0.51600000000000001</v>
      </c>
      <c r="K64" s="4" t="str">
        <f t="shared" si="11"/>
        <v>NS</v>
      </c>
      <c r="L64" s="4" t="s">
        <v>7</v>
      </c>
    </row>
    <row r="65" spans="2:12">
      <c r="B65" s="4">
        <v>9</v>
      </c>
      <c r="C65" s="9">
        <v>-0.26</v>
      </c>
      <c r="D65" s="8">
        <f t="shared" si="6"/>
        <v>9.8000000000000004E-2</v>
      </c>
      <c r="E65" s="8">
        <f t="shared" si="7"/>
        <v>0.129</v>
      </c>
      <c r="F65" s="4" t="str">
        <f t="shared" si="8"/>
        <v>NS</v>
      </c>
      <c r="G65" s="4" t="s">
        <v>6</v>
      </c>
      <c r="H65" s="4">
        <v>-0.44</v>
      </c>
      <c r="I65" s="8">
        <f t="shared" si="9"/>
        <v>0.39200000000000002</v>
      </c>
      <c r="J65" s="8">
        <f t="shared" si="10"/>
        <v>0.51600000000000001</v>
      </c>
      <c r="K65" s="4" t="str">
        <f t="shared" si="11"/>
        <v>NS</v>
      </c>
      <c r="L65" s="4" t="s">
        <v>8</v>
      </c>
    </row>
    <row r="66" spans="2:12">
      <c r="B66" s="4">
        <v>10</v>
      </c>
      <c r="C66" s="9">
        <v>-0.5</v>
      </c>
      <c r="D66" s="8">
        <f t="shared" si="6"/>
        <v>9.8000000000000004E-2</v>
      </c>
      <c r="E66" s="8">
        <f t="shared" si="7"/>
        <v>0.129</v>
      </c>
      <c r="F66" s="4" t="str">
        <f t="shared" si="8"/>
        <v>NS</v>
      </c>
      <c r="G66" s="4" t="s">
        <v>6</v>
      </c>
      <c r="H66" s="4">
        <v>-0.15</v>
      </c>
      <c r="I66" s="8">
        <f t="shared" si="9"/>
        <v>0.39200000000000002</v>
      </c>
      <c r="J66" s="8">
        <f t="shared" si="10"/>
        <v>0.51600000000000001</v>
      </c>
      <c r="K66" s="4" t="str">
        <f t="shared" si="11"/>
        <v>NS</v>
      </c>
      <c r="L66" s="4" t="s">
        <v>7</v>
      </c>
    </row>
    <row r="67" spans="2:12">
      <c r="B67" s="4">
        <v>11</v>
      </c>
      <c r="C67" s="9">
        <v>0.21</v>
      </c>
      <c r="D67" s="8">
        <f t="shared" si="6"/>
        <v>9.8000000000000004E-2</v>
      </c>
      <c r="E67" s="8">
        <f t="shared" si="7"/>
        <v>0.129</v>
      </c>
      <c r="F67" s="4" t="str">
        <f t="shared" si="8"/>
        <v>**</v>
      </c>
      <c r="G67" s="4" t="s">
        <v>6</v>
      </c>
      <c r="H67" s="4">
        <v>-0.03</v>
      </c>
      <c r="I67" s="8">
        <f t="shared" si="9"/>
        <v>0.39200000000000002</v>
      </c>
      <c r="J67" s="8">
        <f t="shared" si="10"/>
        <v>0.51600000000000001</v>
      </c>
      <c r="K67" s="4" t="str">
        <f t="shared" si="11"/>
        <v>NS</v>
      </c>
      <c r="L67" s="4" t="s">
        <v>7</v>
      </c>
    </row>
    <row r="68" spans="2:12">
      <c r="B68" s="4">
        <v>12</v>
      </c>
      <c r="C68" s="9">
        <v>-0.37</v>
      </c>
      <c r="D68" s="8">
        <f t="shared" si="6"/>
        <v>9.8000000000000004E-2</v>
      </c>
      <c r="E68" s="8">
        <f t="shared" si="7"/>
        <v>0.129</v>
      </c>
      <c r="F68" s="4" t="str">
        <f t="shared" si="8"/>
        <v>NS</v>
      </c>
      <c r="G68" s="4" t="s">
        <v>6</v>
      </c>
      <c r="H68" s="4">
        <v>0.54</v>
      </c>
      <c r="I68" s="8">
        <f t="shared" si="9"/>
        <v>0.39200000000000002</v>
      </c>
      <c r="J68" s="8">
        <f t="shared" si="10"/>
        <v>0.51600000000000001</v>
      </c>
      <c r="K68" s="4" t="str">
        <f t="shared" si="11"/>
        <v>**</v>
      </c>
      <c r="L68" s="4" t="s">
        <v>6</v>
      </c>
    </row>
    <row r="69" spans="2:12">
      <c r="B69" s="4">
        <v>13</v>
      </c>
      <c r="C69" s="9">
        <v>-0.49</v>
      </c>
      <c r="D69" s="8">
        <f t="shared" si="6"/>
        <v>9.8000000000000004E-2</v>
      </c>
      <c r="E69" s="8">
        <f t="shared" si="7"/>
        <v>0.129</v>
      </c>
      <c r="F69" s="4" t="str">
        <f t="shared" si="8"/>
        <v>NS</v>
      </c>
      <c r="G69" s="4" t="s">
        <v>6</v>
      </c>
      <c r="H69" s="4">
        <v>0.19</v>
      </c>
      <c r="I69" s="8">
        <f t="shared" si="9"/>
        <v>0.39200000000000002</v>
      </c>
      <c r="J69" s="8">
        <f t="shared" si="10"/>
        <v>0.51600000000000001</v>
      </c>
      <c r="K69" s="4" t="str">
        <f t="shared" si="11"/>
        <v>NS</v>
      </c>
      <c r="L69" s="4" t="s">
        <v>7</v>
      </c>
    </row>
    <row r="70" spans="2:12">
      <c r="B70" s="4">
        <v>14</v>
      </c>
      <c r="C70" s="9">
        <v>-0.91</v>
      </c>
      <c r="D70" s="8">
        <f t="shared" si="6"/>
        <v>9.8000000000000004E-2</v>
      </c>
      <c r="E70" s="8">
        <f t="shared" si="7"/>
        <v>0.129</v>
      </c>
      <c r="F70" s="4" t="str">
        <f t="shared" si="8"/>
        <v>NS</v>
      </c>
      <c r="G70" s="4" t="s">
        <v>6</v>
      </c>
      <c r="H70" s="4">
        <v>-0.08</v>
      </c>
      <c r="I70" s="8">
        <f t="shared" si="9"/>
        <v>0.39200000000000002</v>
      </c>
      <c r="J70" s="8">
        <f t="shared" si="10"/>
        <v>0.51600000000000001</v>
      </c>
      <c r="K70" s="4" t="str">
        <f t="shared" si="11"/>
        <v>NS</v>
      </c>
      <c r="L70" s="4" t="s">
        <v>7</v>
      </c>
    </row>
    <row r="71" spans="2:12">
      <c r="B71" s="4">
        <v>15</v>
      </c>
      <c r="C71" s="9">
        <v>7.0000000000000007E-2</v>
      </c>
      <c r="D71" s="8">
        <f t="shared" si="6"/>
        <v>9.8000000000000004E-2</v>
      </c>
      <c r="E71" s="8">
        <f t="shared" si="7"/>
        <v>0.129</v>
      </c>
      <c r="F71" s="4" t="str">
        <f t="shared" si="8"/>
        <v>NS</v>
      </c>
      <c r="G71" s="4" t="s">
        <v>7</v>
      </c>
      <c r="H71" s="4">
        <v>0.02</v>
      </c>
      <c r="I71" s="8">
        <f t="shared" si="9"/>
        <v>0.39200000000000002</v>
      </c>
      <c r="J71" s="8">
        <f t="shared" si="10"/>
        <v>0.51600000000000001</v>
      </c>
      <c r="K71" s="4" t="str">
        <f t="shared" si="11"/>
        <v>NS</v>
      </c>
      <c r="L71" s="4" t="s">
        <v>7</v>
      </c>
    </row>
    <row r="72" spans="2:12">
      <c r="B72" s="4">
        <v>16</v>
      </c>
      <c r="C72" s="9">
        <v>0.2</v>
      </c>
      <c r="D72" s="8">
        <f t="shared" si="6"/>
        <v>9.8000000000000004E-2</v>
      </c>
      <c r="E72" s="8">
        <f t="shared" si="7"/>
        <v>0.129</v>
      </c>
      <c r="F72" s="4" t="str">
        <f t="shared" si="8"/>
        <v>**</v>
      </c>
      <c r="G72" s="4" t="s">
        <v>6</v>
      </c>
      <c r="H72" s="4">
        <v>0.28999999999999998</v>
      </c>
      <c r="I72" s="8">
        <f t="shared" si="9"/>
        <v>0.39200000000000002</v>
      </c>
      <c r="J72" s="8">
        <f t="shared" si="10"/>
        <v>0.51600000000000001</v>
      </c>
      <c r="K72" s="4" t="str">
        <f t="shared" si="11"/>
        <v>NS</v>
      </c>
      <c r="L72" s="4" t="s">
        <v>7</v>
      </c>
    </row>
    <row r="73" spans="2:12">
      <c r="B73" s="4">
        <v>17</v>
      </c>
      <c r="C73" s="9">
        <v>0.38</v>
      </c>
      <c r="D73" s="8">
        <f t="shared" si="6"/>
        <v>9.8000000000000004E-2</v>
      </c>
      <c r="E73" s="8">
        <f t="shared" si="7"/>
        <v>0.129</v>
      </c>
      <c r="F73" s="4" t="str">
        <f t="shared" si="8"/>
        <v>**</v>
      </c>
      <c r="G73" s="4" t="s">
        <v>6</v>
      </c>
      <c r="H73" s="4">
        <v>0.33</v>
      </c>
      <c r="I73" s="8">
        <f t="shared" si="9"/>
        <v>0.39200000000000002</v>
      </c>
      <c r="J73" s="8">
        <f t="shared" si="10"/>
        <v>0.51600000000000001</v>
      </c>
      <c r="K73" s="4" t="str">
        <f t="shared" si="11"/>
        <v>NS</v>
      </c>
      <c r="L73" s="4" t="s">
        <v>7</v>
      </c>
    </row>
    <row r="74" spans="2:12">
      <c r="B74" s="4">
        <v>18</v>
      </c>
      <c r="C74" s="9">
        <v>-0.11</v>
      </c>
      <c r="D74" s="8">
        <f t="shared" si="6"/>
        <v>9.8000000000000004E-2</v>
      </c>
      <c r="E74" s="8">
        <f t="shared" si="7"/>
        <v>0.129</v>
      </c>
      <c r="F74" s="4" t="str">
        <f t="shared" si="8"/>
        <v>NS</v>
      </c>
      <c r="G74" s="4" t="s">
        <v>8</v>
      </c>
      <c r="H74" s="4">
        <v>0.11</v>
      </c>
      <c r="I74" s="8">
        <f t="shared" si="9"/>
        <v>0.39200000000000002</v>
      </c>
      <c r="J74" s="8">
        <f t="shared" si="10"/>
        <v>0.51600000000000001</v>
      </c>
      <c r="K74" s="4" t="str">
        <f t="shared" si="11"/>
        <v>NS</v>
      </c>
      <c r="L74" s="4" t="s">
        <v>7</v>
      </c>
    </row>
    <row r="75" spans="2:12">
      <c r="B75" s="4">
        <v>19</v>
      </c>
      <c r="C75" s="9">
        <v>-1.03</v>
      </c>
      <c r="D75" s="8">
        <f t="shared" si="6"/>
        <v>9.8000000000000004E-2</v>
      </c>
      <c r="E75" s="8">
        <f t="shared" si="7"/>
        <v>0.129</v>
      </c>
      <c r="F75" s="4" t="str">
        <f t="shared" si="8"/>
        <v>NS</v>
      </c>
      <c r="G75" s="4" t="s">
        <v>6</v>
      </c>
      <c r="H75" s="4">
        <v>-0.14000000000000001</v>
      </c>
      <c r="I75" s="8">
        <f t="shared" si="9"/>
        <v>0.39200000000000002</v>
      </c>
      <c r="J75" s="8">
        <f t="shared" si="10"/>
        <v>0.51600000000000001</v>
      </c>
      <c r="K75" s="4" t="str">
        <f t="shared" si="11"/>
        <v>NS</v>
      </c>
      <c r="L75" s="4" t="s">
        <v>7</v>
      </c>
    </row>
    <row r="76" spans="2:12">
      <c r="B76" s="4">
        <v>20</v>
      </c>
      <c r="C76" s="9">
        <v>0.06</v>
      </c>
      <c r="D76" s="8">
        <f t="shared" si="6"/>
        <v>9.8000000000000004E-2</v>
      </c>
      <c r="E76" s="8">
        <f t="shared" si="7"/>
        <v>0.129</v>
      </c>
      <c r="F76" s="4" t="str">
        <f t="shared" si="8"/>
        <v>NS</v>
      </c>
      <c r="G76" s="4" t="s">
        <v>7</v>
      </c>
      <c r="H76" s="4">
        <v>0.01</v>
      </c>
      <c r="I76" s="8">
        <f t="shared" si="9"/>
        <v>0.39200000000000002</v>
      </c>
      <c r="J76" s="8">
        <f t="shared" si="10"/>
        <v>0.51600000000000001</v>
      </c>
      <c r="K76" s="4" t="str">
        <f t="shared" si="11"/>
        <v>NS</v>
      </c>
      <c r="L76" s="4" t="s">
        <v>7</v>
      </c>
    </row>
    <row r="77" spans="2:12">
      <c r="B77" s="4">
        <v>21</v>
      </c>
      <c r="C77" s="9">
        <v>-0.06</v>
      </c>
      <c r="D77" s="8">
        <f t="shared" si="6"/>
        <v>9.8000000000000004E-2</v>
      </c>
      <c r="E77" s="8">
        <f t="shared" si="7"/>
        <v>0.129</v>
      </c>
      <c r="F77" s="4" t="str">
        <f t="shared" si="8"/>
        <v>NS</v>
      </c>
      <c r="G77" s="4" t="s">
        <v>7</v>
      </c>
      <c r="H77" s="4">
        <v>-0.24</v>
      </c>
      <c r="I77" s="8">
        <f t="shared" si="9"/>
        <v>0.39200000000000002</v>
      </c>
      <c r="J77" s="8">
        <f t="shared" si="10"/>
        <v>0.51600000000000001</v>
      </c>
      <c r="K77" s="4" t="str">
        <f t="shared" si="11"/>
        <v>NS</v>
      </c>
      <c r="L77" s="4" t="s">
        <v>7</v>
      </c>
    </row>
    <row r="78" spans="2:12">
      <c r="B78" s="4">
        <v>22</v>
      </c>
      <c r="C78" s="9">
        <v>-0.17</v>
      </c>
      <c r="D78" s="8">
        <f t="shared" si="6"/>
        <v>9.8000000000000004E-2</v>
      </c>
      <c r="E78" s="8">
        <f t="shared" si="7"/>
        <v>0.129</v>
      </c>
      <c r="F78" s="4" t="str">
        <f t="shared" si="8"/>
        <v>NS</v>
      </c>
      <c r="G78" s="4" t="s">
        <v>6</v>
      </c>
      <c r="H78" s="4">
        <v>1.02</v>
      </c>
      <c r="I78" s="8">
        <f t="shared" si="9"/>
        <v>0.39200000000000002</v>
      </c>
      <c r="J78" s="8">
        <f t="shared" si="10"/>
        <v>0.51600000000000001</v>
      </c>
      <c r="K78" s="4" t="str">
        <f t="shared" si="11"/>
        <v>**</v>
      </c>
      <c r="L78" s="4" t="s">
        <v>6</v>
      </c>
    </row>
    <row r="79" spans="2:12">
      <c r="B79" s="4">
        <v>23</v>
      </c>
      <c r="C79" s="9">
        <v>0.31</v>
      </c>
      <c r="D79" s="8">
        <f t="shared" si="6"/>
        <v>9.8000000000000004E-2</v>
      </c>
      <c r="E79" s="8">
        <f t="shared" si="7"/>
        <v>0.129</v>
      </c>
      <c r="F79" s="4" t="str">
        <f t="shared" si="8"/>
        <v>**</v>
      </c>
      <c r="G79" s="4" t="s">
        <v>6</v>
      </c>
      <c r="H79" s="4">
        <v>0.27</v>
      </c>
      <c r="I79" s="8">
        <f t="shared" si="9"/>
        <v>0.39200000000000002</v>
      </c>
      <c r="J79" s="8">
        <f t="shared" si="10"/>
        <v>0.51600000000000001</v>
      </c>
      <c r="K79" s="4" t="str">
        <f t="shared" si="11"/>
        <v>NS</v>
      </c>
      <c r="L79" s="4" t="s">
        <v>7</v>
      </c>
    </row>
    <row r="80" spans="2:12">
      <c r="B80" s="4">
        <v>24</v>
      </c>
      <c r="C80" s="9">
        <v>0.13</v>
      </c>
      <c r="D80" s="8">
        <f t="shared" si="6"/>
        <v>9.8000000000000004E-2</v>
      </c>
      <c r="E80" s="8">
        <f t="shared" si="7"/>
        <v>0.129</v>
      </c>
      <c r="F80" s="4" t="str">
        <f t="shared" si="8"/>
        <v>**</v>
      </c>
      <c r="G80" s="4" t="s">
        <v>6</v>
      </c>
      <c r="H80" s="4">
        <v>-0.52</v>
      </c>
      <c r="I80" s="8">
        <f t="shared" si="9"/>
        <v>0.39200000000000002</v>
      </c>
      <c r="J80" s="8">
        <f t="shared" si="10"/>
        <v>0.51600000000000001</v>
      </c>
      <c r="K80" s="4" t="str">
        <f t="shared" si="11"/>
        <v>NS</v>
      </c>
      <c r="L80" s="4" t="s">
        <v>6</v>
      </c>
    </row>
    <row r="81" spans="2:12">
      <c r="B81" s="4">
        <v>25</v>
      </c>
      <c r="C81" s="9">
        <v>0.35</v>
      </c>
      <c r="D81" s="8">
        <f t="shared" si="6"/>
        <v>9.8000000000000004E-2</v>
      </c>
      <c r="E81" s="8">
        <f t="shared" si="7"/>
        <v>0.129</v>
      </c>
      <c r="F81" s="4" t="str">
        <f t="shared" si="8"/>
        <v>**</v>
      </c>
      <c r="G81" s="4" t="s">
        <v>6</v>
      </c>
      <c r="H81" s="4">
        <v>-0.25</v>
      </c>
      <c r="I81" s="8">
        <f t="shared" si="9"/>
        <v>0.39200000000000002</v>
      </c>
      <c r="J81" s="8">
        <f t="shared" si="10"/>
        <v>0.51600000000000001</v>
      </c>
      <c r="K81" s="4" t="str">
        <f t="shared" si="11"/>
        <v>NS</v>
      </c>
      <c r="L81" s="4" t="s">
        <v>7</v>
      </c>
    </row>
    <row r="82" spans="2:12">
      <c r="B82" s="4">
        <v>26</v>
      </c>
      <c r="C82" s="9">
        <v>0.51</v>
      </c>
      <c r="D82" s="8">
        <f t="shared" si="6"/>
        <v>9.8000000000000004E-2</v>
      </c>
      <c r="E82" s="8">
        <f t="shared" si="7"/>
        <v>0.129</v>
      </c>
      <c r="F82" s="4" t="str">
        <f t="shared" si="8"/>
        <v>**</v>
      </c>
      <c r="G82" s="4" t="s">
        <v>6</v>
      </c>
      <c r="H82" s="4">
        <v>-0.46</v>
      </c>
      <c r="I82" s="8">
        <f t="shared" si="9"/>
        <v>0.39200000000000002</v>
      </c>
      <c r="J82" s="8">
        <f t="shared" si="10"/>
        <v>0.51600000000000001</v>
      </c>
      <c r="K82" s="4" t="str">
        <f t="shared" si="11"/>
        <v>NS</v>
      </c>
      <c r="L82" s="4" t="s">
        <v>8</v>
      </c>
    </row>
    <row r="83" spans="2:12">
      <c r="B83" s="4">
        <v>27</v>
      </c>
      <c r="C83" s="9">
        <v>-0.61</v>
      </c>
      <c r="D83" s="8">
        <f t="shared" si="6"/>
        <v>9.8000000000000004E-2</v>
      </c>
      <c r="E83" s="8">
        <f t="shared" si="7"/>
        <v>0.129</v>
      </c>
      <c r="F83" s="4" t="str">
        <f t="shared" si="8"/>
        <v>NS</v>
      </c>
      <c r="G83" s="4" t="s">
        <v>6</v>
      </c>
      <c r="H83" s="4">
        <v>0.08</v>
      </c>
      <c r="I83" s="8">
        <f t="shared" si="9"/>
        <v>0.39200000000000002</v>
      </c>
      <c r="J83" s="8">
        <f t="shared" si="10"/>
        <v>0.51600000000000001</v>
      </c>
      <c r="K83" s="4" t="str">
        <f t="shared" si="11"/>
        <v>NS</v>
      </c>
      <c r="L83" s="4" t="s">
        <v>7</v>
      </c>
    </row>
    <row r="84" spans="2:12">
      <c r="B84" s="4">
        <v>28</v>
      </c>
      <c r="C84" s="9">
        <v>-0.26</v>
      </c>
      <c r="D84" s="8">
        <f t="shared" si="6"/>
        <v>9.8000000000000004E-2</v>
      </c>
      <c r="E84" s="8">
        <f t="shared" si="7"/>
        <v>0.129</v>
      </c>
      <c r="F84" s="4" t="str">
        <f t="shared" si="8"/>
        <v>NS</v>
      </c>
      <c r="G84" s="4" t="s">
        <v>6</v>
      </c>
      <c r="H84" s="4">
        <v>-7.0000000000000007E-2</v>
      </c>
      <c r="I84" s="8">
        <f t="shared" si="9"/>
        <v>0.39200000000000002</v>
      </c>
      <c r="J84" s="8">
        <f t="shared" si="10"/>
        <v>0.51600000000000001</v>
      </c>
      <c r="K84" s="4" t="str">
        <f t="shared" si="11"/>
        <v>NS</v>
      </c>
      <c r="L84" s="4" t="s">
        <v>7</v>
      </c>
    </row>
    <row r="85" spans="2:12">
      <c r="B85" s="4">
        <v>29</v>
      </c>
      <c r="C85" s="9">
        <v>-0.1</v>
      </c>
      <c r="D85" s="8">
        <f t="shared" si="6"/>
        <v>9.8000000000000004E-2</v>
      </c>
      <c r="E85" s="8">
        <f t="shared" si="7"/>
        <v>0.129</v>
      </c>
      <c r="F85" s="4" t="str">
        <f t="shared" si="8"/>
        <v>NS</v>
      </c>
      <c r="G85" s="4" t="s">
        <v>8</v>
      </c>
      <c r="H85" s="4">
        <v>0.03</v>
      </c>
      <c r="I85" s="8">
        <f t="shared" si="9"/>
        <v>0.39200000000000002</v>
      </c>
      <c r="J85" s="8">
        <f t="shared" si="10"/>
        <v>0.51600000000000001</v>
      </c>
      <c r="K85" s="4" t="str">
        <f t="shared" si="11"/>
        <v>NS</v>
      </c>
      <c r="L85" s="4" t="s">
        <v>7</v>
      </c>
    </row>
    <row r="86" spans="2:12">
      <c r="B86" s="4">
        <v>30</v>
      </c>
      <c r="C86" s="9">
        <v>0.73</v>
      </c>
      <c r="D86" s="8">
        <f t="shared" si="6"/>
        <v>9.8000000000000004E-2</v>
      </c>
      <c r="E86" s="8">
        <f t="shared" si="7"/>
        <v>0.129</v>
      </c>
      <c r="F86" s="4" t="str">
        <f t="shared" si="8"/>
        <v>**</v>
      </c>
      <c r="G86" s="4" t="s">
        <v>6</v>
      </c>
      <c r="H86" s="4">
        <v>0.25</v>
      </c>
      <c r="I86" s="8">
        <f t="shared" si="9"/>
        <v>0.39200000000000002</v>
      </c>
      <c r="J86" s="8">
        <f t="shared" si="10"/>
        <v>0.51600000000000001</v>
      </c>
      <c r="K86" s="4" t="str">
        <f t="shared" si="11"/>
        <v>NS</v>
      </c>
      <c r="L86" s="4" t="s">
        <v>7</v>
      </c>
    </row>
    <row r="87" spans="2:12">
      <c r="B87" s="4">
        <v>31</v>
      </c>
      <c r="C87" s="9">
        <v>0.6</v>
      </c>
      <c r="D87" s="8">
        <f t="shared" si="6"/>
        <v>9.8000000000000004E-2</v>
      </c>
      <c r="E87" s="8">
        <f t="shared" si="7"/>
        <v>0.129</v>
      </c>
      <c r="F87" s="4" t="str">
        <f t="shared" si="8"/>
        <v>**</v>
      </c>
      <c r="G87" s="4" t="s">
        <v>6</v>
      </c>
      <c r="H87" s="4">
        <v>0.2</v>
      </c>
      <c r="I87" s="8">
        <f t="shared" si="9"/>
        <v>0.39200000000000002</v>
      </c>
      <c r="J87" s="8">
        <f t="shared" si="10"/>
        <v>0.51600000000000001</v>
      </c>
      <c r="K87" s="4" t="str">
        <f t="shared" si="11"/>
        <v>NS</v>
      </c>
      <c r="L87" s="4" t="s">
        <v>7</v>
      </c>
    </row>
    <row r="88" spans="2:12">
      <c r="B88" s="4">
        <v>32</v>
      </c>
      <c r="C88" s="9">
        <v>-0.18</v>
      </c>
      <c r="D88" s="8">
        <f t="shared" si="6"/>
        <v>9.8000000000000004E-2</v>
      </c>
      <c r="E88" s="8">
        <f t="shared" si="7"/>
        <v>0.129</v>
      </c>
      <c r="F88" s="4" t="str">
        <f t="shared" si="8"/>
        <v>NS</v>
      </c>
      <c r="G88" s="4" t="s">
        <v>6</v>
      </c>
      <c r="H88" s="4">
        <v>-0.34</v>
      </c>
      <c r="I88" s="8">
        <f t="shared" si="9"/>
        <v>0.39200000000000002</v>
      </c>
      <c r="J88" s="8">
        <f t="shared" si="10"/>
        <v>0.51600000000000001</v>
      </c>
      <c r="K88" s="4" t="str">
        <f t="shared" si="11"/>
        <v>NS</v>
      </c>
      <c r="L88" s="4" t="s">
        <v>7</v>
      </c>
    </row>
    <row r="89" spans="2:12">
      <c r="B89" s="4">
        <v>33</v>
      </c>
      <c r="C89" s="9">
        <v>0.1</v>
      </c>
      <c r="D89" s="8">
        <f t="shared" si="6"/>
        <v>9.8000000000000004E-2</v>
      </c>
      <c r="E89" s="8">
        <f t="shared" si="7"/>
        <v>0.129</v>
      </c>
      <c r="F89" s="4" t="str">
        <f t="shared" si="8"/>
        <v>*</v>
      </c>
      <c r="G89" s="4" t="s">
        <v>8</v>
      </c>
      <c r="H89" s="4">
        <v>-0.2</v>
      </c>
      <c r="I89" s="8">
        <f t="shared" si="9"/>
        <v>0.39200000000000002</v>
      </c>
      <c r="J89" s="8">
        <f t="shared" si="10"/>
        <v>0.51600000000000001</v>
      </c>
      <c r="K89" s="4" t="str">
        <f t="shared" si="11"/>
        <v>NS</v>
      </c>
      <c r="L89" s="4" t="s">
        <v>7</v>
      </c>
    </row>
    <row r="90" spans="2:12">
      <c r="B90" s="4">
        <v>34</v>
      </c>
      <c r="C90" s="9">
        <v>0.13</v>
      </c>
      <c r="D90" s="8">
        <f t="shared" si="6"/>
        <v>9.8000000000000004E-2</v>
      </c>
      <c r="E90" s="8">
        <f t="shared" si="7"/>
        <v>0.129</v>
      </c>
      <c r="F90" s="4" t="str">
        <f t="shared" si="8"/>
        <v>**</v>
      </c>
      <c r="G90" s="4" t="s">
        <v>6</v>
      </c>
      <c r="H90" s="4">
        <v>0.13</v>
      </c>
      <c r="I90" s="8">
        <f t="shared" si="9"/>
        <v>0.39200000000000002</v>
      </c>
      <c r="J90" s="8">
        <f t="shared" si="10"/>
        <v>0.51600000000000001</v>
      </c>
      <c r="K90" s="4" t="str">
        <f t="shared" si="11"/>
        <v>NS</v>
      </c>
      <c r="L90" s="4" t="s">
        <v>7</v>
      </c>
    </row>
    <row r="91" spans="2:12">
      <c r="B91" s="4">
        <v>35</v>
      </c>
      <c r="C91" s="9">
        <v>-0.17</v>
      </c>
      <c r="D91" s="8">
        <f t="shared" si="6"/>
        <v>9.8000000000000004E-2</v>
      </c>
      <c r="E91" s="8">
        <f t="shared" si="7"/>
        <v>0.129</v>
      </c>
      <c r="F91" s="4" t="str">
        <f t="shared" si="8"/>
        <v>NS</v>
      </c>
      <c r="G91" s="4" t="s">
        <v>6</v>
      </c>
      <c r="H91" s="4">
        <v>0.56000000000000005</v>
      </c>
      <c r="I91" s="8">
        <f t="shared" si="9"/>
        <v>0.39200000000000002</v>
      </c>
      <c r="J91" s="8">
        <f t="shared" si="10"/>
        <v>0.51600000000000001</v>
      </c>
      <c r="K91" s="4" t="str">
        <f t="shared" si="11"/>
        <v>**</v>
      </c>
      <c r="L91" s="4" t="s">
        <v>6</v>
      </c>
    </row>
    <row r="92" spans="2:12">
      <c r="B92" s="4">
        <v>36</v>
      </c>
      <c r="C92" s="9">
        <v>-0.25</v>
      </c>
      <c r="D92" s="8">
        <f t="shared" si="6"/>
        <v>9.8000000000000004E-2</v>
      </c>
      <c r="E92" s="8">
        <f t="shared" si="7"/>
        <v>0.129</v>
      </c>
      <c r="F92" s="4" t="str">
        <f t="shared" si="8"/>
        <v>NS</v>
      </c>
      <c r="G92" s="4" t="s">
        <v>6</v>
      </c>
      <c r="H92" s="4">
        <v>0.33</v>
      </c>
      <c r="I92" s="8">
        <f t="shared" si="9"/>
        <v>0.39200000000000002</v>
      </c>
      <c r="J92" s="8">
        <f t="shared" si="10"/>
        <v>0.51600000000000001</v>
      </c>
      <c r="K92" s="4" t="str">
        <f t="shared" si="11"/>
        <v>NS</v>
      </c>
      <c r="L92" s="4" t="s">
        <v>7</v>
      </c>
    </row>
    <row r="93" spans="2:12">
      <c r="B93" s="4">
        <v>37</v>
      </c>
      <c r="C93" s="9">
        <v>-0.92</v>
      </c>
      <c r="D93" s="8">
        <f t="shared" si="6"/>
        <v>9.8000000000000004E-2</v>
      </c>
      <c r="E93" s="8">
        <f t="shared" si="7"/>
        <v>0.129</v>
      </c>
      <c r="F93" s="4" t="str">
        <f t="shared" si="8"/>
        <v>NS</v>
      </c>
      <c r="G93" s="4" t="s">
        <v>6</v>
      </c>
      <c r="H93" s="4">
        <v>-0.56000000000000005</v>
      </c>
      <c r="I93" s="8">
        <f t="shared" si="9"/>
        <v>0.39200000000000002</v>
      </c>
      <c r="J93" s="8">
        <f t="shared" si="10"/>
        <v>0.51600000000000001</v>
      </c>
      <c r="K93" s="4" t="str">
        <f t="shared" si="11"/>
        <v>NS</v>
      </c>
      <c r="L93" s="4" t="s">
        <v>6</v>
      </c>
    </row>
    <row r="94" spans="2:12">
      <c r="B94" s="4">
        <v>38</v>
      </c>
      <c r="C94" s="9">
        <v>-0.56999999999999995</v>
      </c>
      <c r="D94" s="8">
        <f t="shared" si="6"/>
        <v>9.8000000000000004E-2</v>
      </c>
      <c r="E94" s="8">
        <f t="shared" si="7"/>
        <v>0.129</v>
      </c>
      <c r="F94" s="4" t="str">
        <f t="shared" si="8"/>
        <v>NS</v>
      </c>
      <c r="G94" s="4" t="s">
        <v>6</v>
      </c>
      <c r="H94" s="4">
        <v>-0.1</v>
      </c>
      <c r="I94" s="8">
        <f t="shared" si="9"/>
        <v>0.39200000000000002</v>
      </c>
      <c r="J94" s="8">
        <f t="shared" si="10"/>
        <v>0.51600000000000001</v>
      </c>
      <c r="K94" s="4" t="str">
        <f t="shared" si="11"/>
        <v>NS</v>
      </c>
      <c r="L94" s="4" t="s">
        <v>7</v>
      </c>
    </row>
    <row r="95" spans="2:12">
      <c r="B95" s="4">
        <v>39</v>
      </c>
      <c r="C95" s="9">
        <v>-0.43</v>
      </c>
      <c r="D95" s="8">
        <f t="shared" si="6"/>
        <v>9.8000000000000004E-2</v>
      </c>
      <c r="E95" s="8">
        <f t="shared" si="7"/>
        <v>0.129</v>
      </c>
      <c r="F95" s="4" t="str">
        <f t="shared" si="8"/>
        <v>NS</v>
      </c>
      <c r="G95" s="4" t="s">
        <v>6</v>
      </c>
      <c r="H95" s="4">
        <v>-0.06</v>
      </c>
      <c r="I95" s="8">
        <f t="shared" si="9"/>
        <v>0.39200000000000002</v>
      </c>
      <c r="J95" s="8">
        <f t="shared" si="10"/>
        <v>0.51600000000000001</v>
      </c>
      <c r="K95" s="4" t="str">
        <f t="shared" si="11"/>
        <v>NS</v>
      </c>
      <c r="L95" s="4" t="s">
        <v>7</v>
      </c>
    </row>
    <row r="96" spans="2:12">
      <c r="B96" s="4">
        <v>40</v>
      </c>
      <c r="C96" s="9">
        <v>-0.39</v>
      </c>
      <c r="D96" s="8">
        <f t="shared" si="6"/>
        <v>9.8000000000000004E-2</v>
      </c>
      <c r="E96" s="8">
        <f t="shared" si="7"/>
        <v>0.129</v>
      </c>
      <c r="F96" s="4" t="str">
        <f t="shared" si="8"/>
        <v>NS</v>
      </c>
      <c r="G96" s="4" t="s">
        <v>6</v>
      </c>
      <c r="H96" s="4">
        <v>-7.0000000000000007E-2</v>
      </c>
      <c r="I96" s="8">
        <f t="shared" si="9"/>
        <v>0.39200000000000002</v>
      </c>
      <c r="J96" s="8">
        <f t="shared" si="10"/>
        <v>0.51600000000000001</v>
      </c>
      <c r="K96" s="4" t="str">
        <f t="shared" si="11"/>
        <v>NS</v>
      </c>
      <c r="L96" s="4" t="s">
        <v>7</v>
      </c>
    </row>
    <row r="97" spans="2:12">
      <c r="B97" s="4">
        <v>41</v>
      </c>
      <c r="C97" s="9">
        <v>-0.61</v>
      </c>
      <c r="D97" s="8">
        <f t="shared" si="6"/>
        <v>9.8000000000000004E-2</v>
      </c>
      <c r="E97" s="8">
        <f t="shared" si="7"/>
        <v>0.129</v>
      </c>
      <c r="F97" s="4" t="str">
        <f t="shared" si="8"/>
        <v>NS</v>
      </c>
      <c r="G97" s="4" t="s">
        <v>6</v>
      </c>
      <c r="H97" s="4">
        <v>-0.41</v>
      </c>
      <c r="I97" s="8">
        <f t="shared" si="9"/>
        <v>0.39200000000000002</v>
      </c>
      <c r="J97" s="8">
        <f t="shared" si="10"/>
        <v>0.51600000000000001</v>
      </c>
      <c r="K97" s="4" t="str">
        <f t="shared" si="11"/>
        <v>NS</v>
      </c>
      <c r="L97" s="4" t="s">
        <v>8</v>
      </c>
    </row>
    <row r="98" spans="2:12">
      <c r="B98" s="4">
        <v>42</v>
      </c>
      <c r="C98" s="9">
        <v>-0.26</v>
      </c>
      <c r="D98" s="8">
        <f t="shared" si="6"/>
        <v>9.8000000000000004E-2</v>
      </c>
      <c r="E98" s="8">
        <f t="shared" si="7"/>
        <v>0.129</v>
      </c>
      <c r="F98" s="4" t="str">
        <f t="shared" si="8"/>
        <v>NS</v>
      </c>
      <c r="G98" s="4" t="s">
        <v>6</v>
      </c>
      <c r="H98" s="4">
        <v>-0.08</v>
      </c>
      <c r="I98" s="8">
        <f t="shared" si="9"/>
        <v>0.39200000000000002</v>
      </c>
      <c r="J98" s="8">
        <f t="shared" si="10"/>
        <v>0.51600000000000001</v>
      </c>
      <c r="K98" s="4" t="str">
        <f t="shared" si="11"/>
        <v>NS</v>
      </c>
      <c r="L98" s="4" t="s">
        <v>7</v>
      </c>
    </row>
    <row r="99" spans="2:12">
      <c r="B99" s="4">
        <v>43</v>
      </c>
      <c r="C99" s="9">
        <v>-1.2</v>
      </c>
      <c r="D99" s="8">
        <f t="shared" si="6"/>
        <v>9.8000000000000004E-2</v>
      </c>
      <c r="E99" s="8">
        <f t="shared" si="7"/>
        <v>0.129</v>
      </c>
      <c r="F99" s="4" t="str">
        <f t="shared" si="8"/>
        <v>NS</v>
      </c>
      <c r="G99" s="4" t="s">
        <v>6</v>
      </c>
      <c r="H99" s="4">
        <v>0.02</v>
      </c>
      <c r="I99" s="8">
        <f t="shared" si="9"/>
        <v>0.39200000000000002</v>
      </c>
      <c r="J99" s="8">
        <f t="shared" si="10"/>
        <v>0.51600000000000001</v>
      </c>
      <c r="K99" s="4" t="str">
        <f t="shared" si="11"/>
        <v>NS</v>
      </c>
      <c r="L99" s="4" t="s">
        <v>7</v>
      </c>
    </row>
    <row r="100" spans="2:12">
      <c r="B100" s="4">
        <v>44</v>
      </c>
      <c r="C100" s="9">
        <v>-0.6</v>
      </c>
      <c r="D100" s="8">
        <f t="shared" si="6"/>
        <v>9.8000000000000004E-2</v>
      </c>
      <c r="E100" s="8">
        <f t="shared" si="7"/>
        <v>0.129</v>
      </c>
      <c r="F100" s="4" t="str">
        <f t="shared" si="8"/>
        <v>NS</v>
      </c>
      <c r="G100" s="4" t="s">
        <v>6</v>
      </c>
      <c r="H100" s="4">
        <v>-0.28999999999999998</v>
      </c>
      <c r="I100" s="8">
        <f t="shared" si="9"/>
        <v>0.39200000000000002</v>
      </c>
      <c r="J100" s="8">
        <f t="shared" si="10"/>
        <v>0.51600000000000001</v>
      </c>
      <c r="K100" s="4" t="str">
        <f t="shared" si="11"/>
        <v>NS</v>
      </c>
      <c r="L100" s="4" t="s">
        <v>7</v>
      </c>
    </row>
    <row r="101" spans="2:12">
      <c r="B101" s="4">
        <v>45</v>
      </c>
      <c r="C101" s="9">
        <v>0</v>
      </c>
      <c r="D101" s="8">
        <f t="shared" si="6"/>
        <v>9.8000000000000004E-2</v>
      </c>
      <c r="E101" s="8">
        <f t="shared" si="7"/>
        <v>0.129</v>
      </c>
      <c r="F101" s="4" t="str">
        <f t="shared" si="8"/>
        <v>NS</v>
      </c>
      <c r="G101" s="4" t="s">
        <v>7</v>
      </c>
      <c r="H101" s="4">
        <v>-0.28000000000000003</v>
      </c>
      <c r="I101" s="8">
        <f t="shared" si="9"/>
        <v>0.39200000000000002</v>
      </c>
      <c r="J101" s="8">
        <f t="shared" si="10"/>
        <v>0.51600000000000001</v>
      </c>
      <c r="K101" s="4" t="str">
        <f t="shared" si="11"/>
        <v>NS</v>
      </c>
      <c r="L101" s="4" t="s">
        <v>7</v>
      </c>
    </row>
    <row r="105" spans="2:12">
      <c r="F105" s="10" t="s">
        <v>5</v>
      </c>
      <c r="G105" s="10">
        <v>0.41</v>
      </c>
      <c r="J105" s="10" t="s">
        <v>5</v>
      </c>
      <c r="K105" s="10">
        <v>0.51</v>
      </c>
    </row>
    <row r="106" spans="2:12" ht="15.75">
      <c r="C106" s="5" t="s">
        <v>11</v>
      </c>
      <c r="D106" s="5"/>
      <c r="E106" s="5"/>
      <c r="F106" s="5"/>
    </row>
    <row r="107" spans="2:12">
      <c r="C107" s="4" t="s">
        <v>1</v>
      </c>
      <c r="D107" s="6">
        <v>0.01</v>
      </c>
      <c r="E107" s="6">
        <v>0.05</v>
      </c>
      <c r="F107" s="7" t="s">
        <v>3</v>
      </c>
      <c r="G107" s="7" t="s">
        <v>4</v>
      </c>
      <c r="H107" s="4" t="s">
        <v>2</v>
      </c>
      <c r="I107" s="6">
        <v>0.01</v>
      </c>
      <c r="J107" s="6">
        <v>0.05</v>
      </c>
      <c r="K107" s="7" t="s">
        <v>3</v>
      </c>
      <c r="L107" s="7" t="s">
        <v>4</v>
      </c>
    </row>
    <row r="108" spans="2:12">
      <c r="B108" s="4">
        <v>1</v>
      </c>
      <c r="C108" s="9">
        <v>-0.15</v>
      </c>
      <c r="D108" s="8">
        <f>0.41*1.96</f>
        <v>0.80359999999999998</v>
      </c>
      <c r="E108" s="8">
        <f>0.41*2.58</f>
        <v>1.0578000000000001</v>
      </c>
      <c r="F108" s="4" t="str">
        <f>IF(C108&gt;=E108,"**",IF(C108&gt;=D108,"*","NS"))</f>
        <v>NS</v>
      </c>
      <c r="G108" s="4" t="s">
        <v>7</v>
      </c>
      <c r="H108" s="4">
        <v>-2.02</v>
      </c>
      <c r="I108" s="8">
        <f>0.51*1.96</f>
        <v>0.99960000000000004</v>
      </c>
      <c r="J108" s="8">
        <f>0.51*2.58</f>
        <v>1.3158000000000001</v>
      </c>
      <c r="K108" s="4" t="str">
        <f>IF(H108&gt;=J108,"**",IF(H108&gt;=I108,"*","NS"))</f>
        <v>NS</v>
      </c>
      <c r="L108" s="4" t="s">
        <v>6</v>
      </c>
    </row>
    <row r="109" spans="2:12">
      <c r="B109" s="4">
        <v>2</v>
      </c>
      <c r="C109" s="9">
        <v>-3.61</v>
      </c>
      <c r="D109" s="8">
        <f t="shared" ref="D109:D152" si="12">0.41*1.96</f>
        <v>0.80359999999999998</v>
      </c>
      <c r="E109" s="8">
        <f t="shared" ref="E109:E152" si="13">0.41*2.58</f>
        <v>1.0578000000000001</v>
      </c>
      <c r="F109" s="4" t="str">
        <f t="shared" ref="F109:F152" si="14">IF(C109&gt;=E109,"**",IF(C109&gt;=D109,"*","NS"))</f>
        <v>NS</v>
      </c>
      <c r="G109" s="4" t="s">
        <v>6</v>
      </c>
      <c r="H109" s="4">
        <v>0.43</v>
      </c>
      <c r="I109" s="8">
        <f t="shared" ref="I109:I152" si="15">0.51*1.96</f>
        <v>0.99960000000000004</v>
      </c>
      <c r="J109" s="8">
        <f t="shared" ref="J109:J152" si="16">0.51*2.58</f>
        <v>1.3158000000000001</v>
      </c>
      <c r="K109" s="4" t="str">
        <f t="shared" ref="K109:K152" si="17">IF(H109&gt;=J109,"**",IF(H109&gt;=I109,"*","NS"))</f>
        <v>NS</v>
      </c>
      <c r="L109" s="4" t="s">
        <v>7</v>
      </c>
    </row>
    <row r="110" spans="2:12">
      <c r="B110" s="4">
        <v>3</v>
      </c>
      <c r="C110" s="9">
        <v>-0.23</v>
      </c>
      <c r="D110" s="8">
        <f t="shared" si="12"/>
        <v>0.80359999999999998</v>
      </c>
      <c r="E110" s="8">
        <f t="shared" si="13"/>
        <v>1.0578000000000001</v>
      </c>
      <c r="F110" s="4" t="str">
        <f t="shared" si="14"/>
        <v>NS</v>
      </c>
      <c r="G110" s="4" t="s">
        <v>7</v>
      </c>
      <c r="H110" s="4">
        <v>3.78</v>
      </c>
      <c r="I110" s="8">
        <f t="shared" si="15"/>
        <v>0.99960000000000004</v>
      </c>
      <c r="J110" s="8">
        <f t="shared" si="16"/>
        <v>1.3158000000000001</v>
      </c>
      <c r="K110" s="4" t="str">
        <f t="shared" si="17"/>
        <v>**</v>
      </c>
      <c r="L110" s="4" t="s">
        <v>6</v>
      </c>
    </row>
    <row r="111" spans="2:12">
      <c r="B111" s="4">
        <v>4</v>
      </c>
      <c r="C111" s="9">
        <v>0.22</v>
      </c>
      <c r="D111" s="8">
        <f t="shared" si="12"/>
        <v>0.80359999999999998</v>
      </c>
      <c r="E111" s="8">
        <f t="shared" si="13"/>
        <v>1.0578000000000001</v>
      </c>
      <c r="F111" s="4" t="str">
        <f t="shared" si="14"/>
        <v>NS</v>
      </c>
      <c r="G111" s="4" t="s">
        <v>7</v>
      </c>
      <c r="H111" s="4">
        <v>-0.15</v>
      </c>
      <c r="I111" s="8">
        <f t="shared" si="15"/>
        <v>0.99960000000000004</v>
      </c>
      <c r="J111" s="8">
        <f t="shared" si="16"/>
        <v>1.3158000000000001</v>
      </c>
      <c r="K111" s="4" t="str">
        <f t="shared" si="17"/>
        <v>NS</v>
      </c>
      <c r="L111" s="4" t="s">
        <v>7</v>
      </c>
    </row>
    <row r="112" spans="2:12">
      <c r="B112" s="4">
        <v>5</v>
      </c>
      <c r="C112" s="9">
        <v>3.67</v>
      </c>
      <c r="D112" s="8">
        <f t="shared" si="12"/>
        <v>0.80359999999999998</v>
      </c>
      <c r="E112" s="8">
        <f t="shared" si="13"/>
        <v>1.0578000000000001</v>
      </c>
      <c r="F112" s="4" t="str">
        <f t="shared" si="14"/>
        <v>**</v>
      </c>
      <c r="G112" s="4" t="s">
        <v>6</v>
      </c>
      <c r="H112" s="4">
        <v>1.1299999999999999</v>
      </c>
      <c r="I112" s="8">
        <f t="shared" si="15"/>
        <v>0.99960000000000004</v>
      </c>
      <c r="J112" s="8">
        <f t="shared" si="16"/>
        <v>1.3158000000000001</v>
      </c>
      <c r="K112" s="4" t="str">
        <f t="shared" si="17"/>
        <v>*</v>
      </c>
      <c r="L112" s="4" t="s">
        <v>8</v>
      </c>
    </row>
    <row r="113" spans="2:12">
      <c r="B113" s="4">
        <v>6</v>
      </c>
      <c r="C113" s="9">
        <v>-3.77</v>
      </c>
      <c r="D113" s="8">
        <f t="shared" si="12"/>
        <v>0.80359999999999998</v>
      </c>
      <c r="E113" s="8">
        <f t="shared" si="13"/>
        <v>1.0578000000000001</v>
      </c>
      <c r="F113" s="4" t="str">
        <f t="shared" si="14"/>
        <v>NS</v>
      </c>
      <c r="G113" s="4" t="s">
        <v>6</v>
      </c>
      <c r="H113" s="4">
        <v>-0.04</v>
      </c>
      <c r="I113" s="8">
        <f t="shared" si="15"/>
        <v>0.99960000000000004</v>
      </c>
      <c r="J113" s="8">
        <f t="shared" si="16"/>
        <v>1.3158000000000001</v>
      </c>
      <c r="K113" s="4" t="str">
        <f t="shared" si="17"/>
        <v>NS</v>
      </c>
      <c r="L113" s="4" t="s">
        <v>7</v>
      </c>
    </row>
    <row r="114" spans="2:12">
      <c r="B114" s="4">
        <v>7</v>
      </c>
      <c r="C114" s="9">
        <v>1.8</v>
      </c>
      <c r="D114" s="8">
        <f t="shared" si="12"/>
        <v>0.80359999999999998</v>
      </c>
      <c r="E114" s="8">
        <f t="shared" si="13"/>
        <v>1.0578000000000001</v>
      </c>
      <c r="F114" s="4" t="str">
        <f t="shared" si="14"/>
        <v>**</v>
      </c>
      <c r="G114" s="4" t="s">
        <v>6</v>
      </c>
      <c r="H114" s="4">
        <v>0.52</v>
      </c>
      <c r="I114" s="8">
        <f t="shared" si="15"/>
        <v>0.99960000000000004</v>
      </c>
      <c r="J114" s="8">
        <f t="shared" si="16"/>
        <v>1.3158000000000001</v>
      </c>
      <c r="K114" s="4" t="str">
        <f t="shared" si="17"/>
        <v>NS</v>
      </c>
      <c r="L114" s="4" t="s">
        <v>7</v>
      </c>
    </row>
    <row r="115" spans="2:12">
      <c r="B115" s="4">
        <v>8</v>
      </c>
      <c r="C115" s="9">
        <v>4.09</v>
      </c>
      <c r="D115" s="8">
        <f t="shared" si="12"/>
        <v>0.80359999999999998</v>
      </c>
      <c r="E115" s="8">
        <f t="shared" si="13"/>
        <v>1.0578000000000001</v>
      </c>
      <c r="F115" s="4" t="str">
        <f t="shared" si="14"/>
        <v>**</v>
      </c>
      <c r="G115" s="4" t="s">
        <v>6</v>
      </c>
      <c r="H115" s="4">
        <v>5.09</v>
      </c>
      <c r="I115" s="8">
        <f t="shared" si="15"/>
        <v>0.99960000000000004</v>
      </c>
      <c r="J115" s="8">
        <f t="shared" si="16"/>
        <v>1.3158000000000001</v>
      </c>
      <c r="K115" s="4" t="str">
        <f t="shared" si="17"/>
        <v>**</v>
      </c>
      <c r="L115" s="4" t="s">
        <v>6</v>
      </c>
    </row>
    <row r="116" spans="2:12">
      <c r="B116" s="4">
        <v>9</v>
      </c>
      <c r="C116" s="9">
        <v>1.93</v>
      </c>
      <c r="D116" s="8">
        <f t="shared" si="12"/>
        <v>0.80359999999999998</v>
      </c>
      <c r="E116" s="8">
        <f t="shared" si="13"/>
        <v>1.0578000000000001</v>
      </c>
      <c r="F116" s="4" t="str">
        <f t="shared" si="14"/>
        <v>**</v>
      </c>
      <c r="G116" s="4" t="s">
        <v>6</v>
      </c>
      <c r="H116" s="4">
        <v>4.46</v>
      </c>
      <c r="I116" s="8">
        <f t="shared" si="15"/>
        <v>0.99960000000000004</v>
      </c>
      <c r="J116" s="8">
        <f t="shared" si="16"/>
        <v>1.3158000000000001</v>
      </c>
      <c r="K116" s="4" t="str">
        <f t="shared" si="17"/>
        <v>**</v>
      </c>
      <c r="L116" s="4" t="s">
        <v>6</v>
      </c>
    </row>
    <row r="117" spans="2:12">
      <c r="B117" s="4">
        <v>10</v>
      </c>
      <c r="C117" s="9">
        <v>-3.45</v>
      </c>
      <c r="D117" s="8">
        <f t="shared" si="12"/>
        <v>0.80359999999999998</v>
      </c>
      <c r="E117" s="8">
        <f t="shared" si="13"/>
        <v>1.0578000000000001</v>
      </c>
      <c r="F117" s="4" t="str">
        <f t="shared" si="14"/>
        <v>NS</v>
      </c>
      <c r="G117" s="4" t="s">
        <v>6</v>
      </c>
      <c r="H117" s="4">
        <v>6.56</v>
      </c>
      <c r="I117" s="8">
        <f t="shared" si="15"/>
        <v>0.99960000000000004</v>
      </c>
      <c r="J117" s="8">
        <f t="shared" si="16"/>
        <v>1.3158000000000001</v>
      </c>
      <c r="K117" s="4" t="str">
        <f t="shared" si="17"/>
        <v>**</v>
      </c>
      <c r="L117" s="4" t="s">
        <v>6</v>
      </c>
    </row>
    <row r="118" spans="2:12">
      <c r="B118" s="4">
        <v>11</v>
      </c>
      <c r="C118" s="9">
        <v>0.74</v>
      </c>
      <c r="D118" s="8">
        <f t="shared" si="12"/>
        <v>0.80359999999999998</v>
      </c>
      <c r="E118" s="8">
        <f t="shared" si="13"/>
        <v>1.0578000000000001</v>
      </c>
      <c r="F118" s="4" t="str">
        <f t="shared" si="14"/>
        <v>NS</v>
      </c>
      <c r="G118" s="4" t="s">
        <v>7</v>
      </c>
      <c r="H118" s="4">
        <v>-1.44</v>
      </c>
      <c r="I118" s="8">
        <f t="shared" si="15"/>
        <v>0.99960000000000004</v>
      </c>
      <c r="J118" s="8">
        <f t="shared" si="16"/>
        <v>1.3158000000000001</v>
      </c>
      <c r="K118" s="4" t="str">
        <f t="shared" si="17"/>
        <v>NS</v>
      </c>
      <c r="L118" s="4" t="s">
        <v>6</v>
      </c>
    </row>
    <row r="119" spans="2:12">
      <c r="B119" s="4">
        <v>12</v>
      </c>
      <c r="C119" s="9">
        <v>-2.73</v>
      </c>
      <c r="D119" s="8">
        <f t="shared" si="12"/>
        <v>0.80359999999999998</v>
      </c>
      <c r="E119" s="8">
        <f t="shared" si="13"/>
        <v>1.0578000000000001</v>
      </c>
      <c r="F119" s="4" t="str">
        <f t="shared" si="14"/>
        <v>NS</v>
      </c>
      <c r="G119" s="4" t="s">
        <v>6</v>
      </c>
      <c r="H119" s="4">
        <v>-2.13</v>
      </c>
      <c r="I119" s="8">
        <f t="shared" si="15"/>
        <v>0.99960000000000004</v>
      </c>
      <c r="J119" s="8">
        <f t="shared" si="16"/>
        <v>1.3158000000000001</v>
      </c>
      <c r="K119" s="4" t="str">
        <f t="shared" si="17"/>
        <v>NS</v>
      </c>
      <c r="L119" s="4" t="s">
        <v>6</v>
      </c>
    </row>
    <row r="120" spans="2:12">
      <c r="B120" s="4">
        <v>13</v>
      </c>
      <c r="C120" s="9">
        <v>-5.42</v>
      </c>
      <c r="D120" s="8">
        <f t="shared" si="12"/>
        <v>0.80359999999999998</v>
      </c>
      <c r="E120" s="8">
        <f t="shared" si="13"/>
        <v>1.0578000000000001</v>
      </c>
      <c r="F120" s="4" t="str">
        <f t="shared" si="14"/>
        <v>NS</v>
      </c>
      <c r="G120" s="4" t="s">
        <v>6</v>
      </c>
      <c r="H120" s="4">
        <v>1.04</v>
      </c>
      <c r="I120" s="8">
        <f t="shared" si="15"/>
        <v>0.99960000000000004</v>
      </c>
      <c r="J120" s="8">
        <f t="shared" si="16"/>
        <v>1.3158000000000001</v>
      </c>
      <c r="K120" s="4" t="str">
        <f t="shared" si="17"/>
        <v>*</v>
      </c>
      <c r="L120" s="4" t="s">
        <v>8</v>
      </c>
    </row>
    <row r="121" spans="2:12">
      <c r="B121" s="4">
        <v>14</v>
      </c>
      <c r="C121" s="9">
        <v>12.67</v>
      </c>
      <c r="D121" s="8">
        <f t="shared" si="12"/>
        <v>0.80359999999999998</v>
      </c>
      <c r="E121" s="8">
        <f t="shared" si="13"/>
        <v>1.0578000000000001</v>
      </c>
      <c r="F121" s="4" t="str">
        <f t="shared" si="14"/>
        <v>**</v>
      </c>
      <c r="G121" s="4" t="s">
        <v>6</v>
      </c>
      <c r="H121" s="4">
        <v>-2.13</v>
      </c>
      <c r="I121" s="8">
        <f t="shared" si="15"/>
        <v>0.99960000000000004</v>
      </c>
      <c r="J121" s="8">
        <f t="shared" si="16"/>
        <v>1.3158000000000001</v>
      </c>
      <c r="K121" s="4" t="str">
        <f t="shared" si="17"/>
        <v>NS</v>
      </c>
      <c r="L121" s="4" t="s">
        <v>6</v>
      </c>
    </row>
    <row r="122" spans="2:12">
      <c r="B122" s="4">
        <v>15</v>
      </c>
      <c r="C122" s="9">
        <v>-1.95</v>
      </c>
      <c r="D122" s="8">
        <f t="shared" si="12"/>
        <v>0.80359999999999998</v>
      </c>
      <c r="E122" s="8">
        <f t="shared" si="13"/>
        <v>1.0578000000000001</v>
      </c>
      <c r="F122" s="4" t="str">
        <f t="shared" si="14"/>
        <v>NS</v>
      </c>
      <c r="G122" s="4" t="s">
        <v>6</v>
      </c>
      <c r="H122" s="4">
        <v>-0.32</v>
      </c>
      <c r="I122" s="8">
        <f t="shared" si="15"/>
        <v>0.99960000000000004</v>
      </c>
      <c r="J122" s="8">
        <f t="shared" si="16"/>
        <v>1.3158000000000001</v>
      </c>
      <c r="K122" s="4" t="str">
        <f t="shared" si="17"/>
        <v>NS</v>
      </c>
      <c r="L122" s="4" t="s">
        <v>7</v>
      </c>
    </row>
    <row r="123" spans="2:12">
      <c r="B123" s="4">
        <v>16</v>
      </c>
      <c r="C123" s="9">
        <v>-2.81</v>
      </c>
      <c r="D123" s="8">
        <f t="shared" si="12"/>
        <v>0.80359999999999998</v>
      </c>
      <c r="E123" s="8">
        <f t="shared" si="13"/>
        <v>1.0578000000000001</v>
      </c>
      <c r="F123" s="4" t="str">
        <f t="shared" si="14"/>
        <v>NS</v>
      </c>
      <c r="G123" s="4" t="s">
        <v>6</v>
      </c>
      <c r="H123" s="4">
        <v>3.9</v>
      </c>
      <c r="I123" s="8">
        <f t="shared" si="15"/>
        <v>0.99960000000000004</v>
      </c>
      <c r="J123" s="8">
        <f t="shared" si="16"/>
        <v>1.3158000000000001</v>
      </c>
      <c r="K123" s="4" t="str">
        <f t="shared" si="17"/>
        <v>**</v>
      </c>
      <c r="L123" s="4" t="s">
        <v>6</v>
      </c>
    </row>
    <row r="124" spans="2:12">
      <c r="B124" s="4">
        <v>17</v>
      </c>
      <c r="C124" s="9">
        <v>1.47</v>
      </c>
      <c r="D124" s="8">
        <f t="shared" si="12"/>
        <v>0.80359999999999998</v>
      </c>
      <c r="E124" s="8">
        <f t="shared" si="13"/>
        <v>1.0578000000000001</v>
      </c>
      <c r="F124" s="4" t="str">
        <f t="shared" si="14"/>
        <v>**</v>
      </c>
      <c r="G124" s="4" t="s">
        <v>6</v>
      </c>
      <c r="H124" s="4">
        <v>-1.51</v>
      </c>
      <c r="I124" s="8">
        <f t="shared" si="15"/>
        <v>0.99960000000000004</v>
      </c>
      <c r="J124" s="8">
        <f t="shared" si="16"/>
        <v>1.3158000000000001</v>
      </c>
      <c r="K124" s="4" t="str">
        <f t="shared" si="17"/>
        <v>NS</v>
      </c>
      <c r="L124" s="4" t="s">
        <v>6</v>
      </c>
    </row>
    <row r="125" spans="2:12">
      <c r="B125" s="4">
        <v>18</v>
      </c>
      <c r="C125" s="9">
        <v>0.51</v>
      </c>
      <c r="D125" s="8">
        <f t="shared" si="12"/>
        <v>0.80359999999999998</v>
      </c>
      <c r="E125" s="8">
        <f t="shared" si="13"/>
        <v>1.0578000000000001</v>
      </c>
      <c r="F125" s="4" t="str">
        <f t="shared" si="14"/>
        <v>NS</v>
      </c>
      <c r="G125" s="4" t="s">
        <v>7</v>
      </c>
      <c r="H125" s="4">
        <v>-0.59</v>
      </c>
      <c r="I125" s="8">
        <f t="shared" si="15"/>
        <v>0.99960000000000004</v>
      </c>
      <c r="J125" s="8">
        <f t="shared" si="16"/>
        <v>1.3158000000000001</v>
      </c>
      <c r="K125" s="4" t="str">
        <f t="shared" si="17"/>
        <v>NS</v>
      </c>
      <c r="L125" s="4" t="s">
        <v>7</v>
      </c>
    </row>
    <row r="126" spans="2:12">
      <c r="B126" s="4">
        <v>19</v>
      </c>
      <c r="C126" s="9">
        <v>2.08</v>
      </c>
      <c r="D126" s="8">
        <f t="shared" si="12"/>
        <v>0.80359999999999998</v>
      </c>
      <c r="E126" s="8">
        <f t="shared" si="13"/>
        <v>1.0578000000000001</v>
      </c>
      <c r="F126" s="4" t="str">
        <f t="shared" si="14"/>
        <v>**</v>
      </c>
      <c r="G126" s="4" t="s">
        <v>6</v>
      </c>
      <c r="H126" s="4">
        <v>-2.04</v>
      </c>
      <c r="I126" s="8">
        <f t="shared" si="15"/>
        <v>0.99960000000000004</v>
      </c>
      <c r="J126" s="8">
        <f t="shared" si="16"/>
        <v>1.3158000000000001</v>
      </c>
      <c r="K126" s="4" t="str">
        <f t="shared" si="17"/>
        <v>NS</v>
      </c>
      <c r="L126" s="4" t="s">
        <v>6</v>
      </c>
    </row>
    <row r="127" spans="2:12">
      <c r="B127" s="4">
        <v>20</v>
      </c>
      <c r="C127" s="9">
        <v>3.97</v>
      </c>
      <c r="D127" s="8">
        <f t="shared" si="12"/>
        <v>0.80359999999999998</v>
      </c>
      <c r="E127" s="8">
        <f t="shared" si="13"/>
        <v>1.0578000000000001</v>
      </c>
      <c r="F127" s="4" t="str">
        <f t="shared" si="14"/>
        <v>**</v>
      </c>
      <c r="G127" s="4" t="s">
        <v>6</v>
      </c>
      <c r="H127" s="4">
        <v>-1.6</v>
      </c>
      <c r="I127" s="8">
        <f t="shared" si="15"/>
        <v>0.99960000000000004</v>
      </c>
      <c r="J127" s="8">
        <f t="shared" si="16"/>
        <v>1.3158000000000001</v>
      </c>
      <c r="K127" s="4" t="str">
        <f t="shared" si="17"/>
        <v>NS</v>
      </c>
      <c r="L127" s="4" t="s">
        <v>6</v>
      </c>
    </row>
    <row r="128" spans="2:12">
      <c r="B128" s="4">
        <v>21</v>
      </c>
      <c r="C128" s="9">
        <v>0.65</v>
      </c>
      <c r="D128" s="8">
        <f t="shared" si="12"/>
        <v>0.80359999999999998</v>
      </c>
      <c r="E128" s="8">
        <f t="shared" si="13"/>
        <v>1.0578000000000001</v>
      </c>
      <c r="F128" s="4" t="str">
        <f t="shared" si="14"/>
        <v>NS</v>
      </c>
      <c r="G128" s="4" t="s">
        <v>7</v>
      </c>
      <c r="H128" s="4">
        <v>-1.3</v>
      </c>
      <c r="I128" s="8">
        <f t="shared" si="15"/>
        <v>0.99960000000000004</v>
      </c>
      <c r="J128" s="8">
        <f t="shared" si="16"/>
        <v>1.3158000000000001</v>
      </c>
      <c r="K128" s="4" t="str">
        <f t="shared" si="17"/>
        <v>NS</v>
      </c>
      <c r="L128" s="4" t="s">
        <v>8</v>
      </c>
    </row>
    <row r="129" spans="2:12">
      <c r="B129" s="4">
        <v>22</v>
      </c>
      <c r="C129" s="9">
        <v>-1.17</v>
      </c>
      <c r="D129" s="8">
        <f t="shared" si="12"/>
        <v>0.80359999999999998</v>
      </c>
      <c r="E129" s="8">
        <f t="shared" si="13"/>
        <v>1.0578000000000001</v>
      </c>
      <c r="F129" s="4" t="str">
        <f t="shared" si="14"/>
        <v>NS</v>
      </c>
      <c r="G129" s="4" t="s">
        <v>6</v>
      </c>
      <c r="H129" s="4">
        <v>-0.4</v>
      </c>
      <c r="I129" s="8">
        <f t="shared" si="15"/>
        <v>0.99960000000000004</v>
      </c>
      <c r="J129" s="8">
        <f t="shared" si="16"/>
        <v>1.3158000000000001</v>
      </c>
      <c r="K129" s="4" t="str">
        <f t="shared" si="17"/>
        <v>NS</v>
      </c>
      <c r="L129" s="4" t="s">
        <v>7</v>
      </c>
    </row>
    <row r="130" spans="2:12">
      <c r="B130" s="4">
        <v>23</v>
      </c>
      <c r="C130" s="9">
        <v>-1.35</v>
      </c>
      <c r="D130" s="8">
        <f t="shared" si="12"/>
        <v>0.80359999999999998</v>
      </c>
      <c r="E130" s="8">
        <f t="shared" si="13"/>
        <v>1.0578000000000001</v>
      </c>
      <c r="F130" s="4" t="str">
        <f t="shared" si="14"/>
        <v>NS</v>
      </c>
      <c r="G130" s="4" t="s">
        <v>6</v>
      </c>
      <c r="H130" s="4">
        <v>-2.1</v>
      </c>
      <c r="I130" s="8">
        <f t="shared" si="15"/>
        <v>0.99960000000000004</v>
      </c>
      <c r="J130" s="8">
        <f t="shared" si="16"/>
        <v>1.3158000000000001</v>
      </c>
      <c r="K130" s="4" t="str">
        <f t="shared" si="17"/>
        <v>NS</v>
      </c>
      <c r="L130" s="4" t="s">
        <v>6</v>
      </c>
    </row>
    <row r="131" spans="2:12">
      <c r="B131" s="4">
        <v>24</v>
      </c>
      <c r="C131" s="9">
        <v>-0.42</v>
      </c>
      <c r="D131" s="8">
        <f t="shared" si="12"/>
        <v>0.80359999999999998</v>
      </c>
      <c r="E131" s="8">
        <f t="shared" si="13"/>
        <v>1.0578000000000001</v>
      </c>
      <c r="F131" s="4" t="str">
        <f t="shared" si="14"/>
        <v>NS</v>
      </c>
      <c r="G131" s="4" t="s">
        <v>7</v>
      </c>
      <c r="H131" s="4">
        <v>-1.49</v>
      </c>
      <c r="I131" s="8">
        <f t="shared" si="15"/>
        <v>0.99960000000000004</v>
      </c>
      <c r="J131" s="8">
        <f t="shared" si="16"/>
        <v>1.3158000000000001</v>
      </c>
      <c r="K131" s="4" t="str">
        <f t="shared" si="17"/>
        <v>NS</v>
      </c>
      <c r="L131" s="4" t="s">
        <v>6</v>
      </c>
    </row>
    <row r="132" spans="2:12">
      <c r="B132" s="4">
        <v>25</v>
      </c>
      <c r="C132" s="9">
        <v>1.82</v>
      </c>
      <c r="D132" s="8">
        <f t="shared" si="12"/>
        <v>0.80359999999999998</v>
      </c>
      <c r="E132" s="8">
        <f t="shared" si="13"/>
        <v>1.0578000000000001</v>
      </c>
      <c r="F132" s="4" t="str">
        <f t="shared" si="14"/>
        <v>**</v>
      </c>
      <c r="G132" s="4" t="s">
        <v>6</v>
      </c>
      <c r="H132" s="4">
        <v>-2.27</v>
      </c>
      <c r="I132" s="8">
        <f t="shared" si="15"/>
        <v>0.99960000000000004</v>
      </c>
      <c r="J132" s="8">
        <f t="shared" si="16"/>
        <v>1.3158000000000001</v>
      </c>
      <c r="K132" s="4" t="str">
        <f t="shared" si="17"/>
        <v>NS</v>
      </c>
      <c r="L132" s="4" t="s">
        <v>6</v>
      </c>
    </row>
    <row r="133" spans="2:12">
      <c r="B133" s="4">
        <v>26</v>
      </c>
      <c r="C133" s="9">
        <v>-1.36</v>
      </c>
      <c r="D133" s="8">
        <f t="shared" si="12"/>
        <v>0.80359999999999998</v>
      </c>
      <c r="E133" s="8">
        <f t="shared" si="13"/>
        <v>1.0578000000000001</v>
      </c>
      <c r="F133" s="4" t="str">
        <f t="shared" si="14"/>
        <v>NS</v>
      </c>
      <c r="G133" s="4" t="s">
        <v>6</v>
      </c>
      <c r="H133" s="4">
        <v>3.11</v>
      </c>
      <c r="I133" s="8">
        <f t="shared" si="15"/>
        <v>0.99960000000000004</v>
      </c>
      <c r="J133" s="8">
        <f t="shared" si="16"/>
        <v>1.3158000000000001</v>
      </c>
      <c r="K133" s="4" t="str">
        <f t="shared" si="17"/>
        <v>**</v>
      </c>
      <c r="L133" s="4" t="s">
        <v>6</v>
      </c>
    </row>
    <row r="134" spans="2:12">
      <c r="B134" s="4">
        <v>27</v>
      </c>
      <c r="C134" s="9">
        <v>-2.21</v>
      </c>
      <c r="D134" s="8">
        <f t="shared" si="12"/>
        <v>0.80359999999999998</v>
      </c>
      <c r="E134" s="8">
        <f t="shared" si="13"/>
        <v>1.0578000000000001</v>
      </c>
      <c r="F134" s="4" t="str">
        <f t="shared" si="14"/>
        <v>NS</v>
      </c>
      <c r="G134" s="4" t="s">
        <v>6</v>
      </c>
      <c r="H134" s="4">
        <v>0.14000000000000001</v>
      </c>
      <c r="I134" s="8">
        <f t="shared" si="15"/>
        <v>0.99960000000000004</v>
      </c>
      <c r="J134" s="8">
        <f t="shared" si="16"/>
        <v>1.3158000000000001</v>
      </c>
      <c r="K134" s="4" t="str">
        <f t="shared" si="17"/>
        <v>NS</v>
      </c>
      <c r="L134" s="4" t="s">
        <v>7</v>
      </c>
    </row>
    <row r="135" spans="2:12">
      <c r="B135" s="4">
        <v>28</v>
      </c>
      <c r="C135" s="9">
        <v>2.35</v>
      </c>
      <c r="D135" s="8">
        <f t="shared" si="12"/>
        <v>0.80359999999999998</v>
      </c>
      <c r="E135" s="8">
        <f t="shared" si="13"/>
        <v>1.0578000000000001</v>
      </c>
      <c r="F135" s="4" t="str">
        <f t="shared" si="14"/>
        <v>**</v>
      </c>
      <c r="G135" s="4" t="s">
        <v>6</v>
      </c>
      <c r="H135" s="4">
        <v>2.1</v>
      </c>
      <c r="I135" s="8">
        <f t="shared" si="15"/>
        <v>0.99960000000000004</v>
      </c>
      <c r="J135" s="8">
        <f t="shared" si="16"/>
        <v>1.3158000000000001</v>
      </c>
      <c r="K135" s="4" t="str">
        <f t="shared" si="17"/>
        <v>**</v>
      </c>
      <c r="L135" s="4" t="s">
        <v>6</v>
      </c>
    </row>
    <row r="136" spans="2:12">
      <c r="B136" s="4">
        <v>29</v>
      </c>
      <c r="C136" s="9">
        <v>-1.76</v>
      </c>
      <c r="D136" s="8">
        <f t="shared" si="12"/>
        <v>0.80359999999999998</v>
      </c>
      <c r="E136" s="8">
        <f t="shared" si="13"/>
        <v>1.0578000000000001</v>
      </c>
      <c r="F136" s="4" t="str">
        <f t="shared" si="14"/>
        <v>NS</v>
      </c>
      <c r="G136" s="4" t="s">
        <v>6</v>
      </c>
      <c r="H136" s="4">
        <v>2.75</v>
      </c>
      <c r="I136" s="8">
        <f t="shared" si="15"/>
        <v>0.99960000000000004</v>
      </c>
      <c r="J136" s="8">
        <f t="shared" si="16"/>
        <v>1.3158000000000001</v>
      </c>
      <c r="K136" s="4" t="str">
        <f t="shared" si="17"/>
        <v>**</v>
      </c>
      <c r="L136" s="4" t="s">
        <v>6</v>
      </c>
    </row>
    <row r="137" spans="2:12">
      <c r="B137" s="4">
        <v>30</v>
      </c>
      <c r="C137" s="9">
        <v>3</v>
      </c>
      <c r="D137" s="8">
        <f t="shared" si="12"/>
        <v>0.80359999999999998</v>
      </c>
      <c r="E137" s="8">
        <f t="shared" si="13"/>
        <v>1.0578000000000001</v>
      </c>
      <c r="F137" s="4" t="str">
        <f t="shared" si="14"/>
        <v>**</v>
      </c>
      <c r="G137" s="4" t="s">
        <v>6</v>
      </c>
      <c r="H137" s="4">
        <v>0.27</v>
      </c>
      <c r="I137" s="8">
        <f t="shared" si="15"/>
        <v>0.99960000000000004</v>
      </c>
      <c r="J137" s="8">
        <f t="shared" si="16"/>
        <v>1.3158000000000001</v>
      </c>
      <c r="K137" s="4" t="str">
        <f t="shared" si="17"/>
        <v>NS</v>
      </c>
      <c r="L137" s="4" t="s">
        <v>7</v>
      </c>
    </row>
    <row r="138" spans="2:12">
      <c r="B138" s="4">
        <v>31</v>
      </c>
      <c r="C138" s="9">
        <v>-0.27</v>
      </c>
      <c r="D138" s="8">
        <f t="shared" si="12"/>
        <v>0.80359999999999998</v>
      </c>
      <c r="E138" s="8">
        <f t="shared" si="13"/>
        <v>1.0578000000000001</v>
      </c>
      <c r="F138" s="4" t="str">
        <f t="shared" si="14"/>
        <v>NS</v>
      </c>
      <c r="G138" s="4" t="s">
        <v>7</v>
      </c>
      <c r="H138" s="4">
        <v>2.41</v>
      </c>
      <c r="I138" s="8">
        <f t="shared" si="15"/>
        <v>0.99960000000000004</v>
      </c>
      <c r="J138" s="8">
        <f t="shared" si="16"/>
        <v>1.3158000000000001</v>
      </c>
      <c r="K138" s="4" t="str">
        <f t="shared" si="17"/>
        <v>**</v>
      </c>
      <c r="L138" s="4" t="s">
        <v>6</v>
      </c>
    </row>
    <row r="139" spans="2:12">
      <c r="B139" s="4">
        <v>32</v>
      </c>
      <c r="C139" s="9">
        <v>4.95</v>
      </c>
      <c r="D139" s="8">
        <f t="shared" si="12"/>
        <v>0.80359999999999998</v>
      </c>
      <c r="E139" s="8">
        <f t="shared" si="13"/>
        <v>1.0578000000000001</v>
      </c>
      <c r="F139" s="4" t="str">
        <f t="shared" si="14"/>
        <v>**</v>
      </c>
      <c r="G139" s="4" t="s">
        <v>6</v>
      </c>
      <c r="H139" s="4">
        <v>1.9</v>
      </c>
      <c r="I139" s="8">
        <f t="shared" si="15"/>
        <v>0.99960000000000004</v>
      </c>
      <c r="J139" s="8">
        <f t="shared" si="16"/>
        <v>1.3158000000000001</v>
      </c>
      <c r="K139" s="4" t="str">
        <f t="shared" si="17"/>
        <v>**</v>
      </c>
      <c r="L139" s="4" t="s">
        <v>6</v>
      </c>
    </row>
    <row r="140" spans="2:12">
      <c r="B140" s="4">
        <v>33</v>
      </c>
      <c r="C140" s="9">
        <v>-2.09</v>
      </c>
      <c r="D140" s="8">
        <f t="shared" si="12"/>
        <v>0.80359999999999998</v>
      </c>
      <c r="E140" s="8">
        <f t="shared" si="13"/>
        <v>1.0578000000000001</v>
      </c>
      <c r="F140" s="4" t="str">
        <f t="shared" si="14"/>
        <v>NS</v>
      </c>
      <c r="G140" s="4" t="s">
        <v>6</v>
      </c>
      <c r="H140" s="4">
        <v>-3.21</v>
      </c>
      <c r="I140" s="8">
        <f t="shared" si="15"/>
        <v>0.99960000000000004</v>
      </c>
      <c r="J140" s="8">
        <f t="shared" si="16"/>
        <v>1.3158000000000001</v>
      </c>
      <c r="K140" s="4" t="str">
        <f t="shared" si="17"/>
        <v>NS</v>
      </c>
      <c r="L140" s="4" t="s">
        <v>6</v>
      </c>
    </row>
    <row r="141" spans="2:12">
      <c r="B141" s="4">
        <v>34</v>
      </c>
      <c r="C141" s="9">
        <v>-2.96</v>
      </c>
      <c r="D141" s="8">
        <f t="shared" si="12"/>
        <v>0.80359999999999998</v>
      </c>
      <c r="E141" s="8">
        <f t="shared" si="13"/>
        <v>1.0578000000000001</v>
      </c>
      <c r="F141" s="4" t="str">
        <f t="shared" si="14"/>
        <v>NS</v>
      </c>
      <c r="G141" s="4" t="s">
        <v>6</v>
      </c>
      <c r="H141" s="4">
        <v>-7</v>
      </c>
      <c r="I141" s="8">
        <f t="shared" si="15"/>
        <v>0.99960000000000004</v>
      </c>
      <c r="J141" s="8">
        <f t="shared" si="16"/>
        <v>1.3158000000000001</v>
      </c>
      <c r="K141" s="4" t="str">
        <f t="shared" si="17"/>
        <v>NS</v>
      </c>
      <c r="L141" s="4" t="s">
        <v>6</v>
      </c>
    </row>
    <row r="142" spans="2:12">
      <c r="B142" s="4">
        <v>35</v>
      </c>
      <c r="C142" s="9">
        <v>0.89</v>
      </c>
      <c r="D142" s="8">
        <f t="shared" si="12"/>
        <v>0.80359999999999998</v>
      </c>
      <c r="E142" s="8">
        <f t="shared" si="13"/>
        <v>1.0578000000000001</v>
      </c>
      <c r="F142" s="4" t="str">
        <f t="shared" si="14"/>
        <v>*</v>
      </c>
      <c r="G142" s="4" t="s">
        <v>8</v>
      </c>
      <c r="H142" s="4">
        <v>4.0599999999999996</v>
      </c>
      <c r="I142" s="8">
        <f t="shared" si="15"/>
        <v>0.99960000000000004</v>
      </c>
      <c r="J142" s="8">
        <f t="shared" si="16"/>
        <v>1.3158000000000001</v>
      </c>
      <c r="K142" s="4" t="str">
        <f t="shared" si="17"/>
        <v>**</v>
      </c>
      <c r="L142" s="4" t="s">
        <v>6</v>
      </c>
    </row>
    <row r="143" spans="2:12">
      <c r="B143" s="4">
        <v>36</v>
      </c>
      <c r="C143" s="9">
        <v>2.58</v>
      </c>
      <c r="D143" s="8">
        <f t="shared" si="12"/>
        <v>0.80359999999999998</v>
      </c>
      <c r="E143" s="8">
        <f t="shared" si="13"/>
        <v>1.0578000000000001</v>
      </c>
      <c r="F143" s="4" t="str">
        <f t="shared" si="14"/>
        <v>**</v>
      </c>
      <c r="G143" s="4" t="s">
        <v>6</v>
      </c>
      <c r="H143" s="4">
        <v>4.33</v>
      </c>
      <c r="I143" s="8">
        <f t="shared" si="15"/>
        <v>0.99960000000000004</v>
      </c>
      <c r="J143" s="8">
        <f t="shared" si="16"/>
        <v>1.3158000000000001</v>
      </c>
      <c r="K143" s="4" t="str">
        <f t="shared" si="17"/>
        <v>**</v>
      </c>
      <c r="L143" s="4" t="s">
        <v>6</v>
      </c>
    </row>
    <row r="144" spans="2:12">
      <c r="B144" s="4">
        <v>37</v>
      </c>
      <c r="C144" s="9">
        <v>-1.57</v>
      </c>
      <c r="D144" s="8">
        <f t="shared" si="12"/>
        <v>0.80359999999999998</v>
      </c>
      <c r="E144" s="8">
        <f t="shared" si="13"/>
        <v>1.0578000000000001</v>
      </c>
      <c r="F144" s="4" t="str">
        <f t="shared" si="14"/>
        <v>NS</v>
      </c>
      <c r="G144" s="4" t="s">
        <v>6</v>
      </c>
      <c r="H144" s="4">
        <v>5.7</v>
      </c>
      <c r="I144" s="8">
        <f t="shared" si="15"/>
        <v>0.99960000000000004</v>
      </c>
      <c r="J144" s="8">
        <f t="shared" si="16"/>
        <v>1.3158000000000001</v>
      </c>
      <c r="K144" s="4" t="str">
        <f t="shared" si="17"/>
        <v>**</v>
      </c>
      <c r="L144" s="4" t="s">
        <v>6</v>
      </c>
    </row>
    <row r="145" spans="2:12">
      <c r="B145" s="4">
        <v>38</v>
      </c>
      <c r="C145" s="9">
        <v>0.96</v>
      </c>
      <c r="D145" s="8">
        <f t="shared" si="12"/>
        <v>0.80359999999999998</v>
      </c>
      <c r="E145" s="8">
        <f t="shared" si="13"/>
        <v>1.0578000000000001</v>
      </c>
      <c r="F145" s="4" t="str">
        <f t="shared" si="14"/>
        <v>*</v>
      </c>
      <c r="G145" s="4" t="s">
        <v>8</v>
      </c>
      <c r="H145" s="4">
        <v>-7.08</v>
      </c>
      <c r="I145" s="8">
        <f t="shared" si="15"/>
        <v>0.99960000000000004</v>
      </c>
      <c r="J145" s="8">
        <f t="shared" si="16"/>
        <v>1.3158000000000001</v>
      </c>
      <c r="K145" s="4" t="str">
        <f t="shared" si="17"/>
        <v>NS</v>
      </c>
      <c r="L145" s="4" t="s">
        <v>6</v>
      </c>
    </row>
    <row r="146" spans="2:12">
      <c r="B146" s="4">
        <v>39</v>
      </c>
      <c r="C146" s="9">
        <v>0</v>
      </c>
      <c r="D146" s="8">
        <f t="shared" si="12"/>
        <v>0.80359999999999998</v>
      </c>
      <c r="E146" s="8">
        <f t="shared" si="13"/>
        <v>1.0578000000000001</v>
      </c>
      <c r="F146" s="4" t="str">
        <f t="shared" si="14"/>
        <v>NS</v>
      </c>
      <c r="G146" s="4" t="s">
        <v>7</v>
      </c>
      <c r="H146" s="4">
        <v>-2.11</v>
      </c>
      <c r="I146" s="8">
        <f t="shared" si="15"/>
        <v>0.99960000000000004</v>
      </c>
      <c r="J146" s="8">
        <f t="shared" si="16"/>
        <v>1.3158000000000001</v>
      </c>
      <c r="K146" s="4" t="str">
        <f t="shared" si="17"/>
        <v>NS</v>
      </c>
      <c r="L146" s="4" t="s">
        <v>6</v>
      </c>
    </row>
    <row r="147" spans="2:12">
      <c r="B147" s="4">
        <v>40</v>
      </c>
      <c r="C147" s="9">
        <v>-4.8499999999999996</v>
      </c>
      <c r="D147" s="8">
        <f t="shared" si="12"/>
        <v>0.80359999999999998</v>
      </c>
      <c r="E147" s="8">
        <f t="shared" si="13"/>
        <v>1.0578000000000001</v>
      </c>
      <c r="F147" s="4" t="str">
        <f t="shared" si="14"/>
        <v>NS</v>
      </c>
      <c r="G147" s="4" t="s">
        <v>6</v>
      </c>
      <c r="H147" s="4">
        <v>-1.63</v>
      </c>
      <c r="I147" s="8">
        <f t="shared" si="15"/>
        <v>0.99960000000000004</v>
      </c>
      <c r="J147" s="8">
        <f t="shared" si="16"/>
        <v>1.3158000000000001</v>
      </c>
      <c r="K147" s="4" t="str">
        <f t="shared" si="17"/>
        <v>NS</v>
      </c>
      <c r="L147" s="4" t="s">
        <v>6</v>
      </c>
    </row>
    <row r="148" spans="2:12">
      <c r="B148" s="4">
        <v>41</v>
      </c>
      <c r="C148" s="9">
        <v>-6.3</v>
      </c>
      <c r="D148" s="8">
        <f t="shared" si="12"/>
        <v>0.80359999999999998</v>
      </c>
      <c r="E148" s="8">
        <f t="shared" si="13"/>
        <v>1.0578000000000001</v>
      </c>
      <c r="F148" s="4" t="str">
        <f t="shared" si="14"/>
        <v>NS</v>
      </c>
      <c r="G148" s="4" t="s">
        <v>6</v>
      </c>
      <c r="H148" s="4">
        <v>-1.69</v>
      </c>
      <c r="I148" s="8">
        <f t="shared" si="15"/>
        <v>0.99960000000000004</v>
      </c>
      <c r="J148" s="8">
        <f t="shared" si="16"/>
        <v>1.3158000000000001</v>
      </c>
      <c r="K148" s="4" t="str">
        <f t="shared" si="17"/>
        <v>NS</v>
      </c>
      <c r="L148" s="4" t="s">
        <v>6</v>
      </c>
    </row>
    <row r="149" spans="2:12">
      <c r="B149" s="4">
        <v>42</v>
      </c>
      <c r="C149" s="9">
        <v>-1.46</v>
      </c>
      <c r="D149" s="8">
        <f t="shared" si="12"/>
        <v>0.80359999999999998</v>
      </c>
      <c r="E149" s="8">
        <f t="shared" si="13"/>
        <v>1.0578000000000001</v>
      </c>
      <c r="F149" s="4" t="str">
        <f t="shared" si="14"/>
        <v>NS</v>
      </c>
      <c r="G149" s="4" t="s">
        <v>6</v>
      </c>
      <c r="H149" s="4">
        <v>-0.72</v>
      </c>
      <c r="I149" s="8">
        <f t="shared" si="15"/>
        <v>0.99960000000000004</v>
      </c>
      <c r="J149" s="8">
        <f t="shared" si="16"/>
        <v>1.3158000000000001</v>
      </c>
      <c r="K149" s="4" t="str">
        <f t="shared" si="17"/>
        <v>NS</v>
      </c>
      <c r="L149" s="4" t="s">
        <v>7</v>
      </c>
    </row>
    <row r="150" spans="2:12">
      <c r="B150" s="4">
        <v>43</v>
      </c>
      <c r="C150" s="9">
        <v>1.75</v>
      </c>
      <c r="D150" s="8">
        <f t="shared" si="12"/>
        <v>0.80359999999999998</v>
      </c>
      <c r="E150" s="8">
        <f t="shared" si="13"/>
        <v>1.0578000000000001</v>
      </c>
      <c r="F150" s="4" t="str">
        <f t="shared" si="14"/>
        <v>**</v>
      </c>
      <c r="G150" s="4" t="s">
        <v>6</v>
      </c>
      <c r="H150" s="4">
        <v>2.36</v>
      </c>
      <c r="I150" s="8">
        <f t="shared" si="15"/>
        <v>0.99960000000000004</v>
      </c>
      <c r="J150" s="8">
        <f t="shared" si="16"/>
        <v>1.3158000000000001</v>
      </c>
      <c r="K150" s="4" t="str">
        <f t="shared" si="17"/>
        <v>**</v>
      </c>
      <c r="L150" s="4" t="s">
        <v>6</v>
      </c>
    </row>
    <row r="151" spans="2:12">
      <c r="B151" s="4">
        <v>44</v>
      </c>
      <c r="C151" s="9">
        <v>-0.62</v>
      </c>
      <c r="D151" s="8">
        <f t="shared" si="12"/>
        <v>0.80359999999999998</v>
      </c>
      <c r="E151" s="8">
        <f t="shared" si="13"/>
        <v>1.0578000000000001</v>
      </c>
      <c r="F151" s="4" t="str">
        <f t="shared" si="14"/>
        <v>NS</v>
      </c>
      <c r="G151" s="4" t="s">
        <v>7</v>
      </c>
      <c r="H151" s="4">
        <v>-2.81</v>
      </c>
      <c r="I151" s="8">
        <f t="shared" si="15"/>
        <v>0.99960000000000004</v>
      </c>
      <c r="J151" s="8">
        <f t="shared" si="16"/>
        <v>1.3158000000000001</v>
      </c>
      <c r="K151" s="4" t="str">
        <f t="shared" si="17"/>
        <v>NS</v>
      </c>
      <c r="L151" s="4" t="s">
        <v>6</v>
      </c>
    </row>
    <row r="152" spans="2:12">
      <c r="B152" s="4">
        <v>45</v>
      </c>
      <c r="C152" s="9">
        <v>-1.77</v>
      </c>
      <c r="D152" s="8">
        <f t="shared" si="12"/>
        <v>0.80359999999999998</v>
      </c>
      <c r="E152" s="8">
        <f t="shared" si="13"/>
        <v>1.0578000000000001</v>
      </c>
      <c r="F152" s="4" t="str">
        <f t="shared" si="14"/>
        <v>NS</v>
      </c>
      <c r="G152" s="4" t="s">
        <v>6</v>
      </c>
      <c r="H152" s="4">
        <v>-3.6</v>
      </c>
      <c r="I152" s="8">
        <f t="shared" si="15"/>
        <v>0.99960000000000004</v>
      </c>
      <c r="J152" s="8">
        <f t="shared" si="16"/>
        <v>1.3158000000000001</v>
      </c>
      <c r="K152" s="4" t="str">
        <f t="shared" si="17"/>
        <v>NS</v>
      </c>
      <c r="L152" s="4" t="s">
        <v>6</v>
      </c>
    </row>
    <row r="155" spans="2:12">
      <c r="F155" s="10" t="s">
        <v>5</v>
      </c>
      <c r="G155" s="10">
        <v>0.2</v>
      </c>
      <c r="J155" s="10" t="s">
        <v>5</v>
      </c>
      <c r="K155" s="10">
        <v>0.22</v>
      </c>
    </row>
    <row r="156" spans="2:12" ht="15.75">
      <c r="C156" s="5" t="s">
        <v>12</v>
      </c>
      <c r="D156" s="5"/>
      <c r="E156" s="5"/>
      <c r="F156" s="5"/>
    </row>
    <row r="157" spans="2:12">
      <c r="C157" s="4" t="s">
        <v>1</v>
      </c>
      <c r="D157" s="6">
        <v>0.01</v>
      </c>
      <c r="E157" s="6">
        <v>0.05</v>
      </c>
      <c r="F157" s="7" t="s">
        <v>3</v>
      </c>
      <c r="G157" s="7" t="s">
        <v>4</v>
      </c>
      <c r="H157" s="4" t="s">
        <v>2</v>
      </c>
      <c r="I157" s="6">
        <v>0.01</v>
      </c>
      <c r="J157" s="6">
        <v>0.05</v>
      </c>
      <c r="K157" s="7" t="s">
        <v>3</v>
      </c>
      <c r="L157" s="7" t="s">
        <v>4</v>
      </c>
    </row>
    <row r="158" spans="2:12">
      <c r="B158" s="4">
        <v>1</v>
      </c>
      <c r="C158" s="9">
        <v>1.18</v>
      </c>
      <c r="D158" s="8">
        <f>0.2*1.96</f>
        <v>0.39200000000000002</v>
      </c>
      <c r="E158" s="8">
        <f>0.2*2.58</f>
        <v>0.51600000000000001</v>
      </c>
      <c r="F158" s="4" t="str">
        <f>IF(C158&gt;=E158,"**",IF(C158&gt;=D158,"*","NS"))</f>
        <v>**</v>
      </c>
      <c r="G158" s="4" t="s">
        <v>6</v>
      </c>
      <c r="H158" s="4">
        <v>-0.96</v>
      </c>
      <c r="I158" s="8">
        <f>0.22*1.96</f>
        <v>0.43119999999999997</v>
      </c>
      <c r="J158" s="8">
        <f>0.22*2.58</f>
        <v>0.56759999999999999</v>
      </c>
      <c r="K158" s="4" t="str">
        <f>IF(H158&gt;=J158,"**",IF(H158&gt;=I158,"*","NS"))</f>
        <v>NS</v>
      </c>
      <c r="L158" s="4" t="s">
        <v>6</v>
      </c>
    </row>
    <row r="159" spans="2:12">
      <c r="B159" s="4">
        <v>2</v>
      </c>
      <c r="C159" s="9">
        <v>-0.11</v>
      </c>
      <c r="D159" s="8">
        <f t="shared" ref="D159:D202" si="18">0.2*1.96</f>
        <v>0.39200000000000002</v>
      </c>
      <c r="E159" s="8">
        <f t="shared" ref="E159:E202" si="19">0.2*2.58</f>
        <v>0.51600000000000001</v>
      </c>
      <c r="F159" s="4" t="str">
        <f t="shared" ref="F159:F202" si="20">IF(C159&gt;=E159,"**",IF(C159&gt;=D159,"*","NS"))</f>
        <v>NS</v>
      </c>
      <c r="G159" s="4" t="s">
        <v>7</v>
      </c>
      <c r="H159" s="4">
        <v>-0.73</v>
      </c>
      <c r="I159" s="8">
        <f t="shared" ref="I159:I202" si="21">0.22*1.96</f>
        <v>0.43119999999999997</v>
      </c>
      <c r="J159" s="8">
        <f t="shared" ref="J159:J202" si="22">0.22*2.58</f>
        <v>0.56759999999999999</v>
      </c>
      <c r="K159" s="4" t="str">
        <f t="shared" ref="K159:K202" si="23">IF(H159&gt;=J159,"**",IF(H159&gt;=I159,"*","NS"))</f>
        <v>NS</v>
      </c>
      <c r="L159" s="4" t="s">
        <v>6</v>
      </c>
    </row>
    <row r="160" spans="2:12">
      <c r="B160" s="4">
        <v>3</v>
      </c>
      <c r="C160" s="9">
        <v>-0.69</v>
      </c>
      <c r="D160" s="8">
        <f t="shared" si="18"/>
        <v>0.39200000000000002</v>
      </c>
      <c r="E160" s="8">
        <f t="shared" si="19"/>
        <v>0.51600000000000001</v>
      </c>
      <c r="F160" s="4" t="str">
        <f t="shared" si="20"/>
        <v>NS</v>
      </c>
      <c r="G160" s="4" t="s">
        <v>6</v>
      </c>
      <c r="H160" s="4">
        <v>-0.55000000000000004</v>
      </c>
      <c r="I160" s="8">
        <f t="shared" si="21"/>
        <v>0.43119999999999997</v>
      </c>
      <c r="J160" s="8">
        <f t="shared" si="22"/>
        <v>0.56759999999999999</v>
      </c>
      <c r="K160" s="4" t="str">
        <f t="shared" si="23"/>
        <v>NS</v>
      </c>
      <c r="L160" s="4" t="s">
        <v>8</v>
      </c>
    </row>
    <row r="161" spans="2:12">
      <c r="B161" s="4">
        <v>4</v>
      </c>
      <c r="C161" s="9">
        <v>-1.05</v>
      </c>
      <c r="D161" s="8">
        <f t="shared" si="18"/>
        <v>0.39200000000000002</v>
      </c>
      <c r="E161" s="8">
        <f t="shared" si="19"/>
        <v>0.51600000000000001</v>
      </c>
      <c r="F161" s="4" t="str">
        <f t="shared" si="20"/>
        <v>NS</v>
      </c>
      <c r="G161" s="4" t="s">
        <v>6</v>
      </c>
      <c r="H161" s="4">
        <v>-1</v>
      </c>
      <c r="I161" s="8">
        <f t="shared" si="21"/>
        <v>0.43119999999999997</v>
      </c>
      <c r="J161" s="8">
        <f t="shared" si="22"/>
        <v>0.56759999999999999</v>
      </c>
      <c r="K161" s="4" t="str">
        <f t="shared" si="23"/>
        <v>NS</v>
      </c>
      <c r="L161" s="4" t="s">
        <v>6</v>
      </c>
    </row>
    <row r="162" spans="2:12">
      <c r="B162" s="4">
        <v>5</v>
      </c>
      <c r="C162" s="9">
        <v>-1.38</v>
      </c>
      <c r="D162" s="8">
        <f t="shared" si="18"/>
        <v>0.39200000000000002</v>
      </c>
      <c r="E162" s="8">
        <f t="shared" si="19"/>
        <v>0.51600000000000001</v>
      </c>
      <c r="F162" s="4" t="str">
        <f t="shared" si="20"/>
        <v>NS</v>
      </c>
      <c r="G162" s="4" t="s">
        <v>6</v>
      </c>
      <c r="H162" s="4">
        <v>-0.23</v>
      </c>
      <c r="I162" s="8">
        <f t="shared" si="21"/>
        <v>0.43119999999999997</v>
      </c>
      <c r="J162" s="8">
        <f t="shared" si="22"/>
        <v>0.56759999999999999</v>
      </c>
      <c r="K162" s="4" t="str">
        <f t="shared" si="23"/>
        <v>NS</v>
      </c>
      <c r="L162" s="4"/>
    </row>
    <row r="163" spans="2:12">
      <c r="B163" s="4">
        <v>6</v>
      </c>
      <c r="C163" s="9">
        <v>-1.61</v>
      </c>
      <c r="D163" s="8">
        <f t="shared" si="18"/>
        <v>0.39200000000000002</v>
      </c>
      <c r="E163" s="8">
        <f t="shared" si="19"/>
        <v>0.51600000000000001</v>
      </c>
      <c r="F163" s="4" t="str">
        <f t="shared" si="20"/>
        <v>NS</v>
      </c>
      <c r="G163" s="4" t="s">
        <v>6</v>
      </c>
      <c r="H163" s="4">
        <v>-0.9</v>
      </c>
      <c r="I163" s="8">
        <f t="shared" si="21"/>
        <v>0.43119999999999997</v>
      </c>
      <c r="J163" s="8">
        <f t="shared" si="22"/>
        <v>0.56759999999999999</v>
      </c>
      <c r="K163" s="4" t="str">
        <f t="shared" si="23"/>
        <v>NS</v>
      </c>
      <c r="L163" s="4" t="s">
        <v>7</v>
      </c>
    </row>
    <row r="164" spans="2:12">
      <c r="B164" s="4">
        <v>7</v>
      </c>
      <c r="C164" s="9">
        <v>-1.03</v>
      </c>
      <c r="D164" s="8">
        <f t="shared" si="18"/>
        <v>0.39200000000000002</v>
      </c>
      <c r="E164" s="8">
        <f t="shared" si="19"/>
        <v>0.51600000000000001</v>
      </c>
      <c r="F164" s="4" t="str">
        <f t="shared" si="20"/>
        <v>NS</v>
      </c>
      <c r="G164" s="4" t="s">
        <v>6</v>
      </c>
      <c r="H164" s="4">
        <v>-0.77</v>
      </c>
      <c r="I164" s="8">
        <f t="shared" si="21"/>
        <v>0.43119999999999997</v>
      </c>
      <c r="J164" s="8">
        <f t="shared" si="22"/>
        <v>0.56759999999999999</v>
      </c>
      <c r="K164" s="4" t="str">
        <f t="shared" si="23"/>
        <v>NS</v>
      </c>
      <c r="L164" s="4" t="s">
        <v>6</v>
      </c>
    </row>
    <row r="165" spans="2:12">
      <c r="B165" s="4">
        <v>8</v>
      </c>
      <c r="C165" s="9">
        <v>0.24</v>
      </c>
      <c r="D165" s="8">
        <f t="shared" si="18"/>
        <v>0.39200000000000002</v>
      </c>
      <c r="E165" s="8">
        <f t="shared" si="19"/>
        <v>0.51600000000000001</v>
      </c>
      <c r="F165" s="4" t="str">
        <f t="shared" si="20"/>
        <v>NS</v>
      </c>
      <c r="G165" s="4" t="s">
        <v>7</v>
      </c>
      <c r="H165" s="4">
        <v>-0.97</v>
      </c>
      <c r="I165" s="8">
        <f t="shared" si="21"/>
        <v>0.43119999999999997</v>
      </c>
      <c r="J165" s="8">
        <f t="shared" si="22"/>
        <v>0.56759999999999999</v>
      </c>
      <c r="K165" s="4" t="str">
        <f t="shared" si="23"/>
        <v>NS</v>
      </c>
      <c r="L165" s="4" t="s">
        <v>6</v>
      </c>
    </row>
    <row r="166" spans="2:12">
      <c r="B166" s="4">
        <v>9</v>
      </c>
      <c r="C166" s="9">
        <v>0.63</v>
      </c>
      <c r="D166" s="8">
        <f t="shared" si="18"/>
        <v>0.39200000000000002</v>
      </c>
      <c r="E166" s="8">
        <f t="shared" si="19"/>
        <v>0.51600000000000001</v>
      </c>
      <c r="F166" s="4" t="str">
        <f t="shared" si="20"/>
        <v>**</v>
      </c>
      <c r="G166" s="4" t="s">
        <v>6</v>
      </c>
      <c r="H166" s="4">
        <v>-0.39</v>
      </c>
      <c r="I166" s="8">
        <f t="shared" si="21"/>
        <v>0.43119999999999997</v>
      </c>
      <c r="J166" s="8">
        <f t="shared" si="22"/>
        <v>0.56759999999999999</v>
      </c>
      <c r="K166" s="4" t="str">
        <f t="shared" si="23"/>
        <v>NS</v>
      </c>
      <c r="L166" s="4" t="s">
        <v>7</v>
      </c>
    </row>
    <row r="167" spans="2:12">
      <c r="B167" s="4">
        <v>10</v>
      </c>
      <c r="C167" s="9">
        <v>-0.47</v>
      </c>
      <c r="D167" s="8">
        <f t="shared" si="18"/>
        <v>0.39200000000000002</v>
      </c>
      <c r="E167" s="8">
        <f t="shared" si="19"/>
        <v>0.51600000000000001</v>
      </c>
      <c r="F167" s="4" t="str">
        <f t="shared" si="20"/>
        <v>NS</v>
      </c>
      <c r="G167" s="4" t="s">
        <v>8</v>
      </c>
      <c r="H167" s="4">
        <v>0.87</v>
      </c>
      <c r="I167" s="8">
        <f t="shared" si="21"/>
        <v>0.43119999999999997</v>
      </c>
      <c r="J167" s="8">
        <f t="shared" si="22"/>
        <v>0.56759999999999999</v>
      </c>
      <c r="K167" s="4" t="str">
        <f t="shared" si="23"/>
        <v>**</v>
      </c>
      <c r="L167" s="4" t="s">
        <v>6</v>
      </c>
    </row>
    <row r="168" spans="2:12">
      <c r="B168" s="4">
        <v>11</v>
      </c>
      <c r="C168" s="9">
        <v>-0.26</v>
      </c>
      <c r="D168" s="8">
        <f t="shared" si="18"/>
        <v>0.39200000000000002</v>
      </c>
      <c r="E168" s="8">
        <f t="shared" si="19"/>
        <v>0.51600000000000001</v>
      </c>
      <c r="F168" s="4" t="str">
        <f t="shared" si="20"/>
        <v>NS</v>
      </c>
      <c r="G168" s="4" t="s">
        <v>7</v>
      </c>
      <c r="H168" s="4">
        <v>0.64</v>
      </c>
      <c r="I168" s="8">
        <f t="shared" si="21"/>
        <v>0.43119999999999997</v>
      </c>
      <c r="J168" s="8">
        <f t="shared" si="22"/>
        <v>0.56759999999999999</v>
      </c>
      <c r="K168" s="4" t="str">
        <f t="shared" si="23"/>
        <v>**</v>
      </c>
      <c r="L168" s="4" t="s">
        <v>6</v>
      </c>
    </row>
    <row r="169" spans="2:12">
      <c r="B169" s="4">
        <v>12</v>
      </c>
      <c r="C169" s="9">
        <v>-0.57999999999999996</v>
      </c>
      <c r="D169" s="8">
        <f t="shared" si="18"/>
        <v>0.39200000000000002</v>
      </c>
      <c r="E169" s="8">
        <f t="shared" si="19"/>
        <v>0.51600000000000001</v>
      </c>
      <c r="F169" s="4" t="str">
        <f t="shared" si="20"/>
        <v>NS</v>
      </c>
      <c r="G169" s="4" t="s">
        <v>6</v>
      </c>
      <c r="H169" s="4">
        <v>0.22</v>
      </c>
      <c r="I169" s="8">
        <f t="shared" si="21"/>
        <v>0.43119999999999997</v>
      </c>
      <c r="J169" s="8">
        <f t="shared" si="22"/>
        <v>0.56759999999999999</v>
      </c>
      <c r="K169" s="4" t="str">
        <f t="shared" si="23"/>
        <v>NS</v>
      </c>
      <c r="L169" s="4" t="s">
        <v>7</v>
      </c>
    </row>
    <row r="170" spans="2:12">
      <c r="B170" s="4">
        <v>13</v>
      </c>
      <c r="C170" s="9">
        <v>-1.28</v>
      </c>
      <c r="D170" s="8">
        <f t="shared" si="18"/>
        <v>0.39200000000000002</v>
      </c>
      <c r="E170" s="8">
        <f t="shared" si="19"/>
        <v>0.51600000000000001</v>
      </c>
      <c r="F170" s="4" t="str">
        <f t="shared" si="20"/>
        <v>NS</v>
      </c>
      <c r="G170" s="4" t="s">
        <v>6</v>
      </c>
      <c r="H170" s="4">
        <v>-0.49</v>
      </c>
      <c r="I170" s="8">
        <f t="shared" si="21"/>
        <v>0.43119999999999997</v>
      </c>
      <c r="J170" s="8">
        <f t="shared" si="22"/>
        <v>0.56759999999999999</v>
      </c>
      <c r="K170" s="4" t="str">
        <f t="shared" si="23"/>
        <v>NS</v>
      </c>
      <c r="L170" s="4" t="s">
        <v>8</v>
      </c>
    </row>
    <row r="171" spans="2:12">
      <c r="B171" s="4">
        <v>14</v>
      </c>
      <c r="C171" s="9">
        <v>2.2599999999999998</v>
      </c>
      <c r="D171" s="8">
        <f t="shared" si="18"/>
        <v>0.39200000000000002</v>
      </c>
      <c r="E171" s="8">
        <f t="shared" si="19"/>
        <v>0.51600000000000001</v>
      </c>
      <c r="F171" s="4" t="str">
        <f t="shared" si="20"/>
        <v>**</v>
      </c>
      <c r="G171" s="4" t="s">
        <v>6</v>
      </c>
      <c r="H171" s="4">
        <v>-1.37</v>
      </c>
      <c r="I171" s="8">
        <f t="shared" si="21"/>
        <v>0.43119999999999997</v>
      </c>
      <c r="J171" s="8">
        <f t="shared" si="22"/>
        <v>0.56759999999999999</v>
      </c>
      <c r="K171" s="4" t="str">
        <f t="shared" si="23"/>
        <v>NS</v>
      </c>
      <c r="L171" s="4" t="s">
        <v>6</v>
      </c>
    </row>
    <row r="172" spans="2:12">
      <c r="B172" s="4">
        <v>15</v>
      </c>
      <c r="C172" s="9">
        <v>-1.19</v>
      </c>
      <c r="D172" s="8">
        <f t="shared" si="18"/>
        <v>0.39200000000000002</v>
      </c>
      <c r="E172" s="8">
        <f t="shared" si="19"/>
        <v>0.51600000000000001</v>
      </c>
      <c r="F172" s="4" t="str">
        <f t="shared" si="20"/>
        <v>NS</v>
      </c>
      <c r="G172" s="4" t="s">
        <v>6</v>
      </c>
      <c r="H172" s="4">
        <v>-1.68</v>
      </c>
      <c r="I172" s="8">
        <f t="shared" si="21"/>
        <v>0.43119999999999997</v>
      </c>
      <c r="J172" s="8">
        <f t="shared" si="22"/>
        <v>0.56759999999999999</v>
      </c>
      <c r="K172" s="4" t="str">
        <f t="shared" si="23"/>
        <v>NS</v>
      </c>
      <c r="L172" s="4" t="s">
        <v>6</v>
      </c>
    </row>
    <row r="173" spans="2:12">
      <c r="B173" s="4">
        <v>16</v>
      </c>
      <c r="C173" s="9">
        <v>-1.3</v>
      </c>
      <c r="D173" s="8">
        <f t="shared" si="18"/>
        <v>0.39200000000000002</v>
      </c>
      <c r="E173" s="8">
        <f t="shared" si="19"/>
        <v>0.51600000000000001</v>
      </c>
      <c r="F173" s="4" t="str">
        <f t="shared" si="20"/>
        <v>NS</v>
      </c>
      <c r="G173" s="4" t="s">
        <v>6</v>
      </c>
      <c r="H173" s="4">
        <v>-1.62</v>
      </c>
      <c r="I173" s="8">
        <f t="shared" si="21"/>
        <v>0.43119999999999997</v>
      </c>
      <c r="J173" s="8">
        <f t="shared" si="22"/>
        <v>0.56759999999999999</v>
      </c>
      <c r="K173" s="4" t="str">
        <f t="shared" si="23"/>
        <v>NS</v>
      </c>
      <c r="L173" s="4" t="s">
        <v>6</v>
      </c>
    </row>
    <row r="174" spans="2:12">
      <c r="B174" s="4">
        <v>17</v>
      </c>
      <c r="C174" s="9">
        <v>0.26</v>
      </c>
      <c r="D174" s="8">
        <f t="shared" si="18"/>
        <v>0.39200000000000002</v>
      </c>
      <c r="E174" s="8">
        <f t="shared" si="19"/>
        <v>0.51600000000000001</v>
      </c>
      <c r="F174" s="4" t="str">
        <f t="shared" si="20"/>
        <v>NS</v>
      </c>
      <c r="G174" s="4" t="s">
        <v>7</v>
      </c>
      <c r="H174" s="4">
        <v>-1.31</v>
      </c>
      <c r="I174" s="8">
        <f t="shared" si="21"/>
        <v>0.43119999999999997</v>
      </c>
      <c r="J174" s="8">
        <f t="shared" si="22"/>
        <v>0.56759999999999999</v>
      </c>
      <c r="K174" s="4" t="str">
        <f t="shared" si="23"/>
        <v>NS</v>
      </c>
      <c r="L174" s="4" t="s">
        <v>6</v>
      </c>
    </row>
    <row r="175" spans="2:12">
      <c r="B175" s="4">
        <v>18</v>
      </c>
      <c r="C175" s="9">
        <v>-0.17</v>
      </c>
      <c r="D175" s="8">
        <f t="shared" si="18"/>
        <v>0.39200000000000002</v>
      </c>
      <c r="E175" s="8">
        <f t="shared" si="19"/>
        <v>0.51600000000000001</v>
      </c>
      <c r="F175" s="4" t="str">
        <f t="shared" si="20"/>
        <v>NS</v>
      </c>
      <c r="G175" s="4" t="s">
        <v>7</v>
      </c>
      <c r="H175" s="4">
        <v>-1.78</v>
      </c>
      <c r="I175" s="8">
        <f t="shared" si="21"/>
        <v>0.43119999999999997</v>
      </c>
      <c r="J175" s="8">
        <f t="shared" si="22"/>
        <v>0.56759999999999999</v>
      </c>
      <c r="K175" s="4" t="str">
        <f t="shared" si="23"/>
        <v>NS</v>
      </c>
      <c r="L175" s="4" t="s">
        <v>6</v>
      </c>
    </row>
    <row r="176" spans="2:12">
      <c r="B176" s="4">
        <v>19</v>
      </c>
      <c r="C176" s="9">
        <v>0.11</v>
      </c>
      <c r="D176" s="8">
        <f t="shared" si="18"/>
        <v>0.39200000000000002</v>
      </c>
      <c r="E176" s="8">
        <f t="shared" si="19"/>
        <v>0.51600000000000001</v>
      </c>
      <c r="F176" s="4" t="str">
        <f t="shared" si="20"/>
        <v>NS</v>
      </c>
      <c r="G176" s="4" t="s">
        <v>7</v>
      </c>
      <c r="H176" s="4">
        <v>-1.52</v>
      </c>
      <c r="I176" s="8">
        <f t="shared" si="21"/>
        <v>0.43119999999999997</v>
      </c>
      <c r="J176" s="8">
        <f t="shared" si="22"/>
        <v>0.56759999999999999</v>
      </c>
      <c r="K176" s="4" t="str">
        <f t="shared" si="23"/>
        <v>NS</v>
      </c>
      <c r="L176" s="4" t="s">
        <v>6</v>
      </c>
    </row>
    <row r="177" spans="2:12">
      <c r="B177" s="4">
        <v>20</v>
      </c>
      <c r="C177" s="9">
        <v>-0.53</v>
      </c>
      <c r="D177" s="8">
        <f t="shared" si="18"/>
        <v>0.39200000000000002</v>
      </c>
      <c r="E177" s="8">
        <f t="shared" si="19"/>
        <v>0.51600000000000001</v>
      </c>
      <c r="F177" s="4" t="str">
        <f t="shared" si="20"/>
        <v>NS</v>
      </c>
      <c r="G177" s="4" t="s">
        <v>6</v>
      </c>
      <c r="H177" s="4">
        <v>-1.28</v>
      </c>
      <c r="I177" s="8">
        <f t="shared" si="21"/>
        <v>0.43119999999999997</v>
      </c>
      <c r="J177" s="8">
        <f t="shared" si="22"/>
        <v>0.56759999999999999</v>
      </c>
      <c r="K177" s="4" t="str">
        <f t="shared" si="23"/>
        <v>NS</v>
      </c>
      <c r="L177" s="4" t="s">
        <v>6</v>
      </c>
    </row>
    <row r="178" spans="2:12">
      <c r="B178" s="4">
        <v>21</v>
      </c>
      <c r="C178" s="9">
        <v>-1.3</v>
      </c>
      <c r="D178" s="8">
        <f t="shared" si="18"/>
        <v>0.39200000000000002</v>
      </c>
      <c r="E178" s="8">
        <f t="shared" si="19"/>
        <v>0.51600000000000001</v>
      </c>
      <c r="F178" s="4" t="str">
        <f t="shared" si="20"/>
        <v>NS</v>
      </c>
      <c r="G178" s="4" t="s">
        <v>6</v>
      </c>
      <c r="H178" s="4">
        <v>0.35</v>
      </c>
      <c r="I178" s="8">
        <f t="shared" si="21"/>
        <v>0.43119999999999997</v>
      </c>
      <c r="J178" s="8">
        <f t="shared" si="22"/>
        <v>0.56759999999999999</v>
      </c>
      <c r="K178" s="4" t="str">
        <f t="shared" si="23"/>
        <v>NS</v>
      </c>
      <c r="L178" s="4" t="s">
        <v>7</v>
      </c>
    </row>
    <row r="179" spans="2:12">
      <c r="B179" s="4">
        <v>22</v>
      </c>
      <c r="C179" s="9">
        <v>-0.1</v>
      </c>
      <c r="D179" s="8">
        <f t="shared" si="18"/>
        <v>0.39200000000000002</v>
      </c>
      <c r="E179" s="8">
        <f t="shared" si="19"/>
        <v>0.51600000000000001</v>
      </c>
      <c r="F179" s="4" t="str">
        <f t="shared" si="20"/>
        <v>NS</v>
      </c>
      <c r="G179" s="4" t="s">
        <v>7</v>
      </c>
      <c r="H179" s="4">
        <v>0.51</v>
      </c>
      <c r="I179" s="8">
        <f t="shared" si="21"/>
        <v>0.43119999999999997</v>
      </c>
      <c r="J179" s="8">
        <f t="shared" si="22"/>
        <v>0.56759999999999999</v>
      </c>
      <c r="K179" s="4" t="str">
        <f t="shared" si="23"/>
        <v>*</v>
      </c>
      <c r="L179" s="4" t="s">
        <v>8</v>
      </c>
    </row>
    <row r="180" spans="2:12">
      <c r="B180" s="4">
        <v>23</v>
      </c>
      <c r="C180" s="9">
        <v>0.37</v>
      </c>
      <c r="D180" s="8">
        <f t="shared" si="18"/>
        <v>0.39200000000000002</v>
      </c>
      <c r="E180" s="8">
        <f t="shared" si="19"/>
        <v>0.51600000000000001</v>
      </c>
      <c r="F180" s="4" t="str">
        <f t="shared" si="20"/>
        <v>NS</v>
      </c>
      <c r="G180" s="4" t="s">
        <v>7</v>
      </c>
      <c r="H180" s="4">
        <v>-0.63</v>
      </c>
      <c r="I180" s="8">
        <f t="shared" si="21"/>
        <v>0.43119999999999997</v>
      </c>
      <c r="J180" s="8">
        <f t="shared" si="22"/>
        <v>0.56759999999999999</v>
      </c>
      <c r="K180" s="4" t="str">
        <f t="shared" si="23"/>
        <v>NS</v>
      </c>
      <c r="L180" s="4" t="s">
        <v>6</v>
      </c>
    </row>
    <row r="181" spans="2:12">
      <c r="B181" s="4">
        <v>24</v>
      </c>
      <c r="C181" s="9">
        <v>-0.33</v>
      </c>
      <c r="D181" s="8">
        <f t="shared" si="18"/>
        <v>0.39200000000000002</v>
      </c>
      <c r="E181" s="8">
        <f t="shared" si="19"/>
        <v>0.51600000000000001</v>
      </c>
      <c r="F181" s="4" t="str">
        <f t="shared" si="20"/>
        <v>NS</v>
      </c>
      <c r="G181" s="4" t="s">
        <v>7</v>
      </c>
      <c r="H181" s="4">
        <v>0.38</v>
      </c>
      <c r="I181" s="8">
        <f t="shared" si="21"/>
        <v>0.43119999999999997</v>
      </c>
      <c r="J181" s="8">
        <f t="shared" si="22"/>
        <v>0.56759999999999999</v>
      </c>
      <c r="K181" s="4" t="str">
        <f t="shared" si="23"/>
        <v>NS</v>
      </c>
      <c r="L181" s="4" t="s">
        <v>7</v>
      </c>
    </row>
    <row r="182" spans="2:12">
      <c r="B182" s="4">
        <v>25</v>
      </c>
      <c r="C182" s="9">
        <v>-0.02</v>
      </c>
      <c r="D182" s="8">
        <f t="shared" si="18"/>
        <v>0.39200000000000002</v>
      </c>
      <c r="E182" s="8">
        <f t="shared" si="19"/>
        <v>0.51600000000000001</v>
      </c>
      <c r="F182" s="4" t="str">
        <f t="shared" si="20"/>
        <v>NS</v>
      </c>
      <c r="G182" s="4" t="s">
        <v>7</v>
      </c>
      <c r="H182" s="4">
        <v>-0.42</v>
      </c>
      <c r="I182" s="8">
        <f t="shared" si="21"/>
        <v>0.43119999999999997</v>
      </c>
      <c r="J182" s="8">
        <f t="shared" si="22"/>
        <v>0.56759999999999999</v>
      </c>
      <c r="K182" s="4" t="str">
        <f t="shared" si="23"/>
        <v>NS</v>
      </c>
      <c r="L182" s="4" t="s">
        <v>7</v>
      </c>
    </row>
    <row r="183" spans="2:12">
      <c r="B183" s="4">
        <v>26</v>
      </c>
      <c r="C183" s="9">
        <v>0.96</v>
      </c>
      <c r="D183" s="8">
        <f t="shared" si="18"/>
        <v>0.39200000000000002</v>
      </c>
      <c r="E183" s="8">
        <f t="shared" si="19"/>
        <v>0.51600000000000001</v>
      </c>
      <c r="F183" s="4" t="str">
        <f t="shared" si="20"/>
        <v>**</v>
      </c>
      <c r="G183" s="4" t="s">
        <v>6</v>
      </c>
      <c r="H183" s="4">
        <v>1.19</v>
      </c>
      <c r="I183" s="8">
        <f t="shared" si="21"/>
        <v>0.43119999999999997</v>
      </c>
      <c r="J183" s="8">
        <f t="shared" si="22"/>
        <v>0.56759999999999999</v>
      </c>
      <c r="K183" s="4" t="str">
        <f t="shared" si="23"/>
        <v>**</v>
      </c>
      <c r="L183" s="4" t="s">
        <v>6</v>
      </c>
    </row>
    <row r="184" spans="2:12">
      <c r="B184" s="4">
        <v>27</v>
      </c>
      <c r="C184" s="9">
        <v>-1.62</v>
      </c>
      <c r="D184" s="8">
        <f t="shared" si="18"/>
        <v>0.39200000000000002</v>
      </c>
      <c r="E184" s="8">
        <f t="shared" si="19"/>
        <v>0.51600000000000001</v>
      </c>
      <c r="F184" s="4" t="str">
        <f t="shared" si="20"/>
        <v>NS</v>
      </c>
      <c r="G184" s="4" t="s">
        <v>6</v>
      </c>
      <c r="H184" s="4">
        <v>1.17</v>
      </c>
      <c r="I184" s="8">
        <f t="shared" si="21"/>
        <v>0.43119999999999997</v>
      </c>
      <c r="J184" s="8">
        <f t="shared" si="22"/>
        <v>0.56759999999999999</v>
      </c>
      <c r="K184" s="4" t="str">
        <f t="shared" si="23"/>
        <v>**</v>
      </c>
      <c r="L184" s="4" t="s">
        <v>6</v>
      </c>
    </row>
    <row r="185" spans="2:12">
      <c r="B185" s="4">
        <v>28</v>
      </c>
      <c r="C185" s="9">
        <v>-0.46</v>
      </c>
      <c r="D185" s="8">
        <f t="shared" si="18"/>
        <v>0.39200000000000002</v>
      </c>
      <c r="E185" s="8">
        <f t="shared" si="19"/>
        <v>0.51600000000000001</v>
      </c>
      <c r="F185" s="4" t="str">
        <f t="shared" si="20"/>
        <v>NS</v>
      </c>
      <c r="G185" s="4" t="s">
        <v>8</v>
      </c>
      <c r="H185" s="4">
        <v>-1.29</v>
      </c>
      <c r="I185" s="8">
        <f t="shared" si="21"/>
        <v>0.43119999999999997</v>
      </c>
      <c r="J185" s="8">
        <f t="shared" si="22"/>
        <v>0.56759999999999999</v>
      </c>
      <c r="K185" s="4" t="str">
        <f t="shared" si="23"/>
        <v>NS</v>
      </c>
      <c r="L185" s="4" t="s">
        <v>6</v>
      </c>
    </row>
    <row r="186" spans="2:12">
      <c r="B186" s="4">
        <v>29</v>
      </c>
      <c r="C186" s="9">
        <v>-0.15</v>
      </c>
      <c r="D186" s="8">
        <f t="shared" si="18"/>
        <v>0.39200000000000002</v>
      </c>
      <c r="E186" s="8">
        <f t="shared" si="19"/>
        <v>0.51600000000000001</v>
      </c>
      <c r="F186" s="4" t="str">
        <f t="shared" si="20"/>
        <v>NS</v>
      </c>
      <c r="G186" s="4" t="s">
        <v>7</v>
      </c>
      <c r="H186" s="4">
        <v>-0.33</v>
      </c>
      <c r="I186" s="8">
        <f t="shared" si="21"/>
        <v>0.43119999999999997</v>
      </c>
      <c r="J186" s="8">
        <f t="shared" si="22"/>
        <v>0.56759999999999999</v>
      </c>
      <c r="K186" s="4" t="str">
        <f t="shared" si="23"/>
        <v>NS</v>
      </c>
      <c r="L186" s="4" t="s">
        <v>7</v>
      </c>
    </row>
    <row r="187" spans="2:12">
      <c r="B187" s="4">
        <v>30</v>
      </c>
      <c r="C187" s="9">
        <v>0.17</v>
      </c>
      <c r="D187" s="8">
        <f t="shared" si="18"/>
        <v>0.39200000000000002</v>
      </c>
      <c r="E187" s="8">
        <f t="shared" si="19"/>
        <v>0.51600000000000001</v>
      </c>
      <c r="F187" s="4" t="str">
        <f t="shared" si="20"/>
        <v>NS</v>
      </c>
      <c r="G187" s="4" t="s">
        <v>7</v>
      </c>
      <c r="H187" s="4">
        <v>-0.9</v>
      </c>
      <c r="I187" s="8">
        <f t="shared" si="21"/>
        <v>0.43119999999999997</v>
      </c>
      <c r="J187" s="8">
        <f t="shared" si="22"/>
        <v>0.56759999999999999</v>
      </c>
      <c r="K187" s="4" t="str">
        <f t="shared" si="23"/>
        <v>NS</v>
      </c>
      <c r="L187" s="4" t="s">
        <v>6</v>
      </c>
    </row>
    <row r="188" spans="2:12">
      <c r="B188" s="4">
        <v>31</v>
      </c>
      <c r="C188" s="9">
        <v>-0.67</v>
      </c>
      <c r="D188" s="8">
        <f t="shared" si="18"/>
        <v>0.39200000000000002</v>
      </c>
      <c r="E188" s="8">
        <f t="shared" si="19"/>
        <v>0.51600000000000001</v>
      </c>
      <c r="F188" s="4" t="str">
        <f t="shared" si="20"/>
        <v>NS</v>
      </c>
      <c r="G188" s="4" t="s">
        <v>6</v>
      </c>
      <c r="H188" s="4">
        <v>1.54</v>
      </c>
      <c r="I188" s="8">
        <f t="shared" si="21"/>
        <v>0.43119999999999997</v>
      </c>
      <c r="J188" s="8">
        <f t="shared" si="22"/>
        <v>0.56759999999999999</v>
      </c>
      <c r="K188" s="4" t="str">
        <f t="shared" si="23"/>
        <v>**</v>
      </c>
      <c r="L188" s="4" t="s">
        <v>6</v>
      </c>
    </row>
    <row r="189" spans="2:12">
      <c r="B189" s="4">
        <v>32</v>
      </c>
      <c r="C189" s="9">
        <v>-0.42</v>
      </c>
      <c r="D189" s="8">
        <f t="shared" si="18"/>
        <v>0.39200000000000002</v>
      </c>
      <c r="E189" s="8">
        <f t="shared" si="19"/>
        <v>0.51600000000000001</v>
      </c>
      <c r="F189" s="4" t="str">
        <f t="shared" si="20"/>
        <v>NS</v>
      </c>
      <c r="G189" s="4" t="s">
        <v>8</v>
      </c>
      <c r="H189" s="4">
        <v>0.13</v>
      </c>
      <c r="I189" s="8">
        <f t="shared" si="21"/>
        <v>0.43119999999999997</v>
      </c>
      <c r="J189" s="8">
        <f t="shared" si="22"/>
        <v>0.56759999999999999</v>
      </c>
      <c r="K189" s="4" t="str">
        <f t="shared" si="23"/>
        <v>NS</v>
      </c>
      <c r="L189" s="4" t="s">
        <v>7</v>
      </c>
    </row>
    <row r="190" spans="2:12">
      <c r="B190" s="4">
        <v>33</v>
      </c>
      <c r="C190" s="9">
        <v>1.81</v>
      </c>
      <c r="D190" s="8">
        <f t="shared" si="18"/>
        <v>0.39200000000000002</v>
      </c>
      <c r="E190" s="8">
        <f t="shared" si="19"/>
        <v>0.51600000000000001</v>
      </c>
      <c r="F190" s="4" t="str">
        <f t="shared" si="20"/>
        <v>**</v>
      </c>
      <c r="G190" s="4" t="s">
        <v>6</v>
      </c>
      <c r="H190" s="4">
        <v>-0.47</v>
      </c>
      <c r="I190" s="8">
        <f t="shared" si="21"/>
        <v>0.43119999999999997</v>
      </c>
      <c r="J190" s="8">
        <f t="shared" si="22"/>
        <v>0.56759999999999999</v>
      </c>
      <c r="K190" s="4" t="str">
        <f t="shared" si="23"/>
        <v>NS</v>
      </c>
      <c r="L190" s="4" t="s">
        <v>8</v>
      </c>
    </row>
    <row r="191" spans="2:12">
      <c r="B191" s="4">
        <v>34</v>
      </c>
      <c r="C191" s="9">
        <v>-0.36</v>
      </c>
      <c r="D191" s="8">
        <f t="shared" si="18"/>
        <v>0.39200000000000002</v>
      </c>
      <c r="E191" s="8">
        <f t="shared" si="19"/>
        <v>0.51600000000000001</v>
      </c>
      <c r="F191" s="4" t="str">
        <f t="shared" si="20"/>
        <v>NS</v>
      </c>
      <c r="G191" s="4" t="s">
        <v>7</v>
      </c>
      <c r="H191" s="4">
        <v>0.03</v>
      </c>
      <c r="I191" s="8">
        <f t="shared" si="21"/>
        <v>0.43119999999999997</v>
      </c>
      <c r="J191" s="8">
        <f t="shared" si="22"/>
        <v>0.56759999999999999</v>
      </c>
      <c r="K191" s="4" t="str">
        <f t="shared" si="23"/>
        <v>NS</v>
      </c>
      <c r="L191" s="4" t="s">
        <v>7</v>
      </c>
    </row>
    <row r="192" spans="2:12">
      <c r="B192" s="4">
        <v>35</v>
      </c>
      <c r="C192" s="9">
        <v>-0.37</v>
      </c>
      <c r="D192" s="8">
        <f t="shared" si="18"/>
        <v>0.39200000000000002</v>
      </c>
      <c r="E192" s="8">
        <f t="shared" si="19"/>
        <v>0.51600000000000001</v>
      </c>
      <c r="F192" s="4" t="str">
        <f t="shared" si="20"/>
        <v>NS</v>
      </c>
      <c r="G192" s="4" t="s">
        <v>7</v>
      </c>
      <c r="H192" s="4">
        <v>-0.66</v>
      </c>
      <c r="I192" s="8">
        <f t="shared" si="21"/>
        <v>0.43119999999999997</v>
      </c>
      <c r="J192" s="8">
        <f t="shared" si="22"/>
        <v>0.56759999999999999</v>
      </c>
      <c r="K192" s="4" t="str">
        <f t="shared" si="23"/>
        <v>NS</v>
      </c>
      <c r="L192" s="4" t="s">
        <v>6</v>
      </c>
    </row>
    <row r="193" spans="2:12">
      <c r="B193" s="4">
        <v>36</v>
      </c>
      <c r="C193" s="9">
        <v>2.66</v>
      </c>
      <c r="D193" s="8">
        <f t="shared" si="18"/>
        <v>0.39200000000000002</v>
      </c>
      <c r="E193" s="8">
        <f t="shared" si="19"/>
        <v>0.51600000000000001</v>
      </c>
      <c r="F193" s="4" t="str">
        <f t="shared" si="20"/>
        <v>**</v>
      </c>
      <c r="G193" s="4" t="s">
        <v>6</v>
      </c>
      <c r="H193" s="4">
        <v>-1.04</v>
      </c>
      <c r="I193" s="8">
        <f t="shared" si="21"/>
        <v>0.43119999999999997</v>
      </c>
      <c r="J193" s="8">
        <f t="shared" si="22"/>
        <v>0.56759999999999999</v>
      </c>
      <c r="K193" s="4" t="str">
        <f t="shared" si="23"/>
        <v>NS</v>
      </c>
      <c r="L193" s="4" t="s">
        <v>6</v>
      </c>
    </row>
    <row r="194" spans="2:12">
      <c r="B194" s="4">
        <v>37</v>
      </c>
      <c r="C194" s="9">
        <v>-2.59</v>
      </c>
      <c r="D194" s="8">
        <f t="shared" si="18"/>
        <v>0.39200000000000002</v>
      </c>
      <c r="E194" s="8">
        <f t="shared" si="19"/>
        <v>0.51600000000000001</v>
      </c>
      <c r="F194" s="4" t="str">
        <f t="shared" si="20"/>
        <v>NS</v>
      </c>
      <c r="G194" s="4" t="s">
        <v>6</v>
      </c>
      <c r="H194" s="4">
        <v>-1.3</v>
      </c>
      <c r="I194" s="8">
        <f t="shared" si="21"/>
        <v>0.43119999999999997</v>
      </c>
      <c r="J194" s="8">
        <f t="shared" si="22"/>
        <v>0.56759999999999999</v>
      </c>
      <c r="K194" s="4" t="str">
        <f t="shared" si="23"/>
        <v>NS</v>
      </c>
      <c r="L194" s="4" t="s">
        <v>6</v>
      </c>
    </row>
    <row r="195" spans="2:12">
      <c r="B195" s="4">
        <v>38</v>
      </c>
      <c r="C195" s="9">
        <v>-0.39</v>
      </c>
      <c r="D195" s="8">
        <f t="shared" si="18"/>
        <v>0.39200000000000002</v>
      </c>
      <c r="E195" s="8">
        <f t="shared" si="19"/>
        <v>0.51600000000000001</v>
      </c>
      <c r="F195" s="4" t="str">
        <f t="shared" si="20"/>
        <v>NS</v>
      </c>
      <c r="G195" s="4" t="s">
        <v>8</v>
      </c>
      <c r="H195" s="4">
        <v>-0.98</v>
      </c>
      <c r="I195" s="8">
        <f t="shared" si="21"/>
        <v>0.43119999999999997</v>
      </c>
      <c r="J195" s="8">
        <f t="shared" si="22"/>
        <v>0.56759999999999999</v>
      </c>
      <c r="K195" s="4" t="str">
        <f t="shared" si="23"/>
        <v>NS</v>
      </c>
      <c r="L195" s="4" t="s">
        <v>6</v>
      </c>
    </row>
    <row r="196" spans="2:12">
      <c r="B196" s="4">
        <v>39</v>
      </c>
      <c r="C196" s="9">
        <v>-0.15</v>
      </c>
      <c r="D196" s="8">
        <f t="shared" si="18"/>
        <v>0.39200000000000002</v>
      </c>
      <c r="E196" s="8">
        <f t="shared" si="19"/>
        <v>0.51600000000000001</v>
      </c>
      <c r="F196" s="4" t="str">
        <f t="shared" si="20"/>
        <v>NS</v>
      </c>
      <c r="G196" s="4" t="s">
        <v>7</v>
      </c>
      <c r="H196" s="4">
        <v>-1.03</v>
      </c>
      <c r="I196" s="8">
        <f t="shared" si="21"/>
        <v>0.43119999999999997</v>
      </c>
      <c r="J196" s="8">
        <f t="shared" si="22"/>
        <v>0.56759999999999999</v>
      </c>
      <c r="K196" s="4" t="str">
        <f t="shared" si="23"/>
        <v>NS</v>
      </c>
      <c r="L196" s="4" t="s">
        <v>6</v>
      </c>
    </row>
    <row r="197" spans="2:12">
      <c r="B197" s="4">
        <v>40</v>
      </c>
      <c r="C197" s="9">
        <v>-0.11</v>
      </c>
      <c r="D197" s="8">
        <f t="shared" si="18"/>
        <v>0.39200000000000002</v>
      </c>
      <c r="E197" s="8">
        <f t="shared" si="19"/>
        <v>0.51600000000000001</v>
      </c>
      <c r="F197" s="4" t="str">
        <f t="shared" si="20"/>
        <v>NS</v>
      </c>
      <c r="G197" s="4" t="s">
        <v>7</v>
      </c>
      <c r="H197" s="4">
        <v>-0.18</v>
      </c>
      <c r="I197" s="8">
        <f t="shared" si="21"/>
        <v>0.43119999999999997</v>
      </c>
      <c r="J197" s="8">
        <f t="shared" si="22"/>
        <v>0.56759999999999999</v>
      </c>
      <c r="K197" s="4" t="str">
        <f t="shared" si="23"/>
        <v>NS</v>
      </c>
      <c r="L197" s="4" t="s">
        <v>7</v>
      </c>
    </row>
    <row r="198" spans="2:12">
      <c r="B198" s="4">
        <v>41</v>
      </c>
      <c r="C198" s="9">
        <v>7.0000000000000007E-2</v>
      </c>
      <c r="D198" s="8">
        <f t="shared" si="18"/>
        <v>0.39200000000000002</v>
      </c>
      <c r="E198" s="8">
        <f t="shared" si="19"/>
        <v>0.51600000000000001</v>
      </c>
      <c r="F198" s="4" t="str">
        <f t="shared" si="20"/>
        <v>NS</v>
      </c>
      <c r="G198" s="4" t="s">
        <v>7</v>
      </c>
      <c r="H198" s="4">
        <v>0.51</v>
      </c>
      <c r="I198" s="8">
        <f t="shared" si="21"/>
        <v>0.43119999999999997</v>
      </c>
      <c r="J198" s="8">
        <f t="shared" si="22"/>
        <v>0.56759999999999999</v>
      </c>
      <c r="K198" s="4" t="str">
        <f t="shared" si="23"/>
        <v>*</v>
      </c>
      <c r="L198" s="4" t="s">
        <v>8</v>
      </c>
    </row>
    <row r="199" spans="2:12">
      <c r="B199" s="4">
        <v>42</v>
      </c>
      <c r="C199" s="9">
        <v>0.59</v>
      </c>
      <c r="D199" s="8">
        <f t="shared" si="18"/>
        <v>0.39200000000000002</v>
      </c>
      <c r="E199" s="8">
        <f t="shared" si="19"/>
        <v>0.51600000000000001</v>
      </c>
      <c r="F199" s="4" t="str">
        <f t="shared" si="20"/>
        <v>**</v>
      </c>
      <c r="G199" s="4" t="s">
        <v>6</v>
      </c>
      <c r="H199" s="4">
        <v>1.0900000000000001</v>
      </c>
      <c r="I199" s="8">
        <f t="shared" si="21"/>
        <v>0.43119999999999997</v>
      </c>
      <c r="J199" s="8">
        <f t="shared" si="22"/>
        <v>0.56759999999999999</v>
      </c>
      <c r="K199" s="4" t="str">
        <f t="shared" si="23"/>
        <v>**</v>
      </c>
      <c r="L199" s="4" t="s">
        <v>6</v>
      </c>
    </row>
    <row r="200" spans="2:12">
      <c r="B200" s="4">
        <v>43</v>
      </c>
      <c r="C200" s="9">
        <v>0.97</v>
      </c>
      <c r="D200" s="8">
        <f t="shared" si="18"/>
        <v>0.39200000000000002</v>
      </c>
      <c r="E200" s="8">
        <f t="shared" si="19"/>
        <v>0.51600000000000001</v>
      </c>
      <c r="F200" s="4" t="str">
        <f t="shared" si="20"/>
        <v>**</v>
      </c>
      <c r="G200" s="4" t="s">
        <v>6</v>
      </c>
      <c r="H200" s="4">
        <v>0.43</v>
      </c>
      <c r="I200" s="8">
        <f t="shared" si="21"/>
        <v>0.43119999999999997</v>
      </c>
      <c r="J200" s="8">
        <f t="shared" si="22"/>
        <v>0.56759999999999999</v>
      </c>
      <c r="K200" s="4" t="str">
        <f t="shared" si="23"/>
        <v>NS</v>
      </c>
      <c r="L200" s="4" t="s">
        <v>7</v>
      </c>
    </row>
    <row r="201" spans="2:12">
      <c r="B201" s="4">
        <v>44</v>
      </c>
      <c r="C201" s="9">
        <v>0.12</v>
      </c>
      <c r="D201" s="8">
        <f t="shared" si="18"/>
        <v>0.39200000000000002</v>
      </c>
      <c r="E201" s="8">
        <f t="shared" si="19"/>
        <v>0.51600000000000001</v>
      </c>
      <c r="F201" s="4" t="str">
        <f t="shared" si="20"/>
        <v>NS</v>
      </c>
      <c r="G201" s="4" t="s">
        <v>7</v>
      </c>
      <c r="H201" s="4">
        <v>0.03</v>
      </c>
      <c r="I201" s="8">
        <f t="shared" si="21"/>
        <v>0.43119999999999997</v>
      </c>
      <c r="J201" s="8">
        <f t="shared" si="22"/>
        <v>0.56759999999999999</v>
      </c>
      <c r="K201" s="4" t="str">
        <f t="shared" si="23"/>
        <v>NS</v>
      </c>
      <c r="L201" s="4" t="s">
        <v>7</v>
      </c>
    </row>
    <row r="202" spans="2:12">
      <c r="B202" s="4">
        <v>45</v>
      </c>
      <c r="C202" s="9">
        <v>1.1200000000000001</v>
      </c>
      <c r="D202" s="8">
        <f t="shared" si="18"/>
        <v>0.39200000000000002</v>
      </c>
      <c r="E202" s="8">
        <f t="shared" si="19"/>
        <v>0.51600000000000001</v>
      </c>
      <c r="F202" s="4" t="str">
        <f t="shared" si="20"/>
        <v>**</v>
      </c>
      <c r="G202" s="4" t="s">
        <v>6</v>
      </c>
      <c r="H202" s="4">
        <v>1.71</v>
      </c>
      <c r="I202" s="8">
        <f t="shared" si="21"/>
        <v>0.43119999999999997</v>
      </c>
      <c r="J202" s="8">
        <f t="shared" si="22"/>
        <v>0.56759999999999999</v>
      </c>
      <c r="K202" s="4" t="str">
        <f t="shared" si="23"/>
        <v>**</v>
      </c>
      <c r="L202" s="4" t="s">
        <v>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 OF GCA</vt:lpstr>
      <vt:lpstr>Parents Significant NS</vt:lpstr>
      <vt:lpstr>hybrids significant 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2022-09-14T05:55:07Z</dcterms:modified>
</cp:coreProperties>
</file>