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Administrator.DESKTOP-R5NE1TH\Desktop\文章\LINC00612\PEERJ\Original data\"/>
    </mc:Choice>
  </mc:AlternateContent>
  <xr:revisionPtr revIDLastSave="0" documentId="13_ncr:1_{32F7622F-3106-49CA-B512-4E95DD46CF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8" i="1" l="1"/>
  <c r="D184" i="1" s="1"/>
  <c r="E184" i="1" s="1"/>
  <c r="F184" i="1" s="1"/>
  <c r="C177" i="1"/>
  <c r="D180" i="1" s="1"/>
  <c r="E180" i="1" s="1"/>
  <c r="F180" i="1" s="1"/>
  <c r="C176" i="1"/>
  <c r="D182" i="1" s="1"/>
  <c r="E182" i="1" s="1"/>
  <c r="F182" i="1" s="1"/>
  <c r="C166" i="1"/>
  <c r="D172" i="1" s="1"/>
  <c r="E172" i="1" s="1"/>
  <c r="F172" i="1" s="1"/>
  <c r="C165" i="1"/>
  <c r="D171" i="1" s="1"/>
  <c r="E171" i="1" s="1"/>
  <c r="F171" i="1" s="1"/>
  <c r="C164" i="1"/>
  <c r="D170" i="1" s="1"/>
  <c r="E170" i="1" s="1"/>
  <c r="F170" i="1" s="1"/>
  <c r="C154" i="1"/>
  <c r="D160" i="1" s="1"/>
  <c r="E160" i="1" s="1"/>
  <c r="F160" i="1" s="1"/>
  <c r="C153" i="1"/>
  <c r="D156" i="1" s="1"/>
  <c r="E156" i="1" s="1"/>
  <c r="F156" i="1" s="1"/>
  <c r="C152" i="1"/>
  <c r="D158" i="1" s="1"/>
  <c r="E158" i="1" s="1"/>
  <c r="F158" i="1" s="1"/>
  <c r="D181" i="1" l="1"/>
  <c r="E181" i="1" s="1"/>
  <c r="F181" i="1" s="1"/>
  <c r="D157" i="1"/>
  <c r="E157" i="1" s="1"/>
  <c r="F157" i="1" s="1"/>
  <c r="D169" i="1"/>
  <c r="E169" i="1" s="1"/>
  <c r="F169" i="1" s="1"/>
  <c r="D183" i="1"/>
  <c r="E183" i="1" s="1"/>
  <c r="F183" i="1" s="1"/>
  <c r="D155" i="1"/>
  <c r="E155" i="1" s="1"/>
  <c r="F155" i="1" s="1"/>
  <c r="D159" i="1"/>
  <c r="E159" i="1" s="1"/>
  <c r="F159" i="1" s="1"/>
  <c r="D168" i="1"/>
  <c r="E168" i="1" s="1"/>
  <c r="F168" i="1" s="1"/>
  <c r="D167" i="1"/>
  <c r="E167" i="1" s="1"/>
  <c r="F167" i="1" s="1"/>
  <c r="D179" i="1"/>
  <c r="E179" i="1" s="1"/>
  <c r="F179" i="1" s="1"/>
  <c r="D138" i="1"/>
  <c r="D137" i="1"/>
  <c r="D136" i="1"/>
  <c r="D135" i="1"/>
  <c r="D134" i="1"/>
  <c r="D133" i="1"/>
  <c r="D132" i="1"/>
  <c r="D131" i="1"/>
  <c r="D130" i="1"/>
  <c r="D146" i="1"/>
  <c r="D145" i="1"/>
  <c r="D144" i="1"/>
  <c r="D143" i="1"/>
  <c r="D142" i="1"/>
  <c r="D141" i="1"/>
  <c r="G123" i="1"/>
  <c r="H123" i="1" s="1"/>
  <c r="G122" i="1"/>
  <c r="H122" i="1" s="1"/>
  <c r="G121" i="1"/>
  <c r="H121" i="1" s="1"/>
  <c r="G120" i="1"/>
  <c r="G119" i="1"/>
  <c r="G118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E96" i="1"/>
  <c r="E95" i="1"/>
  <c r="E94" i="1"/>
  <c r="E93" i="1"/>
  <c r="E92" i="1"/>
  <c r="E91" i="1"/>
  <c r="E88" i="1"/>
  <c r="E87" i="1"/>
  <c r="H86" i="1"/>
  <c r="E86" i="1"/>
  <c r="E85" i="1"/>
  <c r="F85" i="1" s="1"/>
  <c r="G85" i="1" s="1"/>
  <c r="E84" i="1"/>
  <c r="E83" i="1"/>
  <c r="E82" i="1"/>
  <c r="E81" i="1"/>
  <c r="E80" i="1"/>
  <c r="E79" i="1"/>
  <c r="E78" i="1"/>
  <c r="E77" i="1"/>
  <c r="D74" i="1"/>
  <c r="D73" i="1"/>
  <c r="D72" i="1"/>
  <c r="D71" i="1"/>
  <c r="D70" i="1"/>
  <c r="G69" i="1"/>
  <c r="D69" i="1"/>
  <c r="D68" i="1"/>
  <c r="E68" i="1" s="1"/>
  <c r="F68" i="1" s="1"/>
  <c r="D67" i="1"/>
  <c r="E67" i="1" s="1"/>
  <c r="F67" i="1" s="1"/>
  <c r="D66" i="1"/>
  <c r="D63" i="1"/>
  <c r="E63" i="1" s="1"/>
  <c r="F63" i="1" s="1"/>
  <c r="D62" i="1"/>
  <c r="E62" i="1" s="1"/>
  <c r="F62" i="1" s="1"/>
  <c r="D61" i="1"/>
  <c r="E61" i="1" s="1"/>
  <c r="F61" i="1" s="1"/>
  <c r="D50" i="1"/>
  <c r="D49" i="1"/>
  <c r="G48" i="1"/>
  <c r="D48" i="1"/>
  <c r="D46" i="1"/>
  <c r="E46" i="1" s="1"/>
  <c r="F46" i="1" s="1"/>
  <c r="D45" i="1"/>
  <c r="D44" i="1"/>
  <c r="D41" i="1"/>
  <c r="D40" i="1"/>
  <c r="G39" i="1"/>
  <c r="D39" i="1"/>
  <c r="D37" i="1"/>
  <c r="D36" i="1"/>
  <c r="D35" i="1"/>
  <c r="D32" i="1"/>
  <c r="D31" i="1"/>
  <c r="G30" i="1"/>
  <c r="D30" i="1"/>
  <c r="D28" i="1"/>
  <c r="D27" i="1"/>
  <c r="E27" i="1" s="1"/>
  <c r="F27" i="1" s="1"/>
  <c r="D26" i="1"/>
  <c r="E23" i="1"/>
  <c r="E22" i="1"/>
  <c r="E21" i="1"/>
  <c r="E20" i="1"/>
  <c r="E19" i="1"/>
  <c r="E18" i="1"/>
  <c r="E17" i="1"/>
  <c r="E16" i="1"/>
  <c r="E15" i="1"/>
  <c r="E12" i="1"/>
  <c r="E11" i="1"/>
  <c r="H10" i="1"/>
  <c r="E10" i="1"/>
  <c r="E9" i="1"/>
  <c r="F9" i="1" s="1"/>
  <c r="G9" i="1" s="1"/>
  <c r="E8" i="1"/>
  <c r="E7" i="1"/>
  <c r="E6" i="1"/>
  <c r="E5" i="1"/>
  <c r="E4" i="1"/>
  <c r="F23" i="1" l="1"/>
  <c r="G23" i="1" s="1"/>
  <c r="F4" i="1"/>
  <c r="G4" i="1" s="1"/>
  <c r="F18" i="1"/>
  <c r="G18" i="1" s="1"/>
  <c r="E36" i="1"/>
  <c r="F36" i="1" s="1"/>
  <c r="F80" i="1"/>
  <c r="G80" i="1" s="1"/>
  <c r="F78" i="1"/>
  <c r="G78" i="1" s="1"/>
  <c r="F93" i="1"/>
  <c r="G93" i="1" s="1"/>
  <c r="H110" i="1"/>
  <c r="H120" i="1"/>
  <c r="E44" i="1"/>
  <c r="F44" i="1" s="1"/>
  <c r="E74" i="1"/>
  <c r="F74" i="1" s="1"/>
  <c r="E142" i="1"/>
  <c r="F142" i="1" s="1"/>
  <c r="E134" i="1"/>
  <c r="F134" i="1" s="1"/>
  <c r="E72" i="1"/>
  <c r="F72" i="1" s="1"/>
  <c r="E26" i="1"/>
  <c r="F26" i="1" s="1"/>
  <c r="F7" i="1"/>
  <c r="G7" i="1" s="1"/>
  <c r="F21" i="1"/>
  <c r="G21" i="1" s="1"/>
  <c r="E66" i="1"/>
  <c r="F66" i="1" s="1"/>
  <c r="G66" i="1" s="1"/>
  <c r="F77" i="1"/>
  <c r="G77" i="1" s="1"/>
  <c r="F91" i="1"/>
  <c r="G91" i="1" s="1"/>
  <c r="E133" i="1"/>
  <c r="F133" i="1" s="1"/>
  <c r="F19" i="1"/>
  <c r="G19" i="1" s="1"/>
  <c r="F83" i="1"/>
  <c r="G83" i="1" s="1"/>
  <c r="F92" i="1"/>
  <c r="G92" i="1" s="1"/>
  <c r="H113" i="1"/>
  <c r="H119" i="1"/>
  <c r="E143" i="1"/>
  <c r="F143" i="1" s="1"/>
  <c r="E73" i="1"/>
  <c r="F73" i="1" s="1"/>
  <c r="F82" i="1"/>
  <c r="G82" i="1" s="1"/>
  <c r="H118" i="1"/>
  <c r="E141" i="1"/>
  <c r="F141" i="1" s="1"/>
  <c r="E138" i="1"/>
  <c r="F138" i="1" s="1"/>
  <c r="F6" i="1"/>
  <c r="G6" i="1" s="1"/>
  <c r="F8" i="1"/>
  <c r="G8" i="1" s="1"/>
  <c r="F22" i="1"/>
  <c r="G22" i="1" s="1"/>
  <c r="F79" i="1"/>
  <c r="G79" i="1" s="1"/>
  <c r="E135" i="1"/>
  <c r="F135" i="1" s="1"/>
  <c r="E35" i="1"/>
  <c r="F35" i="1" s="1"/>
  <c r="E37" i="1"/>
  <c r="F37" i="1" s="1"/>
  <c r="E137" i="1"/>
  <c r="F137" i="1" s="1"/>
  <c r="F20" i="1"/>
  <c r="G20" i="1" s="1"/>
  <c r="F81" i="1"/>
  <c r="G81" i="1" s="1"/>
  <c r="E45" i="1"/>
  <c r="F45" i="1" s="1"/>
  <c r="F5" i="1"/>
  <c r="G5" i="1" s="1"/>
  <c r="E28" i="1"/>
  <c r="F28" i="1" s="1"/>
  <c r="H61" i="1"/>
  <c r="G61" i="1"/>
  <c r="F84" i="1"/>
  <c r="G84" i="1" s="1"/>
  <c r="E136" i="1"/>
  <c r="F136" i="1" s="1"/>
  <c r="H91" i="1" l="1"/>
  <c r="H7" i="1"/>
  <c r="I21" i="1"/>
  <c r="G72" i="1"/>
  <c r="H44" i="1"/>
  <c r="I18" i="1"/>
  <c r="H133" i="1"/>
  <c r="H35" i="1"/>
  <c r="H26" i="1"/>
  <c r="G133" i="1"/>
  <c r="H141" i="1"/>
  <c r="H21" i="1"/>
  <c r="I7" i="1"/>
  <c r="H4" i="1"/>
  <c r="G35" i="1"/>
  <c r="H77" i="1"/>
  <c r="H18" i="1"/>
  <c r="G141" i="1"/>
  <c r="H83" i="1"/>
  <c r="I4" i="1"/>
  <c r="G44" i="1"/>
  <c r="G26" i="1"/>
  <c r="H80" i="1"/>
  <c r="H136" i="1"/>
  <c r="G136" i="1"/>
</calcChain>
</file>

<file path=xl/sharedStrings.xml><?xml version="1.0" encoding="utf-8"?>
<sst xmlns="http://schemas.openxmlformats.org/spreadsheetml/2006/main" count="311" uniqueCount="77">
  <si>
    <t>silinc00612</t>
  </si>
  <si>
    <t>group</t>
  </si>
  <si>
    <t>linc00612</t>
  </si>
  <si>
    <t>actin</t>
  </si>
  <si>
    <t>∆Ct</t>
  </si>
  <si>
    <t>∆∆Ct</t>
  </si>
  <si>
    <t>AVERAGE</t>
  </si>
  <si>
    <t>SD</t>
  </si>
  <si>
    <t>p</t>
  </si>
  <si>
    <t>NC</t>
  </si>
  <si>
    <t>A2M</t>
  </si>
  <si>
    <t>LINC00612</t>
  </si>
  <si>
    <t>lINC00612</t>
  </si>
  <si>
    <t>LINC+siA2M</t>
  </si>
  <si>
    <t>linc00612+siA2M</t>
  </si>
  <si>
    <t>1</t>
  </si>
  <si>
    <t>5</t>
  </si>
  <si>
    <t>10</t>
  </si>
  <si>
    <t>lps</t>
  </si>
  <si>
    <t>nc</t>
  </si>
  <si>
    <t>nuclear</t>
  </si>
  <si>
    <t>ACTIN</t>
  </si>
  <si>
    <t>cytoplasm%(actin)</t>
  </si>
  <si>
    <t>cytoplasm</t>
  </si>
  <si>
    <r>
      <rPr>
        <sz val="10"/>
        <color theme="1"/>
        <rFont val="Arial"/>
        <family val="2"/>
      </rPr>
      <t>nuclear%(actin</t>
    </r>
    <r>
      <rPr>
        <sz val="10"/>
        <color theme="1"/>
        <rFont val="宋体"/>
        <charset val="134"/>
        <scheme val="minor"/>
      </rPr>
      <t>)</t>
    </r>
  </si>
  <si>
    <t>U6</t>
  </si>
  <si>
    <t>nuclear%(U6)</t>
  </si>
  <si>
    <t>cytoplasm%(U6)</t>
  </si>
  <si>
    <t>nuclear%(linc00612)</t>
  </si>
  <si>
    <t>cytoplasm%(linc00612)</t>
  </si>
  <si>
    <t>INPUT</t>
  </si>
  <si>
    <t>Input%(RAP)</t>
  </si>
  <si>
    <t>RAP</t>
  </si>
  <si>
    <t>Input%(NC)</t>
  </si>
  <si>
    <t>Undetermined</t>
  </si>
  <si>
    <t>primer2</t>
  </si>
  <si>
    <t>2-∆Ct</t>
  </si>
  <si>
    <t>INPUT%</t>
  </si>
  <si>
    <t>IP</t>
  </si>
  <si>
    <t>IgG</t>
  </si>
  <si>
    <t>linc00612</t>
    <phoneticPr fontId="7" type="noConversion"/>
  </si>
  <si>
    <t>STAT3</t>
    <phoneticPr fontId="7" type="noConversion"/>
  </si>
  <si>
    <t>LPS concentration gradient</t>
    <phoneticPr fontId="7" type="noConversion"/>
  </si>
  <si>
    <t>p</t>
    <phoneticPr fontId="7" type="noConversion"/>
  </si>
  <si>
    <t>silinc00612</t>
    <phoneticPr fontId="7" type="noConversion"/>
  </si>
  <si>
    <t>silinc00612-1</t>
    <phoneticPr fontId="7" type="noConversion"/>
  </si>
  <si>
    <t>silinc00612-2</t>
    <phoneticPr fontId="7" type="noConversion"/>
  </si>
  <si>
    <t>NC</t>
    <phoneticPr fontId="7" type="noConversion"/>
  </si>
  <si>
    <t>siA2M</t>
    <phoneticPr fontId="7" type="noConversion"/>
  </si>
  <si>
    <t>siA2M-1</t>
    <phoneticPr fontId="7" type="noConversion"/>
  </si>
  <si>
    <t>siA2M-2</t>
    <phoneticPr fontId="7" type="noConversion"/>
  </si>
  <si>
    <t>linc00612 overexpression</t>
    <phoneticPr fontId="7" type="noConversion"/>
  </si>
  <si>
    <t>group</t>
    <phoneticPr fontId="7" type="noConversion"/>
  </si>
  <si>
    <t>10ugLPS</t>
    <phoneticPr fontId="7" type="noConversion"/>
  </si>
  <si>
    <t>siSTAT3-1</t>
    <phoneticPr fontId="7" type="noConversion"/>
  </si>
  <si>
    <t>siSTAT3-2</t>
    <phoneticPr fontId="7" type="noConversion"/>
  </si>
  <si>
    <t>RAP assay</t>
    <phoneticPr fontId="7" type="noConversion"/>
  </si>
  <si>
    <t>100%Input</t>
  </si>
  <si>
    <r>
      <rPr>
        <b/>
        <sz val="9"/>
        <color rgb="FF000000"/>
        <rFont val="宋体"/>
        <family val="3"/>
        <charset val="134"/>
      </rPr>
      <t>10</t>
    </r>
    <r>
      <rPr>
        <b/>
        <sz val="9"/>
        <color indexed="8"/>
        <rFont val="宋体"/>
        <family val="3"/>
        <charset val="134"/>
      </rPr>
      <t>0</t>
    </r>
    <r>
      <rPr>
        <b/>
        <sz val="9"/>
        <color indexed="8"/>
        <rFont val="宋体"/>
        <family val="3"/>
        <charset val="134"/>
      </rPr>
      <t>%Input</t>
    </r>
  </si>
  <si>
    <t>IP</t>
    <phoneticPr fontId="7" type="noConversion"/>
  </si>
  <si>
    <t>IGG</t>
    <phoneticPr fontId="7" type="noConversion"/>
  </si>
  <si>
    <t>10%Input</t>
  </si>
  <si>
    <t>primer1</t>
    <phoneticPr fontId="7" type="noConversion"/>
  </si>
  <si>
    <t>primer2</t>
    <phoneticPr fontId="7" type="noConversion"/>
  </si>
  <si>
    <t>primer3</t>
    <phoneticPr fontId="7" type="noConversion"/>
  </si>
  <si>
    <t>CT</t>
  </si>
  <si>
    <t>ΔCT</t>
  </si>
  <si>
    <t>RQ（2-ΔCT）</t>
  </si>
  <si>
    <t>%Input recovery</t>
  </si>
  <si>
    <t>11%Input</t>
  </si>
  <si>
    <t>12%Input</t>
  </si>
  <si>
    <t>CHIP</t>
    <phoneticPr fontId="7" type="noConversion"/>
  </si>
  <si>
    <r>
      <t>2^(-</t>
    </r>
    <r>
      <rPr>
        <sz val="11"/>
        <color theme="1"/>
        <rFont val="Calibri"/>
        <family val="2"/>
      </rPr>
      <t>ΔΔ</t>
    </r>
    <r>
      <rPr>
        <sz val="11"/>
        <color theme="1"/>
        <rFont val="宋体"/>
        <charset val="134"/>
        <scheme val="minor"/>
      </rPr>
      <t>CT)</t>
    </r>
    <phoneticPr fontId="7" type="noConversion"/>
  </si>
  <si>
    <t>biological replicates</t>
    <phoneticPr fontId="7" type="noConversion"/>
  </si>
  <si>
    <t>treatment</t>
    <phoneticPr fontId="7" type="noConversion"/>
  </si>
  <si>
    <t>CT tareget(average)</t>
    <phoneticPr fontId="7" type="noConversion"/>
  </si>
  <si>
    <t xml:space="preserve">CT reference(average)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</si>
</sst>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"/>
    <numFmt numFmtId="177" formatCode="0.000000000_);[Red]\(0.000000000\)"/>
  </numFmts>
  <fonts count="13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 indent="2"/>
    </xf>
    <xf numFmtId="0" fontId="1" fillId="0" borderId="0" xfId="0" applyFont="1">
      <alignment vertical="center"/>
    </xf>
    <xf numFmtId="176" fontId="2" fillId="0" borderId="0" xfId="0" applyNumberFormat="1" applyFont="1" applyAlignment="1"/>
    <xf numFmtId="176" fontId="1" fillId="0" borderId="0" xfId="0" applyNumberFormat="1" applyFont="1">
      <alignment vertical="center"/>
    </xf>
    <xf numFmtId="0" fontId="2" fillId="0" borderId="0" xfId="0" applyFont="1" applyAlignment="1"/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76" fontId="3" fillId="0" borderId="0" xfId="0" applyNumberFormat="1" applyFont="1" applyAlignment="1"/>
    <xf numFmtId="0" fontId="4" fillId="0" borderId="0" xfId="0" applyFont="1">
      <alignment vertical="center"/>
    </xf>
    <xf numFmtId="176" fontId="5" fillId="0" borderId="0" xfId="0" applyNumberFormat="1" applyFont="1" applyAlignment="1"/>
    <xf numFmtId="177" fontId="0" fillId="0" borderId="0" xfId="0" applyNumberFormat="1">
      <alignment vertical="center"/>
    </xf>
    <xf numFmtId="177" fontId="5" fillId="0" borderId="0" xfId="0" applyNumberFormat="1" applyFont="1" applyAlignment="1"/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6"/>
  <sheetViews>
    <sheetView tabSelected="1" topLeftCell="A187" workbookViewId="0">
      <selection activeCell="A6" sqref="A6"/>
    </sheetView>
  </sheetViews>
  <sheetFormatPr defaultColWidth="8.88671875" defaultRowHeight="14.4" x14ac:dyDescent="0.25"/>
  <cols>
    <col min="1" max="1" width="19.109375" customWidth="1"/>
    <col min="2" max="2" width="14.77734375" customWidth="1"/>
    <col min="3" max="3" width="14.33203125" customWidth="1"/>
    <col min="4" max="4" width="13.88671875" customWidth="1"/>
    <col min="5" max="6" width="14.109375"/>
    <col min="7" max="8" width="12.88671875"/>
    <col min="9" max="9" width="14" customWidth="1"/>
    <col min="10" max="10" width="15.21875" customWidth="1"/>
    <col min="11" max="11" width="12.88671875"/>
  </cols>
  <sheetData>
    <row r="1" spans="1:10" x14ac:dyDescent="0.25">
      <c r="A1" s="13" t="s">
        <v>74</v>
      </c>
      <c r="B1" s="13" t="s">
        <v>73</v>
      </c>
      <c r="C1" s="13" t="s">
        <v>75</v>
      </c>
      <c r="D1" s="13" t="s">
        <v>76</v>
      </c>
      <c r="E1" t="s">
        <v>4</v>
      </c>
      <c r="F1" t="s">
        <v>5</v>
      </c>
      <c r="G1" s="13" t="s">
        <v>72</v>
      </c>
      <c r="H1" t="s">
        <v>6</v>
      </c>
      <c r="I1" t="s">
        <v>7</v>
      </c>
      <c r="J1" t="s">
        <v>8</v>
      </c>
    </row>
    <row r="2" spans="1:10" x14ac:dyDescent="0.25">
      <c r="A2" s="13"/>
      <c r="B2" s="13"/>
      <c r="C2" s="13"/>
      <c r="D2" s="13"/>
      <c r="G2" s="13"/>
    </row>
    <row r="3" spans="1:10" x14ac:dyDescent="0.25">
      <c r="A3" s="13" t="s">
        <v>44</v>
      </c>
      <c r="B3" t="s">
        <v>1</v>
      </c>
      <c r="C3" t="s">
        <v>2</v>
      </c>
      <c r="D3" s="1" t="s">
        <v>3</v>
      </c>
      <c r="E3" t="s">
        <v>4</v>
      </c>
      <c r="F3" t="s">
        <v>5</v>
      </c>
      <c r="G3" s="13" t="s">
        <v>72</v>
      </c>
      <c r="H3" t="s">
        <v>6</v>
      </c>
      <c r="I3" t="s">
        <v>7</v>
      </c>
      <c r="J3" t="s">
        <v>8</v>
      </c>
    </row>
    <row r="4" spans="1:10" ht="15.6" x14ac:dyDescent="0.25">
      <c r="B4" s="14" t="s">
        <v>45</v>
      </c>
      <c r="C4" s="4">
        <v>35.073688507080099</v>
      </c>
      <c r="D4" s="3">
        <v>13.185738563537599</v>
      </c>
      <c r="E4">
        <f t="shared" ref="E4:E12" si="0">C4-D4</f>
        <v>21.887949943542502</v>
      </c>
      <c r="F4">
        <f>E4-E10</f>
        <v>1.4602699279786009</v>
      </c>
      <c r="G4">
        <f t="shared" ref="G4:G9" si="1">2^-F4</f>
        <v>0.36342512619386796</v>
      </c>
      <c r="H4">
        <f>AVERAGE(G4:G6)</f>
        <v>0.48056297563528716</v>
      </c>
      <c r="I4">
        <f>STDEV(G4:G6)</f>
        <v>0.1030713333691206</v>
      </c>
      <c r="J4">
        <v>1.2999999999999999E-2</v>
      </c>
    </row>
    <row r="5" spans="1:10" ht="15.6" x14ac:dyDescent="0.25">
      <c r="B5" s="14" t="s">
        <v>45</v>
      </c>
      <c r="C5" s="4">
        <v>33.968185424804702</v>
      </c>
      <c r="D5" s="3">
        <v>13.1024713516235</v>
      </c>
      <c r="E5">
        <f t="shared" si="0"/>
        <v>20.865714073181202</v>
      </c>
      <c r="F5">
        <f>E5-E11</f>
        <v>0.84328460693360086</v>
      </c>
      <c r="G5">
        <f t="shared" si="1"/>
        <v>0.55737314301289698</v>
      </c>
    </row>
    <row r="6" spans="1:10" ht="15.6" x14ac:dyDescent="0.25">
      <c r="B6" s="14" t="s">
        <v>45</v>
      </c>
      <c r="C6" s="2">
        <v>34.905994415283203</v>
      </c>
      <c r="D6" s="3">
        <v>13.246257781982401</v>
      </c>
      <c r="E6">
        <f t="shared" si="0"/>
        <v>21.659736633300803</v>
      </c>
      <c r="F6">
        <f>E6-E12</f>
        <v>0.94094753265390096</v>
      </c>
      <c r="G6">
        <f t="shared" si="1"/>
        <v>0.52089065769909659</v>
      </c>
    </row>
    <row r="7" spans="1:10" ht="15.6" x14ac:dyDescent="0.25">
      <c r="B7" s="14" t="s">
        <v>46</v>
      </c>
      <c r="C7" s="2">
        <v>34.661149978637702</v>
      </c>
      <c r="D7" s="3">
        <v>10.2825991312663</v>
      </c>
      <c r="E7">
        <f t="shared" si="0"/>
        <v>24.3785508473714</v>
      </c>
      <c r="F7">
        <f>E7-E10</f>
        <v>3.9508708318074994</v>
      </c>
      <c r="G7">
        <f t="shared" si="1"/>
        <v>6.4665013210481168E-2</v>
      </c>
      <c r="H7">
        <f>AVERAGE(G7:G9)</f>
        <v>0.36370113825968237</v>
      </c>
      <c r="I7">
        <f>STDEV(G7:G9)</f>
        <v>0.32974106916155632</v>
      </c>
      <c r="J7">
        <v>2.9000000000000001E-2</v>
      </c>
    </row>
    <row r="8" spans="1:10" ht="15.6" x14ac:dyDescent="0.25">
      <c r="B8" s="14" t="s">
        <v>46</v>
      </c>
      <c r="C8" s="4">
        <v>33.748649597167997</v>
      </c>
      <c r="D8" s="3">
        <v>13.2469339370728</v>
      </c>
      <c r="E8">
        <f t="shared" si="0"/>
        <v>20.501715660095197</v>
      </c>
      <c r="F8">
        <f>E8-E11</f>
        <v>0.47928619384759585</v>
      </c>
      <c r="G8">
        <f t="shared" si="1"/>
        <v>0.71733245275111412</v>
      </c>
    </row>
    <row r="9" spans="1:10" ht="15.6" x14ac:dyDescent="0.25">
      <c r="B9" s="14" t="s">
        <v>46</v>
      </c>
      <c r="C9" s="4">
        <v>34.925308227539098</v>
      </c>
      <c r="D9" s="3">
        <v>12.512692451477101</v>
      </c>
      <c r="E9">
        <f t="shared" si="0"/>
        <v>22.412615776061998</v>
      </c>
      <c r="F9">
        <f>E9-E12</f>
        <v>1.6938266754150959</v>
      </c>
      <c r="G9">
        <f t="shared" si="1"/>
        <v>0.30910594881745179</v>
      </c>
    </row>
    <row r="10" spans="1:10" ht="15.6" x14ac:dyDescent="0.25">
      <c r="B10" s="2" t="s">
        <v>9</v>
      </c>
      <c r="C10" s="2">
        <v>32.1632270812988</v>
      </c>
      <c r="D10" s="3">
        <v>11.735547065734901</v>
      </c>
      <c r="E10">
        <f t="shared" si="0"/>
        <v>20.427680015563901</v>
      </c>
      <c r="G10">
        <v>1</v>
      </c>
      <c r="H10">
        <f>AVERAGE(G10:G12)</f>
        <v>1</v>
      </c>
    </row>
    <row r="11" spans="1:10" ht="15.6" x14ac:dyDescent="0.25">
      <c r="B11" s="2" t="s">
        <v>9</v>
      </c>
      <c r="C11" s="4">
        <v>32.676780700683601</v>
      </c>
      <c r="D11" s="3">
        <v>12.654351234436</v>
      </c>
      <c r="E11">
        <f t="shared" si="0"/>
        <v>20.022429466247601</v>
      </c>
      <c r="G11">
        <v>1</v>
      </c>
    </row>
    <row r="12" spans="1:10" ht="15.6" x14ac:dyDescent="0.25">
      <c r="B12" s="2" t="s">
        <v>9</v>
      </c>
      <c r="C12" s="4">
        <v>32.9445991516113</v>
      </c>
      <c r="D12" s="3">
        <v>12.2258100509644</v>
      </c>
      <c r="E12">
        <f t="shared" si="0"/>
        <v>20.718789100646902</v>
      </c>
      <c r="G12">
        <v>1</v>
      </c>
    </row>
    <row r="13" spans="1:10" ht="15.6" x14ac:dyDescent="0.25">
      <c r="B13" s="2"/>
      <c r="C13" s="4"/>
      <c r="D13" s="3"/>
    </row>
    <row r="14" spans="1:10" x14ac:dyDescent="0.25">
      <c r="A14" s="13" t="s">
        <v>48</v>
      </c>
      <c r="B14" t="s">
        <v>1</v>
      </c>
      <c r="C14" t="s">
        <v>2</v>
      </c>
      <c r="D14" s="1" t="s">
        <v>3</v>
      </c>
      <c r="E14" t="s">
        <v>4</v>
      </c>
      <c r="F14" t="s">
        <v>5</v>
      </c>
      <c r="G14" s="13" t="s">
        <v>72</v>
      </c>
      <c r="H14" t="s">
        <v>6</v>
      </c>
      <c r="I14" t="s">
        <v>7</v>
      </c>
      <c r="J14" t="s">
        <v>8</v>
      </c>
    </row>
    <row r="15" spans="1:10" x14ac:dyDescent="0.25">
      <c r="B15" s="15" t="s">
        <v>47</v>
      </c>
      <c r="C15" s="3">
        <v>29.833482742309599</v>
      </c>
      <c r="D15" s="3">
        <v>12.329478263855</v>
      </c>
      <c r="E15">
        <f>C15-D15</f>
        <v>17.504004478454597</v>
      </c>
      <c r="G15">
        <v>1</v>
      </c>
    </row>
    <row r="16" spans="1:10" x14ac:dyDescent="0.25">
      <c r="B16" s="15" t="s">
        <v>47</v>
      </c>
      <c r="C16" s="3">
        <v>29.994096755981399</v>
      </c>
      <c r="D16" s="3">
        <v>12.2967185974121</v>
      </c>
      <c r="E16">
        <f t="shared" ref="E16:E23" si="2">C16-D16</f>
        <v>17.6973781585693</v>
      </c>
      <c r="G16">
        <v>1</v>
      </c>
    </row>
    <row r="17" spans="1:11" x14ac:dyDescent="0.25">
      <c r="B17" s="15" t="s">
        <v>47</v>
      </c>
      <c r="C17" s="3">
        <v>30.373857498168899</v>
      </c>
      <c r="D17" s="3">
        <v>12.7133884429932</v>
      </c>
      <c r="E17">
        <f t="shared" si="2"/>
        <v>17.6604690551757</v>
      </c>
      <c r="G17">
        <v>1</v>
      </c>
    </row>
    <row r="18" spans="1:11" x14ac:dyDescent="0.25">
      <c r="B18" s="15" t="s">
        <v>49</v>
      </c>
      <c r="C18" s="5">
        <v>29.504999999999999</v>
      </c>
      <c r="D18" s="3">
        <v>11.4578847885132</v>
      </c>
      <c r="E18">
        <f t="shared" si="2"/>
        <v>18.047115211486798</v>
      </c>
      <c r="F18">
        <f>E18-E15</f>
        <v>0.5431107330322007</v>
      </c>
      <c r="G18">
        <f t="shared" ref="G18:G23" si="3">2^-F18</f>
        <v>0.6862895379402848</v>
      </c>
      <c r="H18">
        <f>AVERAGE(G18:G20)</f>
        <v>0.69585670333009253</v>
      </c>
      <c r="I18">
        <f>STDEV(G18:G20)</f>
        <v>7.8273329613010256E-2</v>
      </c>
      <c r="J18">
        <v>3.0000000000000001E-3</v>
      </c>
    </row>
    <row r="19" spans="1:11" x14ac:dyDescent="0.25">
      <c r="B19" s="15" t="s">
        <v>49</v>
      </c>
      <c r="C19" s="3">
        <v>29.305841445922901</v>
      </c>
      <c r="D19" s="3">
        <v>11.2471837997437</v>
      </c>
      <c r="E19">
        <f t="shared" si="2"/>
        <v>18.058657646179199</v>
      </c>
      <c r="F19">
        <f>E19-E16</f>
        <v>0.36127948760989881</v>
      </c>
      <c r="G19">
        <f t="shared" si="3"/>
        <v>0.77847386578662625</v>
      </c>
    </row>
    <row r="20" spans="1:11" x14ac:dyDescent="0.25">
      <c r="B20" s="15" t="s">
        <v>49</v>
      </c>
      <c r="C20" s="3">
        <v>29.803529739379901</v>
      </c>
      <c r="D20" s="3">
        <v>11.459917068481399</v>
      </c>
      <c r="E20">
        <f t="shared" si="2"/>
        <v>18.343612670898501</v>
      </c>
      <c r="F20">
        <f>E20-E17</f>
        <v>0.68314361572280191</v>
      </c>
      <c r="G20">
        <f t="shared" si="3"/>
        <v>0.62280670626336654</v>
      </c>
    </row>
    <row r="21" spans="1:11" x14ac:dyDescent="0.25">
      <c r="B21" s="15" t="s">
        <v>50</v>
      </c>
      <c r="C21" s="5">
        <v>34.857999999999997</v>
      </c>
      <c r="D21" s="3">
        <v>12.5915422439575</v>
      </c>
      <c r="E21">
        <f t="shared" si="2"/>
        <v>22.266457756042499</v>
      </c>
      <c r="F21">
        <f>E21-E15</f>
        <v>4.7624532775879018</v>
      </c>
      <c r="G21">
        <f t="shared" si="3"/>
        <v>3.6843315958716233E-2</v>
      </c>
      <c r="H21">
        <f>AVERAGE(G21:G23)</f>
        <v>0.12262808826306913</v>
      </c>
      <c r="I21">
        <f>STDEV(G21:G23)</f>
        <v>0.17745636620612729</v>
      </c>
      <c r="J21">
        <v>1.2999999999999999E-2</v>
      </c>
      <c r="K21" s="13"/>
    </row>
    <row r="22" spans="1:11" x14ac:dyDescent="0.25">
      <c r="B22" s="15" t="s">
        <v>50</v>
      </c>
      <c r="C22" s="3">
        <v>37.896659851074197</v>
      </c>
      <c r="D22" s="3">
        <v>12.3590641021729</v>
      </c>
      <c r="E22">
        <f t="shared" si="2"/>
        <v>25.537595748901296</v>
      </c>
      <c r="F22">
        <f>E22-E16</f>
        <v>7.8402175903319957</v>
      </c>
      <c r="G22">
        <f t="shared" si="3"/>
        <v>4.3637446842135384E-3</v>
      </c>
    </row>
    <row r="23" spans="1:11" x14ac:dyDescent="0.25">
      <c r="B23" s="15" t="s">
        <v>50</v>
      </c>
      <c r="C23" s="3">
        <v>31.8058986663818</v>
      </c>
      <c r="D23" s="3">
        <v>12.5313673019409</v>
      </c>
      <c r="E23">
        <f t="shared" si="2"/>
        <v>19.2745313644409</v>
      </c>
      <c r="F23">
        <f>E23-E17</f>
        <v>1.6140623092652007</v>
      </c>
      <c r="G23">
        <f t="shared" si="3"/>
        <v>0.3266772041462776</v>
      </c>
    </row>
    <row r="25" spans="1:11" x14ac:dyDescent="0.25">
      <c r="A25" s="13" t="s">
        <v>46</v>
      </c>
      <c r="B25" t="s">
        <v>10</v>
      </c>
      <c r="C25" s="6" t="s">
        <v>3</v>
      </c>
      <c r="D25" t="s">
        <v>4</v>
      </c>
      <c r="E25" t="s">
        <v>5</v>
      </c>
      <c r="F25" s="13" t="s">
        <v>72</v>
      </c>
      <c r="G25" t="s">
        <v>6</v>
      </c>
      <c r="H25" t="s">
        <v>7</v>
      </c>
      <c r="I25" t="s">
        <v>8</v>
      </c>
    </row>
    <row r="26" spans="1:11" x14ac:dyDescent="0.25">
      <c r="B26" s="7">
        <v>36.690250396728501</v>
      </c>
      <c r="C26" s="7">
        <v>12.5234832763672</v>
      </c>
      <c r="D26">
        <f>B26-C26</f>
        <v>24.1667671203613</v>
      </c>
      <c r="E26">
        <f>D26-D30</f>
        <v>2.1077632904052948</v>
      </c>
      <c r="F26">
        <f>2^-E26</f>
        <v>0.23200643235497437</v>
      </c>
      <c r="G26">
        <f>AVERAGE(F26:F28)</f>
        <v>0.31713853533956465</v>
      </c>
      <c r="H26">
        <f>STDEV(F26:F28)</f>
        <v>0.12093303288000029</v>
      </c>
      <c r="I26">
        <v>0.01</v>
      </c>
    </row>
    <row r="27" spans="1:11" x14ac:dyDescent="0.25">
      <c r="B27" s="7">
        <v>35.1268920898438</v>
      </c>
      <c r="C27" s="7">
        <v>13.2469339370728</v>
      </c>
      <c r="D27">
        <f t="shared" ref="D27:D32" si="4">B27-C27</f>
        <v>21.879958152771</v>
      </c>
      <c r="E27">
        <f>D27-D31</f>
        <v>1.9222412109374964</v>
      </c>
      <c r="F27">
        <f>2^-E27</f>
        <v>0.26384431235582323</v>
      </c>
    </row>
    <row r="28" spans="1:11" x14ac:dyDescent="0.25">
      <c r="B28" s="7">
        <v>34.538925170898402</v>
      </c>
      <c r="C28" s="7">
        <v>12.512692451477101</v>
      </c>
      <c r="D28">
        <f t="shared" si="4"/>
        <v>22.026232719421301</v>
      </c>
      <c r="E28">
        <f>D28-D32</f>
        <v>1.1342716217041016</v>
      </c>
      <c r="F28">
        <f>2^-E28</f>
        <v>0.45556486130789642</v>
      </c>
    </row>
    <row r="29" spans="1:11" x14ac:dyDescent="0.25">
      <c r="B29" s="6" t="s">
        <v>9</v>
      </c>
      <c r="C29" t="s">
        <v>3</v>
      </c>
    </row>
    <row r="30" spans="1:11" x14ac:dyDescent="0.25">
      <c r="B30" s="7">
        <v>34.489631652832003</v>
      </c>
      <c r="C30" s="3">
        <v>12.430627822876</v>
      </c>
      <c r="D30">
        <f t="shared" si="4"/>
        <v>22.059003829956005</v>
      </c>
      <c r="F30">
        <v>1</v>
      </c>
      <c r="G30">
        <f>AVERAGE(F30:F32)</f>
        <v>1</v>
      </c>
    </row>
    <row r="31" spans="1:11" x14ac:dyDescent="0.25">
      <c r="B31" s="7">
        <v>32.612068176269503</v>
      </c>
      <c r="C31" s="3">
        <v>12.654351234436</v>
      </c>
      <c r="D31">
        <f t="shared" si="4"/>
        <v>19.957716941833503</v>
      </c>
      <c r="F31">
        <v>1</v>
      </c>
    </row>
    <row r="32" spans="1:11" x14ac:dyDescent="0.25">
      <c r="B32" s="7">
        <v>33.117771148681598</v>
      </c>
      <c r="C32" s="3">
        <v>12.2258100509644</v>
      </c>
      <c r="D32">
        <f t="shared" si="4"/>
        <v>20.8919610977172</v>
      </c>
      <c r="F32">
        <v>1</v>
      </c>
    </row>
    <row r="34" spans="1:9" x14ac:dyDescent="0.25">
      <c r="A34" s="13" t="s">
        <v>51</v>
      </c>
      <c r="B34" t="s">
        <v>2</v>
      </c>
      <c r="C34" t="s">
        <v>3</v>
      </c>
      <c r="D34" t="s">
        <v>4</v>
      </c>
      <c r="E34" t="s">
        <v>5</v>
      </c>
      <c r="F34" s="13" t="s">
        <v>72</v>
      </c>
      <c r="G34" t="s">
        <v>6</v>
      </c>
      <c r="H34" t="s">
        <v>7</v>
      </c>
      <c r="I34" t="s">
        <v>8</v>
      </c>
    </row>
    <row r="35" spans="1:9" x14ac:dyDescent="0.25">
      <c r="B35">
        <v>28.241144180297852</v>
      </c>
      <c r="C35" s="5">
        <v>11.533695220947266</v>
      </c>
      <c r="D35">
        <f>B35-C35</f>
        <v>16.707448959350586</v>
      </c>
      <c r="E35">
        <f>D35-D39</f>
        <v>-5.2543268203735352</v>
      </c>
      <c r="F35">
        <f>2^-E35</f>
        <v>38.168929519241054</v>
      </c>
      <c r="G35">
        <f>AVERAGE(F35:F37)</f>
        <v>52.01128597648097</v>
      </c>
      <c r="H35">
        <f>STDEV(F35:F37)</f>
        <v>18.299651589260222</v>
      </c>
      <c r="I35">
        <v>0.04</v>
      </c>
    </row>
    <row r="36" spans="1:9" x14ac:dyDescent="0.25">
      <c r="B36">
        <v>28.049467086791992</v>
      </c>
      <c r="C36" s="5">
        <v>11.614755630493164</v>
      </c>
      <c r="D36">
        <f t="shared" ref="D36:D40" si="5">B36-C36</f>
        <v>16.434711456298828</v>
      </c>
      <c r="E36">
        <f>D36-D40</f>
        <v>-5.4952497482299805</v>
      </c>
      <c r="F36">
        <f>2^-E36</f>
        <v>45.106071903732335</v>
      </c>
    </row>
    <row r="37" spans="1:9" x14ac:dyDescent="0.25">
      <c r="B37">
        <v>28.054498672485352</v>
      </c>
      <c r="C37" s="5">
        <v>11.573280334472656</v>
      </c>
      <c r="D37">
        <f t="shared" si="5"/>
        <v>16.481218338012695</v>
      </c>
      <c r="E37">
        <f>D37-D41</f>
        <v>-6.1850509643554688</v>
      </c>
      <c r="F37">
        <f>2^-E37</f>
        <v>72.758856506469527</v>
      </c>
    </row>
    <row r="38" spans="1:9" x14ac:dyDescent="0.25">
      <c r="B38" t="s">
        <v>9</v>
      </c>
      <c r="C38" t="s">
        <v>3</v>
      </c>
    </row>
    <row r="39" spans="1:9" x14ac:dyDescent="0.25">
      <c r="B39">
        <v>34.094707489013672</v>
      </c>
      <c r="C39">
        <v>12.132931709289551</v>
      </c>
      <c r="D39">
        <f t="shared" si="5"/>
        <v>21.961775779724121</v>
      </c>
      <c r="F39">
        <v>1</v>
      </c>
      <c r="G39">
        <f>AVERAGE(F39:F41)</f>
        <v>1</v>
      </c>
    </row>
    <row r="40" spans="1:9" x14ac:dyDescent="0.25">
      <c r="B40">
        <v>34.108417510986328</v>
      </c>
      <c r="C40">
        <v>12.17845630645752</v>
      </c>
      <c r="D40">
        <f t="shared" si="5"/>
        <v>21.929961204528809</v>
      </c>
      <c r="F40">
        <v>1</v>
      </c>
    </row>
    <row r="41" spans="1:9" x14ac:dyDescent="0.25">
      <c r="B41">
        <v>34.870792388916016</v>
      </c>
      <c r="C41">
        <v>12.204523086547852</v>
      </c>
      <c r="D41">
        <f>B41-C41</f>
        <v>22.666269302368164</v>
      </c>
      <c r="F41">
        <v>1</v>
      </c>
    </row>
    <row r="43" spans="1:9" x14ac:dyDescent="0.25">
      <c r="A43" s="13" t="s">
        <v>51</v>
      </c>
      <c r="B43" t="s">
        <v>10</v>
      </c>
      <c r="C43" t="s">
        <v>3</v>
      </c>
    </row>
    <row r="44" spans="1:9" x14ac:dyDescent="0.25">
      <c r="B44" s="7">
        <v>34.883613586425803</v>
      </c>
      <c r="C44" s="7">
        <v>15.949138641357401</v>
      </c>
      <c r="D44">
        <f t="shared" ref="D44:D50" si="6">B44-C44</f>
        <v>18.934474945068402</v>
      </c>
      <c r="E44">
        <f>D44-D48</f>
        <v>-2.1087074279785014</v>
      </c>
      <c r="F44">
        <f>2^-E44</f>
        <v>4.3130469716870463</v>
      </c>
      <c r="G44">
        <f>AVERAGE(F44:F46)</f>
        <v>4.7701086317205075</v>
      </c>
      <c r="H44">
        <f>STDEV(F44:F46)</f>
        <v>0.61227677926563162</v>
      </c>
      <c r="I44">
        <v>8.9999999999999993E-3</v>
      </c>
    </row>
    <row r="45" spans="1:9" x14ac:dyDescent="0.25">
      <c r="B45" s="7">
        <v>35.991156260172502</v>
      </c>
      <c r="C45" s="7">
        <v>15.722248077392599</v>
      </c>
      <c r="D45">
        <f t="shared" si="6"/>
        <v>20.268908182779903</v>
      </c>
      <c r="E45">
        <f>D45-D49</f>
        <v>-2.1799939473470005</v>
      </c>
      <c r="F45">
        <f>2^-E45</f>
        <v>4.5315165297123885</v>
      </c>
    </row>
    <row r="46" spans="1:9" x14ac:dyDescent="0.25">
      <c r="B46" s="7">
        <v>35.555179595947301</v>
      </c>
      <c r="C46" s="7">
        <v>13.604560852050801</v>
      </c>
      <c r="D46">
        <f t="shared" si="6"/>
        <v>21.950618743896499</v>
      </c>
      <c r="E46">
        <f>D46-D50</f>
        <v>-2.4504227447509983</v>
      </c>
      <c r="F46">
        <f>2^-E46</f>
        <v>5.4657623937620876</v>
      </c>
    </row>
    <row r="47" spans="1:9" x14ac:dyDescent="0.25">
      <c r="B47" t="s">
        <v>9</v>
      </c>
      <c r="C47" t="s">
        <v>3</v>
      </c>
    </row>
    <row r="48" spans="1:9" x14ac:dyDescent="0.25">
      <c r="B48" s="7">
        <v>33.717922210693402</v>
      </c>
      <c r="C48" s="3">
        <v>12.6747398376465</v>
      </c>
      <c r="D48">
        <f t="shared" si="6"/>
        <v>21.043182373046903</v>
      </c>
      <c r="F48">
        <v>1</v>
      </c>
      <c r="G48">
        <f>AVERAGE(F48:F50)</f>
        <v>1</v>
      </c>
    </row>
    <row r="49" spans="1:9" x14ac:dyDescent="0.25">
      <c r="B49" s="7">
        <v>36.493003845214801</v>
      </c>
      <c r="C49" s="3">
        <v>14.0441017150879</v>
      </c>
      <c r="D49">
        <f t="shared" si="6"/>
        <v>22.448902130126903</v>
      </c>
      <c r="F49">
        <v>1</v>
      </c>
    </row>
    <row r="50" spans="1:9" x14ac:dyDescent="0.25">
      <c r="B50">
        <v>35.104999999999997</v>
      </c>
      <c r="C50" s="3">
        <v>10.7039585113525</v>
      </c>
      <c r="D50">
        <f t="shared" si="6"/>
        <v>24.401041488647497</v>
      </c>
      <c r="F50">
        <v>1</v>
      </c>
    </row>
    <row r="51" spans="1:9" x14ac:dyDescent="0.25">
      <c r="C51" s="3"/>
    </row>
    <row r="52" spans="1:9" x14ac:dyDescent="0.25">
      <c r="C52" s="3"/>
    </row>
    <row r="53" spans="1:9" x14ac:dyDescent="0.25">
      <c r="C53" s="3"/>
    </row>
    <row r="54" spans="1:9" x14ac:dyDescent="0.25">
      <c r="A54" s="13" t="s">
        <v>52</v>
      </c>
      <c r="B54" t="s">
        <v>10</v>
      </c>
      <c r="C54" s="5" t="s">
        <v>3</v>
      </c>
      <c r="D54" t="s">
        <v>4</v>
      </c>
      <c r="E54" t="s">
        <v>5</v>
      </c>
      <c r="F54" s="13" t="s">
        <v>72</v>
      </c>
      <c r="G54" t="s">
        <v>6</v>
      </c>
      <c r="H54" t="s">
        <v>7</v>
      </c>
      <c r="I54" t="s">
        <v>8</v>
      </c>
    </row>
    <row r="55" spans="1:9" x14ac:dyDescent="0.25">
      <c r="A55" s="7" t="s">
        <v>11</v>
      </c>
      <c r="B55" s="7">
        <v>34.883613586425803</v>
      </c>
      <c r="C55" s="3">
        <v>15.949138641357401</v>
      </c>
      <c r="D55">
        <v>18.934474945068398</v>
      </c>
      <c r="E55">
        <v>-2.1087074279785001</v>
      </c>
      <c r="F55">
        <v>4.3130469716870499</v>
      </c>
      <c r="G55">
        <v>4.7701086317205101</v>
      </c>
      <c r="H55">
        <v>0.61227677926563595</v>
      </c>
      <c r="I55">
        <v>8.9999999999999993E-3</v>
      </c>
    </row>
    <row r="56" spans="1:9" x14ac:dyDescent="0.25">
      <c r="A56" s="7" t="s">
        <v>12</v>
      </c>
      <c r="B56" s="7">
        <v>35.991156260172502</v>
      </c>
      <c r="C56" s="3">
        <v>15.722248077392599</v>
      </c>
      <c r="D56">
        <v>20.268908182779899</v>
      </c>
      <c r="E56">
        <v>-2.179993947347</v>
      </c>
      <c r="F56">
        <v>4.5315165297123903</v>
      </c>
    </row>
    <row r="57" spans="1:9" x14ac:dyDescent="0.25">
      <c r="A57" s="7" t="s">
        <v>11</v>
      </c>
      <c r="B57" s="7">
        <v>35.555179595947301</v>
      </c>
      <c r="C57" s="3">
        <v>13.604560852050801</v>
      </c>
      <c r="D57">
        <v>21.950618743896499</v>
      </c>
      <c r="E57">
        <v>-2.4504227447510001</v>
      </c>
      <c r="F57">
        <v>5.4657623937620903</v>
      </c>
    </row>
    <row r="58" spans="1:9" x14ac:dyDescent="0.25">
      <c r="A58" s="7" t="s">
        <v>9</v>
      </c>
      <c r="B58" s="7">
        <v>33.717922210693402</v>
      </c>
      <c r="C58" s="3">
        <v>12.6747398376465</v>
      </c>
      <c r="D58">
        <v>21.0431823730469</v>
      </c>
      <c r="F58">
        <v>1</v>
      </c>
      <c r="G58">
        <v>1</v>
      </c>
    </row>
    <row r="59" spans="1:9" x14ac:dyDescent="0.25">
      <c r="A59" s="7" t="s">
        <v>9</v>
      </c>
      <c r="B59" s="7">
        <v>36.493003845214801</v>
      </c>
      <c r="C59" s="3">
        <v>14.0441017150879</v>
      </c>
      <c r="D59">
        <v>22.4489021301269</v>
      </c>
      <c r="F59">
        <v>1</v>
      </c>
    </row>
    <row r="60" spans="1:9" x14ac:dyDescent="0.25">
      <c r="A60" s="7" t="s">
        <v>9</v>
      </c>
      <c r="B60">
        <v>35.104999999999997</v>
      </c>
      <c r="C60" s="3">
        <v>10.7039585113525</v>
      </c>
      <c r="D60">
        <v>24.4010414886475</v>
      </c>
      <c r="F60">
        <v>1</v>
      </c>
    </row>
    <row r="61" spans="1:9" x14ac:dyDescent="0.25">
      <c r="A61" s="3" t="s">
        <v>13</v>
      </c>
      <c r="B61" s="3">
        <v>36.866626739502003</v>
      </c>
      <c r="C61" s="3">
        <v>15.2992658615112</v>
      </c>
      <c r="D61">
        <f>B61-C61</f>
        <v>21.567360877990801</v>
      </c>
      <c r="E61">
        <f>D61-D58</f>
        <v>0.52417850494390095</v>
      </c>
      <c r="F61">
        <f>2^-E61</f>
        <v>0.69535494412680277</v>
      </c>
      <c r="G61">
        <f>AVERAGE(F61:F63)</f>
        <v>1.1252425715284347</v>
      </c>
      <c r="H61">
        <f>STDEV(F61:F63)</f>
        <v>0.37892886394566833</v>
      </c>
    </row>
    <row r="62" spans="1:9" x14ac:dyDescent="0.25">
      <c r="A62" s="3" t="s">
        <v>13</v>
      </c>
      <c r="B62" s="3">
        <v>36.331306457519503</v>
      </c>
      <c r="C62" s="3">
        <v>14.3789052963257</v>
      </c>
      <c r="D62">
        <f>B62-C62</f>
        <v>21.952401161193805</v>
      </c>
      <c r="E62">
        <f>D62-D59</f>
        <v>-0.49650096893309481</v>
      </c>
      <c r="F62">
        <f>2^-E62</f>
        <v>1.4107877647228704</v>
      </c>
    </row>
    <row r="63" spans="1:9" x14ac:dyDescent="0.25">
      <c r="A63" s="3" t="s">
        <v>13</v>
      </c>
      <c r="B63" s="3">
        <v>36.706142425537102</v>
      </c>
      <c r="C63" s="3">
        <v>12.649457931518601</v>
      </c>
      <c r="D63">
        <f>B63-C63</f>
        <v>24.056684494018501</v>
      </c>
      <c r="E63">
        <f>D63-D60</f>
        <v>-0.34435699462899905</v>
      </c>
      <c r="F63">
        <f>2^-E63</f>
        <v>1.2695850057356306</v>
      </c>
    </row>
    <row r="64" spans="1:9" x14ac:dyDescent="0.25">
      <c r="C64" s="3"/>
    </row>
    <row r="65" spans="1:9" x14ac:dyDescent="0.25">
      <c r="A65" t="s">
        <v>1</v>
      </c>
      <c r="B65" t="s">
        <v>10</v>
      </c>
      <c r="C65" t="s">
        <v>3</v>
      </c>
      <c r="D65" t="s">
        <v>4</v>
      </c>
      <c r="E65" t="s">
        <v>5</v>
      </c>
      <c r="F65" s="13" t="s">
        <v>72</v>
      </c>
      <c r="G65" t="s">
        <v>6</v>
      </c>
    </row>
    <row r="66" spans="1:9" x14ac:dyDescent="0.25">
      <c r="A66" t="s">
        <v>2</v>
      </c>
      <c r="B66" s="7">
        <v>34.883613586425803</v>
      </c>
      <c r="C66" s="7">
        <v>15.949138641357401</v>
      </c>
      <c r="D66">
        <f t="shared" ref="D66:D68" si="7">B66-C66</f>
        <v>18.934474945068402</v>
      </c>
      <c r="E66">
        <f t="shared" ref="E66:E68" si="8">D66-D69</f>
        <v>-2.1087074279785014</v>
      </c>
      <c r="F66">
        <f t="shared" ref="F66:F68" si="9">2^-E66</f>
        <v>4.3130469716870463</v>
      </c>
      <c r="G66">
        <f>AVERAGE(F66:F68)</f>
        <v>4.7701086317205075</v>
      </c>
    </row>
    <row r="67" spans="1:9" x14ac:dyDescent="0.25">
      <c r="A67" t="s">
        <v>2</v>
      </c>
      <c r="B67">
        <v>35.991156260172502</v>
      </c>
      <c r="C67" s="7">
        <v>15.722248077392599</v>
      </c>
      <c r="D67">
        <f t="shared" si="7"/>
        <v>20.268908182779903</v>
      </c>
      <c r="E67">
        <f t="shared" si="8"/>
        <v>-2.1799939473470005</v>
      </c>
      <c r="F67">
        <f t="shared" si="9"/>
        <v>4.5315165297123885</v>
      </c>
    </row>
    <row r="68" spans="1:9" x14ac:dyDescent="0.25">
      <c r="A68" t="s">
        <v>2</v>
      </c>
      <c r="B68" s="7">
        <v>35.555179595947301</v>
      </c>
      <c r="C68" s="7">
        <v>13.604560852050801</v>
      </c>
      <c r="D68">
        <f t="shared" si="7"/>
        <v>21.950618743896499</v>
      </c>
      <c r="E68">
        <f t="shared" si="8"/>
        <v>-2.4504227447509983</v>
      </c>
      <c r="F68">
        <f t="shared" si="9"/>
        <v>5.4657623937620876</v>
      </c>
    </row>
    <row r="69" spans="1:9" x14ac:dyDescent="0.25">
      <c r="A69" t="s">
        <v>9</v>
      </c>
      <c r="B69" s="7">
        <v>33.717922210693402</v>
      </c>
      <c r="C69" s="3">
        <v>12.6747398376465</v>
      </c>
      <c r="D69">
        <f t="shared" ref="D69:D74" si="10">B69-C69</f>
        <v>21.043182373046903</v>
      </c>
      <c r="F69">
        <v>1</v>
      </c>
      <c r="G69">
        <f>AVERAGE(F69:F71)</f>
        <v>1</v>
      </c>
    </row>
    <row r="70" spans="1:9" x14ac:dyDescent="0.25">
      <c r="A70" t="s">
        <v>9</v>
      </c>
      <c r="B70" s="7">
        <v>36.493003845214801</v>
      </c>
      <c r="C70" s="3">
        <v>14.0441017150879</v>
      </c>
      <c r="D70">
        <f t="shared" si="10"/>
        <v>22.448902130126903</v>
      </c>
      <c r="F70">
        <v>1</v>
      </c>
    </row>
    <row r="71" spans="1:9" x14ac:dyDescent="0.25">
      <c r="A71" t="s">
        <v>9</v>
      </c>
      <c r="B71">
        <v>35.104999999999997</v>
      </c>
      <c r="C71" s="3">
        <v>10.7039585113525</v>
      </c>
      <c r="D71">
        <f t="shared" si="10"/>
        <v>24.401041488647497</v>
      </c>
      <c r="F71">
        <v>1</v>
      </c>
    </row>
    <row r="72" spans="1:9" x14ac:dyDescent="0.25">
      <c r="A72" t="s">
        <v>14</v>
      </c>
      <c r="B72" s="3">
        <v>36.331306457519503</v>
      </c>
      <c r="C72" s="3">
        <v>15.2992658615112</v>
      </c>
      <c r="D72">
        <f t="shared" si="10"/>
        <v>21.032040596008301</v>
      </c>
      <c r="E72">
        <f>D72-D69</f>
        <v>-1.114177703860264E-2</v>
      </c>
      <c r="F72">
        <f>2^-E72</f>
        <v>1.0077527897839818</v>
      </c>
      <c r="G72">
        <f>AVERAGE(F72:F74)</f>
        <v>1.1401892313180362</v>
      </c>
    </row>
    <row r="73" spans="1:9" x14ac:dyDescent="0.25">
      <c r="A73" t="s">
        <v>14</v>
      </c>
      <c r="B73" s="5">
        <v>36.634691874186203</v>
      </c>
      <c r="C73" s="3">
        <v>14.3789052963257</v>
      </c>
      <c r="D73">
        <f t="shared" si="10"/>
        <v>22.255786577860505</v>
      </c>
      <c r="E73">
        <f>D73-D70</f>
        <v>-0.19311555226639854</v>
      </c>
      <c r="F73">
        <f>2^-E73</f>
        <v>1.1432298984344991</v>
      </c>
    </row>
    <row r="74" spans="1:9" x14ac:dyDescent="0.25">
      <c r="A74" t="s">
        <v>14</v>
      </c>
      <c r="B74" s="3">
        <v>36.706142425537102</v>
      </c>
      <c r="C74" s="3">
        <v>12.649457931518601</v>
      </c>
      <c r="D74">
        <f t="shared" si="10"/>
        <v>24.056684494018501</v>
      </c>
      <c r="E74">
        <f>D74-D71</f>
        <v>-0.34435699462899549</v>
      </c>
      <c r="F74">
        <f>2^-E74</f>
        <v>1.2695850057356275</v>
      </c>
    </row>
    <row r="76" spans="1:9" x14ac:dyDescent="0.25">
      <c r="A76" s="13" t="s">
        <v>42</v>
      </c>
      <c r="B76" t="s">
        <v>1</v>
      </c>
      <c r="C76" t="s">
        <v>2</v>
      </c>
      <c r="D76" t="s">
        <v>3</v>
      </c>
      <c r="E76" t="s">
        <v>4</v>
      </c>
      <c r="F76" t="s">
        <v>5</v>
      </c>
      <c r="G76" s="13" t="s">
        <v>72</v>
      </c>
      <c r="H76" t="s">
        <v>6</v>
      </c>
      <c r="I76" t="s">
        <v>8</v>
      </c>
    </row>
    <row r="77" spans="1:9" x14ac:dyDescent="0.25">
      <c r="B77" s="5" t="s">
        <v>15</v>
      </c>
      <c r="C77" s="3">
        <v>35.0517387390137</v>
      </c>
      <c r="D77" s="3">
        <v>13.0518455505371</v>
      </c>
      <c r="E77">
        <f>C77-D77</f>
        <v>21.999893188476598</v>
      </c>
      <c r="F77">
        <f>E77-E86</f>
        <v>0.77851772308349965</v>
      </c>
      <c r="G77">
        <f>2^-F77</f>
        <v>0.5829654453666685</v>
      </c>
      <c r="H77">
        <f>AVERAGE(G77:G79)</f>
        <v>0.71049164651907404</v>
      </c>
      <c r="I77">
        <v>6.9900000000000004E-2</v>
      </c>
    </row>
    <row r="78" spans="1:9" x14ac:dyDescent="0.25">
      <c r="B78" s="5" t="s">
        <v>15</v>
      </c>
      <c r="C78" s="3">
        <v>33.559192657470703</v>
      </c>
      <c r="D78" s="3">
        <v>12.862987518310501</v>
      </c>
      <c r="E78">
        <f t="shared" ref="E78:E88" si="11">C78-D78</f>
        <v>20.696205139160202</v>
      </c>
      <c r="F78">
        <f>E78-E87</f>
        <v>0.48143959045409801</v>
      </c>
      <c r="G78">
        <f t="shared" ref="G78:G85" si="12">2^-F78</f>
        <v>0.71626254610245121</v>
      </c>
    </row>
    <row r="79" spans="1:9" x14ac:dyDescent="0.25">
      <c r="B79" s="5" t="s">
        <v>15</v>
      </c>
      <c r="C79" s="3">
        <v>33.540977478027301</v>
      </c>
      <c r="D79" s="3">
        <v>11.413087844848601</v>
      </c>
      <c r="E79">
        <f t="shared" si="11"/>
        <v>22.1278896331787</v>
      </c>
      <c r="F79">
        <f>E79-E88</f>
        <v>0.26491641998290305</v>
      </c>
      <c r="G79">
        <f t="shared" si="12"/>
        <v>0.83224694808810218</v>
      </c>
    </row>
    <row r="80" spans="1:9" x14ac:dyDescent="0.25">
      <c r="B80" s="5" t="s">
        <v>16</v>
      </c>
      <c r="C80" s="3">
        <v>36.233188629150398</v>
      </c>
      <c r="D80" s="3">
        <v>12.330064773559601</v>
      </c>
      <c r="E80">
        <f t="shared" si="11"/>
        <v>23.903123855590799</v>
      </c>
      <c r="F80">
        <f>E80-E86</f>
        <v>2.6817483901977006</v>
      </c>
      <c r="G80">
        <f t="shared" si="12"/>
        <v>0.15585232796942164</v>
      </c>
      <c r="H80">
        <f>AVERAGE(G80:G82)</f>
        <v>0.25318743209902206</v>
      </c>
      <c r="I80">
        <v>4.0000000000000002E-4</v>
      </c>
    </row>
    <row r="81" spans="1:9" x14ac:dyDescent="0.25">
      <c r="B81" s="5" t="s">
        <v>16</v>
      </c>
      <c r="C81" s="3">
        <v>34.925563812255902</v>
      </c>
      <c r="D81" s="3">
        <v>12.3904418945312</v>
      </c>
      <c r="E81">
        <f t="shared" si="11"/>
        <v>22.535121917724702</v>
      </c>
      <c r="F81">
        <f>E81-E87</f>
        <v>2.3203563690185973</v>
      </c>
      <c r="G81">
        <f t="shared" si="12"/>
        <v>0.20021800620139704</v>
      </c>
    </row>
    <row r="82" spans="1:9" x14ac:dyDescent="0.25">
      <c r="B82" s="5" t="s">
        <v>16</v>
      </c>
      <c r="C82" s="3">
        <v>35.150131225585902</v>
      </c>
      <c r="D82" s="3">
        <v>11.977769851684601</v>
      </c>
      <c r="E82">
        <f t="shared" si="11"/>
        <v>23.172361373901303</v>
      </c>
      <c r="F82">
        <f>E82-E88</f>
        <v>1.309388160705506</v>
      </c>
      <c r="G82">
        <f t="shared" si="12"/>
        <v>0.40349196212624749</v>
      </c>
    </row>
    <row r="83" spans="1:9" x14ac:dyDescent="0.25">
      <c r="B83" s="5" t="s">
        <v>17</v>
      </c>
      <c r="C83" s="3">
        <v>35.793281555175803</v>
      </c>
      <c r="D83" s="3">
        <v>11.5547790527344</v>
      </c>
      <c r="E83">
        <f t="shared" si="11"/>
        <v>24.238502502441403</v>
      </c>
      <c r="F83">
        <f>E83-E86</f>
        <v>3.0171270370483043</v>
      </c>
      <c r="G83">
        <f t="shared" si="12"/>
        <v>0.12352482893394169</v>
      </c>
      <c r="H83">
        <f>AVERAGE(G83:G85)</f>
        <v>0.17436802469490298</v>
      </c>
      <c r="I83">
        <v>2.0000000000000001E-4</v>
      </c>
    </row>
    <row r="84" spans="1:9" x14ac:dyDescent="0.25">
      <c r="B84" s="5" t="s">
        <v>17</v>
      </c>
      <c r="C84" s="3">
        <v>39.501071929931598</v>
      </c>
      <c r="D84" s="3">
        <v>12.463915824890099</v>
      </c>
      <c r="E84">
        <f t="shared" si="11"/>
        <v>27.037156105041497</v>
      </c>
      <c r="F84">
        <f>E84-E87</f>
        <v>6.8223905563353924</v>
      </c>
      <c r="G84">
        <f t="shared" si="12"/>
        <v>8.8360018963965989E-3</v>
      </c>
    </row>
    <row r="85" spans="1:9" x14ac:dyDescent="0.25">
      <c r="B85" s="5" t="s">
        <v>17</v>
      </c>
      <c r="C85" s="3">
        <v>35.090553283691399</v>
      </c>
      <c r="D85" s="3">
        <v>11.8718729019165</v>
      </c>
      <c r="E85">
        <f t="shared" si="11"/>
        <v>23.218680381774899</v>
      </c>
      <c r="F85">
        <f>E85-E88</f>
        <v>1.3557071685791016</v>
      </c>
      <c r="G85">
        <f t="shared" si="12"/>
        <v>0.39074324325437065</v>
      </c>
    </row>
    <row r="86" spans="1:9" x14ac:dyDescent="0.25">
      <c r="B86" s="5" t="s">
        <v>9</v>
      </c>
      <c r="C86" s="3">
        <v>33.206233978271499</v>
      </c>
      <c r="D86" s="3">
        <v>11.9848585128784</v>
      </c>
      <c r="E86">
        <f t="shared" si="11"/>
        <v>21.221375465393098</v>
      </c>
      <c r="G86">
        <v>1</v>
      </c>
      <c r="H86">
        <f>AVERAGE(G86:G88)</f>
        <v>1</v>
      </c>
    </row>
    <row r="87" spans="1:9" x14ac:dyDescent="0.25">
      <c r="B87" s="5" t="s">
        <v>9</v>
      </c>
      <c r="C87" s="3">
        <v>32.160816192627003</v>
      </c>
      <c r="D87" s="3">
        <v>11.9460506439209</v>
      </c>
      <c r="E87">
        <f t="shared" si="11"/>
        <v>20.214765548706104</v>
      </c>
      <c r="G87">
        <v>1</v>
      </c>
    </row>
    <row r="88" spans="1:9" x14ac:dyDescent="0.25">
      <c r="B88" s="5" t="s">
        <v>9</v>
      </c>
      <c r="C88" s="3">
        <v>34.086032867431598</v>
      </c>
      <c r="D88" s="3">
        <v>12.223059654235801</v>
      </c>
      <c r="E88">
        <f t="shared" si="11"/>
        <v>21.862973213195797</v>
      </c>
      <c r="G88">
        <v>1</v>
      </c>
    </row>
    <row r="89" spans="1:9" x14ac:dyDescent="0.25">
      <c r="B89" s="5"/>
      <c r="C89" s="3"/>
      <c r="D89" s="3"/>
    </row>
    <row r="90" spans="1:9" x14ac:dyDescent="0.25">
      <c r="A90" s="13" t="s">
        <v>53</v>
      </c>
      <c r="B90" s="5"/>
      <c r="C90" s="3" t="s">
        <v>10</v>
      </c>
      <c r="D90" s="3" t="s">
        <v>3</v>
      </c>
      <c r="E90" t="s">
        <v>4</v>
      </c>
      <c r="F90" t="s">
        <v>5</v>
      </c>
      <c r="G90" s="13" t="s">
        <v>72</v>
      </c>
      <c r="H90" t="s">
        <v>6</v>
      </c>
      <c r="I90" s="13" t="s">
        <v>43</v>
      </c>
    </row>
    <row r="91" spans="1:9" x14ac:dyDescent="0.25">
      <c r="B91" s="5" t="s">
        <v>18</v>
      </c>
      <c r="C91" s="8">
        <v>23.177122116088899</v>
      </c>
      <c r="D91" s="8">
        <v>13.2071590423584</v>
      </c>
      <c r="E91">
        <f t="shared" ref="E91:E96" si="13">C91-D91</f>
        <v>9.9699630737304989</v>
      </c>
      <c r="F91">
        <f>E91-E94</f>
        <v>1.3383712768554989</v>
      </c>
      <c r="G91">
        <f>2^-F91</f>
        <v>0.39546686429395411</v>
      </c>
      <c r="H91">
        <f>AVERAGE(G91:G93)</f>
        <v>0.33673677675639918</v>
      </c>
      <c r="I91">
        <v>8.9999999999999993E-3</v>
      </c>
    </row>
    <row r="92" spans="1:9" x14ac:dyDescent="0.25">
      <c r="B92" s="5" t="s">
        <v>18</v>
      </c>
      <c r="C92" s="8">
        <v>22.998847961425799</v>
      </c>
      <c r="D92" s="8">
        <v>13.233217239379901</v>
      </c>
      <c r="E92">
        <f t="shared" si="13"/>
        <v>9.7656307220458984</v>
      </c>
      <c r="F92">
        <f>E92-E95</f>
        <v>1.2939872741698988</v>
      </c>
      <c r="G92">
        <f>2^-F92</f>
        <v>0.40782234400284606</v>
      </c>
    </row>
    <row r="93" spans="1:9" x14ac:dyDescent="0.25">
      <c r="B93" s="5" t="s">
        <v>18</v>
      </c>
      <c r="C93" s="8">
        <v>23.666942596435501</v>
      </c>
      <c r="D93" s="8">
        <v>13.3128871917725</v>
      </c>
      <c r="E93">
        <f t="shared" si="13"/>
        <v>10.354055404663001</v>
      </c>
      <c r="F93">
        <f>E93-E96</f>
        <v>2.2728471755981001</v>
      </c>
      <c r="G93">
        <f>2^-F93</f>
        <v>0.20692112197239731</v>
      </c>
    </row>
    <row r="94" spans="1:9" x14ac:dyDescent="0.25">
      <c r="B94" s="5" t="s">
        <v>19</v>
      </c>
      <c r="C94" s="8">
        <v>21.8486843109131</v>
      </c>
      <c r="D94" s="8">
        <v>13.2170925140381</v>
      </c>
      <c r="E94">
        <f t="shared" si="13"/>
        <v>8.631591796875</v>
      </c>
      <c r="G94">
        <v>1</v>
      </c>
      <c r="H94">
        <v>1</v>
      </c>
    </row>
    <row r="95" spans="1:9" x14ac:dyDescent="0.25">
      <c r="B95" s="5" t="s">
        <v>19</v>
      </c>
      <c r="C95" s="8">
        <v>21.7350177764893</v>
      </c>
      <c r="D95" s="8">
        <v>13.263374328613301</v>
      </c>
      <c r="E95">
        <f t="shared" si="13"/>
        <v>8.4716434478759997</v>
      </c>
      <c r="G95">
        <v>1</v>
      </c>
    </row>
    <row r="96" spans="1:9" x14ac:dyDescent="0.25">
      <c r="B96" s="5" t="s">
        <v>19</v>
      </c>
      <c r="C96" s="8">
        <v>21.4201145172119</v>
      </c>
      <c r="D96" s="8">
        <v>13.338906288146999</v>
      </c>
      <c r="E96">
        <f t="shared" si="13"/>
        <v>8.0812082290649006</v>
      </c>
      <c r="G96">
        <v>1</v>
      </c>
    </row>
    <row r="98" spans="2:8" x14ac:dyDescent="0.25">
      <c r="B98" s="5" t="s">
        <v>20</v>
      </c>
      <c r="C98" s="5" t="s">
        <v>21</v>
      </c>
      <c r="D98" s="3">
        <v>13.028112411499</v>
      </c>
      <c r="F98" s="5" t="s">
        <v>22</v>
      </c>
      <c r="G98">
        <f>2^D98/(2^D101+2^D98)</f>
        <v>0.78995200966192614</v>
      </c>
    </row>
    <row r="99" spans="2:8" x14ac:dyDescent="0.25">
      <c r="B99" s="5" t="s">
        <v>20</v>
      </c>
      <c r="C99" s="5" t="s">
        <v>21</v>
      </c>
      <c r="D99" s="3">
        <v>13.3031606674194</v>
      </c>
      <c r="G99">
        <f>2^D99/(2^D102+2^D99)</f>
        <v>0.82732415956480676</v>
      </c>
    </row>
    <row r="100" spans="2:8" x14ac:dyDescent="0.25">
      <c r="B100" s="5" t="s">
        <v>20</v>
      </c>
      <c r="C100" s="5" t="s">
        <v>21</v>
      </c>
      <c r="D100" s="3">
        <v>12.820720672607401</v>
      </c>
      <c r="G100">
        <f>2^D100/(2^D103+2^D100)</f>
        <v>0.81373285395627981</v>
      </c>
    </row>
    <row r="101" spans="2:8" x14ac:dyDescent="0.25">
      <c r="B101" s="5" t="s">
        <v>23</v>
      </c>
      <c r="C101" s="5" t="s">
        <v>21</v>
      </c>
      <c r="D101" s="3">
        <v>11.1170663833618</v>
      </c>
      <c r="F101" s="9" t="s">
        <v>24</v>
      </c>
      <c r="G101">
        <f>2^D101/(2^D98+2^D101)</f>
        <v>0.21004799033807375</v>
      </c>
    </row>
    <row r="102" spans="2:8" x14ac:dyDescent="0.25">
      <c r="B102" s="5" t="s">
        <v>23</v>
      </c>
      <c r="C102" s="5" t="s">
        <v>21</v>
      </c>
      <c r="D102" s="3">
        <v>11.042774200439499</v>
      </c>
      <c r="G102">
        <f>2^D102/(2^D99+2^D102)</f>
        <v>0.17267584043519318</v>
      </c>
    </row>
    <row r="103" spans="2:8" x14ac:dyDescent="0.25">
      <c r="B103" s="5" t="s">
        <v>23</v>
      </c>
      <c r="C103" s="5" t="s">
        <v>21</v>
      </c>
      <c r="D103" s="3">
        <v>10.6935386657715</v>
      </c>
      <c r="G103">
        <f>2^D103/(2^D100+2^D103)</f>
        <v>0.18626714604372022</v>
      </c>
    </row>
    <row r="104" spans="2:8" x14ac:dyDescent="0.25">
      <c r="B104" s="5" t="s">
        <v>23</v>
      </c>
      <c r="C104" s="5" t="s">
        <v>25</v>
      </c>
      <c r="D104" s="3">
        <v>12.6487169265747</v>
      </c>
      <c r="F104" s="9" t="s">
        <v>26</v>
      </c>
      <c r="G104">
        <f>2^D104/(2^D104+2^D107)</f>
        <v>0.62772024704083607</v>
      </c>
    </row>
    <row r="105" spans="2:8" x14ac:dyDescent="0.25">
      <c r="B105" s="5" t="s">
        <v>23</v>
      </c>
      <c r="C105" s="5" t="s">
        <v>25</v>
      </c>
      <c r="D105" s="3">
        <v>13.011532783508301</v>
      </c>
      <c r="G105">
        <f>2^D105/(2^D105+2^D108)</f>
        <v>0.78229225858732743</v>
      </c>
    </row>
    <row r="106" spans="2:8" x14ac:dyDescent="0.25">
      <c r="B106" s="5" t="s">
        <v>23</v>
      </c>
      <c r="C106" s="5" t="s">
        <v>25</v>
      </c>
      <c r="D106" s="3">
        <v>13.1916103363037</v>
      </c>
      <c r="G106">
        <f>2^D106/(2^D106+2^D109)</f>
        <v>0.80301747966251846</v>
      </c>
    </row>
    <row r="107" spans="2:8" x14ac:dyDescent="0.25">
      <c r="B107" s="5" t="s">
        <v>20</v>
      </c>
      <c r="C107" s="5" t="s">
        <v>25</v>
      </c>
      <c r="D107" s="3">
        <v>11.894982337951699</v>
      </c>
      <c r="F107" s="9" t="s">
        <v>27</v>
      </c>
      <c r="G107">
        <f>2^D107/(2^D104+2^D107)</f>
        <v>0.37227975295916393</v>
      </c>
    </row>
    <row r="108" spans="2:8" x14ac:dyDescent="0.25">
      <c r="B108" s="5" t="s">
        <v>20</v>
      </c>
      <c r="C108" s="5" t="s">
        <v>25</v>
      </c>
      <c r="D108" s="3">
        <v>11.166217803955099</v>
      </c>
      <c r="G108">
        <f>2^D108/(2^D105+2^D108)</f>
        <v>0.21770774141267252</v>
      </c>
    </row>
    <row r="109" spans="2:8" x14ac:dyDescent="0.25">
      <c r="B109" s="5" t="s">
        <v>20</v>
      </c>
      <c r="C109" s="5" t="s">
        <v>25</v>
      </c>
      <c r="D109" s="3">
        <v>11.1642465591431</v>
      </c>
      <c r="G109">
        <f>2^D109/(2^D106+2^D109)</f>
        <v>0.19698252033748156</v>
      </c>
    </row>
    <row r="110" spans="2:8" x14ac:dyDescent="0.25">
      <c r="B110" s="5" t="s">
        <v>23</v>
      </c>
      <c r="C110" s="3" t="s">
        <v>2</v>
      </c>
      <c r="D110" s="5">
        <v>34.719000000000001</v>
      </c>
      <c r="F110" s="9" t="s">
        <v>28</v>
      </c>
      <c r="G110">
        <f>2^D110/(2^D110+2^D113)</f>
        <v>8.6479733860503158E-2</v>
      </c>
      <c r="H110">
        <f>AVERAGE(G110:G112)</f>
        <v>0.19345584131811122</v>
      </c>
    </row>
    <row r="111" spans="2:8" x14ac:dyDescent="0.25">
      <c r="B111" s="5" t="s">
        <v>23</v>
      </c>
      <c r="C111" s="8" t="s">
        <v>40</v>
      </c>
      <c r="D111" s="3">
        <v>34.201972961425803</v>
      </c>
      <c r="G111">
        <f>2^D111/(2^D111+2^D114)</f>
        <v>0.29298471768364076</v>
      </c>
    </row>
    <row r="112" spans="2:8" x14ac:dyDescent="0.25">
      <c r="B112" s="5" t="s">
        <v>23</v>
      </c>
      <c r="C112" s="8" t="s">
        <v>40</v>
      </c>
      <c r="D112" s="3">
        <v>33.965530395507798</v>
      </c>
      <c r="G112">
        <f>2^D112/(2^D112+2^D115)</f>
        <v>0.20090307241018973</v>
      </c>
    </row>
    <row r="113" spans="1:8" x14ac:dyDescent="0.25">
      <c r="B113" s="5" t="s">
        <v>20</v>
      </c>
      <c r="C113" s="8" t="s">
        <v>40</v>
      </c>
      <c r="D113" s="3">
        <v>38.120002746582003</v>
      </c>
      <c r="F113" s="9" t="s">
        <v>29</v>
      </c>
      <c r="G113">
        <f>2^D113/(2^D110+2^D113)</f>
        <v>0.91352026613949677</v>
      </c>
      <c r="H113">
        <f>AVERAGE(G113:G115)</f>
        <v>0.80654415868188878</v>
      </c>
    </row>
    <row r="114" spans="1:8" x14ac:dyDescent="0.25">
      <c r="B114" s="5" t="s">
        <v>20</v>
      </c>
      <c r="C114" s="8" t="s">
        <v>40</v>
      </c>
      <c r="D114" s="3">
        <v>35.472888946533203</v>
      </c>
      <c r="G114">
        <f>2^D114/(2^D111+2^D114)</f>
        <v>0.70701528231635924</v>
      </c>
    </row>
    <row r="115" spans="1:8" x14ac:dyDescent="0.25">
      <c r="B115" s="5" t="s">
        <v>20</v>
      </c>
      <c r="C115" s="8" t="s">
        <v>40</v>
      </c>
      <c r="D115" s="3">
        <v>35.957401275634801</v>
      </c>
      <c r="G115">
        <f>2^D115/(2^D112+2^D115)</f>
        <v>0.79909692758981021</v>
      </c>
    </row>
    <row r="117" spans="1:8" x14ac:dyDescent="0.25">
      <c r="A117" s="13" t="s">
        <v>56</v>
      </c>
    </row>
    <row r="118" spans="1:8" x14ac:dyDescent="0.25">
      <c r="B118" s="5" t="s">
        <v>30</v>
      </c>
      <c r="C118" s="5" t="s">
        <v>10</v>
      </c>
      <c r="D118" s="3">
        <v>31.558414459228501</v>
      </c>
      <c r="F118" t="s">
        <v>31</v>
      </c>
      <c r="G118">
        <f>2^-(D121-D118)</f>
        <v>7.2776664986986872E-2</v>
      </c>
      <c r="H118">
        <f>G118/G121</f>
        <v>25.302451948202037</v>
      </c>
    </row>
    <row r="119" spans="1:8" x14ac:dyDescent="0.25">
      <c r="B119" s="5" t="s">
        <v>30</v>
      </c>
      <c r="C119" s="5" t="s">
        <v>10</v>
      </c>
      <c r="D119" s="3">
        <v>31.946149826049801</v>
      </c>
      <c r="G119">
        <f>2^-(D122-D119)</f>
        <v>5.1184781998789446E-2</v>
      </c>
      <c r="H119">
        <f>G119/G122</f>
        <v>13.601642030932929</v>
      </c>
    </row>
    <row r="120" spans="1:8" x14ac:dyDescent="0.25">
      <c r="B120" s="5" t="s">
        <v>30</v>
      </c>
      <c r="C120" s="5" t="s">
        <v>10</v>
      </c>
      <c r="D120" s="3">
        <v>32.079574584960902</v>
      </c>
      <c r="G120">
        <f>2^-(D123-D120)</f>
        <v>0.14850553023367766</v>
      </c>
      <c r="H120">
        <f>G120/G123</f>
        <v>35.977274112576275</v>
      </c>
    </row>
    <row r="121" spans="1:8" x14ac:dyDescent="0.25">
      <c r="B121" s="5" t="s">
        <v>32</v>
      </c>
      <c r="C121" s="5" t="s">
        <v>10</v>
      </c>
      <c r="D121" s="3">
        <v>35.338794708252003</v>
      </c>
      <c r="F121" t="s">
        <v>33</v>
      </c>
      <c r="G121">
        <f>2^-(E124-D118)</f>
        <v>2.8762692697123487E-3</v>
      </c>
      <c r="H121">
        <f>G121/G121</f>
        <v>1</v>
      </c>
    </row>
    <row r="122" spans="1:8" x14ac:dyDescent="0.25">
      <c r="B122" s="5" t="s">
        <v>32</v>
      </c>
      <c r="C122" s="5" t="s">
        <v>10</v>
      </c>
      <c r="D122" s="3">
        <v>36.234291076660199</v>
      </c>
      <c r="G122">
        <f>2^-(E125-D119)</f>
        <v>3.7631325602000649E-3</v>
      </c>
      <c r="H122">
        <f>G122/G122</f>
        <v>1</v>
      </c>
    </row>
    <row r="123" spans="1:8" x14ac:dyDescent="0.25">
      <c r="B123" s="5" t="s">
        <v>32</v>
      </c>
      <c r="C123" s="5" t="s">
        <v>10</v>
      </c>
      <c r="D123" s="3">
        <v>34.830986022949197</v>
      </c>
      <c r="G123">
        <f>2^-(E126-D120)</f>
        <v>4.1277593674548521E-3</v>
      </c>
      <c r="H123">
        <f>G123/G123</f>
        <v>1</v>
      </c>
    </row>
    <row r="124" spans="1:8" x14ac:dyDescent="0.25">
      <c r="B124" s="5" t="s">
        <v>9</v>
      </c>
      <c r="C124" s="5" t="s">
        <v>10</v>
      </c>
      <c r="D124" s="5" t="s">
        <v>34</v>
      </c>
      <c r="E124">
        <v>40</v>
      </c>
    </row>
    <row r="125" spans="1:8" x14ac:dyDescent="0.25">
      <c r="B125" s="5" t="s">
        <v>9</v>
      </c>
      <c r="C125" s="5" t="s">
        <v>10</v>
      </c>
      <c r="D125" s="5" t="s">
        <v>34</v>
      </c>
      <c r="E125">
        <v>40</v>
      </c>
    </row>
    <row r="126" spans="1:8" x14ac:dyDescent="0.25">
      <c r="B126" s="5" t="s">
        <v>9</v>
      </c>
      <c r="C126" s="5" t="s">
        <v>10</v>
      </c>
      <c r="D126" s="5" t="s">
        <v>34</v>
      </c>
      <c r="E126">
        <v>40</v>
      </c>
    </row>
    <row r="128" spans="1:8" x14ac:dyDescent="0.25">
      <c r="B128" s="3"/>
      <c r="C128" s="3"/>
    </row>
    <row r="129" spans="1:9" x14ac:dyDescent="0.25">
      <c r="B129" s="13" t="s">
        <v>41</v>
      </c>
      <c r="C129" t="s">
        <v>3</v>
      </c>
      <c r="D129" t="s">
        <v>4</v>
      </c>
      <c r="E129" t="s">
        <v>5</v>
      </c>
      <c r="F129" s="13" t="s">
        <v>72</v>
      </c>
      <c r="G129" t="s">
        <v>6</v>
      </c>
      <c r="H129" t="s">
        <v>7</v>
      </c>
      <c r="I129" t="s">
        <v>8</v>
      </c>
    </row>
    <row r="130" spans="1:9" x14ac:dyDescent="0.25">
      <c r="A130" t="s">
        <v>9</v>
      </c>
      <c r="B130" s="3">
        <v>24.791698455810501</v>
      </c>
      <c r="C130" s="3">
        <v>16.231500625610401</v>
      </c>
      <c r="D130">
        <f>B130-C130</f>
        <v>8.5601978302000994</v>
      </c>
      <c r="F130">
        <v>1</v>
      </c>
      <c r="G130">
        <v>1</v>
      </c>
    </row>
    <row r="131" spans="1:9" x14ac:dyDescent="0.25">
      <c r="A131" t="s">
        <v>9</v>
      </c>
      <c r="B131" s="3">
        <v>24.315364837646499</v>
      </c>
      <c r="C131" s="3">
        <v>15.123406410217299</v>
      </c>
      <c r="D131">
        <f t="shared" ref="D131:D138" si="14">B131-C131</f>
        <v>9.1919584274291992</v>
      </c>
      <c r="F131">
        <v>1</v>
      </c>
      <c r="G131" s="3"/>
    </row>
    <row r="132" spans="1:9" x14ac:dyDescent="0.25">
      <c r="A132" t="s">
        <v>9</v>
      </c>
      <c r="B132" s="3">
        <v>24.4378261566162</v>
      </c>
      <c r="C132" s="3">
        <v>15.674771308898899</v>
      </c>
      <c r="D132">
        <f t="shared" si="14"/>
        <v>8.7630548477173011</v>
      </c>
      <c r="F132">
        <v>1</v>
      </c>
    </row>
    <row r="133" spans="1:9" x14ac:dyDescent="0.25">
      <c r="A133" s="15" t="s">
        <v>54</v>
      </c>
      <c r="B133" s="3">
        <v>22.022907257080099</v>
      </c>
      <c r="C133" s="3">
        <v>12.870715141296399</v>
      </c>
      <c r="D133">
        <f t="shared" si="14"/>
        <v>9.1521921157837003</v>
      </c>
      <c r="E133">
        <f>D133-D130</f>
        <v>0.5919942855836009</v>
      </c>
      <c r="F133">
        <f t="shared" ref="F133:F138" si="15">2^-E133</f>
        <v>0.66342519807521827</v>
      </c>
      <c r="G133">
        <f>AVERAGE(F133:F135)</f>
        <v>0.6346446342944122</v>
      </c>
      <c r="H133">
        <f>STDEV(F133:F135)</f>
        <v>8.8217816864391896E-2</v>
      </c>
      <c r="I133">
        <v>1.9E-2</v>
      </c>
    </row>
    <row r="134" spans="1:9" x14ac:dyDescent="0.25">
      <c r="A134" s="15" t="s">
        <v>54</v>
      </c>
      <c r="B134" s="3">
        <v>22.795160293579102</v>
      </c>
      <c r="C134" s="3">
        <v>12.702512741088899</v>
      </c>
      <c r="D134">
        <f t="shared" si="14"/>
        <v>10.092647552490202</v>
      </c>
      <c r="E134">
        <f>D134-D131</f>
        <v>0.90068912506100318</v>
      </c>
      <c r="F134">
        <f t="shared" si="15"/>
        <v>0.53563081800805246</v>
      </c>
    </row>
    <row r="135" spans="1:9" x14ac:dyDescent="0.25">
      <c r="A135" s="15" t="s">
        <v>54</v>
      </c>
      <c r="B135" s="3">
        <v>21.922716140747099</v>
      </c>
      <c r="C135" s="3">
        <v>12.6551065444946</v>
      </c>
      <c r="D135">
        <f t="shared" si="14"/>
        <v>9.2676095962524982</v>
      </c>
      <c r="E135">
        <f>D135-D132</f>
        <v>0.50455474853519711</v>
      </c>
      <c r="F135">
        <f t="shared" si="15"/>
        <v>0.70487788679996588</v>
      </c>
    </row>
    <row r="136" spans="1:9" x14ac:dyDescent="0.25">
      <c r="A136" s="15" t="s">
        <v>55</v>
      </c>
      <c r="B136" s="3">
        <v>22.781932830810501</v>
      </c>
      <c r="C136" s="3">
        <v>12.4492387771606</v>
      </c>
      <c r="D136">
        <f t="shared" si="14"/>
        <v>10.332694053649901</v>
      </c>
      <c r="E136">
        <f>D136-D130</f>
        <v>1.7724962234498012</v>
      </c>
      <c r="F136">
        <f t="shared" si="15"/>
        <v>0.29270185146416811</v>
      </c>
      <c r="G136">
        <f>AVERAGE(F136:F138)</f>
        <v>0.39065768882811458</v>
      </c>
      <c r="H136">
        <f>STDEV(F136:F138)</f>
        <v>0.10494515308044573</v>
      </c>
      <c r="I136">
        <v>1E-3</v>
      </c>
    </row>
    <row r="137" spans="1:9" x14ac:dyDescent="0.25">
      <c r="A137" s="15" t="s">
        <v>55</v>
      </c>
      <c r="B137" s="3">
        <v>22.462064743041999</v>
      </c>
      <c r="C137" s="3">
        <v>12.2741899490356</v>
      </c>
      <c r="D137">
        <f t="shared" si="14"/>
        <v>10.187874794006399</v>
      </c>
      <c r="E137">
        <f>D137-D131</f>
        <v>0.99591636657719995</v>
      </c>
      <c r="F137">
        <f t="shared" si="15"/>
        <v>0.50141728440400413</v>
      </c>
    </row>
    <row r="138" spans="1:9" x14ac:dyDescent="0.25">
      <c r="A138" s="15" t="s">
        <v>55</v>
      </c>
      <c r="B138" s="3">
        <v>22.5775470733643</v>
      </c>
      <c r="C138" s="3">
        <v>12.410392761230501</v>
      </c>
      <c r="D138">
        <f t="shared" si="14"/>
        <v>10.1671543121338</v>
      </c>
      <c r="E138">
        <f>D138-D132</f>
        <v>1.4040994644164986</v>
      </c>
      <c r="F138">
        <f t="shared" si="15"/>
        <v>0.37785393061617151</v>
      </c>
    </row>
    <row r="139" spans="1:9" x14ac:dyDescent="0.25">
      <c r="A139" s="5"/>
      <c r="B139" s="3"/>
      <c r="C139" s="3"/>
    </row>
    <row r="140" spans="1:9" x14ac:dyDescent="0.25">
      <c r="B140" t="s">
        <v>10</v>
      </c>
      <c r="C140" t="s">
        <v>3</v>
      </c>
      <c r="D140" t="s">
        <v>4</v>
      </c>
      <c r="E140" t="s">
        <v>5</v>
      </c>
      <c r="F140" s="13" t="s">
        <v>72</v>
      </c>
      <c r="G140" t="s">
        <v>6</v>
      </c>
      <c r="H140" t="s">
        <v>7</v>
      </c>
      <c r="I140" t="s">
        <v>8</v>
      </c>
    </row>
    <row r="141" spans="1:9" x14ac:dyDescent="0.25">
      <c r="A141" s="13" t="s">
        <v>55</v>
      </c>
      <c r="B141" s="3">
        <v>33.9854125976563</v>
      </c>
      <c r="C141" s="3">
        <v>13.5761823654175</v>
      </c>
      <c r="D141">
        <f t="shared" ref="D141:D146" si="16">B141-C141</f>
        <v>20.409230232238798</v>
      </c>
      <c r="E141">
        <f>D141-D144</f>
        <v>4.3272714614868946</v>
      </c>
      <c r="F141">
        <f>2^-E141</f>
        <v>4.9815155544499917E-2</v>
      </c>
      <c r="G141">
        <f>AVERAGE(F141:F143)</f>
        <v>0.2273372890202229</v>
      </c>
      <c r="H141">
        <f>STDEV(F141:F143)</f>
        <v>0.2581593761333521</v>
      </c>
      <c r="I141">
        <v>3.5000000000000003E-2</v>
      </c>
    </row>
    <row r="142" spans="1:9" x14ac:dyDescent="0.25">
      <c r="A142" s="13" t="s">
        <v>55</v>
      </c>
      <c r="B142" s="3">
        <v>32.303142547607401</v>
      </c>
      <c r="C142" s="3">
        <v>13.7354373931885</v>
      </c>
      <c r="D142">
        <f t="shared" si="16"/>
        <v>18.567705154418903</v>
      </c>
      <c r="E142">
        <f>D142-D145</f>
        <v>3.2014675140380024</v>
      </c>
      <c r="F142">
        <f>2^-E142</f>
        <v>0.10870818583618996</v>
      </c>
    </row>
    <row r="143" spans="1:9" x14ac:dyDescent="0.25">
      <c r="A143" s="13" t="s">
        <v>55</v>
      </c>
      <c r="B143" s="3">
        <v>32.250301361083999</v>
      </c>
      <c r="C143" s="3">
        <v>13.482497215271</v>
      </c>
      <c r="D143">
        <f t="shared" si="16"/>
        <v>18.767804145812999</v>
      </c>
      <c r="E143">
        <f>D143-D146</f>
        <v>0.93377017974849608</v>
      </c>
      <c r="F143">
        <f>2^-E143</f>
        <v>0.52348852567997883</v>
      </c>
    </row>
    <row r="144" spans="1:9" x14ac:dyDescent="0.25">
      <c r="A144" t="s">
        <v>9</v>
      </c>
      <c r="B144" s="3">
        <v>32.299793243408203</v>
      </c>
      <c r="C144" s="3">
        <v>16.2178344726563</v>
      </c>
      <c r="D144">
        <f t="shared" si="16"/>
        <v>16.081958770751903</v>
      </c>
      <c r="F144">
        <v>1</v>
      </c>
    </row>
    <row r="145" spans="1:11" x14ac:dyDescent="0.25">
      <c r="A145" t="s">
        <v>9</v>
      </c>
      <c r="B145" s="3">
        <v>31.1514701843262</v>
      </c>
      <c r="C145" s="3">
        <v>15.7852325439453</v>
      </c>
      <c r="D145">
        <f t="shared" si="16"/>
        <v>15.3662376403809</v>
      </c>
      <c r="F145">
        <v>1</v>
      </c>
    </row>
    <row r="146" spans="1:11" x14ac:dyDescent="0.25">
      <c r="A146" t="s">
        <v>9</v>
      </c>
      <c r="B146" s="3">
        <v>31.725631713867202</v>
      </c>
      <c r="C146" s="3">
        <v>13.891597747802701</v>
      </c>
      <c r="D146">
        <f t="shared" si="16"/>
        <v>17.834033966064503</v>
      </c>
      <c r="F146">
        <v>1</v>
      </c>
    </row>
    <row r="147" spans="1:11" x14ac:dyDescent="0.25">
      <c r="B147" s="3"/>
      <c r="C147" s="3"/>
    </row>
    <row r="148" spans="1:11" x14ac:dyDescent="0.25">
      <c r="A148" s="13" t="s">
        <v>71</v>
      </c>
      <c r="B148" s="3"/>
      <c r="C148" s="3" t="s">
        <v>65</v>
      </c>
      <c r="D148" t="s">
        <v>66</v>
      </c>
      <c r="E148" t="s">
        <v>67</v>
      </c>
      <c r="F148" t="s">
        <v>68</v>
      </c>
    </row>
    <row r="149" spans="1:11" x14ac:dyDescent="0.25">
      <c r="A149" t="s">
        <v>61</v>
      </c>
      <c r="B149" s="13" t="s">
        <v>62</v>
      </c>
      <c r="C149">
        <v>23.815107345581055</v>
      </c>
    </row>
    <row r="150" spans="1:11" x14ac:dyDescent="0.25">
      <c r="A150" t="s">
        <v>69</v>
      </c>
      <c r="C150">
        <v>23.812938690185547</v>
      </c>
    </row>
    <row r="151" spans="1:11" x14ac:dyDescent="0.25">
      <c r="A151" t="s">
        <v>70</v>
      </c>
      <c r="C151">
        <v>23.790136337280273</v>
      </c>
    </row>
    <row r="152" spans="1:11" x14ac:dyDescent="0.25">
      <c r="A152" t="s">
        <v>57</v>
      </c>
      <c r="C152">
        <f>C149-LOG(10,2)</f>
        <v>20.493179250693693</v>
      </c>
      <c r="G152" s="7"/>
      <c r="H152" s="11"/>
      <c r="I152" s="11"/>
    </row>
    <row r="153" spans="1:11" x14ac:dyDescent="0.25">
      <c r="A153" t="s">
        <v>57</v>
      </c>
      <c r="C153">
        <f>C150-LOG(10,2)</f>
        <v>20.491010595298185</v>
      </c>
      <c r="G153" s="7"/>
      <c r="H153" s="11"/>
      <c r="I153" s="11"/>
    </row>
    <row r="154" spans="1:11" x14ac:dyDescent="0.25">
      <c r="A154" t="s">
        <v>58</v>
      </c>
      <c r="C154">
        <f>C151-LOG(10,2)</f>
        <v>20.468208242392912</v>
      </c>
      <c r="G154" s="7"/>
      <c r="H154" s="11"/>
      <c r="I154" s="11"/>
    </row>
    <row r="155" spans="1:11" x14ac:dyDescent="0.25">
      <c r="A155" t="s">
        <v>59</v>
      </c>
      <c r="C155">
        <v>24.165798187255859</v>
      </c>
      <c r="D155">
        <f>C155-C152</f>
        <v>3.6726189365621664</v>
      </c>
      <c r="E155">
        <f t="shared" ref="E155:E160" si="17">POWER(2,-D155)</f>
        <v>7.8420848584966216E-2</v>
      </c>
      <c r="F155">
        <f t="shared" ref="F155:F160" si="18">E155*100</f>
        <v>7.8420848584966212</v>
      </c>
      <c r="G155" s="7"/>
      <c r="H155" s="11"/>
      <c r="I155" s="11"/>
      <c r="J155" s="11"/>
      <c r="K155" s="10"/>
    </row>
    <row r="156" spans="1:11" x14ac:dyDescent="0.25">
      <c r="A156" t="s">
        <v>59</v>
      </c>
      <c r="C156">
        <v>24.170438766479492</v>
      </c>
      <c r="D156">
        <f>C156-C153</f>
        <v>3.6794281711813071</v>
      </c>
      <c r="E156">
        <f t="shared" si="17"/>
        <v>7.8051589823942169E-2</v>
      </c>
      <c r="F156">
        <f t="shared" si="18"/>
        <v>7.8051589823942171</v>
      </c>
      <c r="G156" s="7"/>
      <c r="H156" s="11"/>
      <c r="I156" s="11"/>
      <c r="J156" s="11"/>
      <c r="K156" s="10"/>
    </row>
    <row r="157" spans="1:11" x14ac:dyDescent="0.25">
      <c r="A157" t="s">
        <v>59</v>
      </c>
      <c r="C157">
        <v>24.10261344909668</v>
      </c>
      <c r="D157">
        <f>C157-C154</f>
        <v>3.634405206703768</v>
      </c>
      <c r="E157">
        <f t="shared" si="17"/>
        <v>8.0525794119383529E-2</v>
      </c>
      <c r="F157">
        <f t="shared" si="18"/>
        <v>8.0525794119383534</v>
      </c>
      <c r="G157" s="7"/>
      <c r="H157" s="11"/>
      <c r="I157" s="11"/>
      <c r="J157" s="11"/>
      <c r="K157" s="10"/>
    </row>
    <row r="158" spans="1:11" x14ac:dyDescent="0.25">
      <c r="A158" t="s">
        <v>60</v>
      </c>
      <c r="C158">
        <v>27.687767028808594</v>
      </c>
      <c r="D158">
        <f>C158-C152</f>
        <v>7.1945877781149008</v>
      </c>
      <c r="E158">
        <f t="shared" si="17"/>
        <v>6.8267385777017872E-3</v>
      </c>
      <c r="F158">
        <f t="shared" si="18"/>
        <v>0.68267385777017875</v>
      </c>
      <c r="G158" s="7"/>
      <c r="H158" s="11"/>
      <c r="I158" s="11"/>
      <c r="J158" s="11"/>
      <c r="K158" s="10"/>
    </row>
    <row r="159" spans="1:11" x14ac:dyDescent="0.25">
      <c r="A159" t="s">
        <v>60</v>
      </c>
      <c r="C159">
        <v>27.901861190795898</v>
      </c>
      <c r="D159">
        <f>C159-C153</f>
        <v>7.4108505954977133</v>
      </c>
      <c r="E159">
        <f t="shared" si="17"/>
        <v>5.8764044287374266E-3</v>
      </c>
      <c r="F159">
        <f t="shared" si="18"/>
        <v>0.58764044287374262</v>
      </c>
      <c r="G159" s="7"/>
      <c r="H159" s="11"/>
      <c r="I159" s="11"/>
      <c r="J159" s="11"/>
      <c r="K159" s="10"/>
    </row>
    <row r="160" spans="1:11" x14ac:dyDescent="0.25">
      <c r="A160" t="s">
        <v>60</v>
      </c>
      <c r="C160">
        <v>27.806093215942383</v>
      </c>
      <c r="D160">
        <f>C160-C154</f>
        <v>7.3378849735494711</v>
      </c>
      <c r="E160">
        <f t="shared" si="17"/>
        <v>6.181252978771346E-3</v>
      </c>
      <c r="F160">
        <f t="shared" si="18"/>
        <v>0.61812529787713455</v>
      </c>
      <c r="G160" s="7"/>
      <c r="H160" s="11"/>
      <c r="I160" s="11"/>
      <c r="J160" s="11"/>
      <c r="K160" s="10"/>
    </row>
    <row r="161" spans="1:11" x14ac:dyDescent="0.25">
      <c r="A161" t="s">
        <v>61</v>
      </c>
      <c r="B161" s="13" t="s">
        <v>63</v>
      </c>
      <c r="C161">
        <v>24.21270751953125</v>
      </c>
      <c r="J161" s="11"/>
      <c r="K161" s="10"/>
    </row>
    <row r="162" spans="1:11" x14ac:dyDescent="0.25">
      <c r="A162" t="s">
        <v>69</v>
      </c>
      <c r="C162">
        <v>24.329374313354492</v>
      </c>
      <c r="J162" s="11"/>
      <c r="K162" s="10"/>
    </row>
    <row r="163" spans="1:11" x14ac:dyDescent="0.25">
      <c r="A163" t="s">
        <v>70</v>
      </c>
      <c r="C163">
        <v>24.363302230834961</v>
      </c>
      <c r="J163" s="11"/>
      <c r="K163" s="10"/>
    </row>
    <row r="164" spans="1:11" x14ac:dyDescent="0.25">
      <c r="A164" t="s">
        <v>57</v>
      </c>
      <c r="C164">
        <f>C161-LOG(10,2)</f>
        <v>20.890779424643888</v>
      </c>
    </row>
    <row r="165" spans="1:11" x14ac:dyDescent="0.25">
      <c r="A165" t="s">
        <v>57</v>
      </c>
      <c r="C165">
        <f>C162-LOG(10,2)</f>
        <v>21.00744621846713</v>
      </c>
    </row>
    <row r="166" spans="1:11" x14ac:dyDescent="0.25">
      <c r="A166" t="s">
        <v>58</v>
      </c>
      <c r="C166">
        <f>C163-LOG(10,2)</f>
        <v>21.041374135947599</v>
      </c>
    </row>
    <row r="167" spans="1:11" x14ac:dyDescent="0.25">
      <c r="A167" t="s">
        <v>59</v>
      </c>
      <c r="C167">
        <v>24.712352752685547</v>
      </c>
      <c r="D167">
        <f>C167-C164</f>
        <v>3.8215733280416586</v>
      </c>
      <c r="E167">
        <f t="shared" ref="E167:E172" si="19">POWER(2,-D167)</f>
        <v>7.0728068411229306E-2</v>
      </c>
      <c r="F167">
        <f t="shared" ref="F167:F184" si="20">E167*100</f>
        <v>7.0728068411229303</v>
      </c>
    </row>
    <row r="168" spans="1:11" x14ac:dyDescent="0.25">
      <c r="A168" t="s">
        <v>59</v>
      </c>
      <c r="C168">
        <v>24.359094619750977</v>
      </c>
      <c r="D168">
        <f>C168-C165</f>
        <v>3.3516484012838461</v>
      </c>
      <c r="E168">
        <f t="shared" si="19"/>
        <v>9.7961019506374716E-2</v>
      </c>
      <c r="F168">
        <f t="shared" si="20"/>
        <v>9.7961019506374711</v>
      </c>
    </row>
    <row r="169" spans="1:11" x14ac:dyDescent="0.25">
      <c r="A169" t="s">
        <v>59</v>
      </c>
      <c r="C169">
        <v>24.266834259033203</v>
      </c>
      <c r="D169">
        <f>C169-C166</f>
        <v>3.2254601230856039</v>
      </c>
      <c r="E169">
        <f t="shared" si="19"/>
        <v>0.10691527396097404</v>
      </c>
      <c r="F169">
        <f t="shared" si="20"/>
        <v>10.691527396097404</v>
      </c>
    </row>
    <row r="170" spans="1:11" x14ac:dyDescent="0.25">
      <c r="A170" t="s">
        <v>60</v>
      </c>
      <c r="C170">
        <v>29.625364303588867</v>
      </c>
      <c r="D170">
        <f>C170-C164</f>
        <v>8.7345848789449789</v>
      </c>
      <c r="E170">
        <f t="shared" si="19"/>
        <v>2.3476208164442541E-3</v>
      </c>
      <c r="F170">
        <f t="shared" si="20"/>
        <v>0.23476208164442541</v>
      </c>
    </row>
    <row r="171" spans="1:11" x14ac:dyDescent="0.25">
      <c r="A171" t="s">
        <v>60</v>
      </c>
      <c r="C171">
        <v>28.971437454223633</v>
      </c>
      <c r="D171">
        <f>C171-C165</f>
        <v>7.9639912357565024</v>
      </c>
      <c r="E171">
        <f t="shared" si="19"/>
        <v>4.0049744777906097E-3</v>
      </c>
      <c r="F171">
        <f t="shared" si="20"/>
        <v>0.40049744777906099</v>
      </c>
    </row>
    <row r="172" spans="1:11" x14ac:dyDescent="0.25">
      <c r="A172" t="s">
        <v>60</v>
      </c>
      <c r="C172">
        <v>29.472599029541016</v>
      </c>
      <c r="D172">
        <f>C172-C166</f>
        <v>8.4312248935934164</v>
      </c>
      <c r="E172">
        <f t="shared" si="19"/>
        <v>2.8969994105585433E-3</v>
      </c>
      <c r="F172">
        <f t="shared" si="20"/>
        <v>0.28969994105585434</v>
      </c>
    </row>
    <row r="173" spans="1:11" x14ac:dyDescent="0.25">
      <c r="A173" t="s">
        <v>61</v>
      </c>
      <c r="B173" s="13" t="s">
        <v>64</v>
      </c>
      <c r="C173">
        <v>22.847362518310547</v>
      </c>
    </row>
    <row r="174" spans="1:11" x14ac:dyDescent="0.25">
      <c r="A174" t="s">
        <v>69</v>
      </c>
      <c r="C174">
        <v>22.813575744628906</v>
      </c>
    </row>
    <row r="175" spans="1:11" x14ac:dyDescent="0.25">
      <c r="A175" t="s">
        <v>70</v>
      </c>
      <c r="C175">
        <v>22.545717239379883</v>
      </c>
    </row>
    <row r="176" spans="1:11" x14ac:dyDescent="0.25">
      <c r="A176" t="s">
        <v>57</v>
      </c>
      <c r="C176">
        <f>C173-LOG(10,2)</f>
        <v>19.525434423423185</v>
      </c>
    </row>
    <row r="177" spans="1:6" x14ac:dyDescent="0.25">
      <c r="A177" t="s">
        <v>57</v>
      </c>
      <c r="C177">
        <f>C174-LOG(10,2)</f>
        <v>19.491647649741545</v>
      </c>
    </row>
    <row r="178" spans="1:6" x14ac:dyDescent="0.25">
      <c r="A178" t="s">
        <v>58</v>
      </c>
      <c r="C178">
        <f>C175-LOG(10,2)</f>
        <v>19.223789144492521</v>
      </c>
    </row>
    <row r="179" spans="1:6" x14ac:dyDescent="0.25">
      <c r="A179" t="s">
        <v>59</v>
      </c>
      <c r="C179">
        <v>23.068044662475586</v>
      </c>
      <c r="D179">
        <f>C179-C176</f>
        <v>3.5426102390524008</v>
      </c>
      <c r="E179">
        <f t="shared" ref="E179:E184" si="21">POWER(2,-D179)</f>
        <v>8.5815958007241636E-2</v>
      </c>
      <c r="F179">
        <f t="shared" si="20"/>
        <v>8.5815958007241644</v>
      </c>
    </row>
    <row r="180" spans="1:6" x14ac:dyDescent="0.25">
      <c r="A180" t="s">
        <v>59</v>
      </c>
      <c r="C180">
        <v>22.994491577148438</v>
      </c>
      <c r="D180">
        <f>C180-C177</f>
        <v>3.502843927406893</v>
      </c>
      <c r="E180">
        <f t="shared" si="21"/>
        <v>8.8214282830711144E-2</v>
      </c>
      <c r="F180">
        <f t="shared" si="20"/>
        <v>8.8214282830711142</v>
      </c>
    </row>
    <row r="181" spans="1:6" x14ac:dyDescent="0.25">
      <c r="A181" t="s">
        <v>59</v>
      </c>
      <c r="C181">
        <v>23.519615173339844</v>
      </c>
      <c r="D181">
        <f>C181-C178</f>
        <v>4.2958260288473227</v>
      </c>
      <c r="E181">
        <f t="shared" si="21"/>
        <v>5.0912861782254966E-2</v>
      </c>
      <c r="F181">
        <f t="shared" si="20"/>
        <v>5.0912861782254968</v>
      </c>
    </row>
    <row r="182" spans="1:6" x14ac:dyDescent="0.25">
      <c r="A182" t="s">
        <v>60</v>
      </c>
      <c r="C182">
        <v>27.551809310913086</v>
      </c>
      <c r="D182">
        <f>C182-C176</f>
        <v>8.0263748874899008</v>
      </c>
      <c r="E182">
        <f t="shared" si="21"/>
        <v>3.8354860049923398E-3</v>
      </c>
      <c r="F182">
        <f t="shared" si="20"/>
        <v>0.383548600499234</v>
      </c>
    </row>
    <row r="183" spans="1:6" x14ac:dyDescent="0.25">
      <c r="A183" t="s">
        <v>60</v>
      </c>
      <c r="C183">
        <v>27.890537261962891</v>
      </c>
      <c r="D183">
        <f>C183-C177</f>
        <v>8.3988896122213461</v>
      </c>
      <c r="E183">
        <f t="shared" si="21"/>
        <v>2.9626632915023764E-3</v>
      </c>
      <c r="F183">
        <f t="shared" si="20"/>
        <v>0.29626632915023765</v>
      </c>
    </row>
    <row r="184" spans="1:6" x14ac:dyDescent="0.25">
      <c r="A184" t="s">
        <v>60</v>
      </c>
      <c r="C184">
        <v>27.942848205566406</v>
      </c>
      <c r="D184">
        <f>C184-C178</f>
        <v>8.7190590610738852</v>
      </c>
      <c r="E184">
        <f t="shared" si="21"/>
        <v>2.3730215854033238E-3</v>
      </c>
      <c r="F184">
        <f t="shared" si="20"/>
        <v>0.23730215854033238</v>
      </c>
    </row>
    <row r="185" spans="1:6" x14ac:dyDescent="0.25">
      <c r="B185" s="3"/>
      <c r="C185" s="3"/>
    </row>
    <row r="186" spans="1:6" x14ac:dyDescent="0.25">
      <c r="A186" s="13" t="s">
        <v>71</v>
      </c>
      <c r="B186" s="5"/>
      <c r="C186" s="3"/>
      <c r="D186" s="3"/>
    </row>
    <row r="187" spans="1:6" x14ac:dyDescent="0.25">
      <c r="A187" t="s">
        <v>0</v>
      </c>
      <c r="B187" t="s">
        <v>35</v>
      </c>
      <c r="C187" t="s">
        <v>4</v>
      </c>
      <c r="D187" t="s">
        <v>36</v>
      </c>
      <c r="E187" t="s">
        <v>37</v>
      </c>
    </row>
    <row r="188" spans="1:6" x14ac:dyDescent="0.25">
      <c r="A188" t="s">
        <v>30</v>
      </c>
      <c r="B188" s="7">
        <v>21.9496459960938</v>
      </c>
      <c r="C188" s="10"/>
      <c r="D188" s="10"/>
      <c r="E188" s="10"/>
    </row>
    <row r="189" spans="1:6" x14ac:dyDescent="0.25">
      <c r="A189" t="s">
        <v>30</v>
      </c>
      <c r="B189" s="7">
        <v>22.0237121582031</v>
      </c>
      <c r="C189" s="10"/>
      <c r="D189" s="10"/>
      <c r="E189" s="10"/>
    </row>
    <row r="190" spans="1:6" x14ac:dyDescent="0.25">
      <c r="A190" t="s">
        <v>30</v>
      </c>
      <c r="B190" s="7">
        <v>21.9713039398193</v>
      </c>
      <c r="C190" s="10"/>
      <c r="D190" s="10"/>
      <c r="E190" s="10"/>
    </row>
    <row r="191" spans="1:6" x14ac:dyDescent="0.25">
      <c r="A191" t="s">
        <v>38</v>
      </c>
      <c r="B191" s="7">
        <v>26.672000885009801</v>
      </c>
      <c r="C191" s="12">
        <v>4.7223548889160201</v>
      </c>
      <c r="D191" s="12">
        <v>3.7881705919083401E-2</v>
      </c>
      <c r="E191" s="12">
        <v>3.7881705919083402</v>
      </c>
    </row>
    <row r="192" spans="1:6" x14ac:dyDescent="0.25">
      <c r="A192" t="s">
        <v>38</v>
      </c>
      <c r="B192" s="7">
        <v>26.450391769409201</v>
      </c>
      <c r="C192" s="12">
        <v>4.4266796112060502</v>
      </c>
      <c r="D192" s="12">
        <v>4.6498255103459799E-2</v>
      </c>
      <c r="E192" s="12">
        <v>4.6498255103459796</v>
      </c>
    </row>
    <row r="193" spans="1:5" x14ac:dyDescent="0.25">
      <c r="A193" t="s">
        <v>38</v>
      </c>
      <c r="B193" s="7">
        <v>26.643610000610401</v>
      </c>
      <c r="C193" s="12">
        <v>4.6723060607910201</v>
      </c>
      <c r="D193" s="12">
        <v>3.9218928738508997E-2</v>
      </c>
      <c r="E193" s="12">
        <v>3.9218928738508998</v>
      </c>
    </row>
    <row r="194" spans="1:5" x14ac:dyDescent="0.25">
      <c r="A194" t="s">
        <v>39</v>
      </c>
      <c r="B194" s="7">
        <v>29.456354141235401</v>
      </c>
      <c r="C194" s="11">
        <v>7.5067081451415998</v>
      </c>
      <c r="D194" s="11">
        <v>5.4986449705344302E-3</v>
      </c>
      <c r="E194" s="11">
        <v>0.54986449705344298</v>
      </c>
    </row>
    <row r="195" spans="1:5" x14ac:dyDescent="0.25">
      <c r="A195" t="s">
        <v>39</v>
      </c>
      <c r="B195" s="7">
        <v>29.39182472229</v>
      </c>
      <c r="C195" s="11">
        <v>7.3681125640869096</v>
      </c>
      <c r="D195" s="11">
        <v>6.0530896590766797E-3</v>
      </c>
      <c r="E195" s="11">
        <v>0.60530896590766803</v>
      </c>
    </row>
    <row r="196" spans="1:5" x14ac:dyDescent="0.25">
      <c r="A196" t="s">
        <v>39</v>
      </c>
      <c r="B196" s="7">
        <v>28.9415473937988</v>
      </c>
      <c r="C196" s="11">
        <v>6.9702434539794904</v>
      </c>
      <c r="D196" s="11">
        <v>7.9753112892173503E-3</v>
      </c>
      <c r="E196" s="11">
        <v>0.79753112892173506</v>
      </c>
    </row>
    <row r="197" spans="1:5" x14ac:dyDescent="0.25">
      <c r="A197" t="s">
        <v>9</v>
      </c>
      <c r="B197" t="s">
        <v>35</v>
      </c>
    </row>
    <row r="198" spans="1:5" x14ac:dyDescent="0.25">
      <c r="A198" t="s">
        <v>30</v>
      </c>
      <c r="B198" s="7">
        <v>20.985044479370099</v>
      </c>
      <c r="C198" s="11"/>
      <c r="D198" s="11"/>
      <c r="E198" s="11"/>
    </row>
    <row r="199" spans="1:5" x14ac:dyDescent="0.25">
      <c r="A199" t="s">
        <v>30</v>
      </c>
      <c r="B199" s="7">
        <v>21.208328247070298</v>
      </c>
      <c r="C199" s="11"/>
      <c r="D199" s="11"/>
      <c r="E199" s="11"/>
    </row>
    <row r="200" spans="1:5" x14ac:dyDescent="0.25">
      <c r="A200" t="s">
        <v>30</v>
      </c>
      <c r="B200" s="7">
        <v>20.640752792358398</v>
      </c>
      <c r="C200" s="11"/>
      <c r="D200" s="11"/>
      <c r="E200" s="11"/>
    </row>
    <row r="201" spans="1:5" x14ac:dyDescent="0.25">
      <c r="A201" t="s">
        <v>38</v>
      </c>
      <c r="B201" s="7">
        <v>23.950128555297901</v>
      </c>
      <c r="C201" s="11">
        <v>2.9650840759277499</v>
      </c>
      <c r="D201" s="11">
        <v>0.12806213958531401</v>
      </c>
      <c r="E201" s="11">
        <v>12.8062139585314</v>
      </c>
    </row>
    <row r="202" spans="1:5" x14ac:dyDescent="0.25">
      <c r="A202" t="s">
        <v>38</v>
      </c>
      <c r="B202" s="7">
        <v>23.8396911621094</v>
      </c>
      <c r="C202" s="11">
        <v>2.6313629150390798</v>
      </c>
      <c r="D202" s="11">
        <v>0.161391565062109</v>
      </c>
      <c r="E202" s="11">
        <v>16.139156506210899</v>
      </c>
    </row>
    <row r="203" spans="1:5" x14ac:dyDescent="0.25">
      <c r="A203" t="s">
        <v>38</v>
      </c>
      <c r="B203" s="7">
        <v>23.8479099273682</v>
      </c>
      <c r="C203" s="11">
        <v>3.2071571350097701</v>
      </c>
      <c r="D203" s="11">
        <v>0.10828031276628999</v>
      </c>
      <c r="E203" s="11">
        <v>10.828031276629</v>
      </c>
    </row>
    <row r="204" spans="1:5" x14ac:dyDescent="0.25">
      <c r="A204" t="s">
        <v>39</v>
      </c>
      <c r="B204" s="7">
        <v>29.253181457519499</v>
      </c>
      <c r="C204" s="11">
        <v>8.2681369781494105</v>
      </c>
      <c r="D204" s="11">
        <v>3.2437155391097801E-3</v>
      </c>
      <c r="E204" s="11">
        <v>0.32437155391097799</v>
      </c>
    </row>
    <row r="205" spans="1:5" x14ac:dyDescent="0.25">
      <c r="A205" t="s">
        <v>39</v>
      </c>
      <c r="B205" s="7">
        <v>29.5481147766113</v>
      </c>
      <c r="C205" s="11">
        <v>8.3397865295410192</v>
      </c>
      <c r="D205" s="11">
        <v>3.0865555473364699E-3</v>
      </c>
      <c r="E205" s="11">
        <v>0.30865555473364698</v>
      </c>
    </row>
    <row r="206" spans="1:5" x14ac:dyDescent="0.25">
      <c r="A206" t="s">
        <v>39</v>
      </c>
      <c r="B206" s="7">
        <v>29.735546112060501</v>
      </c>
      <c r="C206" s="11">
        <v>9.0947933197021502</v>
      </c>
      <c r="D206" s="11">
        <v>1.8289187251545899E-3</v>
      </c>
      <c r="E206" s="11">
        <v>0.18289187251545899</v>
      </c>
    </row>
  </sheetData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2022-05-22T11:56:00Z</dcterms:created>
  <dcterms:modified xsi:type="dcterms:W3CDTF">2022-11-13T02:51:40Z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D922FAF46DDD44FABCE1155B52A49AC7</vt:lpwstr>
  </property>
  <property fmtid="{D5CDD505-2E9C-101B-9397-08002B2CF9AE}" pid="3" name="KSOProductBuildVer">
    <vt:lpwstr>2052-11.1.0.11830</vt:lpwstr>
  </property>
</Properties>
</file>