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iversity\Manuscript\My own words\Peer-J\Second submission\MS fig table supplement\"/>
    </mc:Choice>
  </mc:AlternateContent>
  <bookViews>
    <workbookView xWindow="0" yWindow="0" windowWidth="20520" windowHeight="9533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9" i="1" l="1"/>
  <c r="L39" i="1"/>
  <c r="M45" i="1"/>
  <c r="L45" i="1"/>
  <c r="M44" i="1"/>
  <c r="L44" i="1"/>
  <c r="M43" i="1"/>
  <c r="L43" i="1"/>
  <c r="M42" i="1"/>
  <c r="L42" i="1"/>
  <c r="M41" i="1"/>
  <c r="L41" i="1"/>
  <c r="M40" i="1"/>
  <c r="L40" i="1"/>
  <c r="K40" i="1"/>
  <c r="K41" i="1"/>
  <c r="K42" i="1"/>
  <c r="K43" i="1"/>
  <c r="K44" i="1"/>
  <c r="K45" i="1"/>
  <c r="K39" i="1"/>
  <c r="J39" i="1"/>
  <c r="E40" i="1"/>
  <c r="B40" i="1" s="1"/>
  <c r="J40" i="1" s="1"/>
  <c r="I45" i="1"/>
  <c r="F45" i="1" s="1"/>
  <c r="I44" i="1"/>
  <c r="F44" i="1" s="1"/>
  <c r="I43" i="1"/>
  <c r="F43" i="1" s="1"/>
  <c r="I42" i="1"/>
  <c r="F42" i="1" s="1"/>
  <c r="I41" i="1"/>
  <c r="F41" i="1"/>
  <c r="I40" i="1"/>
  <c r="F40" i="1" s="1"/>
  <c r="I39" i="1"/>
  <c r="F39" i="1" s="1"/>
  <c r="E39" i="1"/>
  <c r="B39" i="1" s="1"/>
  <c r="E45" i="1"/>
  <c r="B45" i="1" s="1"/>
  <c r="J45" i="1" s="1"/>
  <c r="E44" i="1"/>
  <c r="B44" i="1" s="1"/>
  <c r="J44" i="1" s="1"/>
  <c r="E43" i="1"/>
  <c r="B43" i="1" s="1"/>
  <c r="J43" i="1" s="1"/>
  <c r="E42" i="1"/>
  <c r="B42" i="1" s="1"/>
  <c r="J42" i="1" s="1"/>
  <c r="E41" i="1"/>
  <c r="B41" i="1" s="1"/>
  <c r="J41" i="1" s="1"/>
  <c r="B5" i="1"/>
  <c r="B20" i="1"/>
  <c r="B19" i="1"/>
  <c r="B18" i="1"/>
  <c r="B17" i="1"/>
  <c r="B16" i="1"/>
  <c r="B15" i="1"/>
  <c r="B9" i="1"/>
  <c r="B8" i="1"/>
  <c r="B7" i="1"/>
  <c r="B6" i="1"/>
  <c r="B4" i="1"/>
</calcChain>
</file>

<file path=xl/sharedStrings.xml><?xml version="1.0" encoding="utf-8"?>
<sst xmlns="http://schemas.openxmlformats.org/spreadsheetml/2006/main" count="41" uniqueCount="32">
  <si>
    <t>Std Rep1</t>
  </si>
  <si>
    <t>Zn (mg/L)</t>
  </si>
  <si>
    <t>Std Rep2</t>
  </si>
  <si>
    <t>Asb1</t>
  </si>
  <si>
    <t>Asb2</t>
  </si>
  <si>
    <t>Asb average</t>
  </si>
  <si>
    <t>Isolate</t>
  </si>
  <si>
    <t>AV</t>
  </si>
  <si>
    <t>SD</t>
  </si>
  <si>
    <t>KAH109</t>
  </si>
  <si>
    <t>KPIB103</t>
  </si>
  <si>
    <t>45.18 ± 1.26</t>
  </si>
  <si>
    <t>KPIB105</t>
  </si>
  <si>
    <t>50.62 ± 3.02</t>
  </si>
  <si>
    <t>KRME106</t>
  </si>
  <si>
    <t>41.58 ± 4.26</t>
  </si>
  <si>
    <t>KEX206</t>
  </si>
  <si>
    <t>40.38 ± 3.61</t>
  </si>
  <si>
    <t>KEX505</t>
  </si>
  <si>
    <t>36.12 ± 0.32</t>
  </si>
  <si>
    <t>control</t>
  </si>
  <si>
    <t>asb1</t>
  </si>
  <si>
    <t>asb2</t>
  </si>
  <si>
    <t>Replication 1</t>
  </si>
  <si>
    <t>Soluble zinc (mg/L)</t>
  </si>
  <si>
    <t>Replication 2</t>
  </si>
  <si>
    <t>Zn-solubilize x dilution 50x</t>
  </si>
  <si>
    <t>Rep1</t>
  </si>
  <si>
    <t>Rep2</t>
  </si>
  <si>
    <t>62.79 ± 1.20</t>
  </si>
  <si>
    <t>Zn-solubilize (mg/L)</t>
  </si>
  <si>
    <t>12.25±0.23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</si>
</sst>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0.0000"/>
    <numFmt numFmtId="167" formatCode="0.000"/>
  </numFmts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66" fontId="2" fillId="0" borderId="1" xfId="0" applyNumberFormat="1" applyFont="1" applyBorder="1" applyAlignment="1">
      <alignment vertical="center"/>
    </xf>
    <xf numFmtId="167" fontId="2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Std 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Asb average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5842082239720034"/>
                  <c:y val="3.662037037037037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Sheet1!$A$4:$A$9</c:f>
              <c:numCache>
                <c:formatCode>General</c:formatCode>
                <c:ptCount val="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</c:numCache>
            </c:numRef>
          </c:xVal>
          <c:yVal>
            <c:numRef>
              <c:f>Sheet1!$B$4:$B$9</c:f>
              <c:numCache>
                <c:formatCode>General</c:formatCode>
                <c:ptCount val="6"/>
                <c:pt idx="0">
                  <c:v>0</c:v>
                </c:pt>
                <c:pt idx="1">
                  <c:v>8.8749999999999996E-2</c:v>
                </c:pt>
                <c:pt idx="2">
                  <c:v>0.17270000000000002</c:v>
                </c:pt>
                <c:pt idx="3">
                  <c:v>0.24940000000000001</c:v>
                </c:pt>
                <c:pt idx="4">
                  <c:v>0.33050000000000002</c:v>
                </c:pt>
                <c:pt idx="5">
                  <c:v>0.39549999999999996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3DF-4CBC-A8E9-C18257D84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5519456"/>
        <c:axId val="1855521536"/>
      </c:scatterChart>
      <c:valAx>
        <c:axId val="1855519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5521536"/>
        <c:crosses val="autoZero"/>
        <c:crossBetween val="midCat"/>
      </c:valAx>
      <c:valAx>
        <c:axId val="1855521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55194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Std 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Sheet1!$B$14</c:f>
              <c:strCache>
                <c:ptCount val="1"/>
                <c:pt idx="0">
                  <c:v>Asb average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3742082239720035"/>
                  <c:y val="8.842592592592592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Sheet1!$A$15:$A$20</c:f>
              <c:numCache>
                <c:formatCode>General</c:formatCode>
                <c:ptCount val="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</c:numCache>
            </c:numRef>
          </c:xVal>
          <c:yVal>
            <c:numRef>
              <c:f>Sheet1!$B$15:$B$20</c:f>
              <c:numCache>
                <c:formatCode>General</c:formatCode>
                <c:ptCount val="6"/>
                <c:pt idx="0">
                  <c:v>0</c:v>
                </c:pt>
                <c:pt idx="1">
                  <c:v>8.7800000000000003E-2</c:v>
                </c:pt>
                <c:pt idx="2">
                  <c:v>0.17670000000000002</c:v>
                </c:pt>
                <c:pt idx="3">
                  <c:v>0.25109999999999999</c:v>
                </c:pt>
                <c:pt idx="4">
                  <c:v>0.33579999999999999</c:v>
                </c:pt>
                <c:pt idx="5">
                  <c:v>0.39100000000000001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B37-4539-843D-540EE7E46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3912912"/>
        <c:axId val="1743919984"/>
      </c:scatterChart>
      <c:valAx>
        <c:axId val="1743912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3919984"/>
        <c:crosses val="autoZero"/>
        <c:crossBetween val="midCat"/>
      </c:valAx>
      <c:valAx>
        <c:axId val="1743919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39129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488156</xdr:colOff>
      <xdr:row>0</xdr:row>
      <xdr:rowOff>52387</xdr:rowOff>
    </xdr:from>
    <xdr:to>
      <xdr:col>11</xdr:col>
      <xdr:colOff>526256</xdr:colOff>
      <xdr:row>15</xdr:row>
      <xdr:rowOff>80962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488156</xdr:colOff>
      <xdr:row>16</xdr:row>
      <xdr:rowOff>42862</xdr:rowOff>
    </xdr:from>
    <xdr:to>
      <xdr:col>11</xdr:col>
      <xdr:colOff>526256</xdr:colOff>
      <xdr:row>31</xdr:row>
      <xdr:rowOff>71437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versity/Manuscript/My%20own%20words/Peer-J/Second%20submission/&#3623;&#3636;&#3648;&#3588;&#3619;&#3634;&#3632;&#3627;&#3660;&#3586;&#3657;&#3629;&#3617;&#3641;&#3621;&#3604;&#3636;&#3610;%20&#3605;&#3634;&#3619;&#3634;&#3591;&#3607;&#3637;&#3656;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B2" t="str">
            <v>Asb</v>
          </cell>
        </row>
        <row r="3">
          <cell r="A3">
            <v>0</v>
          </cell>
          <cell r="B3">
            <v>0</v>
          </cell>
        </row>
        <row r="4">
          <cell r="A4">
            <v>0.5</v>
          </cell>
          <cell r="B4">
            <v>8.8749999999999996E-2</v>
          </cell>
        </row>
        <row r="5">
          <cell r="A5">
            <v>1</v>
          </cell>
          <cell r="B5">
            <v>0.17270000000000002</v>
          </cell>
        </row>
        <row r="6">
          <cell r="A6">
            <v>1.5</v>
          </cell>
          <cell r="B6">
            <v>0.24940000000000001</v>
          </cell>
        </row>
        <row r="7">
          <cell r="A7">
            <v>2</v>
          </cell>
          <cell r="B7">
            <v>0.33050000000000002</v>
          </cell>
        </row>
        <row r="8">
          <cell r="A8">
            <v>2.5</v>
          </cell>
          <cell r="B8">
            <v>0.39549999999999996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topLeftCell="A28" workbookViewId="0">
      <selection activeCell="J51" sqref="J51"/>
    </sheetView>
  </sheetViews>
  <sheetFormatPr defaultRowHeight="14.25" x14ac:dyDescent="0.45"/>
  <cols>
    <col min="1" max="1" width="12.33203125" customWidth="1"/>
    <col min="2" max="2" width="12.53125" customWidth="1"/>
    <col min="5" max="5" width="12.265625" customWidth="1"/>
    <col min="9" max="9" width="10.9296875" customWidth="1"/>
    <col min="10" max="10" width="15.33203125" customWidth="1"/>
    <col min="11" max="11" width="14.46484375" customWidth="1"/>
    <col min="14" max="14" width="14.73046875" customWidth="1"/>
  </cols>
  <sheetData>
    <row r="1" spans="1:4" x14ac:dyDescent="0.45">
      <c r="A1" t="s">
        <v>0</v>
      </c>
    </row>
    <row r="3" spans="1:4" x14ac:dyDescent="0.45">
      <c r="A3" s="2" t="s">
        <v>1</v>
      </c>
      <c r="B3" s="2" t="s">
        <v>5</v>
      </c>
      <c r="C3" s="2" t="s">
        <v>3</v>
      </c>
      <c r="D3" s="2" t="s">
        <v>4</v>
      </c>
    </row>
    <row r="4" spans="1:4" x14ac:dyDescent="0.45">
      <c r="A4" s="1">
        <v>0</v>
      </c>
      <c r="B4" s="1">
        <f>AVERAGE(C4:D4)</f>
        <v>0</v>
      </c>
      <c r="C4" s="1">
        <v>0</v>
      </c>
      <c r="D4" s="1">
        <v>0</v>
      </c>
    </row>
    <row r="5" spans="1:4" x14ac:dyDescent="0.45">
      <c r="A5" s="1">
        <v>0.5</v>
      </c>
      <c r="B5" s="1">
        <f>AVERAGE(C5:D5)</f>
        <v>8.8749999999999996E-2</v>
      </c>
      <c r="C5" s="1">
        <v>8.8800000000000004E-2</v>
      </c>
      <c r="D5" s="1">
        <v>8.8700000000000001E-2</v>
      </c>
    </row>
    <row r="6" spans="1:4" x14ac:dyDescent="0.45">
      <c r="A6" s="1">
        <v>1</v>
      </c>
      <c r="B6" s="1">
        <f t="shared" ref="B6:B9" si="0">AVERAGE(C6:D6)</f>
        <v>0.17270000000000002</v>
      </c>
      <c r="C6" s="1">
        <v>0.1726</v>
      </c>
      <c r="D6" s="1">
        <v>0.17280000000000001</v>
      </c>
    </row>
    <row r="7" spans="1:4" x14ac:dyDescent="0.45">
      <c r="A7" s="1">
        <v>1.5</v>
      </c>
      <c r="B7" s="1">
        <f t="shared" si="0"/>
        <v>0.24940000000000001</v>
      </c>
      <c r="C7" s="1">
        <v>0.24929999999999999</v>
      </c>
      <c r="D7" s="1">
        <v>0.2495</v>
      </c>
    </row>
    <row r="8" spans="1:4" x14ac:dyDescent="0.45">
      <c r="A8" s="1">
        <v>2</v>
      </c>
      <c r="B8" s="1">
        <f t="shared" si="0"/>
        <v>0.33050000000000002</v>
      </c>
      <c r="C8" s="1">
        <v>0.33100000000000002</v>
      </c>
      <c r="D8" s="1">
        <v>0.33</v>
      </c>
    </row>
    <row r="9" spans="1:4" x14ac:dyDescent="0.45">
      <c r="A9" s="1">
        <v>2.5</v>
      </c>
      <c r="B9" s="1">
        <f t="shared" si="0"/>
        <v>0.39549999999999996</v>
      </c>
      <c r="C9" s="1">
        <v>0.39560000000000001</v>
      </c>
      <c r="D9" s="1">
        <v>0.39539999999999997</v>
      </c>
    </row>
    <row r="12" spans="1:4" x14ac:dyDescent="0.45">
      <c r="A12" t="s">
        <v>2</v>
      </c>
    </row>
    <row r="14" spans="1:4" x14ac:dyDescent="0.45">
      <c r="A14" s="1" t="s">
        <v>1</v>
      </c>
      <c r="B14" s="2" t="s">
        <v>5</v>
      </c>
      <c r="C14" s="2" t="s">
        <v>3</v>
      </c>
      <c r="D14" s="2" t="s">
        <v>4</v>
      </c>
    </row>
    <row r="15" spans="1:4" x14ac:dyDescent="0.45">
      <c r="A15" s="1">
        <v>0</v>
      </c>
      <c r="B15" s="1">
        <f>AVERAGE(C15:D15)</f>
        <v>0</v>
      </c>
      <c r="C15" s="1">
        <v>0</v>
      </c>
      <c r="D15" s="1">
        <v>0</v>
      </c>
    </row>
    <row r="16" spans="1:4" x14ac:dyDescent="0.45">
      <c r="A16" s="1">
        <v>0.5</v>
      </c>
      <c r="B16" s="1">
        <f t="shared" ref="B16:B20" si="1">AVERAGE(C16:D16)</f>
        <v>8.7800000000000003E-2</v>
      </c>
      <c r="C16" s="1">
        <v>8.77E-2</v>
      </c>
      <c r="D16" s="1">
        <v>8.7900000000000006E-2</v>
      </c>
    </row>
    <row r="17" spans="1:4" x14ac:dyDescent="0.45">
      <c r="A17" s="1">
        <v>1</v>
      </c>
      <c r="B17" s="1">
        <f t="shared" si="1"/>
        <v>0.17670000000000002</v>
      </c>
      <c r="C17" s="1">
        <v>0.17660000000000001</v>
      </c>
      <c r="D17" s="1">
        <v>0.17680000000000001</v>
      </c>
    </row>
    <row r="18" spans="1:4" x14ac:dyDescent="0.45">
      <c r="A18" s="1">
        <v>1.5</v>
      </c>
      <c r="B18" s="1">
        <f t="shared" si="1"/>
        <v>0.25109999999999999</v>
      </c>
      <c r="C18" s="1">
        <v>0.25130000000000002</v>
      </c>
      <c r="D18" s="1">
        <v>0.25090000000000001</v>
      </c>
    </row>
    <row r="19" spans="1:4" x14ac:dyDescent="0.45">
      <c r="A19" s="1">
        <v>2</v>
      </c>
      <c r="B19" s="1">
        <f t="shared" si="1"/>
        <v>0.33579999999999999</v>
      </c>
      <c r="C19" s="1">
        <v>0.33510000000000001</v>
      </c>
      <c r="D19" s="1">
        <v>0.33650000000000002</v>
      </c>
    </row>
    <row r="20" spans="1:4" x14ac:dyDescent="0.45">
      <c r="A20" s="1">
        <v>2.5</v>
      </c>
      <c r="B20" s="1">
        <f t="shared" si="1"/>
        <v>0.39100000000000001</v>
      </c>
      <c r="C20" s="1">
        <v>0.3906</v>
      </c>
      <c r="D20" s="1">
        <v>0.39140000000000003</v>
      </c>
    </row>
    <row r="35" spans="1:14" ht="42" customHeight="1" x14ac:dyDescent="0.45">
      <c r="A35" s="3" t="s">
        <v>6</v>
      </c>
      <c r="B35" s="4" t="s">
        <v>23</v>
      </c>
      <c r="C35" s="5"/>
      <c r="D35" s="5"/>
      <c r="E35" s="6"/>
      <c r="F35" s="4" t="s">
        <v>25</v>
      </c>
      <c r="G35" s="5"/>
      <c r="H35" s="5"/>
      <c r="I35" s="6"/>
      <c r="J35" s="20" t="s">
        <v>26</v>
      </c>
      <c r="K35" s="21"/>
    </row>
    <row r="36" spans="1:14" ht="14.25" customHeight="1" x14ac:dyDescent="0.45">
      <c r="A36" s="3"/>
      <c r="B36" s="7"/>
      <c r="C36" s="8"/>
      <c r="D36" s="8"/>
      <c r="E36" s="9"/>
      <c r="F36" s="7"/>
      <c r="G36" s="8"/>
      <c r="H36" s="8"/>
      <c r="I36" s="9"/>
      <c r="J36" s="22"/>
      <c r="K36" s="23"/>
    </row>
    <row r="37" spans="1:14" ht="14.25" customHeight="1" x14ac:dyDescent="0.45">
      <c r="A37" s="3"/>
      <c r="B37" s="10"/>
      <c r="C37" s="11"/>
      <c r="D37" s="11"/>
      <c r="E37" s="12"/>
      <c r="F37" s="10"/>
      <c r="G37" s="11"/>
      <c r="H37" s="11"/>
      <c r="I37" s="12"/>
      <c r="J37" s="24"/>
      <c r="K37" s="25"/>
    </row>
    <row r="38" spans="1:14" ht="45.4" x14ac:dyDescent="0.45">
      <c r="A38" s="3"/>
      <c r="B38" s="16" t="s">
        <v>24</v>
      </c>
      <c r="C38" s="17" t="s">
        <v>21</v>
      </c>
      <c r="D38" s="17" t="s">
        <v>22</v>
      </c>
      <c r="E38" s="17" t="s">
        <v>5</v>
      </c>
      <c r="F38" s="16" t="s">
        <v>24</v>
      </c>
      <c r="G38" s="28" t="s">
        <v>21</v>
      </c>
      <c r="H38" s="28" t="s">
        <v>22</v>
      </c>
      <c r="I38" s="29" t="s">
        <v>5</v>
      </c>
      <c r="J38" s="28" t="s">
        <v>27</v>
      </c>
      <c r="K38" s="28" t="s">
        <v>28</v>
      </c>
      <c r="L38" s="28" t="s">
        <v>7</v>
      </c>
      <c r="M38" s="28" t="s">
        <v>8</v>
      </c>
      <c r="N38" s="30" t="s">
        <v>30</v>
      </c>
    </row>
    <row r="39" spans="1:14" ht="15.4" x14ac:dyDescent="0.45">
      <c r="A39" s="14" t="s">
        <v>9</v>
      </c>
      <c r="B39" s="19">
        <f>(E39/0.163)</f>
        <v>1.2736196319018405</v>
      </c>
      <c r="C39" s="13">
        <v>0.2001</v>
      </c>
      <c r="D39" s="13">
        <v>0.21510000000000001</v>
      </c>
      <c r="E39" s="18">
        <f>AVERAGE(C39:D39)</f>
        <v>0.20760000000000001</v>
      </c>
      <c r="F39" s="15">
        <f>I39/0.1634</f>
        <v>1.242044063647491</v>
      </c>
      <c r="G39" s="13">
        <v>0.20480000000000001</v>
      </c>
      <c r="H39" s="13">
        <v>0.2011</v>
      </c>
      <c r="I39" s="15">
        <f t="shared" ref="I39:I42" si="2">AVERAGE(G39:H39)</f>
        <v>0.20295000000000002</v>
      </c>
      <c r="J39" s="26">
        <f>B39*50</f>
        <v>63.680981595092021</v>
      </c>
      <c r="K39" s="26">
        <f>F39*50</f>
        <v>62.102203182374552</v>
      </c>
      <c r="L39" s="27">
        <f>AVERAGE(J39:K39)</f>
        <v>62.891592388733287</v>
      </c>
      <c r="M39" s="17">
        <f>STDEV(J39:K39)</f>
        <v>1.1163649216234561</v>
      </c>
      <c r="N39" s="31" t="s">
        <v>29</v>
      </c>
    </row>
    <row r="40" spans="1:14" ht="15.4" x14ac:dyDescent="0.45">
      <c r="A40" s="14" t="s">
        <v>10</v>
      </c>
      <c r="B40" s="19">
        <f>(E40/0.163)</f>
        <v>0.91288343558282192</v>
      </c>
      <c r="C40" s="13">
        <v>0.1482</v>
      </c>
      <c r="D40" s="13">
        <v>0.14940000000000001</v>
      </c>
      <c r="E40" s="18">
        <f>AVERAGE(C40:D40)</f>
        <v>0.14879999999999999</v>
      </c>
      <c r="F40" s="15">
        <f t="shared" ref="F40:F42" si="3">I40/0.1634</f>
        <v>0.94767441860465118</v>
      </c>
      <c r="G40" s="13">
        <v>0.15959999999999999</v>
      </c>
      <c r="H40" s="13">
        <v>0.15010000000000001</v>
      </c>
      <c r="I40" s="15">
        <f t="shared" si="2"/>
        <v>0.15484999999999999</v>
      </c>
      <c r="J40" s="26">
        <f>B40*50</f>
        <v>45.644171779141097</v>
      </c>
      <c r="K40" s="26">
        <f t="shared" ref="K40:K45" si="4">F40*50</f>
        <v>47.383720930232556</v>
      </c>
      <c r="L40" s="17">
        <f t="shared" ref="L40:L45" si="5">AVERAGE(J40:K40)</f>
        <v>46.513946354686823</v>
      </c>
      <c r="M40" s="17">
        <f t="shared" ref="M40:M45" si="6">STDEV(J40:K40)</f>
        <v>1.2300470009440732</v>
      </c>
      <c r="N40" s="31" t="s">
        <v>11</v>
      </c>
    </row>
    <row r="41" spans="1:14" ht="15.4" x14ac:dyDescent="0.45">
      <c r="A41" s="14" t="s">
        <v>12</v>
      </c>
      <c r="B41" s="19">
        <f t="shared" ref="B40:B45" si="7">(E41/0.163)</f>
        <v>1.0521472392638036</v>
      </c>
      <c r="C41" s="13">
        <v>0.1719</v>
      </c>
      <c r="D41" s="13">
        <v>0.1711</v>
      </c>
      <c r="E41" s="18">
        <f t="shared" ref="E40:E45" si="8">AVERAGE(C41:D41)</f>
        <v>0.17149999999999999</v>
      </c>
      <c r="F41" s="15">
        <f t="shared" si="3"/>
        <v>0.96144430844553264</v>
      </c>
      <c r="G41" s="13">
        <v>0.15529999999999999</v>
      </c>
      <c r="H41" s="13">
        <v>0.15890000000000001</v>
      </c>
      <c r="I41" s="15">
        <f t="shared" si="2"/>
        <v>0.15710000000000002</v>
      </c>
      <c r="J41" s="26">
        <f t="shared" ref="J40:J45" si="9">B41*50</f>
        <v>52.607361963190179</v>
      </c>
      <c r="K41" s="26">
        <f t="shared" si="4"/>
        <v>48.072215422276635</v>
      </c>
      <c r="L41" s="17">
        <f t="shared" si="5"/>
        <v>50.339788692733407</v>
      </c>
      <c r="M41" s="17">
        <f t="shared" si="6"/>
        <v>3.2068328727546813</v>
      </c>
      <c r="N41" s="31" t="s">
        <v>13</v>
      </c>
    </row>
    <row r="42" spans="1:14" ht="15.4" x14ac:dyDescent="0.45">
      <c r="A42" s="14" t="s">
        <v>14</v>
      </c>
      <c r="B42" s="19">
        <f t="shared" si="7"/>
        <v>0.83282208588957041</v>
      </c>
      <c r="C42" s="13">
        <v>0.1353</v>
      </c>
      <c r="D42" s="13">
        <v>0.13619999999999999</v>
      </c>
      <c r="E42" s="18">
        <f t="shared" si="8"/>
        <v>0.13574999999999998</v>
      </c>
      <c r="F42" s="15">
        <f t="shared" si="3"/>
        <v>0.94614443084455335</v>
      </c>
      <c r="G42" s="13">
        <v>0.159</v>
      </c>
      <c r="H42" s="13">
        <v>0.1502</v>
      </c>
      <c r="I42" s="15">
        <f t="shared" si="2"/>
        <v>0.15460000000000002</v>
      </c>
      <c r="J42" s="26">
        <f t="shared" si="9"/>
        <v>41.641104294478524</v>
      </c>
      <c r="K42" s="26">
        <f t="shared" si="4"/>
        <v>47.307221542227666</v>
      </c>
      <c r="L42" s="17">
        <f t="shared" si="5"/>
        <v>44.474162918353095</v>
      </c>
      <c r="M42" s="17">
        <f t="shared" si="6"/>
        <v>4.0065499288814754</v>
      </c>
      <c r="N42" s="31" t="s">
        <v>15</v>
      </c>
    </row>
    <row r="43" spans="1:14" ht="15.4" x14ac:dyDescent="0.45">
      <c r="A43" s="14" t="s">
        <v>16</v>
      </c>
      <c r="B43" s="19">
        <f t="shared" si="7"/>
        <v>0.80460122699386494</v>
      </c>
      <c r="C43" s="13">
        <v>0.13150000000000001</v>
      </c>
      <c r="D43" s="13">
        <v>0.1308</v>
      </c>
      <c r="E43" s="18">
        <f t="shared" si="8"/>
        <v>0.13114999999999999</v>
      </c>
      <c r="F43" s="15">
        <f>I43/0.1634</f>
        <v>0.87392900856793154</v>
      </c>
      <c r="G43" s="13">
        <v>0.14510000000000001</v>
      </c>
      <c r="H43" s="13">
        <v>0.14050000000000001</v>
      </c>
      <c r="I43" s="15">
        <f>AVERAGE(G43:H43)</f>
        <v>0.14280000000000001</v>
      </c>
      <c r="J43" s="26">
        <f t="shared" si="9"/>
        <v>40.230061349693244</v>
      </c>
      <c r="K43" s="26">
        <f t="shared" si="4"/>
        <v>43.696450428396574</v>
      </c>
      <c r="L43" s="17">
        <f t="shared" si="5"/>
        <v>41.963255889044909</v>
      </c>
      <c r="M43" s="17">
        <f t="shared" si="6"/>
        <v>2.4511072237821132</v>
      </c>
      <c r="N43" s="31" t="s">
        <v>17</v>
      </c>
    </row>
    <row r="44" spans="1:14" ht="15.4" x14ac:dyDescent="0.45">
      <c r="A44" s="14" t="s">
        <v>18</v>
      </c>
      <c r="B44" s="19">
        <f t="shared" si="7"/>
        <v>0.72331288343558287</v>
      </c>
      <c r="C44" s="13">
        <v>0.11550000000000001</v>
      </c>
      <c r="D44" s="13">
        <v>0.1203</v>
      </c>
      <c r="E44" s="18">
        <f t="shared" si="8"/>
        <v>0.1179</v>
      </c>
      <c r="F44" s="15">
        <f>I44/0.1634</f>
        <v>0.74510403916768664</v>
      </c>
      <c r="G44" s="13">
        <v>0.1229</v>
      </c>
      <c r="H44" s="13">
        <v>0.1206</v>
      </c>
      <c r="I44" s="15">
        <f>AVERAGE(G44:H44)</f>
        <v>0.12175</v>
      </c>
      <c r="J44" s="26">
        <f t="shared" si="9"/>
        <v>36.165644171779142</v>
      </c>
      <c r="K44" s="26">
        <f t="shared" si="4"/>
        <v>37.255201958384333</v>
      </c>
      <c r="L44" s="17">
        <f t="shared" si="5"/>
        <v>36.710423065081741</v>
      </c>
      <c r="M44" s="17">
        <f t="shared" si="6"/>
        <v>0.77043369940313577</v>
      </c>
      <c r="N44" s="31" t="s">
        <v>19</v>
      </c>
    </row>
    <row r="45" spans="1:14" s="33" customFormat="1" ht="18" customHeight="1" x14ac:dyDescent="0.45">
      <c r="A45" s="14" t="s">
        <v>20</v>
      </c>
      <c r="B45" s="19">
        <f t="shared" si="7"/>
        <v>0.24171779141104291</v>
      </c>
      <c r="C45" s="15">
        <v>3.8699999999999998E-2</v>
      </c>
      <c r="D45" s="15">
        <v>4.0099999999999997E-2</v>
      </c>
      <c r="E45" s="18">
        <f t="shared" si="8"/>
        <v>3.9399999999999998E-2</v>
      </c>
      <c r="F45" s="15">
        <f>I45/0.1634</f>
        <v>0.24816401468788252</v>
      </c>
      <c r="G45" s="15">
        <v>4.1000000000000002E-2</v>
      </c>
      <c r="H45" s="15">
        <v>4.0099999999999997E-2</v>
      </c>
      <c r="I45" s="15">
        <f t="shared" ref="I45" si="10">AVERAGE(G45:H45)</f>
        <v>4.0550000000000003E-2</v>
      </c>
      <c r="J45" s="27">
        <f>B45*50</f>
        <v>12.085889570552146</v>
      </c>
      <c r="K45" s="27">
        <f t="shared" si="4"/>
        <v>12.408200734394125</v>
      </c>
      <c r="L45" s="15">
        <f t="shared" si="5"/>
        <v>12.247045152473135</v>
      </c>
      <c r="M45" s="15">
        <f t="shared" si="6"/>
        <v>0.22790840960479178</v>
      </c>
      <c r="N45" s="32" t="s">
        <v>31</v>
      </c>
    </row>
  </sheetData>
  <mergeCells count="4">
    <mergeCell ref="J35:K37"/>
    <mergeCell ref="A35:A38"/>
    <mergeCell ref="B35:E37"/>
    <mergeCell ref="F35:I3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2022-09-15T03:55:07Z</dcterms:created>
  <dcterms:modified xsi:type="dcterms:W3CDTF">2022-09-15T04:29:25Z</dcterms:modified>
</cp:coreProperties>
</file>