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ssell Engelman\Documents\R\Placoderm Eyes\"/>
    </mc:Choice>
  </mc:AlternateContent>
  <xr:revisionPtr revIDLastSave="0" documentId="13_ncr:1_{E2C55ED1-0A51-496F-8BB5-B66A470D0371}" xr6:coauthVersionLast="47" xr6:coauthVersionMax="47" xr10:uidLastSave="{00000000-0000-0000-0000-000000000000}"/>
  <bookViews>
    <workbookView xWindow="-96" yWindow="-96" windowWidth="23232" windowHeight="13992" xr2:uid="{D012F816-4E37-4A77-B860-DC52813AFB0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1" l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D144" i="1" l="1"/>
  <c r="E144" i="1" s="1"/>
  <c r="D143" i="1"/>
  <c r="E143" i="1" s="1"/>
  <c r="D142" i="1"/>
  <c r="E142" i="1" s="1"/>
  <c r="D141" i="1"/>
  <c r="E141" i="1" s="1"/>
  <c r="D140" i="1"/>
  <c r="E140" i="1" s="1"/>
  <c r="D139" i="1"/>
  <c r="E139" i="1" s="1"/>
  <c r="D138" i="1"/>
  <c r="E138" i="1" s="1"/>
  <c r="D137" i="1"/>
  <c r="E137" i="1" s="1"/>
  <c r="D136" i="1"/>
  <c r="E136" i="1" s="1"/>
  <c r="D135" i="1"/>
  <c r="E135" i="1" s="1"/>
  <c r="D134" i="1"/>
  <c r="E134" i="1" s="1"/>
  <c r="D133" i="1"/>
  <c r="E133" i="1" s="1"/>
  <c r="D132" i="1"/>
  <c r="E132" i="1" s="1"/>
  <c r="D131" i="1"/>
  <c r="E131" i="1" s="1"/>
  <c r="D130" i="1"/>
  <c r="E130" i="1" s="1"/>
  <c r="D129" i="1"/>
  <c r="E129" i="1" s="1"/>
  <c r="D128" i="1"/>
  <c r="E128" i="1" s="1"/>
  <c r="D145" i="1"/>
  <c r="E145" i="1" s="1"/>
  <c r="D146" i="1"/>
  <c r="E146" i="1" s="1"/>
  <c r="D147" i="1"/>
  <c r="E147" i="1" s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E157" i="1"/>
  <c r="E156" i="1"/>
  <c r="E155" i="1"/>
  <c r="E154" i="1"/>
  <c r="E153" i="1"/>
  <c r="E152" i="1"/>
  <c r="E151" i="1"/>
  <c r="E150" i="1"/>
  <c r="E149" i="1"/>
  <c r="E148" i="1"/>
  <c r="E164" i="1"/>
  <c r="E163" i="1"/>
  <c r="E162" i="1"/>
  <c r="E161" i="1"/>
  <c r="E160" i="1"/>
  <c r="E159" i="1"/>
  <c r="E158" i="1"/>
  <c r="D245" i="1"/>
  <c r="E245" i="1" s="1"/>
  <c r="D244" i="1"/>
  <c r="E244" i="1" s="1"/>
  <c r="D243" i="1"/>
  <c r="D242" i="1"/>
  <c r="D241" i="1"/>
  <c r="D240" i="1"/>
  <c r="D239" i="1"/>
  <c r="E239" i="1" s="1"/>
  <c r="D238" i="1"/>
  <c r="D237" i="1"/>
  <c r="D236" i="1"/>
  <c r="D235" i="1"/>
  <c r="E235" i="1" s="1"/>
  <c r="D234" i="1"/>
  <c r="D246" i="1"/>
  <c r="E246" i="1" s="1"/>
  <c r="E234" i="1" l="1"/>
  <c r="E236" i="1"/>
  <c r="E237" i="1"/>
  <c r="E238" i="1"/>
  <c r="E240" i="1"/>
  <c r="E241" i="1"/>
  <c r="E242" i="1"/>
  <c r="E243" i="1"/>
  <c r="E190" i="1" l="1"/>
  <c r="E189" i="1"/>
  <c r="E188" i="1"/>
  <c r="E197" i="1"/>
  <c r="E196" i="1"/>
  <c r="E195" i="1"/>
  <c r="E194" i="1"/>
  <c r="E193" i="1"/>
  <c r="E192" i="1"/>
  <c r="E191" i="1"/>
  <c r="D190" i="1"/>
  <c r="D189" i="1"/>
  <c r="D188" i="1"/>
  <c r="D197" i="1"/>
  <c r="D196" i="1"/>
  <c r="D195" i="1"/>
  <c r="D194" i="1"/>
  <c r="D193" i="1"/>
  <c r="D192" i="1"/>
  <c r="D191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D112" i="1"/>
  <c r="D111" i="1"/>
  <c r="D110" i="1"/>
  <c r="D109" i="1"/>
  <c r="D108" i="1"/>
  <c r="D107" i="1"/>
  <c r="D106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178" i="1"/>
  <c r="E57" i="1"/>
  <c r="E219" i="1"/>
  <c r="E183" i="1"/>
  <c r="E182" i="1"/>
  <c r="E181" i="1"/>
  <c r="E180" i="1"/>
  <c r="E179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87" i="1"/>
  <c r="E186" i="1"/>
  <c r="E185" i="1"/>
  <c r="E184" i="1"/>
  <c r="E85" i="1"/>
  <c r="E84" i="1"/>
  <c r="E95" i="1"/>
  <c r="E94" i="1"/>
  <c r="E93" i="1"/>
  <c r="E92" i="1"/>
  <c r="E91" i="1"/>
  <c r="E90" i="1"/>
  <c r="E89" i="1"/>
  <c r="E88" i="1"/>
  <c r="E87" i="1"/>
  <c r="E86" i="1"/>
  <c r="E105" i="1"/>
  <c r="E104" i="1"/>
  <c r="E103" i="1"/>
  <c r="E102" i="1"/>
  <c r="E101" i="1"/>
  <c r="E100" i="1"/>
  <c r="E99" i="1"/>
  <c r="E98" i="1"/>
  <c r="E97" i="1"/>
  <c r="E96" i="1"/>
  <c r="E62" i="1" l="1"/>
  <c r="E61" i="1"/>
  <c r="E60" i="1"/>
  <c r="E59" i="1"/>
  <c r="E58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63" i="1"/>
  <c r="E202" i="1"/>
  <c r="E201" i="1"/>
  <c r="E200" i="1"/>
  <c r="E199" i="1"/>
  <c r="E198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D83" i="1"/>
  <c r="D82" i="1"/>
  <c r="D81" i="1"/>
  <c r="D80" i="1"/>
  <c r="E80" i="1" s="1"/>
  <c r="D79" i="1"/>
  <c r="D78" i="1"/>
  <c r="E78" i="1" s="1"/>
  <c r="D77" i="1"/>
  <c r="D76" i="1"/>
  <c r="D75" i="1"/>
  <c r="D74" i="1"/>
  <c r="D73" i="1"/>
  <c r="D72" i="1"/>
  <c r="E72" i="1" s="1"/>
  <c r="D71" i="1"/>
  <c r="E71" i="1" s="1"/>
  <c r="D70" i="1"/>
  <c r="E70" i="1" s="1"/>
  <c r="D69" i="1"/>
  <c r="D68" i="1"/>
  <c r="D67" i="1"/>
  <c r="D66" i="1"/>
  <c r="D65" i="1"/>
  <c r="D64" i="1"/>
  <c r="E64" i="1" s="1"/>
  <c r="D95" i="1"/>
  <c r="D94" i="1"/>
  <c r="D93" i="1"/>
  <c r="D92" i="1"/>
  <c r="D91" i="1"/>
  <c r="D90" i="1"/>
  <c r="D89" i="1"/>
  <c r="D88" i="1"/>
  <c r="D87" i="1"/>
  <c r="D86" i="1"/>
  <c r="D85" i="1"/>
  <c r="D84" i="1"/>
  <c r="D105" i="1"/>
  <c r="D104" i="1"/>
  <c r="D103" i="1"/>
  <c r="D102" i="1"/>
  <c r="D101" i="1"/>
  <c r="D100" i="1"/>
  <c r="D99" i="1"/>
  <c r="D98" i="1"/>
  <c r="D97" i="1"/>
  <c r="D96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87" i="1"/>
  <c r="D186" i="1"/>
  <c r="D185" i="1"/>
  <c r="D184" i="1"/>
  <c r="D183" i="1"/>
  <c r="D182" i="1"/>
  <c r="D181" i="1"/>
  <c r="D180" i="1"/>
  <c r="D179" i="1"/>
  <c r="D178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63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219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164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E74" i="1" l="1"/>
  <c r="E75" i="1"/>
  <c r="E73" i="1"/>
  <c r="E76" i="1"/>
  <c r="E77" i="1"/>
  <c r="E65" i="1"/>
  <c r="E66" i="1"/>
  <c r="E79" i="1"/>
  <c r="E69" i="1"/>
  <c r="E81" i="1"/>
  <c r="E67" i="1"/>
  <c r="E68" i="1"/>
  <c r="E82" i="1"/>
  <c r="E83" i="1"/>
</calcChain>
</file>

<file path=xl/sharedStrings.xml><?xml version="1.0" encoding="utf-8"?>
<sst xmlns="http://schemas.openxmlformats.org/spreadsheetml/2006/main" count="250" uniqueCount="19">
  <si>
    <t>Species</t>
  </si>
  <si>
    <t>TBL(cm)</t>
  </si>
  <si>
    <t>UJP(cm)</t>
  </si>
  <si>
    <t>Carcharodon_carcharias</t>
  </si>
  <si>
    <t>Carcharhinus_acronotus</t>
  </si>
  <si>
    <t>Carcharhinus_brevipinna</t>
  </si>
  <si>
    <t>Carcharhinus_falciformis</t>
  </si>
  <si>
    <t>Carcharhinus_leucas</t>
  </si>
  <si>
    <t>Carcharhinus_limbatus</t>
  </si>
  <si>
    <t>Carcharhinus_obscurus</t>
  </si>
  <si>
    <t>Carcharhinus_plumbeus</t>
  </si>
  <si>
    <t>Isurus_paucus</t>
  </si>
  <si>
    <t>Isurus_oxyrinchus</t>
  </si>
  <si>
    <t>Negaprion_brevirostris</t>
  </si>
  <si>
    <t>Galeocerdo_cuvier</t>
  </si>
  <si>
    <t>Sphyrna_lewini</t>
  </si>
  <si>
    <t>Sphyrna_mokarran</t>
  </si>
  <si>
    <t>Fork Length (cm)</t>
  </si>
  <si>
    <t>Precaudal Length (cm)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</si>
</sst>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A4DB5-94A3-47AB-BB7D-0E5D4FF6C80F}">
  <dimension ref="A1:E246"/>
  <sheetViews>
    <sheetView tabSelected="1" workbookViewId="0">
      <selection activeCell="E2" sqref="E2"/>
    </sheetView>
  </sheetViews>
  <sheetFormatPr defaultRowHeight="14.4" x14ac:dyDescent="0.55000000000000004"/>
  <cols>
    <col min="1" max="1" width="20.3671875" bestFit="1" customWidth="1"/>
  </cols>
  <sheetData>
    <row r="1" spans="1:5" x14ac:dyDescent="0.55000000000000004">
      <c r="A1" t="s">
        <v>0</v>
      </c>
      <c r="B1" t="s">
        <v>1</v>
      </c>
      <c r="C1" t="s">
        <v>2</v>
      </c>
      <c r="D1" t="s">
        <v>17</v>
      </c>
      <c r="E1" t="s">
        <v>18</v>
      </c>
    </row>
    <row r="2" spans="1:5" x14ac:dyDescent="0.55000000000000004">
      <c r="A2" t="s">
        <v>3</v>
      </c>
      <c r="B2">
        <v>227</v>
      </c>
      <c r="C2">
        <v>40.1</v>
      </c>
      <c r="D2">
        <f t="shared" ref="D2:D21" si="0">0.9442*B2-5.7441</f>
        <v>208.58930000000001</v>
      </c>
      <c r="E2">
        <f t="shared" ref="E2:E21" si="1">(B2-15.76)/1.159</f>
        <v>182.26056945642796</v>
      </c>
    </row>
    <row r="3" spans="1:5" x14ac:dyDescent="0.55000000000000004">
      <c r="A3" t="s">
        <v>3</v>
      </c>
      <c r="B3">
        <v>262</v>
      </c>
      <c r="C3">
        <v>41.7</v>
      </c>
      <c r="D3">
        <f t="shared" si="0"/>
        <v>241.63630000000001</v>
      </c>
      <c r="E3">
        <f t="shared" si="1"/>
        <v>212.45901639344262</v>
      </c>
    </row>
    <row r="4" spans="1:5" x14ac:dyDescent="0.55000000000000004">
      <c r="A4" t="s">
        <v>3</v>
      </c>
      <c r="B4">
        <v>182.5</v>
      </c>
      <c r="C4">
        <v>26.2</v>
      </c>
      <c r="D4">
        <f t="shared" si="0"/>
        <v>166.57240000000002</v>
      </c>
      <c r="E4">
        <f t="shared" si="1"/>
        <v>143.86540120793788</v>
      </c>
    </row>
    <row r="5" spans="1:5" x14ac:dyDescent="0.55000000000000004">
      <c r="A5" t="s">
        <v>3</v>
      </c>
      <c r="B5">
        <v>170.2</v>
      </c>
      <c r="C5">
        <v>30.1</v>
      </c>
      <c r="D5">
        <f t="shared" si="0"/>
        <v>154.95874000000001</v>
      </c>
      <c r="E5">
        <f t="shared" si="1"/>
        <v>133.25280414150129</v>
      </c>
    </row>
    <row r="6" spans="1:5" x14ac:dyDescent="0.55000000000000004">
      <c r="A6" t="s">
        <v>3</v>
      </c>
      <c r="B6">
        <v>124.5</v>
      </c>
      <c r="C6">
        <v>22.4</v>
      </c>
      <c r="D6">
        <f t="shared" si="0"/>
        <v>111.80880000000001</v>
      </c>
      <c r="E6">
        <f t="shared" si="1"/>
        <v>93.822260569456418</v>
      </c>
    </row>
    <row r="7" spans="1:5" x14ac:dyDescent="0.55000000000000004">
      <c r="A7" t="s">
        <v>3</v>
      </c>
      <c r="B7">
        <v>243.8</v>
      </c>
      <c r="C7">
        <v>41.8</v>
      </c>
      <c r="D7">
        <f t="shared" si="0"/>
        <v>224.45186000000001</v>
      </c>
      <c r="E7">
        <f t="shared" si="1"/>
        <v>196.755823986195</v>
      </c>
    </row>
    <row r="8" spans="1:5" x14ac:dyDescent="0.55000000000000004">
      <c r="A8" t="s">
        <v>3</v>
      </c>
      <c r="B8">
        <v>379.1</v>
      </c>
      <c r="C8">
        <v>60.3</v>
      </c>
      <c r="D8">
        <f t="shared" si="0"/>
        <v>352.20212000000004</v>
      </c>
      <c r="E8">
        <f t="shared" si="1"/>
        <v>313.49439171699743</v>
      </c>
    </row>
    <row r="9" spans="1:5" x14ac:dyDescent="0.55000000000000004">
      <c r="A9" t="s">
        <v>3</v>
      </c>
      <c r="B9">
        <v>154.9</v>
      </c>
      <c r="C9">
        <v>25.4</v>
      </c>
      <c r="D9">
        <f t="shared" si="0"/>
        <v>140.51248000000001</v>
      </c>
      <c r="E9">
        <f t="shared" si="1"/>
        <v>120.05176876617774</v>
      </c>
    </row>
    <row r="10" spans="1:5" x14ac:dyDescent="0.55000000000000004">
      <c r="A10" t="s">
        <v>3</v>
      </c>
      <c r="B10">
        <v>523.20000000000005</v>
      </c>
      <c r="C10">
        <v>99</v>
      </c>
      <c r="D10">
        <f t="shared" si="0"/>
        <v>488.26134000000008</v>
      </c>
      <c r="E10">
        <f t="shared" si="1"/>
        <v>437.82571182053499</v>
      </c>
    </row>
    <row r="11" spans="1:5" x14ac:dyDescent="0.55000000000000004">
      <c r="A11" t="s">
        <v>3</v>
      </c>
      <c r="B11">
        <v>563.20000000000005</v>
      </c>
      <c r="C11">
        <v>96.7</v>
      </c>
      <c r="D11">
        <f t="shared" si="0"/>
        <v>526.02934000000005</v>
      </c>
      <c r="E11">
        <f t="shared" si="1"/>
        <v>472.33822260569463</v>
      </c>
    </row>
    <row r="12" spans="1:5" x14ac:dyDescent="0.55000000000000004">
      <c r="A12" t="s">
        <v>3</v>
      </c>
      <c r="B12">
        <v>487.7</v>
      </c>
      <c r="C12">
        <v>80.5</v>
      </c>
      <c r="D12">
        <f t="shared" si="0"/>
        <v>454.74223999999998</v>
      </c>
      <c r="E12">
        <f t="shared" si="1"/>
        <v>407.19585849870577</v>
      </c>
    </row>
    <row r="13" spans="1:5" x14ac:dyDescent="0.55000000000000004">
      <c r="A13" t="s">
        <v>3</v>
      </c>
      <c r="B13">
        <v>237</v>
      </c>
      <c r="C13">
        <v>38.5</v>
      </c>
      <c r="D13">
        <f t="shared" si="0"/>
        <v>218.03130000000002</v>
      </c>
      <c r="E13">
        <f t="shared" si="1"/>
        <v>190.88869715271787</v>
      </c>
    </row>
    <row r="14" spans="1:5" x14ac:dyDescent="0.55000000000000004">
      <c r="A14" t="s">
        <v>3</v>
      </c>
      <c r="B14">
        <v>281.89999999999998</v>
      </c>
      <c r="C14">
        <v>46.5</v>
      </c>
      <c r="D14">
        <f t="shared" si="0"/>
        <v>260.42588000000001</v>
      </c>
      <c r="E14">
        <f t="shared" si="1"/>
        <v>229.62899050905952</v>
      </c>
    </row>
    <row r="15" spans="1:5" x14ac:dyDescent="0.55000000000000004">
      <c r="A15" t="s">
        <v>3</v>
      </c>
      <c r="B15">
        <v>134.6</v>
      </c>
      <c r="C15">
        <v>23</v>
      </c>
      <c r="D15">
        <f t="shared" si="0"/>
        <v>121.34522</v>
      </c>
      <c r="E15">
        <f t="shared" si="1"/>
        <v>102.53666954270922</v>
      </c>
    </row>
    <row r="16" spans="1:5" x14ac:dyDescent="0.55000000000000004">
      <c r="A16" t="s">
        <v>3</v>
      </c>
      <c r="B16">
        <v>535.9</v>
      </c>
      <c r="C16">
        <v>90.5</v>
      </c>
      <c r="D16">
        <f t="shared" si="0"/>
        <v>500.25268</v>
      </c>
      <c r="E16">
        <f t="shared" si="1"/>
        <v>448.7834339948231</v>
      </c>
    </row>
    <row r="17" spans="1:5" x14ac:dyDescent="0.55000000000000004">
      <c r="A17" t="s">
        <v>3</v>
      </c>
      <c r="B17">
        <v>594.4</v>
      </c>
      <c r="C17">
        <v>89.2</v>
      </c>
      <c r="D17">
        <f t="shared" si="0"/>
        <v>555.48838000000001</v>
      </c>
      <c r="E17">
        <f t="shared" si="1"/>
        <v>499.25798101811904</v>
      </c>
    </row>
    <row r="18" spans="1:5" x14ac:dyDescent="0.55000000000000004">
      <c r="A18" t="s">
        <v>3</v>
      </c>
      <c r="B18">
        <v>457.2</v>
      </c>
      <c r="C18">
        <v>79.8</v>
      </c>
      <c r="D18">
        <f t="shared" si="0"/>
        <v>425.94414</v>
      </c>
      <c r="E18">
        <f t="shared" si="1"/>
        <v>380.88006902502156</v>
      </c>
    </row>
    <row r="19" spans="1:5" x14ac:dyDescent="0.55000000000000004">
      <c r="A19" t="s">
        <v>3</v>
      </c>
      <c r="B19">
        <v>473.7</v>
      </c>
      <c r="C19">
        <v>91.5</v>
      </c>
      <c r="D19">
        <f t="shared" si="0"/>
        <v>441.52343999999999</v>
      </c>
      <c r="E19">
        <f t="shared" si="1"/>
        <v>395.11647972389989</v>
      </c>
    </row>
    <row r="20" spans="1:5" x14ac:dyDescent="0.55000000000000004">
      <c r="A20" t="s">
        <v>3</v>
      </c>
      <c r="B20">
        <v>553.70000000000005</v>
      </c>
      <c r="C20">
        <v>85.5</v>
      </c>
      <c r="D20">
        <f t="shared" si="0"/>
        <v>517.05944000000011</v>
      </c>
      <c r="E20">
        <f t="shared" si="1"/>
        <v>464.14150129421921</v>
      </c>
    </row>
    <row r="21" spans="1:5" x14ac:dyDescent="0.55000000000000004">
      <c r="A21" t="s">
        <v>3</v>
      </c>
      <c r="B21">
        <v>166.37</v>
      </c>
      <c r="C21">
        <v>26.3</v>
      </c>
      <c r="D21">
        <f t="shared" si="0"/>
        <v>151.342454</v>
      </c>
      <c r="E21">
        <f t="shared" si="1"/>
        <v>129.94823123382227</v>
      </c>
    </row>
    <row r="22" spans="1:5" x14ac:dyDescent="0.55000000000000004">
      <c r="A22" t="s">
        <v>11</v>
      </c>
      <c r="B22">
        <v>156.4</v>
      </c>
      <c r="C22">
        <v>27.8</v>
      </c>
      <c r="E22">
        <f>0.8252*B22-4.8033</f>
        <v>124.25798</v>
      </c>
    </row>
    <row r="23" spans="1:5" x14ac:dyDescent="0.55000000000000004">
      <c r="A23" t="s">
        <v>11</v>
      </c>
      <c r="B23">
        <v>220</v>
      </c>
      <c r="C23">
        <v>35.200000000000003</v>
      </c>
      <c r="E23">
        <f t="shared" ref="E23:E40" si="2">0.8252*B23-4.8033</f>
        <v>176.7407</v>
      </c>
    </row>
    <row r="24" spans="1:5" x14ac:dyDescent="0.55000000000000004">
      <c r="A24" t="s">
        <v>11</v>
      </c>
      <c r="B24">
        <v>265.10000000000002</v>
      </c>
      <c r="C24">
        <v>46.7</v>
      </c>
      <c r="E24">
        <f t="shared" si="2"/>
        <v>213.95722000000004</v>
      </c>
    </row>
    <row r="25" spans="1:5" x14ac:dyDescent="0.55000000000000004">
      <c r="A25" t="s">
        <v>11</v>
      </c>
      <c r="B25">
        <v>426.7</v>
      </c>
      <c r="C25">
        <v>72.2</v>
      </c>
      <c r="E25">
        <f t="shared" si="2"/>
        <v>347.30954000000003</v>
      </c>
    </row>
    <row r="26" spans="1:5" x14ac:dyDescent="0.55000000000000004">
      <c r="A26" t="s">
        <v>11</v>
      </c>
      <c r="B26">
        <v>126.1</v>
      </c>
      <c r="C26">
        <v>23.1</v>
      </c>
      <c r="E26">
        <f t="shared" si="2"/>
        <v>99.25442000000001</v>
      </c>
    </row>
    <row r="27" spans="1:5" x14ac:dyDescent="0.55000000000000004">
      <c r="A27" t="s">
        <v>11</v>
      </c>
      <c r="B27">
        <v>272</v>
      </c>
      <c r="C27">
        <v>45.3</v>
      </c>
      <c r="E27">
        <f t="shared" si="2"/>
        <v>219.65110000000001</v>
      </c>
    </row>
    <row r="28" spans="1:5" x14ac:dyDescent="0.55000000000000004">
      <c r="A28" t="s">
        <v>11</v>
      </c>
      <c r="B28">
        <v>384.81</v>
      </c>
      <c r="C28">
        <v>64.5</v>
      </c>
      <c r="E28">
        <f t="shared" si="2"/>
        <v>312.74191200000001</v>
      </c>
    </row>
    <row r="29" spans="1:5" x14ac:dyDescent="0.55000000000000004">
      <c r="A29" t="s">
        <v>11</v>
      </c>
      <c r="B29">
        <v>228.6</v>
      </c>
      <c r="C29">
        <v>39.4</v>
      </c>
      <c r="E29">
        <f t="shared" si="2"/>
        <v>183.83742000000001</v>
      </c>
    </row>
    <row r="30" spans="1:5" x14ac:dyDescent="0.55000000000000004">
      <c r="A30" t="s">
        <v>11</v>
      </c>
      <c r="B30">
        <v>242</v>
      </c>
      <c r="C30">
        <v>43.4</v>
      </c>
      <c r="E30">
        <f t="shared" si="2"/>
        <v>194.89510000000001</v>
      </c>
    </row>
    <row r="31" spans="1:5" x14ac:dyDescent="0.55000000000000004">
      <c r="A31" t="s">
        <v>11</v>
      </c>
      <c r="B31">
        <v>251.46</v>
      </c>
      <c r="C31">
        <v>43.8</v>
      </c>
      <c r="E31">
        <f t="shared" si="2"/>
        <v>202.701492</v>
      </c>
    </row>
    <row r="32" spans="1:5" x14ac:dyDescent="0.55000000000000004">
      <c r="A32" t="s">
        <v>11</v>
      </c>
      <c r="B32">
        <v>320</v>
      </c>
      <c r="C32">
        <v>57.3</v>
      </c>
      <c r="E32">
        <f t="shared" si="2"/>
        <v>259.26070000000004</v>
      </c>
    </row>
    <row r="33" spans="1:5" x14ac:dyDescent="0.55000000000000004">
      <c r="A33" t="s">
        <v>11</v>
      </c>
      <c r="B33">
        <v>220.98</v>
      </c>
      <c r="C33">
        <v>37</v>
      </c>
      <c r="E33">
        <f t="shared" si="2"/>
        <v>177.549396</v>
      </c>
    </row>
    <row r="34" spans="1:5" x14ac:dyDescent="0.55000000000000004">
      <c r="A34" t="s">
        <v>11</v>
      </c>
      <c r="B34">
        <v>224.16</v>
      </c>
      <c r="C34">
        <v>37.700000000000003</v>
      </c>
      <c r="E34">
        <f t="shared" si="2"/>
        <v>180.17353199999999</v>
      </c>
    </row>
    <row r="35" spans="1:5" x14ac:dyDescent="0.55000000000000004">
      <c r="A35" t="s">
        <v>11</v>
      </c>
      <c r="B35">
        <v>285.75</v>
      </c>
      <c r="C35">
        <v>50.5</v>
      </c>
      <c r="E35">
        <f t="shared" si="2"/>
        <v>230.99760000000001</v>
      </c>
    </row>
    <row r="36" spans="1:5" x14ac:dyDescent="0.55000000000000004">
      <c r="A36" t="s">
        <v>11</v>
      </c>
      <c r="B36">
        <v>243.84</v>
      </c>
      <c r="C36">
        <v>42</v>
      </c>
      <c r="E36">
        <f t="shared" si="2"/>
        <v>196.41346799999999</v>
      </c>
    </row>
    <row r="37" spans="1:5" x14ac:dyDescent="0.55000000000000004">
      <c r="A37" t="s">
        <v>11</v>
      </c>
      <c r="B37">
        <v>262.89</v>
      </c>
      <c r="C37">
        <v>42.3</v>
      </c>
      <c r="E37">
        <f t="shared" si="2"/>
        <v>212.13352799999998</v>
      </c>
    </row>
    <row r="38" spans="1:5" x14ac:dyDescent="0.55000000000000004">
      <c r="A38" t="s">
        <v>11</v>
      </c>
      <c r="B38">
        <v>205.7</v>
      </c>
      <c r="C38">
        <v>36.5</v>
      </c>
      <c r="E38">
        <f t="shared" si="2"/>
        <v>164.94033999999999</v>
      </c>
    </row>
    <row r="39" spans="1:5" x14ac:dyDescent="0.55000000000000004">
      <c r="A39" t="s">
        <v>11</v>
      </c>
      <c r="B39">
        <v>254</v>
      </c>
      <c r="C39">
        <v>43.2</v>
      </c>
      <c r="E39">
        <f t="shared" si="2"/>
        <v>204.79750000000001</v>
      </c>
    </row>
    <row r="40" spans="1:5" x14ac:dyDescent="0.55000000000000004">
      <c r="A40" t="s">
        <v>11</v>
      </c>
      <c r="B40">
        <v>248.48</v>
      </c>
      <c r="C40">
        <v>47.3</v>
      </c>
      <c r="E40">
        <f t="shared" si="2"/>
        <v>200.24239599999999</v>
      </c>
    </row>
    <row r="41" spans="1:5" x14ac:dyDescent="0.55000000000000004">
      <c r="A41" t="s">
        <v>12</v>
      </c>
      <c r="B41">
        <v>259.10000000000002</v>
      </c>
      <c r="C41">
        <v>47.2</v>
      </c>
      <c r="D41">
        <f t="shared" ref="D41:D63" si="3">0.9286*B41-1.7101</f>
        <v>238.89016000000001</v>
      </c>
      <c r="E41">
        <f t="shared" ref="E41:E63" si="4">0.832*B41-2.77</f>
        <v>212.80119999999999</v>
      </c>
    </row>
    <row r="42" spans="1:5" x14ac:dyDescent="0.55000000000000004">
      <c r="A42" t="s">
        <v>12</v>
      </c>
      <c r="B42">
        <v>251</v>
      </c>
      <c r="C42">
        <v>50</v>
      </c>
      <c r="D42">
        <f t="shared" si="3"/>
        <v>231.36849999999998</v>
      </c>
      <c r="E42">
        <f t="shared" si="4"/>
        <v>206.06199999999998</v>
      </c>
    </row>
    <row r="43" spans="1:5" x14ac:dyDescent="0.55000000000000004">
      <c r="A43" t="s">
        <v>12</v>
      </c>
      <c r="B43">
        <v>198.12</v>
      </c>
      <c r="C43">
        <v>33.9</v>
      </c>
      <c r="D43">
        <f t="shared" si="3"/>
        <v>182.26413199999999</v>
      </c>
      <c r="E43">
        <f t="shared" si="4"/>
        <v>162.06583999999998</v>
      </c>
    </row>
    <row r="44" spans="1:5" x14ac:dyDescent="0.55000000000000004">
      <c r="A44" t="s">
        <v>12</v>
      </c>
      <c r="B44">
        <v>264.16000000000003</v>
      </c>
      <c r="C44">
        <v>44.5</v>
      </c>
      <c r="D44">
        <f t="shared" si="3"/>
        <v>243.588876</v>
      </c>
      <c r="E44">
        <f t="shared" si="4"/>
        <v>217.01112000000001</v>
      </c>
    </row>
    <row r="45" spans="1:5" x14ac:dyDescent="0.55000000000000004">
      <c r="A45" t="s">
        <v>12</v>
      </c>
      <c r="B45">
        <v>239.4</v>
      </c>
      <c r="C45">
        <v>41.3</v>
      </c>
      <c r="D45">
        <f t="shared" si="3"/>
        <v>220.59673999999998</v>
      </c>
      <c r="E45">
        <f t="shared" si="4"/>
        <v>196.41079999999999</v>
      </c>
    </row>
    <row r="46" spans="1:5" x14ac:dyDescent="0.55000000000000004">
      <c r="A46" t="s">
        <v>12</v>
      </c>
      <c r="B46">
        <v>303.52999999999997</v>
      </c>
      <c r="C46">
        <v>54.3</v>
      </c>
      <c r="D46">
        <f t="shared" si="3"/>
        <v>280.14785799999999</v>
      </c>
      <c r="E46">
        <f t="shared" si="4"/>
        <v>249.76695999999995</v>
      </c>
    </row>
    <row r="47" spans="1:5" x14ac:dyDescent="0.55000000000000004">
      <c r="A47" t="s">
        <v>12</v>
      </c>
      <c r="B47">
        <v>320.04000000000002</v>
      </c>
      <c r="C47">
        <v>56.8</v>
      </c>
      <c r="D47">
        <f t="shared" si="3"/>
        <v>295.47904399999999</v>
      </c>
      <c r="E47">
        <f t="shared" si="4"/>
        <v>263.50328000000002</v>
      </c>
    </row>
    <row r="48" spans="1:5" x14ac:dyDescent="0.55000000000000004">
      <c r="A48" t="s">
        <v>12</v>
      </c>
      <c r="B48">
        <v>320</v>
      </c>
      <c r="C48">
        <v>58</v>
      </c>
      <c r="D48">
        <f t="shared" si="3"/>
        <v>295.44189999999998</v>
      </c>
      <c r="E48">
        <f t="shared" si="4"/>
        <v>263.47000000000003</v>
      </c>
    </row>
    <row r="49" spans="1:5" x14ac:dyDescent="0.55000000000000004">
      <c r="A49" t="s">
        <v>12</v>
      </c>
      <c r="B49">
        <v>276.86</v>
      </c>
      <c r="C49">
        <v>51</v>
      </c>
      <c r="D49">
        <f t="shared" si="3"/>
        <v>255.38209599999999</v>
      </c>
      <c r="E49">
        <f t="shared" si="4"/>
        <v>227.57751999999999</v>
      </c>
    </row>
    <row r="50" spans="1:5" x14ac:dyDescent="0.55000000000000004">
      <c r="A50" t="s">
        <v>12</v>
      </c>
      <c r="B50">
        <v>254</v>
      </c>
      <c r="C50">
        <v>41</v>
      </c>
      <c r="D50">
        <f t="shared" si="3"/>
        <v>234.15429999999998</v>
      </c>
      <c r="E50">
        <f t="shared" si="4"/>
        <v>208.55799999999999</v>
      </c>
    </row>
    <row r="51" spans="1:5" x14ac:dyDescent="0.55000000000000004">
      <c r="A51" t="s">
        <v>12</v>
      </c>
      <c r="B51">
        <v>228.6</v>
      </c>
      <c r="C51">
        <v>43.2</v>
      </c>
      <c r="D51">
        <f t="shared" si="3"/>
        <v>210.56785999999997</v>
      </c>
      <c r="E51">
        <f t="shared" si="4"/>
        <v>187.42519999999999</v>
      </c>
    </row>
    <row r="52" spans="1:5" x14ac:dyDescent="0.55000000000000004">
      <c r="A52" t="s">
        <v>12</v>
      </c>
      <c r="B52">
        <v>259.10000000000002</v>
      </c>
      <c r="C52">
        <v>45.7</v>
      </c>
      <c r="D52">
        <f t="shared" si="3"/>
        <v>238.89016000000001</v>
      </c>
      <c r="E52">
        <f t="shared" si="4"/>
        <v>212.80119999999999</v>
      </c>
    </row>
    <row r="53" spans="1:5" x14ac:dyDescent="0.55000000000000004">
      <c r="A53" t="s">
        <v>12</v>
      </c>
      <c r="B53">
        <v>259</v>
      </c>
      <c r="C53">
        <v>47.1</v>
      </c>
      <c r="D53">
        <f t="shared" si="3"/>
        <v>238.79729999999998</v>
      </c>
      <c r="E53">
        <f t="shared" si="4"/>
        <v>212.71799999999999</v>
      </c>
    </row>
    <row r="54" spans="1:5" x14ac:dyDescent="0.55000000000000004">
      <c r="A54" t="s">
        <v>12</v>
      </c>
      <c r="B54">
        <v>251.5</v>
      </c>
      <c r="C54">
        <v>46</v>
      </c>
      <c r="D54">
        <f t="shared" si="3"/>
        <v>231.83279999999999</v>
      </c>
      <c r="E54">
        <f t="shared" si="4"/>
        <v>206.47799999999998</v>
      </c>
    </row>
    <row r="55" spans="1:5" x14ac:dyDescent="0.55000000000000004">
      <c r="A55" t="s">
        <v>12</v>
      </c>
      <c r="B55">
        <v>254</v>
      </c>
      <c r="C55">
        <v>43.2</v>
      </c>
      <c r="D55">
        <f t="shared" si="3"/>
        <v>234.15429999999998</v>
      </c>
      <c r="E55">
        <f t="shared" si="4"/>
        <v>208.55799999999999</v>
      </c>
    </row>
    <row r="56" spans="1:5" x14ac:dyDescent="0.55000000000000004">
      <c r="A56" t="s">
        <v>12</v>
      </c>
      <c r="B56">
        <v>274.3</v>
      </c>
      <c r="C56">
        <v>47.2</v>
      </c>
      <c r="D56">
        <f t="shared" si="3"/>
        <v>253.00487999999999</v>
      </c>
      <c r="E56">
        <f t="shared" si="4"/>
        <v>225.44759999999999</v>
      </c>
    </row>
    <row r="57" spans="1:5" x14ac:dyDescent="0.55000000000000004">
      <c r="A57" t="s">
        <v>12</v>
      </c>
      <c r="B57">
        <v>264.16000000000003</v>
      </c>
      <c r="C57">
        <v>49</v>
      </c>
      <c r="D57">
        <f t="shared" si="3"/>
        <v>243.588876</v>
      </c>
      <c r="E57">
        <f t="shared" si="4"/>
        <v>217.01112000000001</v>
      </c>
    </row>
    <row r="58" spans="1:5" x14ac:dyDescent="0.55000000000000004">
      <c r="A58" t="s">
        <v>12</v>
      </c>
      <c r="B58">
        <v>190.5</v>
      </c>
      <c r="C58">
        <v>33.5</v>
      </c>
      <c r="D58">
        <f t="shared" si="3"/>
        <v>175.18819999999999</v>
      </c>
      <c r="E58">
        <f t="shared" si="4"/>
        <v>155.72599999999997</v>
      </c>
    </row>
    <row r="59" spans="1:5" x14ac:dyDescent="0.55000000000000004">
      <c r="A59" t="s">
        <v>12</v>
      </c>
      <c r="B59">
        <v>177</v>
      </c>
      <c r="C59">
        <v>31.8</v>
      </c>
      <c r="D59">
        <f t="shared" si="3"/>
        <v>162.65209999999999</v>
      </c>
      <c r="E59">
        <f t="shared" si="4"/>
        <v>144.49399999999997</v>
      </c>
    </row>
    <row r="60" spans="1:5" x14ac:dyDescent="0.55000000000000004">
      <c r="A60" t="s">
        <v>12</v>
      </c>
      <c r="B60">
        <v>136</v>
      </c>
      <c r="C60">
        <v>23.9</v>
      </c>
      <c r="D60">
        <f t="shared" si="3"/>
        <v>124.5795</v>
      </c>
      <c r="E60">
        <f t="shared" si="4"/>
        <v>110.38200000000001</v>
      </c>
    </row>
    <row r="61" spans="1:5" x14ac:dyDescent="0.55000000000000004">
      <c r="A61" t="s">
        <v>12</v>
      </c>
      <c r="B61">
        <v>163</v>
      </c>
      <c r="C61">
        <v>28</v>
      </c>
      <c r="D61">
        <f t="shared" si="3"/>
        <v>149.65169999999998</v>
      </c>
      <c r="E61">
        <f t="shared" si="4"/>
        <v>132.84599999999998</v>
      </c>
    </row>
    <row r="62" spans="1:5" x14ac:dyDescent="0.55000000000000004">
      <c r="A62" t="s">
        <v>12</v>
      </c>
      <c r="B62">
        <v>181</v>
      </c>
      <c r="C62">
        <v>35.1</v>
      </c>
      <c r="D62">
        <f t="shared" si="3"/>
        <v>166.36649999999997</v>
      </c>
      <c r="E62">
        <f t="shared" si="4"/>
        <v>147.82199999999997</v>
      </c>
    </row>
    <row r="63" spans="1:5" x14ac:dyDescent="0.55000000000000004">
      <c r="A63" t="s">
        <v>12</v>
      </c>
      <c r="B63">
        <v>246</v>
      </c>
      <c r="C63">
        <v>45.5</v>
      </c>
      <c r="D63">
        <f t="shared" si="3"/>
        <v>226.72549999999998</v>
      </c>
      <c r="E63">
        <f t="shared" si="4"/>
        <v>201.90199999999999</v>
      </c>
    </row>
    <row r="64" spans="1:5" x14ac:dyDescent="0.55000000000000004">
      <c r="A64" t="s">
        <v>4</v>
      </c>
      <c r="B64">
        <v>107</v>
      </c>
      <c r="C64">
        <v>13.3</v>
      </c>
      <c r="D64">
        <f t="shared" ref="D64:D83" si="5">0.842*B64-1.052</f>
        <v>89.041999999999987</v>
      </c>
      <c r="E64">
        <f t="shared" ref="E64:E83" si="6">-15.4285+0.927212*D64</f>
        <v>67.132310903999993</v>
      </c>
    </row>
    <row r="65" spans="1:5" x14ac:dyDescent="0.55000000000000004">
      <c r="A65" t="s">
        <v>4</v>
      </c>
      <c r="B65">
        <v>111</v>
      </c>
      <c r="C65">
        <v>12.9</v>
      </c>
      <c r="D65">
        <f t="shared" si="5"/>
        <v>92.41</v>
      </c>
      <c r="E65">
        <f t="shared" si="6"/>
        <v>70.255160919999994</v>
      </c>
    </row>
    <row r="66" spans="1:5" x14ac:dyDescent="0.55000000000000004">
      <c r="A66" t="s">
        <v>4</v>
      </c>
      <c r="B66">
        <v>94.1</v>
      </c>
      <c r="C66">
        <v>10.5</v>
      </c>
      <c r="D66">
        <f t="shared" si="5"/>
        <v>78.180199999999985</v>
      </c>
      <c r="E66">
        <f t="shared" si="6"/>
        <v>57.061119602399984</v>
      </c>
    </row>
    <row r="67" spans="1:5" x14ac:dyDescent="0.55000000000000004">
      <c r="A67" t="s">
        <v>4</v>
      </c>
      <c r="B67">
        <v>117.6</v>
      </c>
      <c r="C67">
        <v>13.8</v>
      </c>
      <c r="D67">
        <f t="shared" si="5"/>
        <v>97.967199999999991</v>
      </c>
      <c r="E67">
        <f t="shared" si="6"/>
        <v>75.4078634464</v>
      </c>
    </row>
    <row r="68" spans="1:5" x14ac:dyDescent="0.55000000000000004">
      <c r="A68" t="s">
        <v>4</v>
      </c>
      <c r="B68">
        <v>108</v>
      </c>
      <c r="C68">
        <v>13.3</v>
      </c>
      <c r="D68">
        <f t="shared" si="5"/>
        <v>89.883999999999986</v>
      </c>
      <c r="E68">
        <f t="shared" si="6"/>
        <v>67.913023407999987</v>
      </c>
    </row>
    <row r="69" spans="1:5" x14ac:dyDescent="0.55000000000000004">
      <c r="A69" t="s">
        <v>4</v>
      </c>
      <c r="B69">
        <v>120.4</v>
      </c>
      <c r="C69">
        <v>13.9</v>
      </c>
      <c r="D69">
        <f t="shared" si="5"/>
        <v>100.3248</v>
      </c>
      <c r="E69">
        <f t="shared" si="6"/>
        <v>77.593858457600007</v>
      </c>
    </row>
    <row r="70" spans="1:5" x14ac:dyDescent="0.55000000000000004">
      <c r="A70" t="s">
        <v>4</v>
      </c>
      <c r="B70">
        <v>129</v>
      </c>
      <c r="C70">
        <v>15.3</v>
      </c>
      <c r="D70">
        <f t="shared" si="5"/>
        <v>107.56599999999999</v>
      </c>
      <c r="E70">
        <f t="shared" si="6"/>
        <v>84.307985991999999</v>
      </c>
    </row>
    <row r="71" spans="1:5" x14ac:dyDescent="0.55000000000000004">
      <c r="A71" t="s">
        <v>4</v>
      </c>
      <c r="B71">
        <v>129</v>
      </c>
      <c r="C71">
        <v>15.1</v>
      </c>
      <c r="D71">
        <f t="shared" si="5"/>
        <v>107.56599999999999</v>
      </c>
      <c r="E71">
        <f>-15.4285+0.927212*D71</f>
        <v>84.307985991999999</v>
      </c>
    </row>
    <row r="72" spans="1:5" x14ac:dyDescent="0.55000000000000004">
      <c r="A72" t="s">
        <v>4</v>
      </c>
      <c r="B72">
        <v>87.6</v>
      </c>
      <c r="C72">
        <v>9.1</v>
      </c>
      <c r="D72">
        <f t="shared" si="5"/>
        <v>72.707199999999986</v>
      </c>
      <c r="E72">
        <f t="shared" si="6"/>
        <v>51.986488326399993</v>
      </c>
    </row>
    <row r="73" spans="1:5" x14ac:dyDescent="0.55000000000000004">
      <c r="A73" t="s">
        <v>4</v>
      </c>
      <c r="B73">
        <v>116</v>
      </c>
      <c r="C73">
        <v>13.3</v>
      </c>
      <c r="D73">
        <f t="shared" si="5"/>
        <v>96.61999999999999</v>
      </c>
      <c r="E73">
        <f t="shared" si="6"/>
        <v>74.158723439999989</v>
      </c>
    </row>
    <row r="74" spans="1:5" x14ac:dyDescent="0.55000000000000004">
      <c r="A74" t="s">
        <v>4</v>
      </c>
      <c r="B74">
        <v>94</v>
      </c>
      <c r="C74">
        <v>12.6</v>
      </c>
      <c r="D74">
        <f t="shared" si="5"/>
        <v>78.095999999999989</v>
      </c>
      <c r="E74">
        <f t="shared" si="6"/>
        <v>56.983048351999997</v>
      </c>
    </row>
    <row r="75" spans="1:5" x14ac:dyDescent="0.55000000000000004">
      <c r="A75" t="s">
        <v>4</v>
      </c>
      <c r="B75">
        <v>120.6</v>
      </c>
      <c r="C75">
        <v>13.8</v>
      </c>
      <c r="D75">
        <f t="shared" si="5"/>
        <v>100.49319999999999</v>
      </c>
      <c r="E75">
        <f t="shared" si="6"/>
        <v>77.750000958399994</v>
      </c>
    </row>
    <row r="76" spans="1:5" x14ac:dyDescent="0.55000000000000004">
      <c r="A76" t="s">
        <v>4</v>
      </c>
      <c r="B76">
        <v>132</v>
      </c>
      <c r="C76">
        <v>16.100000000000001</v>
      </c>
      <c r="D76">
        <f t="shared" si="5"/>
        <v>110.09199999999998</v>
      </c>
      <c r="E76">
        <f t="shared" si="6"/>
        <v>86.650123503999993</v>
      </c>
    </row>
    <row r="77" spans="1:5" x14ac:dyDescent="0.55000000000000004">
      <c r="A77" t="s">
        <v>4</v>
      </c>
      <c r="B77">
        <v>101</v>
      </c>
      <c r="C77">
        <v>11.5</v>
      </c>
      <c r="D77">
        <f t="shared" si="5"/>
        <v>83.99</v>
      </c>
      <c r="E77">
        <f t="shared" si="6"/>
        <v>62.448035879999992</v>
      </c>
    </row>
    <row r="78" spans="1:5" x14ac:dyDescent="0.55000000000000004">
      <c r="A78" t="s">
        <v>4</v>
      </c>
      <c r="B78">
        <v>81.3</v>
      </c>
      <c r="C78">
        <v>8.9</v>
      </c>
      <c r="D78">
        <f t="shared" si="5"/>
        <v>67.402599999999993</v>
      </c>
      <c r="E78">
        <f t="shared" si="6"/>
        <v>47.067999551199996</v>
      </c>
    </row>
    <row r="79" spans="1:5" x14ac:dyDescent="0.55000000000000004">
      <c r="A79" t="s">
        <v>4</v>
      </c>
      <c r="B79">
        <v>88</v>
      </c>
      <c r="C79">
        <v>10.9</v>
      </c>
      <c r="D79">
        <f t="shared" si="5"/>
        <v>73.043999999999997</v>
      </c>
      <c r="E79">
        <f t="shared" si="6"/>
        <v>52.298773327999996</v>
      </c>
    </row>
    <row r="80" spans="1:5" x14ac:dyDescent="0.55000000000000004">
      <c r="A80" t="s">
        <v>4</v>
      </c>
      <c r="B80">
        <v>114.7</v>
      </c>
      <c r="C80">
        <v>13.5</v>
      </c>
      <c r="D80">
        <f t="shared" si="5"/>
        <v>95.525399999999991</v>
      </c>
      <c r="E80">
        <f t="shared" si="6"/>
        <v>73.143797184799993</v>
      </c>
    </row>
    <row r="81" spans="1:5" x14ac:dyDescent="0.55000000000000004">
      <c r="A81" t="s">
        <v>4</v>
      </c>
      <c r="B81">
        <v>76</v>
      </c>
      <c r="C81">
        <v>8.5</v>
      </c>
      <c r="D81">
        <f t="shared" si="5"/>
        <v>62.94</v>
      </c>
      <c r="E81">
        <f t="shared" si="6"/>
        <v>42.93022328</v>
      </c>
    </row>
    <row r="82" spans="1:5" x14ac:dyDescent="0.55000000000000004">
      <c r="A82" t="s">
        <v>4</v>
      </c>
      <c r="B82">
        <v>115</v>
      </c>
      <c r="C82">
        <v>14.1</v>
      </c>
      <c r="D82">
        <f t="shared" si="5"/>
        <v>95.777999999999992</v>
      </c>
      <c r="E82">
        <f t="shared" si="6"/>
        <v>73.378010935999995</v>
      </c>
    </row>
    <row r="83" spans="1:5" x14ac:dyDescent="0.55000000000000004">
      <c r="A83" t="s">
        <v>4</v>
      </c>
      <c r="B83">
        <v>116</v>
      </c>
      <c r="C83">
        <v>13.4</v>
      </c>
      <c r="D83">
        <f t="shared" si="5"/>
        <v>96.61999999999999</v>
      </c>
      <c r="E83">
        <f t="shared" si="6"/>
        <v>74.158723439999989</v>
      </c>
    </row>
    <row r="84" spans="1:5" x14ac:dyDescent="0.55000000000000004">
      <c r="A84" t="s">
        <v>5</v>
      </c>
      <c r="B84">
        <v>213</v>
      </c>
      <c r="C84">
        <v>27.3</v>
      </c>
      <c r="D84">
        <f t="shared" ref="D84:D95" si="7">(B84-3.185)/1.182</f>
        <v>177.50846023688663</v>
      </c>
      <c r="E84">
        <f t="shared" ref="E84:E95" si="8">(B84-19.27)/1.21</f>
        <v>160.10743801652893</v>
      </c>
    </row>
    <row r="85" spans="1:5" x14ac:dyDescent="0.55000000000000004">
      <c r="A85" t="s">
        <v>5</v>
      </c>
      <c r="B85">
        <v>205</v>
      </c>
      <c r="C85">
        <v>25.4</v>
      </c>
      <c r="D85">
        <f t="shared" si="7"/>
        <v>170.74027072758037</v>
      </c>
      <c r="E85">
        <f t="shared" si="8"/>
        <v>153.49586776859505</v>
      </c>
    </row>
    <row r="86" spans="1:5" x14ac:dyDescent="0.55000000000000004">
      <c r="A86" t="s">
        <v>5</v>
      </c>
      <c r="B86">
        <v>141</v>
      </c>
      <c r="C86">
        <v>17.899999999999999</v>
      </c>
      <c r="D86">
        <f t="shared" si="7"/>
        <v>116.59475465313029</v>
      </c>
      <c r="E86">
        <f t="shared" si="8"/>
        <v>100.60330578512398</v>
      </c>
    </row>
    <row r="87" spans="1:5" x14ac:dyDescent="0.55000000000000004">
      <c r="A87" t="s">
        <v>5</v>
      </c>
      <c r="B87">
        <v>202</v>
      </c>
      <c r="C87">
        <v>24</v>
      </c>
      <c r="D87">
        <f t="shared" si="7"/>
        <v>168.20219966159053</v>
      </c>
      <c r="E87">
        <f t="shared" si="8"/>
        <v>151.01652892561984</v>
      </c>
    </row>
    <row r="88" spans="1:5" x14ac:dyDescent="0.55000000000000004">
      <c r="A88" t="s">
        <v>5</v>
      </c>
      <c r="B88">
        <v>243.8</v>
      </c>
      <c r="C88">
        <v>28.2</v>
      </c>
      <c r="D88">
        <f t="shared" si="7"/>
        <v>203.56598984771574</v>
      </c>
      <c r="E88">
        <f t="shared" si="8"/>
        <v>185.5619834710744</v>
      </c>
    </row>
    <row r="89" spans="1:5" x14ac:dyDescent="0.55000000000000004">
      <c r="A89" t="s">
        <v>5</v>
      </c>
      <c r="B89">
        <v>213</v>
      </c>
      <c r="C89">
        <v>25.5</v>
      </c>
      <c r="D89">
        <f t="shared" si="7"/>
        <v>177.50846023688663</v>
      </c>
      <c r="E89">
        <f t="shared" si="8"/>
        <v>160.10743801652893</v>
      </c>
    </row>
    <row r="90" spans="1:5" x14ac:dyDescent="0.55000000000000004">
      <c r="A90" t="s">
        <v>5</v>
      </c>
      <c r="B90">
        <v>160</v>
      </c>
      <c r="C90">
        <v>19.8</v>
      </c>
      <c r="D90">
        <f t="shared" si="7"/>
        <v>132.66920473773266</v>
      </c>
      <c r="E90">
        <f t="shared" si="8"/>
        <v>116.30578512396694</v>
      </c>
    </row>
    <row r="91" spans="1:5" x14ac:dyDescent="0.55000000000000004">
      <c r="A91" t="s">
        <v>5</v>
      </c>
      <c r="B91">
        <v>165</v>
      </c>
      <c r="C91">
        <v>24.6</v>
      </c>
      <c r="D91">
        <f t="shared" si="7"/>
        <v>136.89932318104908</v>
      </c>
      <c r="E91">
        <f t="shared" si="8"/>
        <v>120.43801652892562</v>
      </c>
    </row>
    <row r="92" spans="1:5" x14ac:dyDescent="0.55000000000000004">
      <c r="A92" t="s">
        <v>5</v>
      </c>
      <c r="B92">
        <v>168</v>
      </c>
      <c r="C92">
        <v>21.5</v>
      </c>
      <c r="D92">
        <f t="shared" si="7"/>
        <v>139.43739424703892</v>
      </c>
      <c r="E92">
        <f t="shared" si="8"/>
        <v>122.91735537190083</v>
      </c>
    </row>
    <row r="93" spans="1:5" x14ac:dyDescent="0.55000000000000004">
      <c r="A93" t="s">
        <v>5</v>
      </c>
      <c r="B93">
        <v>174</v>
      </c>
      <c r="C93">
        <v>22.8</v>
      </c>
      <c r="D93">
        <f t="shared" si="7"/>
        <v>144.51353637901863</v>
      </c>
      <c r="E93">
        <f t="shared" si="8"/>
        <v>127.87603305785123</v>
      </c>
    </row>
    <row r="94" spans="1:5" x14ac:dyDescent="0.55000000000000004">
      <c r="A94" t="s">
        <v>5</v>
      </c>
      <c r="B94">
        <v>141</v>
      </c>
      <c r="C94">
        <v>21.4</v>
      </c>
      <c r="D94">
        <f t="shared" si="7"/>
        <v>116.59475465313029</v>
      </c>
      <c r="E94">
        <f t="shared" si="8"/>
        <v>100.60330578512398</v>
      </c>
    </row>
    <row r="95" spans="1:5" x14ac:dyDescent="0.55000000000000004">
      <c r="A95" t="s">
        <v>5</v>
      </c>
      <c r="B95">
        <v>208</v>
      </c>
      <c r="C95">
        <v>25.5</v>
      </c>
      <c r="D95">
        <f t="shared" si="7"/>
        <v>173.27834179357023</v>
      </c>
      <c r="E95">
        <f t="shared" si="8"/>
        <v>155.97520661157026</v>
      </c>
    </row>
    <row r="96" spans="1:5" x14ac:dyDescent="0.55000000000000004">
      <c r="A96" t="s">
        <v>6</v>
      </c>
      <c r="B96">
        <v>186</v>
      </c>
      <c r="C96">
        <v>18.8</v>
      </c>
      <c r="D96">
        <f t="shared" ref="D96:D105" si="9">0.8388*B96-2.651</f>
        <v>153.36579999999998</v>
      </c>
      <c r="E96">
        <f t="shared" ref="E96:E105" si="10">(B96-3.64)/1.31</f>
        <v>139.20610687022901</v>
      </c>
    </row>
    <row r="97" spans="1:5" x14ac:dyDescent="0.55000000000000004">
      <c r="A97" t="s">
        <v>6</v>
      </c>
      <c r="B97">
        <v>185</v>
      </c>
      <c r="C97">
        <v>21.7</v>
      </c>
      <c r="D97">
        <f t="shared" si="9"/>
        <v>152.52699999999999</v>
      </c>
      <c r="E97">
        <f t="shared" si="10"/>
        <v>138.44274809160305</v>
      </c>
    </row>
    <row r="98" spans="1:5" x14ac:dyDescent="0.55000000000000004">
      <c r="A98" t="s">
        <v>6</v>
      </c>
      <c r="B98">
        <v>244</v>
      </c>
      <c r="C98">
        <v>30.2</v>
      </c>
      <c r="D98">
        <f t="shared" si="9"/>
        <v>202.0162</v>
      </c>
      <c r="E98">
        <f t="shared" si="10"/>
        <v>183.48091603053436</v>
      </c>
    </row>
    <row r="99" spans="1:5" x14ac:dyDescent="0.55000000000000004">
      <c r="A99" t="s">
        <v>6</v>
      </c>
      <c r="B99">
        <v>265</v>
      </c>
      <c r="C99">
        <v>32</v>
      </c>
      <c r="D99">
        <f t="shared" si="9"/>
        <v>219.631</v>
      </c>
      <c r="E99">
        <f t="shared" si="10"/>
        <v>199.5114503816794</v>
      </c>
    </row>
    <row r="100" spans="1:5" x14ac:dyDescent="0.55000000000000004">
      <c r="A100" t="s">
        <v>6</v>
      </c>
      <c r="B100">
        <v>92</v>
      </c>
      <c r="C100">
        <v>12</v>
      </c>
      <c r="D100">
        <f t="shared" si="9"/>
        <v>74.518600000000006</v>
      </c>
      <c r="E100">
        <f t="shared" si="10"/>
        <v>67.450381679389309</v>
      </c>
    </row>
    <row r="101" spans="1:5" x14ac:dyDescent="0.55000000000000004">
      <c r="A101" t="s">
        <v>6</v>
      </c>
      <c r="B101">
        <v>94</v>
      </c>
      <c r="C101">
        <v>14.5</v>
      </c>
      <c r="D101">
        <f t="shared" si="9"/>
        <v>76.196200000000005</v>
      </c>
      <c r="E101">
        <f t="shared" si="10"/>
        <v>68.977099236641223</v>
      </c>
    </row>
    <row r="102" spans="1:5" x14ac:dyDescent="0.55000000000000004">
      <c r="A102" t="s">
        <v>6</v>
      </c>
      <c r="B102">
        <v>151</v>
      </c>
      <c r="C102">
        <v>19.5</v>
      </c>
      <c r="D102">
        <f t="shared" si="9"/>
        <v>124.0078</v>
      </c>
      <c r="E102">
        <f t="shared" si="10"/>
        <v>112.48854961832062</v>
      </c>
    </row>
    <row r="103" spans="1:5" x14ac:dyDescent="0.55000000000000004">
      <c r="A103" t="s">
        <v>6</v>
      </c>
      <c r="B103">
        <v>73.5</v>
      </c>
      <c r="C103">
        <v>9.6</v>
      </c>
      <c r="D103">
        <f t="shared" si="9"/>
        <v>59.000799999999998</v>
      </c>
      <c r="E103">
        <f t="shared" si="10"/>
        <v>53.328244274809158</v>
      </c>
    </row>
    <row r="104" spans="1:5" x14ac:dyDescent="0.55000000000000004">
      <c r="A104" t="s">
        <v>6</v>
      </c>
      <c r="B104">
        <v>119</v>
      </c>
      <c r="C104">
        <v>15.5</v>
      </c>
      <c r="D104">
        <f t="shared" si="9"/>
        <v>97.166200000000003</v>
      </c>
      <c r="E104">
        <f t="shared" si="10"/>
        <v>88.061068702290072</v>
      </c>
    </row>
    <row r="105" spans="1:5" x14ac:dyDescent="0.55000000000000004">
      <c r="A105" t="s">
        <v>6</v>
      </c>
      <c r="B105">
        <v>86.68</v>
      </c>
      <c r="C105">
        <v>11.2</v>
      </c>
      <c r="D105">
        <f t="shared" si="9"/>
        <v>70.056184000000002</v>
      </c>
      <c r="E105">
        <f t="shared" si="10"/>
        <v>63.389312977099237</v>
      </c>
    </row>
    <row r="106" spans="1:5" x14ac:dyDescent="0.55000000000000004">
      <c r="A106" t="s">
        <v>7</v>
      </c>
      <c r="B106">
        <v>229</v>
      </c>
      <c r="C106">
        <v>37</v>
      </c>
      <c r="D106">
        <f t="shared" ref="D106:D127" si="11">(B106-7.32)/1.15</f>
        <v>192.76521739130436</v>
      </c>
      <c r="E106">
        <f t="shared" ref="E106:E127" si="12">(B106-13.5)/1.23</f>
        <v>175.20325203252034</v>
      </c>
    </row>
    <row r="107" spans="1:5" x14ac:dyDescent="0.55000000000000004">
      <c r="A107" t="s">
        <v>7</v>
      </c>
      <c r="B107">
        <v>245</v>
      </c>
      <c r="C107">
        <v>42.2</v>
      </c>
      <c r="D107">
        <f t="shared" si="11"/>
        <v>206.67826086956524</v>
      </c>
      <c r="E107">
        <f t="shared" si="12"/>
        <v>188.21138211382114</v>
      </c>
    </row>
    <row r="108" spans="1:5" x14ac:dyDescent="0.55000000000000004">
      <c r="A108" t="s">
        <v>7</v>
      </c>
      <c r="B108">
        <v>278</v>
      </c>
      <c r="C108">
        <v>44.3</v>
      </c>
      <c r="D108">
        <f t="shared" si="11"/>
        <v>235.3739130434783</v>
      </c>
      <c r="E108">
        <f t="shared" si="12"/>
        <v>215.04065040650406</v>
      </c>
    </row>
    <row r="109" spans="1:5" x14ac:dyDescent="0.55000000000000004">
      <c r="A109" t="s">
        <v>7</v>
      </c>
      <c r="B109">
        <v>139.5</v>
      </c>
      <c r="C109">
        <v>23.3</v>
      </c>
      <c r="D109">
        <f t="shared" si="11"/>
        <v>114.93913043478263</v>
      </c>
      <c r="E109">
        <f t="shared" si="12"/>
        <v>102.4390243902439</v>
      </c>
    </row>
    <row r="110" spans="1:5" x14ac:dyDescent="0.55000000000000004">
      <c r="A110" t="s">
        <v>7</v>
      </c>
      <c r="B110">
        <v>173.4</v>
      </c>
      <c r="C110">
        <v>25.8</v>
      </c>
      <c r="D110">
        <f t="shared" si="11"/>
        <v>144.41739130434786</v>
      </c>
      <c r="E110">
        <f t="shared" si="12"/>
        <v>130</v>
      </c>
    </row>
    <row r="111" spans="1:5" x14ac:dyDescent="0.55000000000000004">
      <c r="A111" t="s">
        <v>7</v>
      </c>
      <c r="B111">
        <v>182</v>
      </c>
      <c r="C111">
        <v>27.5</v>
      </c>
      <c r="D111">
        <f t="shared" si="11"/>
        <v>151.89565217391305</v>
      </c>
      <c r="E111">
        <f t="shared" si="12"/>
        <v>136.99186991869919</v>
      </c>
    </row>
    <row r="112" spans="1:5" x14ac:dyDescent="0.55000000000000004">
      <c r="A112" t="s">
        <v>7</v>
      </c>
      <c r="B112">
        <v>254.4</v>
      </c>
      <c r="C112">
        <v>39.799999999999997</v>
      </c>
      <c r="D112">
        <f t="shared" si="11"/>
        <v>214.85217391304352</v>
      </c>
      <c r="E112">
        <f t="shared" si="12"/>
        <v>195.85365853658539</v>
      </c>
    </row>
    <row r="113" spans="1:5" x14ac:dyDescent="0.55000000000000004">
      <c r="A113" t="s">
        <v>7</v>
      </c>
      <c r="B113">
        <v>229.5</v>
      </c>
      <c r="C113">
        <v>37.4</v>
      </c>
      <c r="D113">
        <f t="shared" si="11"/>
        <v>193.20000000000002</v>
      </c>
      <c r="E113">
        <f t="shared" si="12"/>
        <v>175.60975609756099</v>
      </c>
    </row>
    <row r="114" spans="1:5" x14ac:dyDescent="0.55000000000000004">
      <c r="A114" t="s">
        <v>7</v>
      </c>
      <c r="B114">
        <v>166.5</v>
      </c>
      <c r="C114">
        <v>25</v>
      </c>
      <c r="D114">
        <f t="shared" si="11"/>
        <v>138.41739130434783</v>
      </c>
      <c r="E114">
        <f t="shared" si="12"/>
        <v>124.39024390243902</v>
      </c>
    </row>
    <row r="115" spans="1:5" x14ac:dyDescent="0.55000000000000004">
      <c r="A115" t="s">
        <v>7</v>
      </c>
      <c r="B115">
        <v>252</v>
      </c>
      <c r="C115">
        <v>39.299999999999997</v>
      </c>
      <c r="D115">
        <f t="shared" si="11"/>
        <v>212.76521739130436</v>
      </c>
      <c r="E115">
        <f t="shared" si="12"/>
        <v>193.90243902439025</v>
      </c>
    </row>
    <row r="116" spans="1:5" x14ac:dyDescent="0.55000000000000004">
      <c r="A116" t="s">
        <v>7</v>
      </c>
      <c r="B116">
        <v>254</v>
      </c>
      <c r="C116">
        <v>41</v>
      </c>
      <c r="D116">
        <f t="shared" si="11"/>
        <v>214.50434782608698</v>
      </c>
      <c r="E116">
        <f t="shared" si="12"/>
        <v>195.52845528455285</v>
      </c>
    </row>
    <row r="117" spans="1:5" x14ac:dyDescent="0.55000000000000004">
      <c r="A117" t="s">
        <v>7</v>
      </c>
      <c r="B117">
        <v>278</v>
      </c>
      <c r="C117">
        <v>43.1</v>
      </c>
      <c r="D117">
        <f t="shared" si="11"/>
        <v>235.3739130434783</v>
      </c>
      <c r="E117">
        <f t="shared" si="12"/>
        <v>215.04065040650406</v>
      </c>
    </row>
    <row r="118" spans="1:5" x14ac:dyDescent="0.55000000000000004">
      <c r="A118" t="s">
        <v>7</v>
      </c>
      <c r="B118">
        <v>244</v>
      </c>
      <c r="C118">
        <v>35.4</v>
      </c>
      <c r="D118">
        <f t="shared" si="11"/>
        <v>205.80869565217392</v>
      </c>
      <c r="E118">
        <f t="shared" si="12"/>
        <v>187.39837398373984</v>
      </c>
    </row>
    <row r="119" spans="1:5" x14ac:dyDescent="0.55000000000000004">
      <c r="A119" t="s">
        <v>7</v>
      </c>
      <c r="B119">
        <v>226</v>
      </c>
      <c r="C119">
        <v>33.1</v>
      </c>
      <c r="D119">
        <f t="shared" si="11"/>
        <v>190.15652173913045</v>
      </c>
      <c r="E119">
        <f t="shared" si="12"/>
        <v>172.76422764227644</v>
      </c>
    </row>
    <row r="120" spans="1:5" x14ac:dyDescent="0.55000000000000004">
      <c r="A120" t="s">
        <v>7</v>
      </c>
      <c r="B120">
        <v>266.7</v>
      </c>
      <c r="C120">
        <v>41.2</v>
      </c>
      <c r="D120">
        <f t="shared" si="11"/>
        <v>225.54782608695655</v>
      </c>
      <c r="E120">
        <f t="shared" si="12"/>
        <v>205.85365853658536</v>
      </c>
    </row>
    <row r="121" spans="1:5" x14ac:dyDescent="0.55000000000000004">
      <c r="A121" t="s">
        <v>7</v>
      </c>
      <c r="B121">
        <v>254</v>
      </c>
      <c r="C121">
        <v>41</v>
      </c>
      <c r="D121">
        <f t="shared" si="11"/>
        <v>214.50434782608698</v>
      </c>
      <c r="E121">
        <f t="shared" si="12"/>
        <v>195.52845528455285</v>
      </c>
    </row>
    <row r="122" spans="1:5" x14ac:dyDescent="0.55000000000000004">
      <c r="A122" t="s">
        <v>7</v>
      </c>
      <c r="B122">
        <v>214</v>
      </c>
      <c r="C122">
        <v>28.6</v>
      </c>
      <c r="D122">
        <f t="shared" si="11"/>
        <v>179.7217391304348</v>
      </c>
      <c r="E122">
        <f t="shared" si="12"/>
        <v>163.00813008130081</v>
      </c>
    </row>
    <row r="123" spans="1:5" x14ac:dyDescent="0.55000000000000004">
      <c r="A123" t="s">
        <v>7</v>
      </c>
      <c r="B123">
        <v>284.5</v>
      </c>
      <c r="C123">
        <v>44.2</v>
      </c>
      <c r="D123">
        <f t="shared" si="11"/>
        <v>241.02608695652177</v>
      </c>
      <c r="E123">
        <f t="shared" si="12"/>
        <v>220.32520325203254</v>
      </c>
    </row>
    <row r="124" spans="1:5" x14ac:dyDescent="0.55000000000000004">
      <c r="A124" t="s">
        <v>7</v>
      </c>
      <c r="B124">
        <v>190.5</v>
      </c>
      <c r="C124">
        <v>30</v>
      </c>
      <c r="D124">
        <f t="shared" si="11"/>
        <v>159.28695652173914</v>
      </c>
      <c r="E124">
        <f t="shared" si="12"/>
        <v>143.90243902439025</v>
      </c>
    </row>
    <row r="125" spans="1:5" x14ac:dyDescent="0.55000000000000004">
      <c r="A125" t="s">
        <v>7</v>
      </c>
      <c r="B125">
        <v>222</v>
      </c>
      <c r="C125">
        <v>33.6</v>
      </c>
      <c r="D125">
        <f t="shared" si="11"/>
        <v>186.67826086956524</v>
      </c>
      <c r="E125">
        <f t="shared" si="12"/>
        <v>169.51219512195121</v>
      </c>
    </row>
    <row r="126" spans="1:5" x14ac:dyDescent="0.55000000000000004">
      <c r="A126" t="s">
        <v>7</v>
      </c>
      <c r="B126">
        <v>278</v>
      </c>
      <c r="C126">
        <v>43</v>
      </c>
      <c r="D126">
        <f t="shared" si="11"/>
        <v>235.3739130434783</v>
      </c>
      <c r="E126">
        <f t="shared" si="12"/>
        <v>215.04065040650406</v>
      </c>
    </row>
    <row r="127" spans="1:5" x14ac:dyDescent="0.55000000000000004">
      <c r="A127" t="s">
        <v>7</v>
      </c>
      <c r="B127">
        <v>138</v>
      </c>
      <c r="C127">
        <v>19.899999999999999</v>
      </c>
      <c r="D127">
        <f t="shared" si="11"/>
        <v>113.63478260869567</v>
      </c>
      <c r="E127">
        <f t="shared" si="12"/>
        <v>101.21951219512195</v>
      </c>
    </row>
    <row r="128" spans="1:5" x14ac:dyDescent="0.55000000000000004">
      <c r="A128" t="s">
        <v>8</v>
      </c>
      <c r="B128">
        <v>181.4</v>
      </c>
      <c r="C128">
        <v>25.5</v>
      </c>
      <c r="D128">
        <f t="shared" ref="D128:D147" si="13">(B128-4.89349)/1.15734</f>
        <v>152.51050685191905</v>
      </c>
      <c r="E128">
        <f t="shared" ref="E128:E147" si="14">1.9299+0.855043*D128</f>
        <v>132.33294131018542</v>
      </c>
    </row>
    <row r="129" spans="1:5" x14ac:dyDescent="0.55000000000000004">
      <c r="A129" t="s">
        <v>8</v>
      </c>
      <c r="B129">
        <v>171</v>
      </c>
      <c r="C129">
        <v>26.7</v>
      </c>
      <c r="D129">
        <f t="shared" si="13"/>
        <v>143.52438350009504</v>
      </c>
      <c r="E129">
        <f t="shared" si="14"/>
        <v>124.64941944107177</v>
      </c>
    </row>
    <row r="130" spans="1:5" x14ac:dyDescent="0.55000000000000004">
      <c r="A130" t="s">
        <v>8</v>
      </c>
      <c r="B130">
        <v>165</v>
      </c>
      <c r="C130">
        <v>26.4</v>
      </c>
      <c r="D130">
        <f t="shared" si="13"/>
        <v>138.34008156635042</v>
      </c>
      <c r="E130">
        <f t="shared" si="14"/>
        <v>120.21661836273697</v>
      </c>
    </row>
    <row r="131" spans="1:5" x14ac:dyDescent="0.55000000000000004">
      <c r="A131" t="s">
        <v>8</v>
      </c>
      <c r="B131">
        <v>193.5</v>
      </c>
      <c r="C131">
        <v>28.5</v>
      </c>
      <c r="D131">
        <f t="shared" si="13"/>
        <v>162.96551575163738</v>
      </c>
      <c r="E131">
        <f t="shared" si="14"/>
        <v>141.2724234848273</v>
      </c>
    </row>
    <row r="132" spans="1:5" x14ac:dyDescent="0.55000000000000004">
      <c r="A132" t="s">
        <v>8</v>
      </c>
      <c r="B132">
        <v>78</v>
      </c>
      <c r="C132">
        <v>12.3</v>
      </c>
      <c r="D132">
        <f t="shared" si="13"/>
        <v>63.167703527053412</v>
      </c>
      <c r="E132">
        <f t="shared" si="14"/>
        <v>55.941002726882331</v>
      </c>
    </row>
    <row r="133" spans="1:5" x14ac:dyDescent="0.55000000000000004">
      <c r="A133" t="s">
        <v>8</v>
      </c>
      <c r="B133">
        <v>158.5</v>
      </c>
      <c r="C133">
        <v>27.2</v>
      </c>
      <c r="D133">
        <f t="shared" si="13"/>
        <v>132.72375447146044</v>
      </c>
      <c r="E133">
        <f t="shared" si="14"/>
        <v>115.41441719454095</v>
      </c>
    </row>
    <row r="134" spans="1:5" x14ac:dyDescent="0.55000000000000004">
      <c r="A134" t="s">
        <v>8</v>
      </c>
      <c r="B134">
        <v>128.5</v>
      </c>
      <c r="C134">
        <v>18.600000000000001</v>
      </c>
      <c r="D134">
        <f t="shared" si="13"/>
        <v>106.80224480273731</v>
      </c>
      <c r="E134">
        <f t="shared" si="14"/>
        <v>93.250411802866921</v>
      </c>
    </row>
    <row r="135" spans="1:5" x14ac:dyDescent="0.55000000000000004">
      <c r="A135" t="s">
        <v>8</v>
      </c>
      <c r="B135">
        <v>176</v>
      </c>
      <c r="C135">
        <v>26.1</v>
      </c>
      <c r="D135">
        <f t="shared" si="13"/>
        <v>147.84463511154891</v>
      </c>
      <c r="E135">
        <f t="shared" si="14"/>
        <v>128.34342033968412</v>
      </c>
    </row>
    <row r="136" spans="1:5" x14ac:dyDescent="0.55000000000000004">
      <c r="A136" t="s">
        <v>8</v>
      </c>
      <c r="B136">
        <v>169</v>
      </c>
      <c r="C136">
        <v>24</v>
      </c>
      <c r="D136">
        <f t="shared" si="13"/>
        <v>141.79628285551351</v>
      </c>
      <c r="E136">
        <f t="shared" si="14"/>
        <v>123.17181908162684</v>
      </c>
    </row>
    <row r="137" spans="1:5" x14ac:dyDescent="0.55000000000000004">
      <c r="A137" t="s">
        <v>8</v>
      </c>
      <c r="B137">
        <v>177.8</v>
      </c>
      <c r="C137">
        <v>26.8</v>
      </c>
      <c r="D137">
        <f t="shared" si="13"/>
        <v>149.39992569167231</v>
      </c>
      <c r="E137">
        <f t="shared" si="14"/>
        <v>129.67326066318455</v>
      </c>
    </row>
    <row r="138" spans="1:5" x14ac:dyDescent="0.55000000000000004">
      <c r="A138" t="s">
        <v>8</v>
      </c>
      <c r="B138">
        <v>150</v>
      </c>
      <c r="C138">
        <v>24.1</v>
      </c>
      <c r="D138">
        <f t="shared" si="13"/>
        <v>125.37932673198888</v>
      </c>
      <c r="E138">
        <f t="shared" si="14"/>
        <v>109.13461566689998</v>
      </c>
    </row>
    <row r="139" spans="1:5" x14ac:dyDescent="0.55000000000000004">
      <c r="A139" t="s">
        <v>8</v>
      </c>
      <c r="B139">
        <v>201.9</v>
      </c>
      <c r="C139">
        <v>26.6</v>
      </c>
      <c r="D139">
        <f t="shared" si="13"/>
        <v>170.22353845887983</v>
      </c>
      <c r="E139">
        <f t="shared" si="14"/>
        <v>147.47834499449598</v>
      </c>
    </row>
    <row r="140" spans="1:5" x14ac:dyDescent="0.55000000000000004">
      <c r="A140" t="s">
        <v>8</v>
      </c>
      <c r="B140">
        <v>170</v>
      </c>
      <c r="C140">
        <v>27.3</v>
      </c>
      <c r="D140">
        <f t="shared" si="13"/>
        <v>142.66033317780429</v>
      </c>
      <c r="E140">
        <f t="shared" si="14"/>
        <v>123.91061926134931</v>
      </c>
    </row>
    <row r="141" spans="1:5" x14ac:dyDescent="0.55000000000000004">
      <c r="A141" t="s">
        <v>8</v>
      </c>
      <c r="B141">
        <v>176.5</v>
      </c>
      <c r="C141">
        <v>26.8</v>
      </c>
      <c r="D141">
        <f t="shared" si="13"/>
        <v>148.2766602726943</v>
      </c>
      <c r="E141">
        <f t="shared" si="14"/>
        <v>128.71282042954536</v>
      </c>
    </row>
    <row r="142" spans="1:5" x14ac:dyDescent="0.55000000000000004">
      <c r="A142" t="s">
        <v>8</v>
      </c>
      <c r="B142">
        <v>124</v>
      </c>
      <c r="C142">
        <v>19.5</v>
      </c>
      <c r="D142">
        <f t="shared" si="13"/>
        <v>102.91401835242884</v>
      </c>
      <c r="E142">
        <f t="shared" si="14"/>
        <v>89.925810994115821</v>
      </c>
    </row>
    <row r="143" spans="1:5" x14ac:dyDescent="0.55000000000000004">
      <c r="A143" t="s">
        <v>8</v>
      </c>
      <c r="B143">
        <v>150</v>
      </c>
      <c r="C143">
        <v>21.5</v>
      </c>
      <c r="D143">
        <f t="shared" si="13"/>
        <v>125.37932673198888</v>
      </c>
      <c r="E143">
        <f t="shared" si="14"/>
        <v>109.13461566689998</v>
      </c>
    </row>
    <row r="144" spans="1:5" x14ac:dyDescent="0.55000000000000004">
      <c r="A144" t="s">
        <v>8</v>
      </c>
      <c r="B144">
        <v>185.4</v>
      </c>
      <c r="C144">
        <v>26.2</v>
      </c>
      <c r="D144">
        <f t="shared" si="13"/>
        <v>155.96670814108214</v>
      </c>
      <c r="E144">
        <f t="shared" si="14"/>
        <v>135.28814202907529</v>
      </c>
    </row>
    <row r="145" spans="1:5" x14ac:dyDescent="0.55000000000000004">
      <c r="A145" t="s">
        <v>8</v>
      </c>
      <c r="B145">
        <v>193</v>
      </c>
      <c r="C145">
        <v>28</v>
      </c>
      <c r="D145">
        <f t="shared" si="13"/>
        <v>162.53349059049199</v>
      </c>
      <c r="E145">
        <f t="shared" si="14"/>
        <v>140.90302339496606</v>
      </c>
    </row>
    <row r="146" spans="1:5" x14ac:dyDescent="0.55000000000000004">
      <c r="A146" t="s">
        <v>8</v>
      </c>
      <c r="B146">
        <v>115</v>
      </c>
      <c r="C146">
        <v>18</v>
      </c>
      <c r="D146">
        <f t="shared" si="13"/>
        <v>95.137565451811909</v>
      </c>
      <c r="E146">
        <f t="shared" si="14"/>
        <v>83.276609376613607</v>
      </c>
    </row>
    <row r="147" spans="1:5" x14ac:dyDescent="0.55000000000000004">
      <c r="A147" t="s">
        <v>8</v>
      </c>
      <c r="B147">
        <v>136</v>
      </c>
      <c r="C147">
        <v>22.1</v>
      </c>
      <c r="D147">
        <f t="shared" si="13"/>
        <v>113.2826222199181</v>
      </c>
      <c r="E147">
        <f t="shared" si="14"/>
        <v>98.791413150785431</v>
      </c>
    </row>
    <row r="148" spans="1:5" x14ac:dyDescent="0.55000000000000004">
      <c r="A148" t="s">
        <v>9</v>
      </c>
      <c r="B148">
        <v>320</v>
      </c>
      <c r="C148">
        <v>45.1</v>
      </c>
      <c r="D148">
        <f t="shared" ref="D148:D163" si="15">0.82*B148-0.57</f>
        <v>261.83</v>
      </c>
      <c r="E148">
        <f t="shared" ref="E148:E164" si="16">-3.73+0.76*B148</f>
        <v>239.47</v>
      </c>
    </row>
    <row r="149" spans="1:5" x14ac:dyDescent="0.55000000000000004">
      <c r="A149" t="s">
        <v>9</v>
      </c>
      <c r="B149">
        <v>300.89999999999998</v>
      </c>
      <c r="C149">
        <v>45.7</v>
      </c>
      <c r="D149">
        <f t="shared" si="15"/>
        <v>246.16799999999998</v>
      </c>
      <c r="E149">
        <f t="shared" si="16"/>
        <v>224.95400000000001</v>
      </c>
    </row>
    <row r="150" spans="1:5" x14ac:dyDescent="0.55000000000000004">
      <c r="A150" t="s">
        <v>9</v>
      </c>
      <c r="B150">
        <v>313</v>
      </c>
      <c r="C150">
        <v>45.9</v>
      </c>
      <c r="D150">
        <f t="shared" si="15"/>
        <v>256.08999999999997</v>
      </c>
      <c r="E150">
        <f t="shared" si="16"/>
        <v>234.15</v>
      </c>
    </row>
    <row r="151" spans="1:5" x14ac:dyDescent="0.55000000000000004">
      <c r="A151" t="s">
        <v>9</v>
      </c>
      <c r="B151">
        <v>307</v>
      </c>
      <c r="C151">
        <v>40.200000000000003</v>
      </c>
      <c r="D151">
        <f t="shared" si="15"/>
        <v>251.17</v>
      </c>
      <c r="E151">
        <f t="shared" si="16"/>
        <v>229.59</v>
      </c>
    </row>
    <row r="152" spans="1:5" x14ac:dyDescent="0.55000000000000004">
      <c r="A152" t="s">
        <v>9</v>
      </c>
      <c r="B152">
        <v>295</v>
      </c>
      <c r="C152">
        <v>38.1</v>
      </c>
      <c r="D152">
        <f t="shared" si="15"/>
        <v>241.32999999999998</v>
      </c>
      <c r="E152">
        <f t="shared" si="16"/>
        <v>220.47</v>
      </c>
    </row>
    <row r="153" spans="1:5" x14ac:dyDescent="0.55000000000000004">
      <c r="A153" t="s">
        <v>9</v>
      </c>
      <c r="B153">
        <v>153</v>
      </c>
      <c r="C153">
        <v>21.2</v>
      </c>
      <c r="D153">
        <f t="shared" si="15"/>
        <v>124.89</v>
      </c>
      <c r="E153">
        <f t="shared" si="16"/>
        <v>112.55</v>
      </c>
    </row>
    <row r="154" spans="1:5" x14ac:dyDescent="0.55000000000000004">
      <c r="A154" t="s">
        <v>9</v>
      </c>
      <c r="B154">
        <v>229</v>
      </c>
      <c r="C154">
        <v>28.3</v>
      </c>
      <c r="D154">
        <f t="shared" si="15"/>
        <v>187.21</v>
      </c>
      <c r="E154">
        <f t="shared" si="16"/>
        <v>170.31</v>
      </c>
    </row>
    <row r="155" spans="1:5" x14ac:dyDescent="0.55000000000000004">
      <c r="A155" t="s">
        <v>9</v>
      </c>
      <c r="B155">
        <v>334</v>
      </c>
      <c r="C155">
        <v>41.2</v>
      </c>
      <c r="D155">
        <f t="shared" si="15"/>
        <v>273.31</v>
      </c>
      <c r="E155">
        <f t="shared" si="16"/>
        <v>250.11</v>
      </c>
    </row>
    <row r="156" spans="1:5" x14ac:dyDescent="0.55000000000000004">
      <c r="A156" t="s">
        <v>9</v>
      </c>
      <c r="B156">
        <v>320</v>
      </c>
      <c r="C156">
        <v>40.700000000000003</v>
      </c>
      <c r="D156">
        <f t="shared" si="15"/>
        <v>261.83</v>
      </c>
      <c r="E156">
        <f t="shared" si="16"/>
        <v>239.47</v>
      </c>
    </row>
    <row r="157" spans="1:5" x14ac:dyDescent="0.55000000000000004">
      <c r="A157" t="s">
        <v>9</v>
      </c>
      <c r="B157">
        <v>256.5</v>
      </c>
      <c r="C157">
        <v>34.200000000000003</v>
      </c>
      <c r="D157">
        <f t="shared" si="15"/>
        <v>209.76</v>
      </c>
      <c r="E157">
        <f t="shared" si="16"/>
        <v>191.21</v>
      </c>
    </row>
    <row r="158" spans="1:5" x14ac:dyDescent="0.55000000000000004">
      <c r="A158" t="s">
        <v>9</v>
      </c>
      <c r="B158">
        <v>320</v>
      </c>
      <c r="C158">
        <v>44.6</v>
      </c>
      <c r="D158">
        <f t="shared" si="15"/>
        <v>261.83</v>
      </c>
      <c r="E158">
        <f t="shared" si="16"/>
        <v>239.47</v>
      </c>
    </row>
    <row r="159" spans="1:5" x14ac:dyDescent="0.55000000000000004">
      <c r="A159" t="s">
        <v>9</v>
      </c>
      <c r="B159">
        <v>294</v>
      </c>
      <c r="C159">
        <v>38.5</v>
      </c>
      <c r="D159">
        <f t="shared" si="15"/>
        <v>240.51</v>
      </c>
      <c r="E159">
        <f t="shared" si="16"/>
        <v>219.71</v>
      </c>
    </row>
    <row r="160" spans="1:5" x14ac:dyDescent="0.55000000000000004">
      <c r="A160" t="s">
        <v>9</v>
      </c>
      <c r="B160">
        <v>323.89999999999998</v>
      </c>
      <c r="C160">
        <v>43.4</v>
      </c>
      <c r="D160">
        <f t="shared" si="15"/>
        <v>265.02799999999996</v>
      </c>
      <c r="E160">
        <f t="shared" si="16"/>
        <v>242.434</v>
      </c>
    </row>
    <row r="161" spans="1:5" x14ac:dyDescent="0.55000000000000004">
      <c r="A161" t="s">
        <v>9</v>
      </c>
      <c r="B161">
        <v>182.9</v>
      </c>
      <c r="C161">
        <v>26.3</v>
      </c>
      <c r="D161">
        <f t="shared" si="15"/>
        <v>149.40800000000002</v>
      </c>
      <c r="E161">
        <f t="shared" si="16"/>
        <v>135.27400000000003</v>
      </c>
    </row>
    <row r="162" spans="1:5" x14ac:dyDescent="0.55000000000000004">
      <c r="A162" t="s">
        <v>9</v>
      </c>
      <c r="B162">
        <v>340.4</v>
      </c>
      <c r="C162">
        <v>46.5</v>
      </c>
      <c r="D162">
        <f t="shared" si="15"/>
        <v>278.55799999999999</v>
      </c>
      <c r="E162">
        <f t="shared" si="16"/>
        <v>254.97400000000002</v>
      </c>
    </row>
    <row r="163" spans="1:5" x14ac:dyDescent="0.55000000000000004">
      <c r="A163" t="s">
        <v>9</v>
      </c>
      <c r="B163">
        <v>386.1</v>
      </c>
      <c r="C163">
        <v>46.3</v>
      </c>
      <c r="D163">
        <f t="shared" si="15"/>
        <v>316.03199999999998</v>
      </c>
      <c r="E163">
        <f t="shared" si="16"/>
        <v>289.70600000000002</v>
      </c>
    </row>
    <row r="164" spans="1:5" x14ac:dyDescent="0.55000000000000004">
      <c r="A164" t="s">
        <v>9</v>
      </c>
      <c r="B164">
        <v>310</v>
      </c>
      <c r="C164">
        <v>41.5</v>
      </c>
      <c r="D164">
        <f>0.8396*B164-3.1902</f>
        <v>257.08580000000001</v>
      </c>
      <c r="E164">
        <f t="shared" si="16"/>
        <v>231.87</v>
      </c>
    </row>
    <row r="165" spans="1:5" x14ac:dyDescent="0.55000000000000004">
      <c r="A165" t="s">
        <v>10</v>
      </c>
      <c r="B165">
        <v>182</v>
      </c>
      <c r="C165">
        <v>27.3</v>
      </c>
      <c r="D165">
        <f t="shared" ref="D165:D187" si="17">0.8175*B165-2.5675</f>
        <v>146.2175</v>
      </c>
      <c r="E165">
        <f t="shared" ref="E165:E187" si="18">-5.055+0.786*B165</f>
        <v>137.99699999999999</v>
      </c>
    </row>
    <row r="166" spans="1:5" x14ac:dyDescent="0.55000000000000004">
      <c r="A166" t="s">
        <v>10</v>
      </c>
      <c r="B166">
        <v>182</v>
      </c>
      <c r="C166">
        <v>25.6</v>
      </c>
      <c r="D166">
        <f t="shared" si="17"/>
        <v>146.2175</v>
      </c>
      <c r="E166">
        <f t="shared" si="18"/>
        <v>137.99699999999999</v>
      </c>
    </row>
    <row r="167" spans="1:5" x14ac:dyDescent="0.55000000000000004">
      <c r="A167" t="s">
        <v>10</v>
      </c>
      <c r="B167">
        <v>165</v>
      </c>
      <c r="C167">
        <v>23.7</v>
      </c>
      <c r="D167">
        <f t="shared" si="17"/>
        <v>132.32</v>
      </c>
      <c r="E167">
        <f t="shared" si="18"/>
        <v>124.63499999999999</v>
      </c>
    </row>
    <row r="168" spans="1:5" x14ac:dyDescent="0.55000000000000004">
      <c r="A168" t="s">
        <v>10</v>
      </c>
      <c r="B168">
        <v>212</v>
      </c>
      <c r="C168">
        <v>27.3</v>
      </c>
      <c r="D168">
        <f t="shared" si="17"/>
        <v>170.74250000000001</v>
      </c>
      <c r="E168">
        <f t="shared" si="18"/>
        <v>161.577</v>
      </c>
    </row>
    <row r="169" spans="1:5" x14ac:dyDescent="0.55000000000000004">
      <c r="A169" t="s">
        <v>10</v>
      </c>
      <c r="B169">
        <v>182</v>
      </c>
      <c r="C169">
        <v>27.3</v>
      </c>
      <c r="D169">
        <f t="shared" si="17"/>
        <v>146.2175</v>
      </c>
      <c r="E169">
        <f t="shared" si="18"/>
        <v>137.99699999999999</v>
      </c>
    </row>
    <row r="170" spans="1:5" x14ac:dyDescent="0.55000000000000004">
      <c r="A170" t="s">
        <v>10</v>
      </c>
      <c r="B170">
        <v>186</v>
      </c>
      <c r="C170">
        <v>22.1</v>
      </c>
      <c r="D170">
        <f t="shared" si="17"/>
        <v>149.48750000000001</v>
      </c>
      <c r="E170">
        <f t="shared" si="18"/>
        <v>141.14099999999999</v>
      </c>
    </row>
    <row r="171" spans="1:5" x14ac:dyDescent="0.55000000000000004">
      <c r="A171" t="s">
        <v>10</v>
      </c>
      <c r="B171">
        <v>95.6</v>
      </c>
      <c r="C171">
        <v>11.5</v>
      </c>
      <c r="D171">
        <f t="shared" si="17"/>
        <v>75.585499999999996</v>
      </c>
      <c r="E171">
        <f t="shared" si="18"/>
        <v>70.086600000000004</v>
      </c>
    </row>
    <row r="172" spans="1:5" x14ac:dyDescent="0.55000000000000004">
      <c r="A172" t="s">
        <v>10</v>
      </c>
      <c r="B172">
        <v>86.8</v>
      </c>
      <c r="C172">
        <v>11</v>
      </c>
      <c r="D172">
        <f t="shared" si="17"/>
        <v>68.391500000000008</v>
      </c>
      <c r="E172">
        <f t="shared" si="18"/>
        <v>63.169800000000002</v>
      </c>
    </row>
    <row r="173" spans="1:5" x14ac:dyDescent="0.55000000000000004">
      <c r="A173" t="s">
        <v>10</v>
      </c>
      <c r="B173">
        <v>202</v>
      </c>
      <c r="C173">
        <v>28</v>
      </c>
      <c r="D173">
        <f t="shared" si="17"/>
        <v>162.5675</v>
      </c>
      <c r="E173">
        <f t="shared" si="18"/>
        <v>153.71700000000001</v>
      </c>
    </row>
    <row r="174" spans="1:5" x14ac:dyDescent="0.55000000000000004">
      <c r="A174" t="s">
        <v>10</v>
      </c>
      <c r="B174">
        <v>198.12</v>
      </c>
      <c r="C174">
        <v>28.3</v>
      </c>
      <c r="D174">
        <f t="shared" si="17"/>
        <v>159.3956</v>
      </c>
      <c r="E174">
        <f t="shared" si="18"/>
        <v>150.66731999999999</v>
      </c>
    </row>
    <row r="175" spans="1:5" x14ac:dyDescent="0.55000000000000004">
      <c r="A175" t="s">
        <v>10</v>
      </c>
      <c r="B175">
        <v>165.1</v>
      </c>
      <c r="C175">
        <v>25.1</v>
      </c>
      <c r="D175">
        <f t="shared" si="17"/>
        <v>132.40174999999999</v>
      </c>
      <c r="E175">
        <f t="shared" si="18"/>
        <v>124.71359999999999</v>
      </c>
    </row>
    <row r="176" spans="1:5" x14ac:dyDescent="0.55000000000000004">
      <c r="A176" t="s">
        <v>10</v>
      </c>
      <c r="B176">
        <v>185</v>
      </c>
      <c r="C176">
        <v>27.8</v>
      </c>
      <c r="D176">
        <f t="shared" si="17"/>
        <v>148.67000000000002</v>
      </c>
      <c r="E176">
        <f t="shared" si="18"/>
        <v>140.35499999999999</v>
      </c>
    </row>
    <row r="177" spans="1:5" x14ac:dyDescent="0.55000000000000004">
      <c r="A177" t="s">
        <v>10</v>
      </c>
      <c r="B177">
        <v>208</v>
      </c>
      <c r="C177">
        <v>29.6</v>
      </c>
      <c r="D177">
        <f t="shared" si="17"/>
        <v>167.4725</v>
      </c>
      <c r="E177">
        <f t="shared" si="18"/>
        <v>158.43299999999999</v>
      </c>
    </row>
    <row r="178" spans="1:5" x14ac:dyDescent="0.55000000000000004">
      <c r="A178" t="s">
        <v>10</v>
      </c>
      <c r="B178">
        <v>196</v>
      </c>
      <c r="C178">
        <v>28.2</v>
      </c>
      <c r="D178">
        <f t="shared" si="17"/>
        <v>157.66249999999999</v>
      </c>
      <c r="E178">
        <f t="shared" si="18"/>
        <v>149.001</v>
      </c>
    </row>
    <row r="179" spans="1:5" x14ac:dyDescent="0.55000000000000004">
      <c r="A179" t="s">
        <v>10</v>
      </c>
      <c r="B179">
        <v>167</v>
      </c>
      <c r="C179">
        <v>23.9</v>
      </c>
      <c r="D179">
        <f t="shared" si="17"/>
        <v>133.95500000000001</v>
      </c>
      <c r="E179">
        <f t="shared" si="18"/>
        <v>126.20699999999999</v>
      </c>
    </row>
    <row r="180" spans="1:5" x14ac:dyDescent="0.55000000000000004">
      <c r="A180" t="s">
        <v>10</v>
      </c>
      <c r="B180">
        <v>191</v>
      </c>
      <c r="C180">
        <v>28.4</v>
      </c>
      <c r="D180">
        <f t="shared" si="17"/>
        <v>153.57500000000002</v>
      </c>
      <c r="E180">
        <f t="shared" si="18"/>
        <v>145.071</v>
      </c>
    </row>
    <row r="181" spans="1:5" x14ac:dyDescent="0.55000000000000004">
      <c r="A181" t="s">
        <v>10</v>
      </c>
      <c r="B181">
        <v>192</v>
      </c>
      <c r="C181">
        <v>26.9</v>
      </c>
      <c r="D181">
        <f t="shared" si="17"/>
        <v>154.39250000000001</v>
      </c>
      <c r="E181">
        <f t="shared" si="18"/>
        <v>145.857</v>
      </c>
    </row>
    <row r="182" spans="1:5" x14ac:dyDescent="0.55000000000000004">
      <c r="A182" t="s">
        <v>10</v>
      </c>
      <c r="B182">
        <v>194</v>
      </c>
      <c r="C182">
        <v>29.3</v>
      </c>
      <c r="D182">
        <f t="shared" si="17"/>
        <v>156.0275</v>
      </c>
      <c r="E182">
        <f t="shared" si="18"/>
        <v>147.429</v>
      </c>
    </row>
    <row r="183" spans="1:5" x14ac:dyDescent="0.55000000000000004">
      <c r="A183" t="s">
        <v>10</v>
      </c>
      <c r="B183">
        <v>181</v>
      </c>
      <c r="C183">
        <v>30.7</v>
      </c>
      <c r="D183">
        <f t="shared" si="17"/>
        <v>145.4</v>
      </c>
      <c r="E183">
        <f t="shared" si="18"/>
        <v>137.21100000000001</v>
      </c>
    </row>
    <row r="184" spans="1:5" x14ac:dyDescent="0.55000000000000004">
      <c r="A184" t="s">
        <v>10</v>
      </c>
      <c r="B184">
        <v>153</v>
      </c>
      <c r="C184">
        <v>25.4</v>
      </c>
      <c r="D184">
        <f t="shared" si="17"/>
        <v>122.51</v>
      </c>
      <c r="E184">
        <f t="shared" si="18"/>
        <v>115.203</v>
      </c>
    </row>
    <row r="185" spans="1:5" x14ac:dyDescent="0.55000000000000004">
      <c r="A185" t="s">
        <v>10</v>
      </c>
      <c r="B185">
        <v>182</v>
      </c>
      <c r="C185">
        <v>26.2</v>
      </c>
      <c r="D185">
        <f t="shared" si="17"/>
        <v>146.2175</v>
      </c>
      <c r="E185">
        <f t="shared" si="18"/>
        <v>137.99699999999999</v>
      </c>
    </row>
    <row r="186" spans="1:5" x14ac:dyDescent="0.55000000000000004">
      <c r="A186" t="s">
        <v>10</v>
      </c>
      <c r="B186">
        <v>166</v>
      </c>
      <c r="C186">
        <v>24</v>
      </c>
      <c r="D186">
        <f t="shared" si="17"/>
        <v>133.13750000000002</v>
      </c>
      <c r="E186">
        <f t="shared" si="18"/>
        <v>125.42099999999999</v>
      </c>
    </row>
    <row r="187" spans="1:5" x14ac:dyDescent="0.55000000000000004">
      <c r="A187" t="s">
        <v>10</v>
      </c>
      <c r="B187">
        <v>183</v>
      </c>
      <c r="C187">
        <v>29.5</v>
      </c>
      <c r="D187">
        <f t="shared" si="17"/>
        <v>147.035</v>
      </c>
      <c r="E187">
        <f t="shared" si="18"/>
        <v>138.78299999999999</v>
      </c>
    </row>
    <row r="188" spans="1:5" x14ac:dyDescent="0.55000000000000004">
      <c r="A188" t="s">
        <v>13</v>
      </c>
      <c r="B188">
        <v>170</v>
      </c>
      <c r="C188">
        <v>28.3</v>
      </c>
      <c r="D188">
        <f t="shared" ref="D188:D197" si="19">0.29+0.85*B188</f>
        <v>144.79</v>
      </c>
      <c r="E188">
        <f t="shared" ref="E188:E197" si="20">0.16+0.77*B188</f>
        <v>131.06</v>
      </c>
    </row>
    <row r="189" spans="1:5" x14ac:dyDescent="0.55000000000000004">
      <c r="A189" t="s">
        <v>13</v>
      </c>
      <c r="B189">
        <v>260</v>
      </c>
      <c r="C189">
        <v>37.799999999999997</v>
      </c>
      <c r="D189">
        <f t="shared" si="19"/>
        <v>221.29</v>
      </c>
      <c r="E189">
        <f t="shared" si="20"/>
        <v>200.36</v>
      </c>
    </row>
    <row r="190" spans="1:5" x14ac:dyDescent="0.55000000000000004">
      <c r="A190" t="s">
        <v>13</v>
      </c>
      <c r="B190">
        <v>243</v>
      </c>
      <c r="C190">
        <v>34.700000000000003</v>
      </c>
      <c r="D190">
        <f t="shared" si="19"/>
        <v>206.83999999999997</v>
      </c>
      <c r="E190">
        <f t="shared" si="20"/>
        <v>187.27</v>
      </c>
    </row>
    <row r="191" spans="1:5" x14ac:dyDescent="0.55000000000000004">
      <c r="A191" t="s">
        <v>13</v>
      </c>
      <c r="B191">
        <v>116</v>
      </c>
      <c r="C191">
        <v>18.600000000000001</v>
      </c>
      <c r="D191">
        <f t="shared" si="19"/>
        <v>98.89</v>
      </c>
      <c r="E191">
        <f t="shared" si="20"/>
        <v>89.48</v>
      </c>
    </row>
    <row r="192" spans="1:5" x14ac:dyDescent="0.55000000000000004">
      <c r="A192" t="s">
        <v>13</v>
      </c>
      <c r="B192">
        <v>268</v>
      </c>
      <c r="C192">
        <v>40.6</v>
      </c>
      <c r="D192">
        <f t="shared" si="19"/>
        <v>228.08999999999997</v>
      </c>
      <c r="E192">
        <f t="shared" si="20"/>
        <v>206.52</v>
      </c>
    </row>
    <row r="193" spans="1:5" x14ac:dyDescent="0.55000000000000004">
      <c r="A193" t="s">
        <v>13</v>
      </c>
      <c r="B193">
        <v>232</v>
      </c>
      <c r="C193">
        <v>39.5</v>
      </c>
      <c r="D193">
        <f t="shared" si="19"/>
        <v>197.48999999999998</v>
      </c>
      <c r="E193">
        <f t="shared" si="20"/>
        <v>178.8</v>
      </c>
    </row>
    <row r="194" spans="1:5" x14ac:dyDescent="0.55000000000000004">
      <c r="A194" t="s">
        <v>13</v>
      </c>
      <c r="B194">
        <v>240</v>
      </c>
      <c r="C194">
        <v>35</v>
      </c>
      <c r="D194">
        <f t="shared" si="19"/>
        <v>204.29</v>
      </c>
      <c r="E194">
        <f t="shared" si="20"/>
        <v>184.96</v>
      </c>
    </row>
    <row r="195" spans="1:5" x14ac:dyDescent="0.55000000000000004">
      <c r="A195" t="s">
        <v>13</v>
      </c>
      <c r="B195">
        <v>198</v>
      </c>
      <c r="C195">
        <v>30.6</v>
      </c>
      <c r="D195">
        <f t="shared" si="19"/>
        <v>168.58999999999997</v>
      </c>
      <c r="E195">
        <f t="shared" si="20"/>
        <v>152.62</v>
      </c>
    </row>
    <row r="196" spans="1:5" x14ac:dyDescent="0.55000000000000004">
      <c r="A196" t="s">
        <v>13</v>
      </c>
      <c r="B196">
        <v>68.5</v>
      </c>
      <c r="C196">
        <v>10.3</v>
      </c>
      <c r="D196">
        <f t="shared" si="19"/>
        <v>58.515000000000001</v>
      </c>
      <c r="E196">
        <f t="shared" si="20"/>
        <v>52.905000000000001</v>
      </c>
    </row>
    <row r="197" spans="1:5" x14ac:dyDescent="0.55000000000000004">
      <c r="A197" t="s">
        <v>13</v>
      </c>
      <c r="B197">
        <v>213.4</v>
      </c>
      <c r="C197">
        <v>39.700000000000003</v>
      </c>
      <c r="D197">
        <f t="shared" si="19"/>
        <v>181.67999999999998</v>
      </c>
      <c r="E197">
        <f t="shared" si="20"/>
        <v>164.47800000000001</v>
      </c>
    </row>
    <row r="198" spans="1:5" x14ac:dyDescent="0.55000000000000004">
      <c r="A198" t="s">
        <v>14</v>
      </c>
      <c r="B198">
        <v>327</v>
      </c>
      <c r="C198">
        <v>54</v>
      </c>
      <c r="D198">
        <f t="shared" ref="D198:D219" si="21">0.8761*B198-13.3535</f>
        <v>273.13119999999998</v>
      </c>
      <c r="E198">
        <f t="shared" ref="E198:E219" si="22">(B198-20.181)/1.2191</f>
        <v>251.67664670658684</v>
      </c>
    </row>
    <row r="199" spans="1:5" x14ac:dyDescent="0.55000000000000004">
      <c r="A199" t="s">
        <v>14</v>
      </c>
      <c r="B199">
        <v>71.12</v>
      </c>
      <c r="C199">
        <v>10.3</v>
      </c>
      <c r="D199">
        <f t="shared" si="21"/>
        <v>48.954732000000007</v>
      </c>
      <c r="E199">
        <f t="shared" si="22"/>
        <v>41.784103026823068</v>
      </c>
    </row>
    <row r="200" spans="1:5" x14ac:dyDescent="0.55000000000000004">
      <c r="A200" t="s">
        <v>14</v>
      </c>
      <c r="B200">
        <v>212.3</v>
      </c>
      <c r="C200">
        <v>26.4</v>
      </c>
      <c r="D200">
        <f t="shared" si="21"/>
        <v>172.64253000000002</v>
      </c>
      <c r="E200">
        <f t="shared" si="22"/>
        <v>157.59084570584858</v>
      </c>
    </row>
    <row r="201" spans="1:5" x14ac:dyDescent="0.55000000000000004">
      <c r="A201" t="s">
        <v>14</v>
      </c>
      <c r="B201">
        <v>235</v>
      </c>
      <c r="C201">
        <v>30.6</v>
      </c>
      <c r="D201">
        <f t="shared" si="21"/>
        <v>192.53</v>
      </c>
      <c r="E201">
        <f t="shared" si="22"/>
        <v>176.2111393651054</v>
      </c>
    </row>
    <row r="202" spans="1:5" x14ac:dyDescent="0.55000000000000004">
      <c r="A202" t="s">
        <v>14</v>
      </c>
      <c r="B202">
        <v>335</v>
      </c>
      <c r="C202">
        <v>41</v>
      </c>
      <c r="D202">
        <f t="shared" si="21"/>
        <v>280.14</v>
      </c>
      <c r="E202">
        <f t="shared" si="22"/>
        <v>258.23886473628085</v>
      </c>
    </row>
    <row r="203" spans="1:5" x14ac:dyDescent="0.55000000000000004">
      <c r="A203" t="s">
        <v>14</v>
      </c>
      <c r="B203">
        <v>218.3</v>
      </c>
      <c r="C203">
        <v>27.7</v>
      </c>
      <c r="D203">
        <f t="shared" si="21"/>
        <v>177.89913000000001</v>
      </c>
      <c r="E203">
        <f t="shared" si="22"/>
        <v>162.51250922811909</v>
      </c>
    </row>
    <row r="204" spans="1:5" x14ac:dyDescent="0.55000000000000004">
      <c r="A204" t="s">
        <v>14</v>
      </c>
      <c r="B204">
        <v>300</v>
      </c>
      <c r="C204">
        <v>43</v>
      </c>
      <c r="D204">
        <f t="shared" si="21"/>
        <v>249.47649999999999</v>
      </c>
      <c r="E204">
        <f t="shared" si="22"/>
        <v>229.52916085636946</v>
      </c>
    </row>
    <row r="205" spans="1:5" x14ac:dyDescent="0.55000000000000004">
      <c r="A205" t="s">
        <v>14</v>
      </c>
      <c r="B205">
        <v>78.8</v>
      </c>
      <c r="C205">
        <v>9.8000000000000007</v>
      </c>
      <c r="D205">
        <f t="shared" si="21"/>
        <v>55.683179999999993</v>
      </c>
      <c r="E205">
        <f t="shared" si="22"/>
        <v>48.08383233532934</v>
      </c>
    </row>
    <row r="206" spans="1:5" x14ac:dyDescent="0.55000000000000004">
      <c r="A206" t="s">
        <v>14</v>
      </c>
      <c r="B206">
        <v>219</v>
      </c>
      <c r="C206">
        <v>27.9</v>
      </c>
      <c r="D206">
        <f t="shared" si="21"/>
        <v>178.51240000000001</v>
      </c>
      <c r="E206">
        <f t="shared" si="22"/>
        <v>163.08670330571732</v>
      </c>
    </row>
    <row r="207" spans="1:5" x14ac:dyDescent="0.55000000000000004">
      <c r="A207" t="s">
        <v>14</v>
      </c>
      <c r="B207">
        <v>185</v>
      </c>
      <c r="C207">
        <v>25.2</v>
      </c>
      <c r="D207">
        <f t="shared" si="21"/>
        <v>148.72499999999999</v>
      </c>
      <c r="E207">
        <f t="shared" si="22"/>
        <v>135.19727667951767</v>
      </c>
    </row>
    <row r="208" spans="1:5" x14ac:dyDescent="0.55000000000000004">
      <c r="A208" t="s">
        <v>14</v>
      </c>
      <c r="B208">
        <v>337.72</v>
      </c>
      <c r="C208">
        <v>51.2</v>
      </c>
      <c r="D208">
        <f t="shared" si="21"/>
        <v>282.52299200000004</v>
      </c>
      <c r="E208">
        <f t="shared" si="22"/>
        <v>260.47001886637685</v>
      </c>
    </row>
    <row r="209" spans="1:5" x14ac:dyDescent="0.55000000000000004">
      <c r="A209" t="s">
        <v>14</v>
      </c>
      <c r="B209">
        <v>378.46</v>
      </c>
      <c r="C209">
        <v>52.6</v>
      </c>
      <c r="D209">
        <f t="shared" si="21"/>
        <v>318.215306</v>
      </c>
      <c r="E209">
        <f t="shared" si="22"/>
        <v>293.88811418259371</v>
      </c>
    </row>
    <row r="210" spans="1:5" x14ac:dyDescent="0.55000000000000004">
      <c r="A210" t="s">
        <v>14</v>
      </c>
      <c r="B210">
        <v>358.14</v>
      </c>
      <c r="C210">
        <v>49.7</v>
      </c>
      <c r="D210">
        <f t="shared" si="21"/>
        <v>300.41295400000001</v>
      </c>
      <c r="E210">
        <f t="shared" si="22"/>
        <v>277.22008038717087</v>
      </c>
    </row>
    <row r="211" spans="1:5" x14ac:dyDescent="0.55000000000000004">
      <c r="A211" t="s">
        <v>14</v>
      </c>
      <c r="B211">
        <v>208.28</v>
      </c>
      <c r="C211">
        <v>29</v>
      </c>
      <c r="D211">
        <f t="shared" si="21"/>
        <v>169.120608</v>
      </c>
      <c r="E211">
        <f t="shared" si="22"/>
        <v>154.29333114592731</v>
      </c>
    </row>
    <row r="212" spans="1:5" x14ac:dyDescent="0.55000000000000004">
      <c r="A212" t="s">
        <v>14</v>
      </c>
      <c r="B212">
        <v>186.7</v>
      </c>
      <c r="C212">
        <v>22.1</v>
      </c>
      <c r="D212">
        <f t="shared" si="21"/>
        <v>150.21437</v>
      </c>
      <c r="E212">
        <f t="shared" si="22"/>
        <v>136.59174801082764</v>
      </c>
    </row>
    <row r="213" spans="1:5" x14ac:dyDescent="0.55000000000000004">
      <c r="A213" t="s">
        <v>14</v>
      </c>
      <c r="B213">
        <v>151</v>
      </c>
      <c r="C213">
        <v>19</v>
      </c>
      <c r="D213">
        <f t="shared" si="21"/>
        <v>118.9376</v>
      </c>
      <c r="E213">
        <f t="shared" si="22"/>
        <v>107.30785005331801</v>
      </c>
    </row>
    <row r="214" spans="1:5" x14ac:dyDescent="0.55000000000000004">
      <c r="A214" t="s">
        <v>14</v>
      </c>
      <c r="B214">
        <v>182</v>
      </c>
      <c r="C214">
        <v>24.3</v>
      </c>
      <c r="D214">
        <f t="shared" si="21"/>
        <v>146.0967</v>
      </c>
      <c r="E214">
        <f t="shared" si="22"/>
        <v>132.7364449183824</v>
      </c>
    </row>
    <row r="215" spans="1:5" x14ac:dyDescent="0.55000000000000004">
      <c r="A215" t="s">
        <v>14</v>
      </c>
      <c r="B215">
        <v>95</v>
      </c>
      <c r="C215">
        <v>11.2</v>
      </c>
      <c r="D215">
        <f t="shared" si="21"/>
        <v>69.876000000000005</v>
      </c>
      <c r="E215">
        <f t="shared" si="22"/>
        <v>61.372323845459761</v>
      </c>
    </row>
    <row r="216" spans="1:5" x14ac:dyDescent="0.55000000000000004">
      <c r="A216" t="s">
        <v>14</v>
      </c>
      <c r="B216">
        <v>138</v>
      </c>
      <c r="C216">
        <v>17.5</v>
      </c>
      <c r="D216">
        <f t="shared" si="21"/>
        <v>107.5483</v>
      </c>
      <c r="E216">
        <f t="shared" si="22"/>
        <v>96.644245755065214</v>
      </c>
    </row>
    <row r="217" spans="1:5" x14ac:dyDescent="0.55000000000000004">
      <c r="A217" t="s">
        <v>14</v>
      </c>
      <c r="B217">
        <v>358.14</v>
      </c>
      <c r="C217">
        <v>51.9</v>
      </c>
      <c r="D217">
        <f t="shared" si="21"/>
        <v>300.41295400000001</v>
      </c>
      <c r="E217">
        <f t="shared" si="22"/>
        <v>277.22008038717087</v>
      </c>
    </row>
    <row r="218" spans="1:5" x14ac:dyDescent="0.55000000000000004">
      <c r="A218" t="s">
        <v>14</v>
      </c>
      <c r="B218">
        <v>136</v>
      </c>
      <c r="C218">
        <v>17.7</v>
      </c>
      <c r="D218">
        <f t="shared" si="21"/>
        <v>105.7961</v>
      </c>
      <c r="E218">
        <f t="shared" si="22"/>
        <v>95.003691247641697</v>
      </c>
    </row>
    <row r="219" spans="1:5" x14ac:dyDescent="0.55000000000000004">
      <c r="A219" t="s">
        <v>14</v>
      </c>
      <c r="B219">
        <v>332</v>
      </c>
      <c r="C219">
        <v>52.1</v>
      </c>
      <c r="D219">
        <f t="shared" si="21"/>
        <v>277.51170000000002</v>
      </c>
      <c r="E219">
        <f t="shared" si="22"/>
        <v>255.77803297514561</v>
      </c>
    </row>
    <row r="220" spans="1:5" x14ac:dyDescent="0.55000000000000004">
      <c r="A220" t="s">
        <v>15</v>
      </c>
      <c r="B220">
        <v>246.4</v>
      </c>
      <c r="C220">
        <v>23.5</v>
      </c>
      <c r="D220">
        <f t="shared" ref="D220:D233" si="23">0.7756*B220-0.3132</f>
        <v>190.79463999999999</v>
      </c>
      <c r="E220">
        <f>(((B220-0.516)/1.296)-0.365)*0.918</f>
        <v>173.83276333333333</v>
      </c>
    </row>
    <row r="221" spans="1:5" x14ac:dyDescent="0.55000000000000004">
      <c r="A221" t="s">
        <v>15</v>
      </c>
      <c r="B221">
        <v>277.5</v>
      </c>
      <c r="C221">
        <v>26.5</v>
      </c>
      <c r="D221">
        <f t="shared" si="23"/>
        <v>214.91579999999999</v>
      </c>
      <c r="E221">
        <f>(((B221-0.516)/1.296)-0.365)*0.918</f>
        <v>195.86192999999997</v>
      </c>
    </row>
    <row r="222" spans="1:5" x14ac:dyDescent="0.55000000000000004">
      <c r="A222" t="s">
        <v>15</v>
      </c>
      <c r="B222">
        <v>230.5</v>
      </c>
      <c r="C222">
        <v>21.8</v>
      </c>
      <c r="D222">
        <f t="shared" si="23"/>
        <v>178.46260000000001</v>
      </c>
      <c r="E222">
        <f t="shared" ref="E222:E233" si="24">(((B222-0.516)/1.296)-0.365)*0.918</f>
        <v>162.57026333333332</v>
      </c>
    </row>
    <row r="223" spans="1:5" x14ac:dyDescent="0.55000000000000004">
      <c r="A223" t="s">
        <v>15</v>
      </c>
      <c r="B223">
        <v>277</v>
      </c>
      <c r="C223">
        <v>26.4</v>
      </c>
      <c r="D223">
        <f t="shared" si="23"/>
        <v>214.52799999999999</v>
      </c>
      <c r="E223">
        <f t="shared" si="24"/>
        <v>195.50776333333332</v>
      </c>
    </row>
    <row r="224" spans="1:5" x14ac:dyDescent="0.55000000000000004">
      <c r="A224" t="s">
        <v>15</v>
      </c>
      <c r="B224">
        <v>326</v>
      </c>
      <c r="C224">
        <v>29.8</v>
      </c>
      <c r="D224">
        <f t="shared" si="23"/>
        <v>252.5324</v>
      </c>
      <c r="E224">
        <f t="shared" si="24"/>
        <v>230.21609666666663</v>
      </c>
    </row>
    <row r="225" spans="1:5" x14ac:dyDescent="0.55000000000000004">
      <c r="A225" t="s">
        <v>15</v>
      </c>
      <c r="B225">
        <v>100</v>
      </c>
      <c r="C225">
        <v>10.6</v>
      </c>
      <c r="D225">
        <f t="shared" si="23"/>
        <v>77.246800000000007</v>
      </c>
      <c r="E225">
        <f t="shared" si="24"/>
        <v>70.132763333333344</v>
      </c>
    </row>
    <row r="226" spans="1:5" x14ac:dyDescent="0.55000000000000004">
      <c r="A226" t="s">
        <v>15</v>
      </c>
      <c r="B226">
        <v>161</v>
      </c>
      <c r="C226">
        <v>15.8</v>
      </c>
      <c r="D226">
        <f t="shared" si="23"/>
        <v>124.55839999999999</v>
      </c>
      <c r="E226">
        <f t="shared" si="24"/>
        <v>113.34109666666669</v>
      </c>
    </row>
    <row r="227" spans="1:5" x14ac:dyDescent="0.55000000000000004">
      <c r="A227" t="s">
        <v>15</v>
      </c>
      <c r="B227">
        <v>205</v>
      </c>
      <c r="C227">
        <v>20.7</v>
      </c>
      <c r="D227">
        <f t="shared" si="23"/>
        <v>158.6848</v>
      </c>
      <c r="E227">
        <f t="shared" si="24"/>
        <v>144.50776333333332</v>
      </c>
    </row>
    <row r="228" spans="1:5" x14ac:dyDescent="0.55000000000000004">
      <c r="A228" t="s">
        <v>15</v>
      </c>
      <c r="B228">
        <v>165</v>
      </c>
      <c r="C228">
        <v>16.8</v>
      </c>
      <c r="D228">
        <f t="shared" si="23"/>
        <v>127.66079999999999</v>
      </c>
      <c r="E228">
        <f t="shared" si="24"/>
        <v>116.17443000000002</v>
      </c>
    </row>
    <row r="229" spans="1:5" x14ac:dyDescent="0.55000000000000004">
      <c r="A229" t="s">
        <v>15</v>
      </c>
      <c r="B229">
        <v>250</v>
      </c>
      <c r="C229">
        <v>23.5</v>
      </c>
      <c r="D229">
        <f t="shared" si="23"/>
        <v>193.58679999999998</v>
      </c>
      <c r="E229">
        <f t="shared" si="24"/>
        <v>176.38276333333334</v>
      </c>
    </row>
    <row r="230" spans="1:5" x14ac:dyDescent="0.55000000000000004">
      <c r="A230" t="s">
        <v>15</v>
      </c>
      <c r="B230">
        <v>167</v>
      </c>
      <c r="C230">
        <v>16.399999999999999</v>
      </c>
      <c r="D230">
        <f t="shared" si="23"/>
        <v>129.21199999999999</v>
      </c>
      <c r="E230">
        <f t="shared" si="24"/>
        <v>117.59109666666666</v>
      </c>
    </row>
    <row r="231" spans="1:5" x14ac:dyDescent="0.55000000000000004">
      <c r="A231" t="s">
        <v>15</v>
      </c>
      <c r="B231">
        <v>258</v>
      </c>
      <c r="C231">
        <v>24.4</v>
      </c>
      <c r="D231">
        <f t="shared" si="23"/>
        <v>199.79159999999999</v>
      </c>
      <c r="E231">
        <f t="shared" si="24"/>
        <v>182.04942999999997</v>
      </c>
    </row>
    <row r="232" spans="1:5" x14ac:dyDescent="0.55000000000000004">
      <c r="A232" t="s">
        <v>15</v>
      </c>
      <c r="B232">
        <v>301</v>
      </c>
      <c r="C232">
        <v>27.6</v>
      </c>
      <c r="D232">
        <f t="shared" si="23"/>
        <v>233.14239999999998</v>
      </c>
      <c r="E232">
        <f t="shared" si="24"/>
        <v>212.50776333333332</v>
      </c>
    </row>
    <row r="233" spans="1:5" x14ac:dyDescent="0.55000000000000004">
      <c r="A233" t="s">
        <v>15</v>
      </c>
      <c r="B233">
        <v>127</v>
      </c>
      <c r="C233">
        <v>13.2</v>
      </c>
      <c r="D233">
        <f t="shared" si="23"/>
        <v>98.188000000000002</v>
      </c>
      <c r="E233">
        <f t="shared" si="24"/>
        <v>89.25776333333333</v>
      </c>
    </row>
    <row r="234" spans="1:5" x14ac:dyDescent="0.55000000000000004">
      <c r="A234" t="s">
        <v>16</v>
      </c>
      <c r="B234">
        <v>414</v>
      </c>
      <c r="C234">
        <v>58.2</v>
      </c>
      <c r="D234">
        <f t="shared" ref="D234:D246" si="25">(B234-3.58)/1.29</f>
        <v>318.15503875968994</v>
      </c>
      <c r="E234">
        <f t="shared" ref="E234:E246" si="26">(D234-6.09)/1.064</f>
        <v>293.29420936061086</v>
      </c>
    </row>
    <row r="235" spans="1:5" x14ac:dyDescent="0.55000000000000004">
      <c r="A235" t="s">
        <v>16</v>
      </c>
      <c r="B235">
        <v>208</v>
      </c>
      <c r="C235">
        <v>24.5</v>
      </c>
      <c r="D235">
        <f t="shared" si="25"/>
        <v>158.46511627906975</v>
      </c>
      <c r="E235">
        <f t="shared" si="26"/>
        <v>143.2096957510054</v>
      </c>
    </row>
    <row r="236" spans="1:5" x14ac:dyDescent="0.55000000000000004">
      <c r="A236" t="s">
        <v>16</v>
      </c>
      <c r="B236">
        <v>350</v>
      </c>
      <c r="C236">
        <v>41</v>
      </c>
      <c r="D236">
        <f t="shared" si="25"/>
        <v>268.54263565891472</v>
      </c>
      <c r="E236">
        <f t="shared" si="26"/>
        <v>246.66601095762664</v>
      </c>
    </row>
    <row r="237" spans="1:5" x14ac:dyDescent="0.55000000000000004">
      <c r="A237" t="s">
        <v>16</v>
      </c>
      <c r="B237">
        <v>205</v>
      </c>
      <c r="C237">
        <v>22.7</v>
      </c>
      <c r="D237">
        <f t="shared" si="25"/>
        <v>156.13953488372093</v>
      </c>
      <c r="E237">
        <f t="shared" si="26"/>
        <v>141.02399895086552</v>
      </c>
    </row>
    <row r="238" spans="1:5" x14ac:dyDescent="0.55000000000000004">
      <c r="A238" t="s">
        <v>16</v>
      </c>
      <c r="B238">
        <v>314</v>
      </c>
      <c r="C238">
        <v>36.6</v>
      </c>
      <c r="D238">
        <f t="shared" si="25"/>
        <v>240.63565891472868</v>
      </c>
      <c r="E238">
        <f t="shared" si="26"/>
        <v>220.437649355948</v>
      </c>
    </row>
    <row r="239" spans="1:5" x14ac:dyDescent="0.55000000000000004">
      <c r="A239" t="s">
        <v>16</v>
      </c>
      <c r="B239">
        <v>257</v>
      </c>
      <c r="C239">
        <v>28.4</v>
      </c>
      <c r="D239">
        <f t="shared" si="25"/>
        <v>196.44961240310076</v>
      </c>
      <c r="E239">
        <f t="shared" si="26"/>
        <v>178.90941015329017</v>
      </c>
    </row>
    <row r="240" spans="1:5" x14ac:dyDescent="0.55000000000000004">
      <c r="A240" t="s">
        <v>16</v>
      </c>
      <c r="B240">
        <v>246</v>
      </c>
      <c r="C240">
        <v>25</v>
      </c>
      <c r="D240">
        <f t="shared" si="25"/>
        <v>187.92248062015503</v>
      </c>
      <c r="E240">
        <f t="shared" si="26"/>
        <v>170.89518855277726</v>
      </c>
    </row>
    <row r="241" spans="1:5" x14ac:dyDescent="0.55000000000000004">
      <c r="A241" t="s">
        <v>16</v>
      </c>
      <c r="B241">
        <v>298</v>
      </c>
      <c r="C241">
        <v>32.9</v>
      </c>
      <c r="D241">
        <f t="shared" si="25"/>
        <v>228.23255813953489</v>
      </c>
      <c r="E241">
        <f t="shared" si="26"/>
        <v>208.78059975520196</v>
      </c>
    </row>
    <row r="242" spans="1:5" x14ac:dyDescent="0.55000000000000004">
      <c r="A242" t="s">
        <v>16</v>
      </c>
      <c r="B242">
        <v>319</v>
      </c>
      <c r="C242">
        <v>36.5</v>
      </c>
      <c r="D242">
        <f t="shared" si="25"/>
        <v>244.51162790697674</v>
      </c>
      <c r="E242">
        <f t="shared" si="26"/>
        <v>224.08047735618112</v>
      </c>
    </row>
    <row r="243" spans="1:5" x14ac:dyDescent="0.55000000000000004">
      <c r="A243" t="s">
        <v>16</v>
      </c>
      <c r="B243">
        <v>255</v>
      </c>
      <c r="C243">
        <v>27.8</v>
      </c>
      <c r="D243">
        <f t="shared" si="25"/>
        <v>194.89922480620154</v>
      </c>
      <c r="E243">
        <f t="shared" si="26"/>
        <v>177.45227895319692</v>
      </c>
    </row>
    <row r="244" spans="1:5" x14ac:dyDescent="0.55000000000000004">
      <c r="A244" t="s">
        <v>16</v>
      </c>
      <c r="B244">
        <v>302</v>
      </c>
      <c r="C244">
        <v>31.2</v>
      </c>
      <c r="D244">
        <f t="shared" si="25"/>
        <v>231.33333333333334</v>
      </c>
      <c r="E244">
        <f t="shared" si="26"/>
        <v>211.69486215538848</v>
      </c>
    </row>
    <row r="245" spans="1:5" x14ac:dyDescent="0.55000000000000004">
      <c r="A245" t="s">
        <v>16</v>
      </c>
      <c r="B245">
        <v>300</v>
      </c>
      <c r="C245">
        <v>40.5</v>
      </c>
      <c r="D245">
        <f t="shared" si="25"/>
        <v>229.7829457364341</v>
      </c>
      <c r="E245">
        <f t="shared" si="26"/>
        <v>210.23773095529521</v>
      </c>
    </row>
    <row r="246" spans="1:5" x14ac:dyDescent="0.55000000000000004">
      <c r="A246" t="s">
        <v>16</v>
      </c>
      <c r="B246">
        <v>365</v>
      </c>
      <c r="C246">
        <v>29.5</v>
      </c>
      <c r="D246">
        <f t="shared" si="25"/>
        <v>280.17054263565893</v>
      </c>
      <c r="E246">
        <f t="shared" si="26"/>
        <v>257.5944949583261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 Engelman</dc:creator>
  <cp:lastModifiedBy>Russell Engelman</cp:lastModifiedBy>
  <dcterms:created xsi:type="dcterms:W3CDTF">2021-11-29T20:49:19Z</dcterms:created>
  <dcterms:modified xsi:type="dcterms:W3CDTF">2022-11-18T23:08:09Z</dcterms:modified>
</cp:coreProperties>
</file>