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nan\Downloads\"/>
    </mc:Choice>
  </mc:AlternateContent>
  <xr:revisionPtr revIDLastSave="0" documentId="13_ncr:1_{D6900C34-3118-40F2-8705-904528C893DD}" xr6:coauthVersionLast="36" xr6:coauthVersionMax="47" xr10:uidLastSave="{00000000-0000-0000-0000-000000000000}"/>
  <bookViews>
    <workbookView xWindow="0" yWindow="0" windowWidth="20490" windowHeight="7425" activeTab="4" xr2:uid="{070A07ED-E0C0-477E-BB89-C679A0290879}"/>
  </bookViews>
  <sheets>
    <sheet name="Sheet1" sheetId="1" r:id="rId1"/>
    <sheet name="Sheet2" sheetId="2" r:id="rId2"/>
    <sheet name="Sheet5" sheetId="5" r:id="rId3"/>
    <sheet name="Sheet3" sheetId="3" r:id="rId4"/>
    <sheet name="Sheet4" sheetId="4" r:id="rId5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4" l="1"/>
  <c r="I8" i="4"/>
  <c r="J8" i="4"/>
  <c r="K31" i="4"/>
  <c r="K29" i="4"/>
  <c r="L31" i="4"/>
  <c r="M31" i="4"/>
  <c r="J31" i="4"/>
  <c r="I31" i="4"/>
  <c r="K54" i="4"/>
  <c r="K52" i="4"/>
  <c r="L54" i="4"/>
  <c r="M54" i="4"/>
  <c r="J54" i="4"/>
  <c r="I54" i="4"/>
  <c r="K17" i="4"/>
  <c r="K19" i="4"/>
  <c r="L17" i="4"/>
  <c r="M17" i="4"/>
  <c r="J111" i="2"/>
  <c r="J109" i="2"/>
  <c r="J107" i="2"/>
  <c r="J105" i="2"/>
  <c r="J90" i="2"/>
  <c r="J84" i="2"/>
  <c r="J86" i="2"/>
  <c r="J88" i="2"/>
  <c r="J69" i="2"/>
  <c r="J67" i="2"/>
  <c r="J65" i="2"/>
  <c r="J63" i="2"/>
  <c r="K45" i="2"/>
  <c r="K43" i="2"/>
  <c r="K41" i="2"/>
  <c r="K39" i="2"/>
  <c r="J22" i="2"/>
  <c r="J20" i="2"/>
  <c r="J18" i="2"/>
  <c r="J16" i="2"/>
  <c r="U82" i="2"/>
  <c r="U30" i="3"/>
  <c r="U32" i="3"/>
  <c r="U35" i="3"/>
  <c r="U47" i="3"/>
  <c r="S49" i="3"/>
  <c r="L52" i="4"/>
  <c r="M52" i="4"/>
  <c r="K50" i="4"/>
  <c r="L50" i="4"/>
  <c r="M50" i="4"/>
  <c r="K48" i="4"/>
  <c r="L48" i="4"/>
  <c r="M48" i="4"/>
  <c r="J52" i="4"/>
  <c r="J50" i="4"/>
  <c r="J48" i="4"/>
  <c r="I52" i="4"/>
  <c r="I50" i="4"/>
  <c r="I48" i="4"/>
  <c r="K42" i="4"/>
  <c r="K40" i="4"/>
  <c r="L42" i="4"/>
  <c r="M42" i="4"/>
  <c r="L40" i="4"/>
  <c r="M40" i="4"/>
  <c r="K38" i="4"/>
  <c r="L38" i="4"/>
  <c r="M38" i="4"/>
  <c r="K36" i="4"/>
  <c r="L36" i="4"/>
  <c r="M36" i="4"/>
  <c r="J25" i="4"/>
  <c r="J27" i="4"/>
  <c r="J29" i="4"/>
  <c r="J36" i="4"/>
  <c r="J38" i="4"/>
  <c r="J40" i="4"/>
  <c r="J42" i="4"/>
  <c r="I42" i="4"/>
  <c r="I40" i="4"/>
  <c r="I38" i="4"/>
  <c r="I36" i="4"/>
  <c r="J21" i="4"/>
  <c r="J19" i="4"/>
  <c r="J17" i="4"/>
  <c r="J15" i="4"/>
  <c r="J2" i="4"/>
  <c r="J4" i="4"/>
  <c r="J6" i="4"/>
  <c r="L29" i="4"/>
  <c r="M29" i="4"/>
  <c r="K27" i="4"/>
  <c r="L27" i="4"/>
  <c r="M27" i="4"/>
  <c r="H25" i="4"/>
  <c r="K25" i="4"/>
  <c r="L25" i="4"/>
  <c r="M25" i="4"/>
  <c r="K15" i="4"/>
  <c r="L15" i="4"/>
  <c r="I29" i="4"/>
  <c r="I27" i="4"/>
  <c r="I25" i="4"/>
  <c r="K21" i="4"/>
  <c r="L21" i="4"/>
  <c r="M21" i="4"/>
  <c r="L19" i="4"/>
  <c r="M19" i="4"/>
  <c r="M15" i="4"/>
  <c r="I21" i="4"/>
  <c r="I19" i="4"/>
  <c r="I17" i="4"/>
  <c r="I15" i="4"/>
  <c r="K8" i="4"/>
  <c r="H6" i="4"/>
  <c r="K6" i="4"/>
  <c r="L8" i="4"/>
  <c r="M8" i="4"/>
  <c r="L6" i="4"/>
  <c r="M6" i="4"/>
  <c r="H4" i="4"/>
  <c r="K4" i="4"/>
  <c r="L4" i="4"/>
  <c r="M4" i="4"/>
  <c r="H2" i="4"/>
  <c r="K2" i="4"/>
  <c r="L2" i="4"/>
  <c r="M2" i="4"/>
  <c r="I6" i="4"/>
  <c r="I4" i="4"/>
  <c r="I2" i="4"/>
  <c r="V45" i="3"/>
  <c r="V43" i="3"/>
  <c r="V41" i="3"/>
  <c r="V39" i="3"/>
  <c r="V32" i="3"/>
  <c r="V30" i="3"/>
  <c r="V28" i="3"/>
  <c r="V26" i="3"/>
  <c r="H2" i="2"/>
  <c r="H4" i="2"/>
  <c r="H6" i="2"/>
  <c r="H8" i="2"/>
  <c r="H10" i="2"/>
  <c r="S2" i="2"/>
  <c r="S4" i="2"/>
  <c r="S6" i="2"/>
  <c r="S8" i="2"/>
  <c r="S10" i="2"/>
  <c r="I12" i="2"/>
  <c r="I11" i="3"/>
  <c r="I9" i="3"/>
  <c r="I7" i="3"/>
  <c r="I5" i="3"/>
  <c r="V11" i="3"/>
  <c r="V9" i="3"/>
  <c r="V7" i="3"/>
  <c r="V5" i="3"/>
  <c r="V22" i="3"/>
  <c r="V20" i="3"/>
  <c r="V18" i="3"/>
  <c r="V16" i="3"/>
  <c r="I16" i="3"/>
  <c r="I18" i="3"/>
  <c r="I20" i="3"/>
  <c r="I22" i="3"/>
  <c r="I26" i="3"/>
  <c r="I28" i="3"/>
  <c r="I30" i="3"/>
  <c r="I32" i="3"/>
  <c r="U5" i="3"/>
  <c r="H11" i="3"/>
  <c r="H9" i="3"/>
  <c r="H7" i="3"/>
  <c r="H5" i="3"/>
  <c r="H111" i="2"/>
  <c r="K111" i="2"/>
  <c r="H109" i="2"/>
  <c r="K109" i="2"/>
  <c r="L111" i="2"/>
  <c r="M111" i="2"/>
  <c r="L109" i="2"/>
  <c r="M109" i="2"/>
  <c r="H107" i="2"/>
  <c r="K107" i="2"/>
  <c r="L107" i="2"/>
  <c r="M107" i="2"/>
  <c r="H105" i="2"/>
  <c r="K105" i="2"/>
  <c r="L105" i="2"/>
  <c r="M105" i="2"/>
  <c r="I111" i="2"/>
  <c r="I109" i="2"/>
  <c r="I107" i="2"/>
  <c r="I105" i="2"/>
  <c r="H90" i="2"/>
  <c r="K90" i="2"/>
  <c r="H88" i="2"/>
  <c r="K88" i="2"/>
  <c r="L90" i="2"/>
  <c r="M90" i="2"/>
  <c r="L88" i="2"/>
  <c r="M88" i="2"/>
  <c r="H86" i="2"/>
  <c r="K86" i="2"/>
  <c r="L86" i="2"/>
  <c r="M86" i="2"/>
  <c r="H84" i="2"/>
  <c r="K84" i="2"/>
  <c r="L84" i="2"/>
  <c r="M84" i="2"/>
  <c r="I90" i="2"/>
  <c r="I88" i="2"/>
  <c r="I86" i="2"/>
  <c r="I84" i="2"/>
  <c r="H69" i="2"/>
  <c r="K69" i="2"/>
  <c r="H67" i="2"/>
  <c r="K67" i="2"/>
  <c r="L69" i="2"/>
  <c r="M69" i="2"/>
  <c r="L67" i="2"/>
  <c r="M67" i="2"/>
  <c r="H65" i="2"/>
  <c r="K65" i="2"/>
  <c r="L65" i="2"/>
  <c r="M65" i="2"/>
  <c r="H63" i="2"/>
  <c r="K63" i="2"/>
  <c r="L63" i="2"/>
  <c r="M63" i="2"/>
  <c r="L39" i="2"/>
  <c r="L43" i="2"/>
  <c r="M39" i="2"/>
  <c r="I69" i="2"/>
  <c r="I67" i="2"/>
  <c r="I65" i="2"/>
  <c r="I63" i="2"/>
  <c r="L45" i="2"/>
  <c r="M45" i="2"/>
  <c r="N45" i="2"/>
  <c r="M43" i="2"/>
  <c r="N43" i="2"/>
  <c r="N39" i="2"/>
  <c r="L41" i="2"/>
  <c r="M41" i="2"/>
  <c r="N41" i="2"/>
  <c r="J45" i="2"/>
  <c r="J43" i="2"/>
  <c r="J41" i="2"/>
  <c r="J39" i="2"/>
  <c r="H22" i="2"/>
  <c r="K22" i="2"/>
  <c r="H20" i="2"/>
  <c r="K20" i="2"/>
  <c r="M22" i="2"/>
  <c r="N22" i="2"/>
  <c r="M20" i="2"/>
  <c r="N20" i="2"/>
  <c r="H18" i="2"/>
  <c r="K18" i="2"/>
  <c r="M18" i="2"/>
  <c r="N18" i="2"/>
  <c r="H16" i="2"/>
  <c r="K16" i="2"/>
  <c r="M16" i="2"/>
  <c r="N16" i="2"/>
  <c r="I22" i="2"/>
  <c r="I20" i="2"/>
  <c r="I18" i="2"/>
  <c r="I16" i="2"/>
  <c r="H8" i="1"/>
  <c r="K8" i="1"/>
  <c r="H6" i="1"/>
  <c r="K6" i="1"/>
  <c r="H4" i="1"/>
  <c r="K4" i="1"/>
  <c r="H2" i="1"/>
  <c r="K2" i="1"/>
  <c r="T2" i="2"/>
  <c r="T4" i="2"/>
  <c r="T6" i="2"/>
  <c r="T8" i="2"/>
  <c r="I8" i="2"/>
  <c r="I6" i="2"/>
  <c r="I4" i="2"/>
  <c r="I2" i="2"/>
  <c r="X30" i="1"/>
  <c r="X28" i="1"/>
  <c r="X26" i="1"/>
  <c r="X24" i="1"/>
  <c r="I30" i="1"/>
  <c r="I28" i="1"/>
  <c r="I26" i="1"/>
  <c r="I24" i="1"/>
  <c r="X20" i="1"/>
  <c r="X18" i="1"/>
  <c r="X16" i="1"/>
  <c r="X14" i="1"/>
  <c r="I20" i="1"/>
  <c r="I18" i="1"/>
  <c r="I16" i="1"/>
  <c r="I14" i="1"/>
  <c r="X8" i="1"/>
  <c r="X6" i="1"/>
  <c r="X4" i="1"/>
  <c r="X2" i="1"/>
  <c r="I8" i="1"/>
  <c r="I6" i="1"/>
  <c r="I4" i="1"/>
  <c r="I2" i="1"/>
  <c r="H20" i="1"/>
  <c r="H18" i="1"/>
  <c r="H30" i="1"/>
  <c r="H28" i="1"/>
  <c r="H26" i="1"/>
  <c r="H24" i="1"/>
  <c r="W30" i="1"/>
  <c r="W28" i="1"/>
  <c r="W26" i="1"/>
  <c r="W24" i="1"/>
  <c r="W20" i="1"/>
  <c r="W18" i="1"/>
  <c r="W16" i="1"/>
  <c r="W14" i="1"/>
  <c r="H16" i="1"/>
  <c r="H14" i="1"/>
  <c r="W8" i="1"/>
  <c r="W6" i="1"/>
  <c r="W4" i="1"/>
  <c r="W2" i="1"/>
</calcChain>
</file>

<file path=xl/sharedStrings.xml><?xml version="1.0" encoding="utf-8"?>
<sst xmlns="http://schemas.openxmlformats.org/spreadsheetml/2006/main" count="328" uniqueCount="74">
  <si>
    <t>Tgf - Beta</t>
  </si>
  <si>
    <t>Glucose</t>
  </si>
  <si>
    <t>Control</t>
  </si>
  <si>
    <t>EGF</t>
  </si>
  <si>
    <t>Comb.</t>
  </si>
  <si>
    <t xml:space="preserve">     Ct values</t>
  </si>
  <si>
    <t>mean</t>
  </si>
  <si>
    <t>MAPK1</t>
  </si>
  <si>
    <t xml:space="preserve">   </t>
  </si>
  <si>
    <t>NFkB</t>
  </si>
  <si>
    <t>collagen1</t>
  </si>
  <si>
    <t>a-SMA</t>
  </si>
  <si>
    <t>B- actin</t>
  </si>
  <si>
    <t>Mean</t>
  </si>
  <si>
    <t>Comb</t>
  </si>
  <si>
    <t>GLUCOSE</t>
  </si>
  <si>
    <t xml:space="preserve">                                                       Ct values</t>
  </si>
  <si>
    <t>STDEV</t>
  </si>
  <si>
    <t>VIMENTIN</t>
  </si>
  <si>
    <t xml:space="preserve">              CTVALUES</t>
  </si>
  <si>
    <t>MEAN</t>
  </si>
  <si>
    <t xml:space="preserve">EGF </t>
  </si>
  <si>
    <t>CONTROL</t>
  </si>
  <si>
    <t>COMB.</t>
  </si>
  <si>
    <t>GAPDH</t>
  </si>
  <si>
    <t xml:space="preserve">              Ct values</t>
  </si>
  <si>
    <t>Ct values</t>
  </si>
  <si>
    <t>control</t>
  </si>
  <si>
    <t>comb</t>
  </si>
  <si>
    <t xml:space="preserve">     AVERAGE</t>
  </si>
  <si>
    <t xml:space="preserve">    AVERAGE</t>
  </si>
  <si>
    <t>OVERALL   AVERAGE</t>
  </si>
  <si>
    <t xml:space="preserve">delta CT </t>
  </si>
  <si>
    <t>∆ CT( GENE-HK)</t>
  </si>
  <si>
    <t>SEM</t>
  </si>
  <si>
    <t>HK</t>
  </si>
  <si>
    <t>∆ CT( GENE-HK)                ∆∆CT</t>
  </si>
  <si>
    <t>FOLD</t>
  </si>
  <si>
    <t>CoMB.</t>
  </si>
  <si>
    <t>∆CT(G-HK)</t>
  </si>
  <si>
    <t>∆∆CT</t>
  </si>
  <si>
    <t>∆CT(G-Hk)</t>
  </si>
  <si>
    <t>∆∆ CT</t>
  </si>
  <si>
    <t>∆CT</t>
  </si>
  <si>
    <t>COMB</t>
  </si>
  <si>
    <t>goat   RT-PCR</t>
  </si>
  <si>
    <t>CT VALUES</t>
  </si>
  <si>
    <t>TGF BETA</t>
  </si>
  <si>
    <t>COLLAGEN1</t>
  </si>
  <si>
    <t xml:space="preserve"> CT VALUES</t>
  </si>
  <si>
    <t>AVERAGE</t>
  </si>
  <si>
    <t>OVERALL AVERAGE</t>
  </si>
  <si>
    <t>∆CT (g-hk)</t>
  </si>
  <si>
    <t>fold</t>
  </si>
  <si>
    <t>IN HUMANS</t>
  </si>
  <si>
    <t>GLU.</t>
  </si>
  <si>
    <t>TGF-BETA</t>
  </si>
  <si>
    <t>NFKB</t>
  </si>
  <si>
    <t>COL1</t>
  </si>
  <si>
    <t>DONE -S2</t>
  </si>
  <si>
    <t>GLU</t>
  </si>
  <si>
    <t>IN GOATS</t>
  </si>
  <si>
    <t xml:space="preserve"> a-sma</t>
  </si>
  <si>
    <t>map</t>
  </si>
  <si>
    <t>tgf</t>
  </si>
  <si>
    <t>G</t>
  </si>
  <si>
    <t>E</t>
  </si>
  <si>
    <t>cont.</t>
  </si>
  <si>
    <t>comb.</t>
  </si>
  <si>
    <t>CONT.</t>
  </si>
  <si>
    <t>tgf-b</t>
  </si>
  <si>
    <t>mapk</t>
  </si>
  <si>
    <t>nfkb</t>
  </si>
  <si>
    <t>col1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</si>
</sst>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TGF-BETA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Sheet2!$D$28:$D$31</c:f>
              <c:strCache>
                <c:ptCount val="4"/>
                <c:pt idx="0">
                  <c:v>EGF</c:v>
                </c:pt>
                <c:pt idx="1">
                  <c:v>GLUCOSE</c:v>
                </c:pt>
                <c:pt idx="2">
                  <c:v>CONTROL</c:v>
                </c:pt>
                <c:pt idx="3">
                  <c:v>CoMB.</c:v>
                </c:pt>
              </c:strCache>
            </c:strRef>
          </c:cat>
          <c:val>
            <c:numRef>
              <c:f>Sheet2!$E$28:$E$31</c:f>
              <c:numCache>
                <c:formatCode>General</c:formatCode>
                <c:ptCount val="4"/>
                <c:pt idx="0">
                  <c:v>3.254645</c:v>
                </c:pt>
                <c:pt idx="1">
                  <c:v>5.6437989999999996</c:v>
                </c:pt>
                <c:pt idx="2">
                  <c:v>1</c:v>
                </c:pt>
                <c:pt idx="3">
                  <c:v>0.886791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EA-47D2-B86F-2EC7D4742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5112136"/>
        <c:axId val="445114432"/>
      </c:barChart>
      <c:catAx>
        <c:axId val="445112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114432"/>
        <c:crosses val="autoZero"/>
        <c:auto val="1"/>
        <c:lblAlgn val="ctr"/>
        <c:lblOffset val="100"/>
        <c:noMultiLvlLbl val="0"/>
      </c:catAx>
      <c:valAx>
        <c:axId val="44511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112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Sheet2!$D$50:$D$53</c:f>
              <c:strCache>
                <c:ptCount val="4"/>
                <c:pt idx="0">
                  <c:v>EGF</c:v>
                </c:pt>
                <c:pt idx="1">
                  <c:v>Glucose</c:v>
                </c:pt>
                <c:pt idx="2">
                  <c:v>control</c:v>
                </c:pt>
                <c:pt idx="3">
                  <c:v>Comb.</c:v>
                </c:pt>
              </c:strCache>
            </c:strRef>
          </c:cat>
          <c:val>
            <c:numRef>
              <c:f>Sheet2!$E$50:$E$53</c:f>
              <c:numCache>
                <c:formatCode>General</c:formatCode>
                <c:ptCount val="4"/>
                <c:pt idx="0">
                  <c:v>2.3450000000000002</c:v>
                </c:pt>
                <c:pt idx="1">
                  <c:v>4.1120000000000001</c:v>
                </c:pt>
                <c:pt idx="2">
                  <c:v>1</c:v>
                </c:pt>
                <c:pt idx="3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75-4164-A949-C31025FF2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5763176"/>
        <c:axId val="395760224"/>
      </c:barChart>
      <c:catAx>
        <c:axId val="395763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760224"/>
        <c:crosses val="autoZero"/>
        <c:auto val="1"/>
        <c:lblAlgn val="ctr"/>
        <c:lblOffset val="100"/>
        <c:noMultiLvlLbl val="0"/>
      </c:catAx>
      <c:valAx>
        <c:axId val="3957602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763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Sheet2!$D$73:$D$76</c:f>
              <c:strCache>
                <c:ptCount val="4"/>
                <c:pt idx="0">
                  <c:v>EGF</c:v>
                </c:pt>
                <c:pt idx="1">
                  <c:v>Glucose</c:v>
                </c:pt>
                <c:pt idx="2">
                  <c:v>control</c:v>
                </c:pt>
                <c:pt idx="3">
                  <c:v>Comb.</c:v>
                </c:pt>
              </c:strCache>
            </c:strRef>
          </c:cat>
          <c:val>
            <c:numRef>
              <c:f>Sheet2!$E$73:$E$76</c:f>
              <c:numCache>
                <c:formatCode>General</c:formatCode>
                <c:ptCount val="4"/>
                <c:pt idx="0">
                  <c:v>1.99</c:v>
                </c:pt>
                <c:pt idx="1">
                  <c:v>3.89</c:v>
                </c:pt>
                <c:pt idx="2">
                  <c:v>1</c:v>
                </c:pt>
                <c:pt idx="3">
                  <c:v>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2-438B-9A03-ECA628278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9025520"/>
        <c:axId val="399025192"/>
      </c:barChart>
      <c:catAx>
        <c:axId val="399025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025192"/>
        <c:crosses val="autoZero"/>
        <c:auto val="1"/>
        <c:lblAlgn val="ctr"/>
        <c:lblOffset val="100"/>
        <c:noMultiLvlLbl val="0"/>
      </c:catAx>
      <c:valAx>
        <c:axId val="399025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025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COLLAGEN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77701569538766"/>
          <c:y val="0.29376253580956213"/>
          <c:w val="0.80909595469620743"/>
          <c:h val="0.5475365779653469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Sheet2!$C$94:$C$97</c:f>
              <c:strCache>
                <c:ptCount val="4"/>
                <c:pt idx="0">
                  <c:v>EGF</c:v>
                </c:pt>
                <c:pt idx="1">
                  <c:v>GLUCOSE</c:v>
                </c:pt>
                <c:pt idx="2">
                  <c:v>CONTROL</c:v>
                </c:pt>
                <c:pt idx="3">
                  <c:v>COMB.</c:v>
                </c:pt>
              </c:strCache>
            </c:strRef>
          </c:cat>
          <c:val>
            <c:numRef>
              <c:f>Sheet2!$D$94:$D$97</c:f>
              <c:numCache>
                <c:formatCode>General</c:formatCode>
                <c:ptCount val="4"/>
                <c:pt idx="0">
                  <c:v>3.77</c:v>
                </c:pt>
                <c:pt idx="1">
                  <c:v>8.24</c:v>
                </c:pt>
                <c:pt idx="2">
                  <c:v>1</c:v>
                </c:pt>
                <c:pt idx="3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9B-473A-9F37-DE741278E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7118280"/>
        <c:axId val="387120248"/>
      </c:barChart>
      <c:catAx>
        <c:axId val="387118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120248"/>
        <c:crosses val="autoZero"/>
        <c:auto val="1"/>
        <c:lblAlgn val="ctr"/>
        <c:lblOffset val="100"/>
        <c:noMultiLvlLbl val="0"/>
      </c:catAx>
      <c:valAx>
        <c:axId val="387120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118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949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Sheet2!$B$115:$B$118</c:f>
              <c:strCache>
                <c:ptCount val="4"/>
                <c:pt idx="0">
                  <c:v>EGF</c:v>
                </c:pt>
                <c:pt idx="1">
                  <c:v>GLUCOSE</c:v>
                </c:pt>
                <c:pt idx="2">
                  <c:v>CONTROL</c:v>
                </c:pt>
                <c:pt idx="3">
                  <c:v>COMB</c:v>
                </c:pt>
              </c:strCache>
            </c:strRef>
          </c:cat>
          <c:val>
            <c:numRef>
              <c:f>Sheet2!$C$115:$C$118</c:f>
              <c:numCache>
                <c:formatCode>General</c:formatCode>
                <c:ptCount val="4"/>
                <c:pt idx="0">
                  <c:v>2.02</c:v>
                </c:pt>
                <c:pt idx="1">
                  <c:v>3.67</c:v>
                </c:pt>
                <c:pt idx="2">
                  <c:v>1</c:v>
                </c:pt>
                <c:pt idx="3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5-44E4-AA53-601FFCDA1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1052344"/>
        <c:axId val="381049720"/>
      </c:barChart>
      <c:catAx>
        <c:axId val="381052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049720"/>
        <c:crosses val="autoZero"/>
        <c:auto val="1"/>
        <c:lblAlgn val="ctr"/>
        <c:lblOffset val="100"/>
        <c:noMultiLvlLbl val="0"/>
      </c:catAx>
      <c:valAx>
        <c:axId val="38104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052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Sheet5!$B$4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Sheet5!$B$17:$F$17</c:f>
                <c:numCache>
                  <c:formatCode>General</c:formatCode>
                  <c:ptCount val="5"/>
                  <c:pt idx="0">
                    <c:v>0.33890383308662664</c:v>
                  </c:pt>
                  <c:pt idx="1">
                    <c:v>2.932209667700025E-2</c:v>
                  </c:pt>
                  <c:pt idx="2">
                    <c:v>3.569918511929674E-2</c:v>
                  </c:pt>
                  <c:pt idx="3">
                    <c:v>5.3797107616290994E-2</c:v>
                  </c:pt>
                  <c:pt idx="4">
                    <c:v>4.9176937807484521E-2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Sheet5!$A$5:$A$9</c:f>
              <c:strCache>
                <c:ptCount val="5"/>
                <c:pt idx="0">
                  <c:v>TGF-BETA</c:v>
                </c:pt>
                <c:pt idx="1">
                  <c:v>MAPK1</c:v>
                </c:pt>
                <c:pt idx="2">
                  <c:v>NFKB</c:v>
                </c:pt>
                <c:pt idx="3">
                  <c:v>COL1</c:v>
                </c:pt>
                <c:pt idx="4">
                  <c:v>a-SMA</c:v>
                </c:pt>
              </c:strCache>
            </c:strRef>
          </c:cat>
          <c:val>
            <c:numRef>
              <c:f>Sheet5!$B$5:$B$9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3-499F-AC8B-6506C8E1690C}"/>
            </c:ext>
          </c:extLst>
        </c:ser>
        <c:ser>
          <c:idx val="1"/>
          <c:order val="1"/>
          <c:tx>
            <c:strRef>
              <c:f>Sheet5!$C$4</c:f>
              <c:strCache>
                <c:ptCount val="1"/>
                <c:pt idx="0">
                  <c:v>EGF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Sheet5!$B$15:$F$15</c:f>
                <c:numCache>
                  <c:formatCode>General</c:formatCode>
                  <c:ptCount val="5"/>
                  <c:pt idx="0">
                    <c:v>0.13660637066056081</c:v>
                  </c:pt>
                  <c:pt idx="1">
                    <c:v>2.9241246639815213E-2</c:v>
                  </c:pt>
                  <c:pt idx="2">
                    <c:v>5.3717249829946995E-2</c:v>
                  </c:pt>
                  <c:pt idx="3">
                    <c:v>4.8358796845281722E-2</c:v>
                  </c:pt>
                  <c:pt idx="4">
                    <c:v>4.1071506995345154E-2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Sheet5!$A$5:$A$9</c:f>
              <c:strCache>
                <c:ptCount val="5"/>
                <c:pt idx="0">
                  <c:v>TGF-BETA</c:v>
                </c:pt>
                <c:pt idx="1">
                  <c:v>MAPK1</c:v>
                </c:pt>
                <c:pt idx="2">
                  <c:v>NFKB</c:v>
                </c:pt>
                <c:pt idx="3">
                  <c:v>COL1</c:v>
                </c:pt>
                <c:pt idx="4">
                  <c:v>a-SMA</c:v>
                </c:pt>
              </c:strCache>
            </c:strRef>
          </c:cat>
          <c:val>
            <c:numRef>
              <c:f>Sheet5!$C$5:$C$9</c:f>
              <c:numCache>
                <c:formatCode>General</c:formatCode>
                <c:ptCount val="5"/>
                <c:pt idx="0">
                  <c:v>3.25</c:v>
                </c:pt>
                <c:pt idx="1">
                  <c:v>2.34</c:v>
                </c:pt>
                <c:pt idx="2">
                  <c:v>1.99</c:v>
                </c:pt>
                <c:pt idx="3">
                  <c:v>3.77</c:v>
                </c:pt>
                <c:pt idx="4">
                  <c:v>2.02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83-499F-AC8B-6506C8E1690C}"/>
            </c:ext>
          </c:extLst>
        </c:ser>
        <c:ser>
          <c:idx val="2"/>
          <c:order val="2"/>
          <c:tx>
            <c:strRef>
              <c:f>Sheet5!$D$4</c:f>
              <c:strCache>
                <c:ptCount val="1"/>
                <c:pt idx="0">
                  <c:v>GLU.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Sheet5!$B$13:$F$13</c:f>
                <c:numCache>
                  <c:formatCode>General</c:formatCode>
                  <c:ptCount val="5"/>
                  <c:pt idx="0">
                    <c:v>5.4409130992449692E-2</c:v>
                  </c:pt>
                  <c:pt idx="1">
                    <c:v>0.13847906708308685</c:v>
                  </c:pt>
                  <c:pt idx="2">
                    <c:v>2.635231383473647E-2</c:v>
                  </c:pt>
                  <c:pt idx="3">
                    <c:v>4.545157818597665E-2</c:v>
                  </c:pt>
                  <c:pt idx="4">
                    <c:v>3.901890243810998E-2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Sheet5!$A$5:$A$9</c:f>
              <c:strCache>
                <c:ptCount val="5"/>
                <c:pt idx="0">
                  <c:v>TGF-BETA</c:v>
                </c:pt>
                <c:pt idx="1">
                  <c:v>MAPK1</c:v>
                </c:pt>
                <c:pt idx="2">
                  <c:v>NFKB</c:v>
                </c:pt>
                <c:pt idx="3">
                  <c:v>COL1</c:v>
                </c:pt>
                <c:pt idx="4">
                  <c:v>a-SMA</c:v>
                </c:pt>
              </c:strCache>
            </c:strRef>
          </c:cat>
          <c:val>
            <c:numRef>
              <c:f>Sheet5!$D$5:$D$9</c:f>
              <c:numCache>
                <c:formatCode>General</c:formatCode>
                <c:ptCount val="5"/>
                <c:pt idx="0">
                  <c:v>5.64</c:v>
                </c:pt>
                <c:pt idx="1">
                  <c:v>4.1100000000000003</c:v>
                </c:pt>
                <c:pt idx="2">
                  <c:v>3.89</c:v>
                </c:pt>
                <c:pt idx="3">
                  <c:v>8.24</c:v>
                </c:pt>
                <c:pt idx="4">
                  <c:v>3.67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83-499F-AC8B-6506C8E1690C}"/>
            </c:ext>
          </c:extLst>
        </c:ser>
        <c:ser>
          <c:idx val="3"/>
          <c:order val="3"/>
          <c:tx>
            <c:strRef>
              <c:f>Sheet5!$E$4</c:f>
              <c:strCache>
                <c:ptCount val="1"/>
                <c:pt idx="0">
                  <c:v>COMB.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Sheet5!$B$19:$F$19</c:f>
                <c:numCache>
                  <c:formatCode>General</c:formatCode>
                  <c:ptCount val="5"/>
                  <c:pt idx="0">
                    <c:v>0.34737725831717842</c:v>
                  </c:pt>
                  <c:pt idx="1">
                    <c:v>3.0459444804161732E-2</c:v>
                  </c:pt>
                  <c:pt idx="2">
                    <c:v>5.8553696326836241E-2</c:v>
                  </c:pt>
                  <c:pt idx="3">
                    <c:v>3.270911743897046E-2</c:v>
                  </c:pt>
                  <c:pt idx="4">
                    <c:v>4.3101799863986531E-2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Sheet5!$A$5:$A$9</c:f>
              <c:strCache>
                <c:ptCount val="5"/>
                <c:pt idx="0">
                  <c:v>TGF-BETA</c:v>
                </c:pt>
                <c:pt idx="1">
                  <c:v>MAPK1</c:v>
                </c:pt>
                <c:pt idx="2">
                  <c:v>NFKB</c:v>
                </c:pt>
                <c:pt idx="3">
                  <c:v>COL1</c:v>
                </c:pt>
                <c:pt idx="4">
                  <c:v>a-SMA</c:v>
                </c:pt>
              </c:strCache>
            </c:strRef>
          </c:cat>
          <c:val>
            <c:numRef>
              <c:f>Sheet5!$E$5:$E$9</c:f>
              <c:numCache>
                <c:formatCode>General</c:formatCode>
                <c:ptCount val="5"/>
                <c:pt idx="0">
                  <c:v>0.88</c:v>
                </c:pt>
                <c:pt idx="1">
                  <c:v>0.56999999999999995</c:v>
                </c:pt>
                <c:pt idx="2">
                  <c:v>0.47</c:v>
                </c:pt>
                <c:pt idx="3">
                  <c:v>0.49</c:v>
                </c:pt>
                <c:pt idx="4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83-499F-AC8B-6506C8E16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4805096"/>
        <c:axId val="458922008"/>
      </c:barChart>
      <c:catAx>
        <c:axId val="404805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922008"/>
        <c:crosses val="autoZero"/>
        <c:auto val="1"/>
        <c:lblAlgn val="ctr"/>
        <c:lblOffset val="100"/>
        <c:noMultiLvlLbl val="0"/>
      </c:catAx>
      <c:valAx>
        <c:axId val="45892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805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Sheet4!$C$58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Sheet4!$B$70:$F$70</c:f>
                <c:numCache>
                  <c:formatCode>General</c:formatCode>
                  <c:ptCount val="5"/>
                  <c:pt idx="0">
                    <c:v>4.6473490868831305E-2</c:v>
                  </c:pt>
                  <c:pt idx="1">
                    <c:v>4.2761376890078723E-2</c:v>
                  </c:pt>
                  <c:pt idx="2">
                    <c:v>5.378771873642435E-2</c:v>
                  </c:pt>
                  <c:pt idx="3">
                    <c:v>7.1698372126963825E-2</c:v>
                  </c:pt>
                  <c:pt idx="4">
                    <c:v>5.8574717026610226E-2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Sheet4!$B$59:$B$63</c:f>
              <c:strCache>
                <c:ptCount val="5"/>
                <c:pt idx="0">
                  <c:v>TGF BETA</c:v>
                </c:pt>
                <c:pt idx="1">
                  <c:v>MAPK1</c:v>
                </c:pt>
                <c:pt idx="2">
                  <c:v>NFkB</c:v>
                </c:pt>
                <c:pt idx="3">
                  <c:v>COL1</c:v>
                </c:pt>
                <c:pt idx="4">
                  <c:v>a-SMA</c:v>
                </c:pt>
              </c:strCache>
            </c:strRef>
          </c:cat>
          <c:val>
            <c:numRef>
              <c:f>Sheet4!$C$59:$C$63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0B-4ED9-9BB2-B42A64AECA8E}"/>
            </c:ext>
          </c:extLst>
        </c:ser>
        <c:ser>
          <c:idx val="1"/>
          <c:order val="1"/>
          <c:tx>
            <c:strRef>
              <c:f>Sheet4!$D$58</c:f>
              <c:strCache>
                <c:ptCount val="1"/>
                <c:pt idx="0">
                  <c:v>EGF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Sheet4!$B$68:$F$68</c:f>
                <c:numCache>
                  <c:formatCode>General</c:formatCode>
                  <c:ptCount val="5"/>
                  <c:pt idx="0">
                    <c:v>3.9711713662598382E-2</c:v>
                  </c:pt>
                  <c:pt idx="1">
                    <c:v>4.3577401241812259E-2</c:v>
                  </c:pt>
                  <c:pt idx="2">
                    <c:v>6.3738734397744967E-2</c:v>
                  </c:pt>
                  <c:pt idx="3">
                    <c:v>7.3007194885507595E-2</c:v>
                  </c:pt>
                  <c:pt idx="4">
                    <c:v>5.7114982378717552E-2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Sheet4!$B$59:$B$63</c:f>
              <c:strCache>
                <c:ptCount val="5"/>
                <c:pt idx="0">
                  <c:v>TGF BETA</c:v>
                </c:pt>
                <c:pt idx="1">
                  <c:v>MAPK1</c:v>
                </c:pt>
                <c:pt idx="2">
                  <c:v>NFkB</c:v>
                </c:pt>
                <c:pt idx="3">
                  <c:v>COL1</c:v>
                </c:pt>
                <c:pt idx="4">
                  <c:v>a-SMA</c:v>
                </c:pt>
              </c:strCache>
            </c:strRef>
          </c:cat>
          <c:val>
            <c:numRef>
              <c:f>Sheet4!$D$59:$D$63</c:f>
              <c:numCache>
                <c:formatCode>General</c:formatCode>
                <c:ptCount val="5"/>
                <c:pt idx="0">
                  <c:v>3.91</c:v>
                </c:pt>
                <c:pt idx="1">
                  <c:v>3.87</c:v>
                </c:pt>
                <c:pt idx="2">
                  <c:v>4</c:v>
                </c:pt>
                <c:pt idx="3">
                  <c:v>2.02</c:v>
                </c:pt>
                <c:pt idx="4">
                  <c:v>1.91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0B-4ED9-9BB2-B42A64AECA8E}"/>
            </c:ext>
          </c:extLst>
        </c:ser>
        <c:ser>
          <c:idx val="2"/>
          <c:order val="2"/>
          <c:tx>
            <c:strRef>
              <c:f>Sheet4!$E$58</c:f>
              <c:strCache>
                <c:ptCount val="1"/>
                <c:pt idx="0">
                  <c:v>GLU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Sheet4!$B$66:$F$66</c:f>
                <c:numCache>
                  <c:formatCode>General</c:formatCode>
                  <c:ptCount val="5"/>
                  <c:pt idx="0">
                    <c:v>6.5098992218611137E-2</c:v>
                  </c:pt>
                  <c:pt idx="1">
                    <c:v>5.4194631475895066E-2</c:v>
                  </c:pt>
                  <c:pt idx="2">
                    <c:v>2.6298356134053919E-2</c:v>
                  </c:pt>
                  <c:pt idx="3">
                    <c:v>4.0435601625150711E-2</c:v>
                  </c:pt>
                  <c:pt idx="4">
                    <c:v>6.5664820770856419E-2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Sheet4!$B$59:$B$63</c:f>
              <c:strCache>
                <c:ptCount val="5"/>
                <c:pt idx="0">
                  <c:v>TGF BETA</c:v>
                </c:pt>
                <c:pt idx="1">
                  <c:v>MAPK1</c:v>
                </c:pt>
                <c:pt idx="2">
                  <c:v>NFkB</c:v>
                </c:pt>
                <c:pt idx="3">
                  <c:v>COL1</c:v>
                </c:pt>
                <c:pt idx="4">
                  <c:v>a-SMA</c:v>
                </c:pt>
              </c:strCache>
            </c:strRef>
          </c:cat>
          <c:val>
            <c:numRef>
              <c:f>Sheet4!$E$59:$E$63</c:f>
              <c:numCache>
                <c:formatCode>General</c:formatCode>
                <c:ptCount val="5"/>
                <c:pt idx="0">
                  <c:v>16.559999999999999</c:v>
                </c:pt>
                <c:pt idx="1">
                  <c:v>9.15</c:v>
                </c:pt>
                <c:pt idx="2">
                  <c:v>7.94</c:v>
                </c:pt>
                <c:pt idx="3">
                  <c:v>7.88</c:v>
                </c:pt>
                <c:pt idx="4">
                  <c:v>7.46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0B-4ED9-9BB2-B42A64AECA8E}"/>
            </c:ext>
          </c:extLst>
        </c:ser>
        <c:ser>
          <c:idx val="3"/>
          <c:order val="3"/>
          <c:tx>
            <c:strRef>
              <c:f>Sheet4!$F$58</c:f>
              <c:strCache>
                <c:ptCount val="1"/>
                <c:pt idx="0">
                  <c:v>COMB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Sheet4!$B$72:$F$72</c:f>
                <c:numCache>
                  <c:formatCode>General</c:formatCode>
                  <c:ptCount val="5"/>
                  <c:pt idx="0">
                    <c:v>4.0981487567343496E-2</c:v>
                  </c:pt>
                  <c:pt idx="1">
                    <c:v>5.5584020485507736E-2</c:v>
                  </c:pt>
                  <c:pt idx="2">
                    <c:v>5.0211673156867642E-2</c:v>
                  </c:pt>
                  <c:pt idx="3">
                    <c:v>5.4575959483414843E-2</c:v>
                  </c:pt>
                  <c:pt idx="4">
                    <c:v>5.607703485727316E-2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Sheet4!$B$59:$B$63</c:f>
              <c:strCache>
                <c:ptCount val="5"/>
                <c:pt idx="0">
                  <c:v>TGF BETA</c:v>
                </c:pt>
                <c:pt idx="1">
                  <c:v>MAPK1</c:v>
                </c:pt>
                <c:pt idx="2">
                  <c:v>NFkB</c:v>
                </c:pt>
                <c:pt idx="3">
                  <c:v>COL1</c:v>
                </c:pt>
                <c:pt idx="4">
                  <c:v>a-SMA</c:v>
                </c:pt>
              </c:strCache>
            </c:strRef>
          </c:cat>
          <c:val>
            <c:numRef>
              <c:f>Sheet4!$F$59:$F$63</c:f>
              <c:numCache>
                <c:formatCode>General</c:formatCode>
                <c:ptCount val="5"/>
                <c:pt idx="0">
                  <c:v>0.5</c:v>
                </c:pt>
                <c:pt idx="1">
                  <c:v>0.46</c:v>
                </c:pt>
                <c:pt idx="2">
                  <c:v>0.48</c:v>
                </c:pt>
                <c:pt idx="3">
                  <c:v>0.51</c:v>
                </c:pt>
                <c:pt idx="4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0B-4ED9-9BB2-B42A64AEC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8919384"/>
        <c:axId val="458924304"/>
      </c:barChart>
      <c:catAx>
        <c:axId val="458919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924304"/>
        <c:crosses val="autoZero"/>
        <c:auto val="1"/>
        <c:lblAlgn val="ctr"/>
        <c:lblOffset val="100"/>
        <c:noMultiLvlLbl val="0"/>
      </c:catAx>
      <c:valAx>
        <c:axId val="45892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919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24</xdr:row>
      <xdr:rowOff>0</xdr:rowOff>
    </xdr:from>
    <xdr:to>
      <xdr:col>12</xdr:col>
      <xdr:colOff>409574</xdr:colOff>
      <xdr:row>34</xdr:row>
      <xdr:rowOff>176211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FC815C-8F2F-496F-8307-A757A8F8A0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142875</xdr:colOff>
      <xdr:row>46</xdr:row>
      <xdr:rowOff>190499</xdr:rowOff>
    </xdr:from>
    <xdr:to>
      <xdr:col>12</xdr:col>
      <xdr:colOff>276225</xdr:colOff>
      <xdr:row>58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E88AF0-8010-49DC-99A8-697574FBD8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561975</xdr:colOff>
      <xdr:row>70</xdr:row>
      <xdr:rowOff>85725</xdr:rowOff>
    </xdr:from>
    <xdr:to>
      <xdr:col>12</xdr:col>
      <xdr:colOff>285750</xdr:colOff>
      <xdr:row>79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72AEE75-F73F-412C-9B3F-DFCAD37330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428625</xdr:colOff>
      <xdr:row>91</xdr:row>
      <xdr:rowOff>180975</xdr:rowOff>
    </xdr:from>
    <xdr:to>
      <xdr:col>10</xdr:col>
      <xdr:colOff>95250</xdr:colOff>
      <xdr:row>101</xdr:row>
      <xdr:rowOff>52386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526E764-26DD-4A94-B2D0-8DCFADF1A8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112</xdr:row>
      <xdr:rowOff>19050</xdr:rowOff>
    </xdr:from>
    <xdr:to>
      <xdr:col>10</xdr:col>
      <xdr:colOff>495300</xdr:colOff>
      <xdr:row>122</xdr:row>
      <xdr:rowOff>23812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583A05D-455F-42EC-AD1F-637C8C5342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185737</xdr:colOff>
      <xdr:row>7</xdr:row>
      <xdr:rowOff>28575</xdr:rowOff>
    </xdr:from>
    <xdr:to>
      <xdr:col>13</xdr:col>
      <xdr:colOff>490537</xdr:colOff>
      <xdr:row>21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0A553AF-A3B2-4B61-B5BC-B9F9A5A29A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19049</xdr:colOff>
      <xdr:row>55</xdr:row>
      <xdr:rowOff>190499</xdr:rowOff>
    </xdr:from>
    <xdr:to>
      <xdr:col>13</xdr:col>
      <xdr:colOff>485774</xdr:colOff>
      <xdr:row>69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D84D45-7DBF-4573-A831-14DC13F25C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217BC-AF38-4FF4-9E3F-F43B8E5AC6F0}">
  <dimension ref="A1:X34"/>
  <sheetViews>
    <sheetView topLeftCell="E13" workbookViewId="0">
      <selection activeCell="N11" sqref="N11"/>
    </sheetView>
  </sheetViews>
  <sheetFormatPr defaultRowHeight="15" x14ac:dyDescent="0.25"/>
  <sheetData>
    <row r="1" spans="1:24" x14ac:dyDescent="0.25">
      <c r="A1" s="1" t="s">
        <v>0</v>
      </c>
      <c r="B1" t="s">
        <v>5</v>
      </c>
      <c r="H1" t="s">
        <v>13</v>
      </c>
      <c r="I1" t="s">
        <v>17</v>
      </c>
      <c r="J1" t="s">
        <v>34</v>
      </c>
      <c r="K1" s="3" t="s">
        <v>33</v>
      </c>
      <c r="P1" s="1" t="s">
        <v>7</v>
      </c>
      <c r="Q1" t="s">
        <v>16</v>
      </c>
      <c r="W1" t="s">
        <v>20</v>
      </c>
      <c r="X1" t="s">
        <v>17</v>
      </c>
    </row>
    <row r="2" spans="1:24" x14ac:dyDescent="0.25">
      <c r="A2" s="2" t="s">
        <v>1</v>
      </c>
      <c r="B2">
        <v>22.5</v>
      </c>
      <c r="C2">
        <v>22.54</v>
      </c>
      <c r="D2">
        <v>22.6</v>
      </c>
      <c r="E2">
        <v>22.22</v>
      </c>
      <c r="F2">
        <v>22.42</v>
      </c>
      <c r="G2">
        <v>22.59</v>
      </c>
      <c r="H2">
        <f>AVERAGE(B2:G3)</f>
        <v>22.511666666666667</v>
      </c>
      <c r="I2">
        <f>STDEVA(B2:G3)</f>
        <v>0.18847875854918664</v>
      </c>
      <c r="J2" t="s">
        <v>59</v>
      </c>
      <c r="K2">
        <f>H2-B11</f>
        <v>2.2256266666666669</v>
      </c>
      <c r="P2" s="2" t="s">
        <v>15</v>
      </c>
      <c r="Q2">
        <v>24.24</v>
      </c>
      <c r="R2">
        <v>24.25</v>
      </c>
      <c r="S2">
        <v>24.34</v>
      </c>
      <c r="T2">
        <v>24.33</v>
      </c>
      <c r="U2">
        <v>24.21</v>
      </c>
      <c r="V2">
        <v>24.34</v>
      </c>
      <c r="W2">
        <f>AVERAGE(Q2:V3)</f>
        <v>24.569166666666671</v>
      </c>
      <c r="X2">
        <f>STDEVA(Q2:V3)</f>
        <v>0.47970555994529057</v>
      </c>
    </row>
    <row r="3" spans="1:24" x14ac:dyDescent="0.25">
      <c r="B3">
        <v>22.7</v>
      </c>
      <c r="C3">
        <v>22.59</v>
      </c>
      <c r="D3">
        <v>22.64</v>
      </c>
      <c r="E3">
        <v>22.43</v>
      </c>
      <c r="F3">
        <v>22.13</v>
      </c>
      <c r="G3">
        <v>22.78</v>
      </c>
      <c r="P3" s="2"/>
      <c r="Q3">
        <v>25.37</v>
      </c>
      <c r="R3">
        <v>25.25</v>
      </c>
      <c r="S3">
        <v>25.44</v>
      </c>
      <c r="T3">
        <v>24.22</v>
      </c>
      <c r="U3">
        <v>24.43</v>
      </c>
      <c r="V3">
        <v>24.41</v>
      </c>
    </row>
    <row r="4" spans="1:24" x14ac:dyDescent="0.25">
      <c r="A4" t="s">
        <v>3</v>
      </c>
      <c r="B4">
        <v>23.75</v>
      </c>
      <c r="C4">
        <v>23.22</v>
      </c>
      <c r="D4">
        <v>22.36</v>
      </c>
      <c r="E4">
        <v>23.68</v>
      </c>
      <c r="F4">
        <v>23.38</v>
      </c>
      <c r="G4">
        <v>23.41</v>
      </c>
      <c r="H4">
        <f>AVERAGE(B4:G5)</f>
        <v>23.305833333333325</v>
      </c>
      <c r="I4">
        <f>STDEVA(B4:G5)</f>
        <v>0.47321834924335543</v>
      </c>
      <c r="K4">
        <f>H4-B11</f>
        <v>3.0197933333333253</v>
      </c>
      <c r="P4" t="s">
        <v>3</v>
      </c>
      <c r="Q4">
        <v>25.24</v>
      </c>
      <c r="R4">
        <v>25.34</v>
      </c>
      <c r="S4">
        <v>25.25</v>
      </c>
      <c r="T4">
        <v>25.47</v>
      </c>
      <c r="U4">
        <v>25.54</v>
      </c>
      <c r="V4">
        <v>25.47</v>
      </c>
      <c r="W4">
        <f>AVERAGE(Q4:V5)</f>
        <v>25.376666666666665</v>
      </c>
      <c r="X4">
        <f>STDEVA(Q4:V5)</f>
        <v>0.10129464971362531</v>
      </c>
    </row>
    <row r="5" spans="1:24" x14ac:dyDescent="0.25">
      <c r="B5">
        <v>23.69</v>
      </c>
      <c r="C5">
        <v>23.25</v>
      </c>
      <c r="D5">
        <v>22.36</v>
      </c>
      <c r="E5">
        <v>23.64</v>
      </c>
      <c r="F5">
        <v>23.47</v>
      </c>
      <c r="G5">
        <v>23.46</v>
      </c>
      <c r="Q5">
        <v>25.26</v>
      </c>
      <c r="R5">
        <v>25.44</v>
      </c>
      <c r="S5">
        <v>25.33</v>
      </c>
      <c r="T5">
        <v>25.37</v>
      </c>
      <c r="U5">
        <v>25.33</v>
      </c>
      <c r="V5">
        <v>25.48</v>
      </c>
    </row>
    <row r="6" spans="1:24" x14ac:dyDescent="0.25">
      <c r="A6" t="s">
        <v>2</v>
      </c>
      <c r="B6">
        <v>25.53</v>
      </c>
      <c r="C6">
        <v>25.49</v>
      </c>
      <c r="D6">
        <v>22.56</v>
      </c>
      <c r="E6">
        <v>25.42</v>
      </c>
      <c r="F6">
        <v>25.43</v>
      </c>
      <c r="G6">
        <v>25.31</v>
      </c>
      <c r="H6">
        <f>AVERAGE(B6:G7)</f>
        <v>25.008333333333336</v>
      </c>
      <c r="I6">
        <f>STDEVA(B6:G7)</f>
        <v>1.1739973155717593</v>
      </c>
      <c r="K6">
        <f>H6-B11</f>
        <v>4.7222933333333366</v>
      </c>
      <c r="P6" t="s">
        <v>2</v>
      </c>
      <c r="Q6">
        <v>26.53</v>
      </c>
      <c r="R6">
        <v>26.73</v>
      </c>
      <c r="S6">
        <v>26.44</v>
      </c>
      <c r="T6">
        <v>26.66</v>
      </c>
      <c r="U6">
        <v>26.63</v>
      </c>
      <c r="V6">
        <v>26.76</v>
      </c>
      <c r="W6">
        <f>AVERAGE(Q6:V7)</f>
        <v>26.609166666666667</v>
      </c>
      <c r="X6">
        <f>STDEVA(Q6:V7)</f>
        <v>0.10157472245802195</v>
      </c>
    </row>
    <row r="7" spans="1:24" x14ac:dyDescent="0.25">
      <c r="B7">
        <v>25.58</v>
      </c>
      <c r="C7">
        <v>25.55</v>
      </c>
      <c r="D7">
        <v>22.46</v>
      </c>
      <c r="E7">
        <v>25.49</v>
      </c>
      <c r="F7">
        <v>25.44</v>
      </c>
      <c r="G7">
        <v>25.84</v>
      </c>
      <c r="Q7">
        <v>26.55</v>
      </c>
      <c r="R7">
        <v>26.6</v>
      </c>
      <c r="S7">
        <v>26.48</v>
      </c>
      <c r="T7">
        <v>26.61</v>
      </c>
      <c r="U7">
        <v>26.58</v>
      </c>
      <c r="V7">
        <v>26.74</v>
      </c>
    </row>
    <row r="8" spans="1:24" x14ac:dyDescent="0.25">
      <c r="A8" t="s">
        <v>14</v>
      </c>
      <c r="B8">
        <v>25.66</v>
      </c>
      <c r="C8">
        <v>25.74</v>
      </c>
      <c r="D8">
        <v>22.56</v>
      </c>
      <c r="E8">
        <v>25.76</v>
      </c>
      <c r="F8">
        <v>25.66</v>
      </c>
      <c r="G8">
        <v>25.59</v>
      </c>
      <c r="H8">
        <f>AVERAGE(B8:G9)</f>
        <v>25.181666666666668</v>
      </c>
      <c r="I8">
        <f>STDEVA(B8:G9)</f>
        <v>1.2033501215986626</v>
      </c>
      <c r="K8">
        <f>H8-B11</f>
        <v>4.8956266666666686</v>
      </c>
      <c r="P8" t="s">
        <v>4</v>
      </c>
      <c r="Q8">
        <v>27.21</v>
      </c>
      <c r="R8">
        <v>27.34</v>
      </c>
      <c r="S8">
        <v>27.44</v>
      </c>
      <c r="T8">
        <v>27.46</v>
      </c>
      <c r="U8">
        <v>27.42</v>
      </c>
      <c r="V8">
        <v>27.45</v>
      </c>
      <c r="W8">
        <f>AVERAGE(Q8:V9)</f>
        <v>27.416666666666668</v>
      </c>
      <c r="X8">
        <f>STDEVA(Q8:V9)</f>
        <v>0.10551461194229594</v>
      </c>
    </row>
    <row r="9" spans="1:24" x14ac:dyDescent="0.25">
      <c r="B9">
        <v>25.82</v>
      </c>
      <c r="C9">
        <v>25.66</v>
      </c>
      <c r="D9">
        <v>22.66</v>
      </c>
      <c r="E9">
        <v>25.78</v>
      </c>
      <c r="F9">
        <v>25.68</v>
      </c>
      <c r="G9">
        <v>25.61</v>
      </c>
      <c r="Q9">
        <v>27.25</v>
      </c>
      <c r="R9">
        <v>27.41</v>
      </c>
      <c r="S9">
        <v>27.56</v>
      </c>
      <c r="T9">
        <v>27.55</v>
      </c>
      <c r="U9">
        <v>27.43</v>
      </c>
      <c r="V9">
        <v>27.48</v>
      </c>
    </row>
    <row r="11" spans="1:24" x14ac:dyDescent="0.25">
      <c r="A11" t="s">
        <v>35</v>
      </c>
      <c r="B11">
        <v>20.28604</v>
      </c>
    </row>
    <row r="13" spans="1:24" x14ac:dyDescent="0.25">
      <c r="A13" s="1" t="s">
        <v>9</v>
      </c>
      <c r="B13" t="s">
        <v>5</v>
      </c>
      <c r="H13" t="s">
        <v>6</v>
      </c>
      <c r="I13" t="s">
        <v>17</v>
      </c>
      <c r="P13" s="1" t="s">
        <v>18</v>
      </c>
      <c r="Q13" t="s">
        <v>19</v>
      </c>
      <c r="W13" t="s">
        <v>20</v>
      </c>
      <c r="X13" t="s">
        <v>17</v>
      </c>
    </row>
    <row r="14" spans="1:24" x14ac:dyDescent="0.25">
      <c r="A14" s="2" t="s">
        <v>15</v>
      </c>
      <c r="B14">
        <v>22.31</v>
      </c>
      <c r="C14">
        <v>22.45</v>
      </c>
      <c r="D14">
        <v>22.41</v>
      </c>
      <c r="E14">
        <v>22.44</v>
      </c>
      <c r="F14">
        <v>22.48</v>
      </c>
      <c r="G14">
        <v>22.35</v>
      </c>
      <c r="H14">
        <f>AVERAGE(B14:G15)</f>
        <v>22.446666666666669</v>
      </c>
      <c r="I14">
        <f>STDEVA(B14:G15)</f>
        <v>9.1287092917527596E-2</v>
      </c>
      <c r="P14" t="s">
        <v>1</v>
      </c>
      <c r="Q14">
        <v>23.55</v>
      </c>
      <c r="R14">
        <v>23.58</v>
      </c>
      <c r="S14">
        <v>23.64</v>
      </c>
      <c r="T14">
        <v>23.42</v>
      </c>
      <c r="U14">
        <v>23.54</v>
      </c>
      <c r="V14">
        <v>23.67</v>
      </c>
      <c r="W14">
        <f>AVERAGE(Q14:V15)</f>
        <v>23.544166666666666</v>
      </c>
      <c r="X14">
        <f>STDEVA(Q14:V15)</f>
        <v>0.12901432854414641</v>
      </c>
    </row>
    <row r="15" spans="1:24" x14ac:dyDescent="0.25">
      <c r="B15">
        <v>22.38</v>
      </c>
      <c r="C15">
        <v>22.34</v>
      </c>
      <c r="D15">
        <v>22.56</v>
      </c>
      <c r="E15">
        <v>22.58</v>
      </c>
      <c r="F15">
        <v>22.51</v>
      </c>
      <c r="G15">
        <v>22.55</v>
      </c>
      <c r="Q15">
        <v>23.31</v>
      </c>
      <c r="R15">
        <v>23.42</v>
      </c>
      <c r="S15">
        <v>23.55</v>
      </c>
      <c r="T15">
        <v>23.44</v>
      </c>
      <c r="U15">
        <v>23.64</v>
      </c>
      <c r="V15">
        <v>23.77</v>
      </c>
    </row>
    <row r="16" spans="1:24" x14ac:dyDescent="0.25">
      <c r="A16" t="s">
        <v>3</v>
      </c>
      <c r="B16">
        <v>23.21</v>
      </c>
      <c r="C16">
        <v>23.24</v>
      </c>
      <c r="D16">
        <v>23.41</v>
      </c>
      <c r="E16">
        <v>23.42</v>
      </c>
      <c r="F16">
        <v>23.22</v>
      </c>
      <c r="G16">
        <v>23.75</v>
      </c>
      <c r="H16">
        <f>AVERAGE(B16:G17)</f>
        <v>23.410833333333333</v>
      </c>
      <c r="I16">
        <f>STDEVA(B16:G17)</f>
        <v>0.18608201189667764</v>
      </c>
      <c r="P16" t="s">
        <v>3</v>
      </c>
      <c r="Q16">
        <v>24.58</v>
      </c>
      <c r="R16">
        <v>24.51</v>
      </c>
      <c r="S16">
        <v>24.55</v>
      </c>
      <c r="T16">
        <v>24.33</v>
      </c>
      <c r="U16">
        <v>24.68</v>
      </c>
      <c r="V16">
        <v>24.75</v>
      </c>
      <c r="W16">
        <f>AVERAGE(Q16:V17)</f>
        <v>24.550833333333333</v>
      </c>
      <c r="X16">
        <f>STDEVA(Q16:V17)</f>
        <v>0.17385774400789633</v>
      </c>
    </row>
    <row r="17" spans="1:24" x14ac:dyDescent="0.25">
      <c r="B17">
        <v>23.31</v>
      </c>
      <c r="C17">
        <v>23.28</v>
      </c>
      <c r="D17">
        <v>23.48</v>
      </c>
      <c r="E17">
        <v>23.55</v>
      </c>
      <c r="F17">
        <v>23.33</v>
      </c>
      <c r="G17">
        <v>23.73</v>
      </c>
      <c r="Q17">
        <v>24.57</v>
      </c>
      <c r="R17">
        <v>24.24</v>
      </c>
      <c r="S17">
        <v>24.44</v>
      </c>
      <c r="T17">
        <v>24.45</v>
      </c>
      <c r="U17">
        <v>24.65</v>
      </c>
      <c r="V17">
        <v>24.86</v>
      </c>
    </row>
    <row r="18" spans="1:24" x14ac:dyDescent="0.25">
      <c r="A18" t="s">
        <v>2</v>
      </c>
      <c r="B18">
        <v>24.22</v>
      </c>
      <c r="C18">
        <v>24.42</v>
      </c>
      <c r="D18">
        <v>24.36</v>
      </c>
      <c r="E18">
        <v>24.37</v>
      </c>
      <c r="F18">
        <v>24.28</v>
      </c>
      <c r="G18">
        <v>24.44</v>
      </c>
      <c r="H18">
        <f>AVERAGE(B18:G19)</f>
        <v>24.407499999999999</v>
      </c>
      <c r="I18">
        <f>STDEVA(B18:G19)</f>
        <v>0.12366560483085752</v>
      </c>
      <c r="P18" t="s">
        <v>2</v>
      </c>
      <c r="Q18">
        <v>25.24</v>
      </c>
      <c r="R18">
        <v>25.42</v>
      </c>
      <c r="S18">
        <v>25.31</v>
      </c>
      <c r="T18">
        <v>25.44</v>
      </c>
      <c r="U18">
        <v>25.36</v>
      </c>
      <c r="V18">
        <v>25.55</v>
      </c>
      <c r="W18">
        <f>AVERAGE(Q18:V19)</f>
        <v>25.424166666666665</v>
      </c>
      <c r="X18">
        <f>STDEVA(Q18:V19)</f>
        <v>0.139574570055081</v>
      </c>
    </row>
    <row r="19" spans="1:24" x14ac:dyDescent="0.25">
      <c r="B19">
        <v>24.35</v>
      </c>
      <c r="C19">
        <v>24.55</v>
      </c>
      <c r="D19">
        <v>24.43</v>
      </c>
      <c r="E19">
        <v>24.41</v>
      </c>
      <c r="F19">
        <v>24.36</v>
      </c>
      <c r="G19">
        <v>24.7</v>
      </c>
      <c r="Q19">
        <v>25.37</v>
      </c>
      <c r="R19">
        <v>25.48</v>
      </c>
      <c r="S19">
        <v>25.45</v>
      </c>
      <c r="T19">
        <v>25.66</v>
      </c>
      <c r="U19">
        <v>25.2</v>
      </c>
      <c r="V19">
        <v>25.61</v>
      </c>
    </row>
    <row r="20" spans="1:24" x14ac:dyDescent="0.25">
      <c r="A20" t="s">
        <v>4</v>
      </c>
      <c r="B20">
        <v>25.64</v>
      </c>
      <c r="C20">
        <v>25.21</v>
      </c>
      <c r="D20">
        <v>25.33</v>
      </c>
      <c r="E20">
        <v>25.41</v>
      </c>
      <c r="F20">
        <v>25.32</v>
      </c>
      <c r="G20">
        <v>25.84</v>
      </c>
      <c r="H20">
        <f>AVERAGE(B20:G21)</f>
        <v>25.471666666666664</v>
      </c>
      <c r="I20">
        <f>STDEVA(B20:G21)</f>
        <v>0.20283595401807902</v>
      </c>
      <c r="P20" t="s">
        <v>4</v>
      </c>
      <c r="Q20">
        <v>27.64</v>
      </c>
      <c r="R20">
        <v>27.34</v>
      </c>
      <c r="S20">
        <v>27.42</v>
      </c>
      <c r="T20">
        <v>27.41</v>
      </c>
      <c r="U20">
        <v>27.35</v>
      </c>
      <c r="V20">
        <v>25.84</v>
      </c>
      <c r="W20">
        <f>AVERAGE(Q20:V21)</f>
        <v>27.36</v>
      </c>
      <c r="X20">
        <f>STDEVA(Q20:V21)</f>
        <v>0.49093602619708182</v>
      </c>
    </row>
    <row r="21" spans="1:24" x14ac:dyDescent="0.25">
      <c r="B21">
        <v>25.66</v>
      </c>
      <c r="C21">
        <v>25.25</v>
      </c>
      <c r="D21">
        <v>25.44</v>
      </c>
      <c r="E21">
        <v>25.38</v>
      </c>
      <c r="F21">
        <v>25.43</v>
      </c>
      <c r="G21">
        <v>25.75</v>
      </c>
      <c r="Q21">
        <v>27.53</v>
      </c>
      <c r="R21">
        <v>27.44</v>
      </c>
      <c r="S21">
        <v>27.52</v>
      </c>
      <c r="T21">
        <v>27.54</v>
      </c>
      <c r="U21">
        <v>27.65</v>
      </c>
      <c r="V21">
        <v>27.64</v>
      </c>
    </row>
    <row r="22" spans="1:24" x14ac:dyDescent="0.25">
      <c r="N22" t="s">
        <v>8</v>
      </c>
    </row>
    <row r="23" spans="1:24" x14ac:dyDescent="0.25">
      <c r="A23" s="1" t="s">
        <v>10</v>
      </c>
      <c r="B23" t="s">
        <v>5</v>
      </c>
      <c r="H23" t="s">
        <v>6</v>
      </c>
      <c r="I23" t="s">
        <v>17</v>
      </c>
      <c r="P23" s="1" t="s">
        <v>11</v>
      </c>
      <c r="Q23" t="s">
        <v>5</v>
      </c>
      <c r="W23" t="s">
        <v>6</v>
      </c>
      <c r="X23" t="s">
        <v>17</v>
      </c>
    </row>
    <row r="24" spans="1:24" x14ac:dyDescent="0.25">
      <c r="A24" t="s">
        <v>1</v>
      </c>
      <c r="B24">
        <v>21.21</v>
      </c>
      <c r="C24">
        <v>21.62</v>
      </c>
      <c r="D24">
        <v>21.64</v>
      </c>
      <c r="E24">
        <v>21.56</v>
      </c>
      <c r="F24">
        <v>21.34</v>
      </c>
      <c r="G24">
        <v>21.32</v>
      </c>
      <c r="H24">
        <f>AVERAGE(B24:G25)</f>
        <v>21.509166666666669</v>
      </c>
      <c r="I24">
        <f>STDEVA(B24:G25)</f>
        <v>0.15744888540460164</v>
      </c>
      <c r="P24" t="s">
        <v>1</v>
      </c>
      <c r="Q24">
        <v>22.59</v>
      </c>
      <c r="R24">
        <v>22.56</v>
      </c>
      <c r="S24">
        <v>22.64</v>
      </c>
      <c r="T24">
        <v>22.61</v>
      </c>
      <c r="U24">
        <v>22.75</v>
      </c>
      <c r="V24">
        <v>22.58</v>
      </c>
      <c r="W24">
        <f>AVERAGE(Q24:V25)</f>
        <v>22.608333333333334</v>
      </c>
      <c r="X24">
        <f>STDEVA(Q24:V25)</f>
        <v>0.13516544295675925</v>
      </c>
    </row>
    <row r="25" spans="1:24" x14ac:dyDescent="0.25">
      <c r="B25">
        <v>21.44</v>
      </c>
      <c r="C25">
        <v>21.52</v>
      </c>
      <c r="D25">
        <v>21.58</v>
      </c>
      <c r="E25">
        <v>21.74</v>
      </c>
      <c r="F25">
        <v>21.66</v>
      </c>
      <c r="G25">
        <v>21.48</v>
      </c>
      <c r="Q25">
        <v>22.34</v>
      </c>
      <c r="R25">
        <v>22.42</v>
      </c>
      <c r="S25">
        <v>22.63</v>
      </c>
      <c r="T25">
        <v>22.73</v>
      </c>
      <c r="U25">
        <v>22.84</v>
      </c>
      <c r="V25">
        <v>22.61</v>
      </c>
    </row>
    <row r="26" spans="1:24" x14ac:dyDescent="0.25">
      <c r="A26" t="s">
        <v>3</v>
      </c>
      <c r="B26">
        <v>22.76</v>
      </c>
      <c r="C26">
        <v>22.37</v>
      </c>
      <c r="D26">
        <v>22.54</v>
      </c>
      <c r="E26">
        <v>22.45</v>
      </c>
      <c r="F26">
        <v>22.56</v>
      </c>
      <c r="G26">
        <v>22.9</v>
      </c>
      <c r="H26">
        <f>AVERAGE(B26:G27)</f>
        <v>22.635833333333334</v>
      </c>
      <c r="I26">
        <f>STDEVA(B26:G27)</f>
        <v>0.16751978625785896</v>
      </c>
      <c r="P26" t="s">
        <v>3</v>
      </c>
      <c r="Q26">
        <v>23.28</v>
      </c>
      <c r="R26">
        <v>23.21</v>
      </c>
      <c r="S26">
        <v>23.33</v>
      </c>
      <c r="T26">
        <v>23.44</v>
      </c>
      <c r="U26">
        <v>23.64</v>
      </c>
      <c r="V26">
        <v>23.49</v>
      </c>
      <c r="W26">
        <f>AVERAGE(Q26:V27)</f>
        <v>23.466666666666665</v>
      </c>
      <c r="X26">
        <f>STDEVA(Q26:V27)</f>
        <v>0.14227587371871672</v>
      </c>
    </row>
    <row r="27" spans="1:24" x14ac:dyDescent="0.25">
      <c r="B27">
        <v>22.67</v>
      </c>
      <c r="C27">
        <v>22.65</v>
      </c>
      <c r="D27">
        <v>22.46</v>
      </c>
      <c r="E27">
        <v>22.63</v>
      </c>
      <c r="F27">
        <v>22.78</v>
      </c>
      <c r="G27">
        <v>22.86</v>
      </c>
      <c r="Q27">
        <v>23.41</v>
      </c>
      <c r="R27">
        <v>23.53</v>
      </c>
      <c r="S27">
        <v>23.47</v>
      </c>
      <c r="T27">
        <v>23.53</v>
      </c>
      <c r="U27">
        <v>23.68</v>
      </c>
      <c r="V27">
        <v>23.59</v>
      </c>
    </row>
    <row r="28" spans="1:24" x14ac:dyDescent="0.25">
      <c r="A28" t="s">
        <v>2</v>
      </c>
      <c r="B28">
        <v>24.24</v>
      </c>
      <c r="C28">
        <v>24.75</v>
      </c>
      <c r="D28">
        <v>24.32</v>
      </c>
      <c r="E28">
        <v>24.65</v>
      </c>
      <c r="F28">
        <v>24.61</v>
      </c>
      <c r="G28">
        <v>24.55</v>
      </c>
      <c r="H28">
        <f>AVERAGE(B28:G29)</f>
        <v>24.552499999999998</v>
      </c>
      <c r="I28">
        <f>STDEVA(B28:G29)</f>
        <v>0.18635864738333321</v>
      </c>
      <c r="P28" t="s">
        <v>2</v>
      </c>
      <c r="Q28">
        <v>24.19</v>
      </c>
      <c r="R28">
        <v>24.5</v>
      </c>
      <c r="S28">
        <v>24.54</v>
      </c>
      <c r="T28">
        <v>24.51</v>
      </c>
      <c r="U28">
        <v>24.27</v>
      </c>
      <c r="V28">
        <v>24.59</v>
      </c>
      <c r="W28">
        <f>AVERAGE(Q28:V29)</f>
        <v>24.487500000000001</v>
      </c>
      <c r="X28">
        <f>STDEVA(Q28:V29)</f>
        <v>0.17035390968643602</v>
      </c>
    </row>
    <row r="29" spans="1:24" x14ac:dyDescent="0.25">
      <c r="B29">
        <v>24.37</v>
      </c>
      <c r="C29">
        <v>24.64</v>
      </c>
      <c r="D29">
        <v>24.38</v>
      </c>
      <c r="E29">
        <v>24.71</v>
      </c>
      <c r="F29">
        <v>24.57</v>
      </c>
      <c r="G29">
        <v>24.84</v>
      </c>
      <c r="Q29">
        <v>24.21</v>
      </c>
      <c r="R29">
        <v>24.56</v>
      </c>
      <c r="S29">
        <v>24.65</v>
      </c>
      <c r="T29">
        <v>24.64</v>
      </c>
      <c r="U29">
        <v>24.51</v>
      </c>
      <c r="V29">
        <v>24.68</v>
      </c>
    </row>
    <row r="30" spans="1:24" x14ac:dyDescent="0.25">
      <c r="A30" t="s">
        <v>4</v>
      </c>
      <c r="B30">
        <v>25.41</v>
      </c>
      <c r="C30">
        <v>25.51</v>
      </c>
      <c r="D30">
        <v>25.61</v>
      </c>
      <c r="E30">
        <v>25.47</v>
      </c>
      <c r="F30">
        <v>25.73</v>
      </c>
      <c r="G30">
        <v>25.74</v>
      </c>
      <c r="H30">
        <f>AVERAGE(B30:G31)</f>
        <v>25.5625</v>
      </c>
      <c r="I30">
        <f>STDEVA(B30:G31)</f>
        <v>0.11330770655006807</v>
      </c>
      <c r="P30" t="s">
        <v>4</v>
      </c>
      <c r="Q30">
        <v>25.22</v>
      </c>
      <c r="R30">
        <v>25.63</v>
      </c>
      <c r="S30">
        <v>25.52</v>
      </c>
      <c r="T30">
        <v>25.43</v>
      </c>
      <c r="U30">
        <v>25.58</v>
      </c>
      <c r="V30">
        <v>25.42</v>
      </c>
      <c r="W30">
        <f>AVERAGE(Q30:V31)</f>
        <v>25.522500000000004</v>
      </c>
      <c r="X30">
        <f>STDEVA(Q30:V31)</f>
        <v>0.14930901452417999</v>
      </c>
    </row>
    <row r="31" spans="1:24" x14ac:dyDescent="0.25">
      <c r="B31">
        <v>25.52</v>
      </c>
      <c r="C31">
        <v>25.61</v>
      </c>
      <c r="D31">
        <v>25.64</v>
      </c>
      <c r="E31">
        <v>25.43</v>
      </c>
      <c r="F31">
        <v>25.63</v>
      </c>
      <c r="G31">
        <v>25.45</v>
      </c>
      <c r="Q31">
        <v>25.34</v>
      </c>
      <c r="R31">
        <v>25.71</v>
      </c>
      <c r="S31">
        <v>25.63</v>
      </c>
      <c r="T31">
        <v>25.52</v>
      </c>
      <c r="U31">
        <v>25.72</v>
      </c>
      <c r="V31">
        <v>25.55</v>
      </c>
    </row>
    <row r="34" spans="1:1" x14ac:dyDescent="0.25">
      <c r="A34" t="s">
        <v>32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77B72-8587-46ED-AF3B-A98BC85E32EC}">
  <dimension ref="A1:U118"/>
  <sheetViews>
    <sheetView topLeftCell="A104" workbookViewId="0">
      <selection activeCell="Q111" sqref="Q111"/>
    </sheetView>
  </sheetViews>
  <sheetFormatPr defaultRowHeight="15" x14ac:dyDescent="0.25"/>
  <cols>
    <col min="14" max="14" width="12" bestFit="1" customWidth="1"/>
  </cols>
  <sheetData>
    <row r="1" spans="1:20" x14ac:dyDescent="0.25">
      <c r="A1" s="1" t="s">
        <v>24</v>
      </c>
      <c r="C1" t="s">
        <v>26</v>
      </c>
      <c r="H1" t="s">
        <v>20</v>
      </c>
      <c r="I1" t="s">
        <v>17</v>
      </c>
      <c r="L1" s="1" t="s">
        <v>12</v>
      </c>
      <c r="M1" t="s">
        <v>25</v>
      </c>
      <c r="S1" t="s">
        <v>20</v>
      </c>
      <c r="T1" t="s">
        <v>17</v>
      </c>
    </row>
    <row r="2" spans="1:20" x14ac:dyDescent="0.25">
      <c r="A2" t="s">
        <v>1</v>
      </c>
      <c r="B2">
        <v>19.88</v>
      </c>
      <c r="C2">
        <v>19.649999999999999</v>
      </c>
      <c r="D2">
        <v>19.64</v>
      </c>
      <c r="E2">
        <v>19.739999999999998</v>
      </c>
      <c r="F2">
        <v>19.73</v>
      </c>
      <c r="G2">
        <v>19.559999999999999</v>
      </c>
      <c r="H2">
        <f>AVERAGE(B2:G3)</f>
        <v>19.672500000000003</v>
      </c>
      <c r="I2">
        <f>STDEVA(B2:G3)</f>
        <v>0.15574600534786803</v>
      </c>
      <c r="L2" t="s">
        <v>15</v>
      </c>
      <c r="M2">
        <v>19.690000000000001</v>
      </c>
      <c r="N2">
        <v>19.47</v>
      </c>
      <c r="O2">
        <v>19.43</v>
      </c>
      <c r="P2">
        <v>19.510000000000002</v>
      </c>
      <c r="Q2">
        <v>19.54</v>
      </c>
      <c r="R2">
        <v>19.21</v>
      </c>
      <c r="S2">
        <f>AVERAGE(M2:R3)</f>
        <v>19.463333333333335</v>
      </c>
      <c r="T2">
        <f>STDEVA(M2:R3)</f>
        <v>0.18287269955470159</v>
      </c>
    </row>
    <row r="3" spans="1:20" x14ac:dyDescent="0.25">
      <c r="B3">
        <v>19.850000000000001</v>
      </c>
      <c r="C3">
        <v>19.43</v>
      </c>
      <c r="D3">
        <v>19.37</v>
      </c>
      <c r="E3">
        <v>19.75</v>
      </c>
      <c r="F3">
        <v>19.79</v>
      </c>
      <c r="G3">
        <v>19.68</v>
      </c>
      <c r="M3">
        <v>19.649999999999999</v>
      </c>
      <c r="N3">
        <v>19.440000000000001</v>
      </c>
      <c r="O3">
        <v>19.18</v>
      </c>
      <c r="P3">
        <v>19.64</v>
      </c>
      <c r="Q3">
        <v>19.61</v>
      </c>
      <c r="R3">
        <v>19.190000000000001</v>
      </c>
    </row>
    <row r="4" spans="1:20" x14ac:dyDescent="0.25">
      <c r="A4" t="s">
        <v>3</v>
      </c>
      <c r="B4">
        <v>19.899999999999999</v>
      </c>
      <c r="C4">
        <v>19.809999999999999</v>
      </c>
      <c r="D4">
        <v>19.88</v>
      </c>
      <c r="E4">
        <v>19.84</v>
      </c>
      <c r="F4">
        <v>19.54</v>
      </c>
      <c r="G4">
        <v>19.63</v>
      </c>
      <c r="H4">
        <f>AVERAGE(B4:G5)</f>
        <v>19.755833333333339</v>
      </c>
      <c r="I4">
        <f>STDEVA(B4:G5)</f>
        <v>0.13249070865078741</v>
      </c>
      <c r="L4" t="s">
        <v>21</v>
      </c>
      <c r="M4">
        <v>19.829999999999998</v>
      </c>
      <c r="N4">
        <v>19.54</v>
      </c>
      <c r="O4">
        <v>19.63</v>
      </c>
      <c r="P4">
        <v>19.649999999999999</v>
      </c>
      <c r="Q4">
        <v>19.739999999999998</v>
      </c>
      <c r="R4">
        <v>19.73</v>
      </c>
      <c r="S4">
        <f>AVERAGE(M4:R5)</f>
        <v>19.72666666666667</v>
      </c>
      <c r="T4">
        <f>STDEVA(M4:R5)</f>
        <v>9.8288382124267576E-2</v>
      </c>
    </row>
    <row r="5" spans="1:20" x14ac:dyDescent="0.25">
      <c r="B5">
        <v>19.93</v>
      </c>
      <c r="C5">
        <v>19.649999999999999</v>
      </c>
      <c r="D5">
        <v>19.86</v>
      </c>
      <c r="E5">
        <v>19.77</v>
      </c>
      <c r="F5">
        <v>19.64</v>
      </c>
      <c r="G5">
        <v>19.62</v>
      </c>
      <c r="M5">
        <v>19.649999999999999</v>
      </c>
      <c r="N5">
        <v>19.809999999999999</v>
      </c>
      <c r="O5">
        <v>19.72</v>
      </c>
      <c r="P5">
        <v>19.77</v>
      </c>
      <c r="Q5">
        <v>19.75</v>
      </c>
      <c r="R5">
        <v>19.899999999999999</v>
      </c>
    </row>
    <row r="6" spans="1:20" x14ac:dyDescent="0.25">
      <c r="A6" t="s">
        <v>27</v>
      </c>
      <c r="B6">
        <v>20.61</v>
      </c>
      <c r="C6">
        <v>20.43</v>
      </c>
      <c r="D6">
        <v>20.53</v>
      </c>
      <c r="E6">
        <v>20.65</v>
      </c>
      <c r="F6">
        <v>20.71</v>
      </c>
      <c r="G6">
        <v>20.41</v>
      </c>
      <c r="H6">
        <f>AVERAGE(B6:G7)</f>
        <v>20.544166666666666</v>
      </c>
      <c r="I6">
        <f>STDEVA(B6:G7)</f>
        <v>9.7183830803776003E-2</v>
      </c>
      <c r="L6" t="s">
        <v>22</v>
      </c>
      <c r="M6">
        <v>20.2</v>
      </c>
      <c r="N6">
        <v>20.170000000000002</v>
      </c>
      <c r="O6">
        <v>20.41</v>
      </c>
      <c r="P6">
        <v>20.13</v>
      </c>
      <c r="Q6">
        <v>20.149999999999999</v>
      </c>
      <c r="R6">
        <v>20.309999999999999</v>
      </c>
      <c r="S6">
        <f>AVERAGE(M6:R7)</f>
        <v>20.290833333333335</v>
      </c>
      <c r="T6">
        <f>STDEVA(M6:R7)</f>
        <v>0.15347243361199384</v>
      </c>
    </row>
    <row r="7" spans="1:20" x14ac:dyDescent="0.25">
      <c r="B7">
        <v>20.66</v>
      </c>
      <c r="C7">
        <v>20.45</v>
      </c>
      <c r="D7">
        <v>20.54</v>
      </c>
      <c r="E7">
        <v>20.53</v>
      </c>
      <c r="F7">
        <v>20.46</v>
      </c>
      <c r="G7">
        <v>20.55</v>
      </c>
      <c r="M7">
        <v>20.239999999999998</v>
      </c>
      <c r="N7">
        <v>20.190000000000001</v>
      </c>
      <c r="O7">
        <v>20.43</v>
      </c>
      <c r="P7">
        <v>20.170000000000002</v>
      </c>
      <c r="Q7">
        <v>20.54</v>
      </c>
      <c r="R7">
        <v>20.55</v>
      </c>
    </row>
    <row r="8" spans="1:20" x14ac:dyDescent="0.25">
      <c r="A8" t="s">
        <v>28</v>
      </c>
      <c r="B8">
        <v>21.12</v>
      </c>
      <c r="C8">
        <v>21.32</v>
      </c>
      <c r="D8">
        <v>21.45</v>
      </c>
      <c r="E8">
        <v>21.43</v>
      </c>
      <c r="F8">
        <v>21.84</v>
      </c>
      <c r="G8">
        <v>21.74</v>
      </c>
      <c r="H8">
        <f>AVERAGE(B8:G9)</f>
        <v>21.49</v>
      </c>
      <c r="I8">
        <f>STDEVA(B8:G9)</f>
        <v>0.27079008978777697</v>
      </c>
      <c r="L8" t="s">
        <v>23</v>
      </c>
      <c r="M8">
        <v>21.13</v>
      </c>
      <c r="N8">
        <v>21.33</v>
      </c>
      <c r="O8">
        <v>21.15</v>
      </c>
      <c r="P8">
        <v>21.21</v>
      </c>
      <c r="Q8">
        <v>21.15</v>
      </c>
      <c r="R8">
        <v>21.61</v>
      </c>
      <c r="S8">
        <f>AVERAGE(M8:R9)</f>
        <v>21.344999999999999</v>
      </c>
      <c r="T8">
        <f>STDEVA(M8:R9)</f>
        <v>0.19810465553705353</v>
      </c>
    </row>
    <row r="9" spans="1:20" x14ac:dyDescent="0.25">
      <c r="B9">
        <v>21.17</v>
      </c>
      <c r="C9">
        <v>21.11</v>
      </c>
      <c r="D9">
        <v>21.65</v>
      </c>
      <c r="E9">
        <v>21.48</v>
      </c>
      <c r="F9">
        <v>21.74</v>
      </c>
      <c r="G9">
        <v>21.83</v>
      </c>
      <c r="M9">
        <v>21.12</v>
      </c>
      <c r="N9">
        <v>21.41</v>
      </c>
      <c r="O9">
        <v>21.32</v>
      </c>
      <c r="P9">
        <v>21.55</v>
      </c>
      <c r="Q9">
        <v>21.5</v>
      </c>
      <c r="R9">
        <v>21.66</v>
      </c>
    </row>
    <row r="10" spans="1:20" x14ac:dyDescent="0.25">
      <c r="F10" t="s">
        <v>29</v>
      </c>
      <c r="H10">
        <f>AVERAGE(H2:H8)</f>
        <v>20.365625000000001</v>
      </c>
      <c r="Q10" t="s">
        <v>30</v>
      </c>
      <c r="S10">
        <f>AVERAGE(S2:S8)</f>
        <v>20.206458333333334</v>
      </c>
    </row>
    <row r="12" spans="1:20" x14ac:dyDescent="0.25">
      <c r="G12" t="s">
        <v>31</v>
      </c>
      <c r="I12">
        <f>AVERAGE(H10,S10)</f>
        <v>20.286041666666669</v>
      </c>
    </row>
    <row r="15" spans="1:20" x14ac:dyDescent="0.25">
      <c r="A15" s="1" t="s">
        <v>0</v>
      </c>
      <c r="B15" t="s">
        <v>5</v>
      </c>
      <c r="H15" t="s">
        <v>13</v>
      </c>
      <c r="I15" t="s">
        <v>17</v>
      </c>
      <c r="J15" t="s">
        <v>34</v>
      </c>
      <c r="K15" s="3" t="s">
        <v>36</v>
      </c>
      <c r="N15" t="s">
        <v>37</v>
      </c>
    </row>
    <row r="16" spans="1:20" x14ac:dyDescent="0.25">
      <c r="A16" s="2" t="s">
        <v>1</v>
      </c>
      <c r="B16">
        <v>22.5</v>
      </c>
      <c r="C16">
        <v>22.54</v>
      </c>
      <c r="D16">
        <v>22.6</v>
      </c>
      <c r="E16">
        <v>22.22</v>
      </c>
      <c r="F16">
        <v>22.42</v>
      </c>
      <c r="G16">
        <v>22.59</v>
      </c>
      <c r="H16">
        <f>AVERAGE(B16:G17)</f>
        <v>22.511666666666667</v>
      </c>
      <c r="I16">
        <f>STDEVA(B16:G17)</f>
        <v>0.18847875854918664</v>
      </c>
      <c r="J16">
        <f>STDEV(B16:G17)/SQRT(COUNT(B16:G17))</f>
        <v>5.4409130992449692E-2</v>
      </c>
      <c r="K16">
        <f>H16-B25</f>
        <v>2.2256266666666669</v>
      </c>
      <c r="M16">
        <f>K16-K20</f>
        <v>-2.4966666666666697</v>
      </c>
      <c r="N16">
        <f>POWER(2,-M16)</f>
        <v>5.6437992284722052</v>
      </c>
    </row>
    <row r="17" spans="1:14" x14ac:dyDescent="0.25">
      <c r="B17">
        <v>22.7</v>
      </c>
      <c r="C17">
        <v>22.59</v>
      </c>
      <c r="D17">
        <v>22.64</v>
      </c>
      <c r="E17">
        <v>22.43</v>
      </c>
      <c r="F17">
        <v>22.13</v>
      </c>
      <c r="G17">
        <v>22.78</v>
      </c>
    </row>
    <row r="18" spans="1:14" x14ac:dyDescent="0.25">
      <c r="A18" t="s">
        <v>3</v>
      </c>
      <c r="B18">
        <v>23.75</v>
      </c>
      <c r="C18">
        <v>23.22</v>
      </c>
      <c r="D18">
        <v>22.36</v>
      </c>
      <c r="E18">
        <v>23.68</v>
      </c>
      <c r="F18">
        <v>23.38</v>
      </c>
      <c r="G18">
        <v>23.41</v>
      </c>
      <c r="H18">
        <f>AVERAGE(B18:G19)</f>
        <v>23.305833333333325</v>
      </c>
      <c r="I18">
        <f>STDEVA(B18:G19)</f>
        <v>0.47321834924335543</v>
      </c>
      <c r="J18">
        <f>STDEV(B18:G19)/SQRT(COUNT(B18:G19))</f>
        <v>0.13660637066056081</v>
      </c>
      <c r="K18">
        <f>H18-B25</f>
        <v>3.0197933333333253</v>
      </c>
      <c r="M18">
        <f>K18-K20</f>
        <v>-1.7025000000000112</v>
      </c>
      <c r="N18">
        <f>POWER(2,-M18)</f>
        <v>3.2546445709421699</v>
      </c>
    </row>
    <row r="19" spans="1:14" x14ac:dyDescent="0.25">
      <c r="B19">
        <v>23.69</v>
      </c>
      <c r="C19">
        <v>23.25</v>
      </c>
      <c r="D19">
        <v>22.36</v>
      </c>
      <c r="E19">
        <v>23.64</v>
      </c>
      <c r="F19">
        <v>23.47</v>
      </c>
      <c r="G19">
        <v>23.46</v>
      </c>
    </row>
    <row r="20" spans="1:14" x14ac:dyDescent="0.25">
      <c r="A20" t="s">
        <v>2</v>
      </c>
      <c r="B20">
        <v>25.53</v>
      </c>
      <c r="C20">
        <v>25.49</v>
      </c>
      <c r="D20">
        <v>22.56</v>
      </c>
      <c r="E20">
        <v>25.42</v>
      </c>
      <c r="F20">
        <v>25.43</v>
      </c>
      <c r="G20">
        <v>25.31</v>
      </c>
      <c r="H20">
        <f>AVERAGE(B20:G21)</f>
        <v>25.008333333333336</v>
      </c>
      <c r="I20">
        <f>STDEVA(B20:G21)</f>
        <v>1.1739973155717593</v>
      </c>
      <c r="J20">
        <f>STDEV(B20:G21)/SQRT(COUNT(B20:G21))</f>
        <v>0.33890383308662664</v>
      </c>
      <c r="K20">
        <f>H20-B25</f>
        <v>4.7222933333333366</v>
      </c>
      <c r="M20">
        <f>K20-K20</f>
        <v>0</v>
      </c>
      <c r="N20">
        <f>POWER(2,-M20)</f>
        <v>1</v>
      </c>
    </row>
    <row r="21" spans="1:14" x14ac:dyDescent="0.25">
      <c r="B21">
        <v>25.58</v>
      </c>
      <c r="C21">
        <v>25.55</v>
      </c>
      <c r="D21">
        <v>22.46</v>
      </c>
      <c r="E21">
        <v>25.49</v>
      </c>
      <c r="F21">
        <v>25.44</v>
      </c>
      <c r="G21">
        <v>25.84</v>
      </c>
    </row>
    <row r="22" spans="1:14" x14ac:dyDescent="0.25">
      <c r="A22" t="s">
        <v>14</v>
      </c>
      <c r="B22">
        <v>25.66</v>
      </c>
      <c r="C22">
        <v>25.74</v>
      </c>
      <c r="D22">
        <v>22.56</v>
      </c>
      <c r="E22">
        <v>25.76</v>
      </c>
      <c r="F22">
        <v>25.66</v>
      </c>
      <c r="G22">
        <v>25.59</v>
      </c>
      <c r="H22">
        <f>AVERAGE(B22:G23)</f>
        <v>25.181666666666668</v>
      </c>
      <c r="I22">
        <f>STDEVA(B22:G23)</f>
        <v>1.2033501215986626</v>
      </c>
      <c r="J22">
        <f>STDEV(B22:G23)/SQRT(COUNT(B22:G23))</f>
        <v>0.34737725831717842</v>
      </c>
      <c r="K22">
        <f>H22-B25</f>
        <v>4.8956266666666686</v>
      </c>
      <c r="M22">
        <f>K22-K20</f>
        <v>0.17333333333333201</v>
      </c>
      <c r="N22">
        <f>POWER(2,-M22)</f>
        <v>0.88679138916319122</v>
      </c>
    </row>
    <row r="23" spans="1:14" x14ac:dyDescent="0.25">
      <c r="B23">
        <v>25.82</v>
      </c>
      <c r="C23">
        <v>25.66</v>
      </c>
      <c r="D23">
        <v>22.66</v>
      </c>
      <c r="E23">
        <v>25.78</v>
      </c>
      <c r="F23">
        <v>25.68</v>
      </c>
      <c r="G23">
        <v>25.61</v>
      </c>
    </row>
    <row r="25" spans="1:14" x14ac:dyDescent="0.25">
      <c r="A25" t="s">
        <v>35</v>
      </c>
      <c r="B25">
        <v>20.28604</v>
      </c>
    </row>
    <row r="27" spans="1:14" x14ac:dyDescent="0.25">
      <c r="D27" s="2"/>
      <c r="E27" t="s">
        <v>37</v>
      </c>
    </row>
    <row r="28" spans="1:14" x14ac:dyDescent="0.25">
      <c r="D28" t="s">
        <v>3</v>
      </c>
      <c r="E28">
        <v>3.254645</v>
      </c>
    </row>
    <row r="29" spans="1:14" x14ac:dyDescent="0.25">
      <c r="D29" t="s">
        <v>15</v>
      </c>
      <c r="E29">
        <v>5.6437989999999996</v>
      </c>
    </row>
    <row r="30" spans="1:14" x14ac:dyDescent="0.25">
      <c r="D30" t="s">
        <v>22</v>
      </c>
      <c r="E30">
        <v>1</v>
      </c>
    </row>
    <row r="31" spans="1:14" x14ac:dyDescent="0.25">
      <c r="D31" t="s">
        <v>38</v>
      </c>
      <c r="E31">
        <v>0.886791</v>
      </c>
    </row>
    <row r="38" spans="2:14" x14ac:dyDescent="0.25">
      <c r="B38" s="1" t="s">
        <v>7</v>
      </c>
      <c r="C38" t="s">
        <v>16</v>
      </c>
      <c r="I38" t="s">
        <v>20</v>
      </c>
      <c r="J38" t="s">
        <v>17</v>
      </c>
      <c r="K38" t="s">
        <v>34</v>
      </c>
      <c r="L38" s="3" t="s">
        <v>39</v>
      </c>
      <c r="M38" s="3" t="s">
        <v>40</v>
      </c>
      <c r="N38" s="3" t="s">
        <v>37</v>
      </c>
    </row>
    <row r="39" spans="2:14" x14ac:dyDescent="0.25">
      <c r="B39" s="2" t="s">
        <v>15</v>
      </c>
      <c r="C39">
        <v>24.24</v>
      </c>
      <c r="D39">
        <v>24.25</v>
      </c>
      <c r="E39">
        <v>24.34</v>
      </c>
      <c r="F39">
        <v>24.33</v>
      </c>
      <c r="G39">
        <v>24.21</v>
      </c>
      <c r="H39">
        <v>24.34</v>
      </c>
      <c r="I39">
        <v>24.56</v>
      </c>
      <c r="J39">
        <f>STDEVA(C39:H40)</f>
        <v>0.47970555994529057</v>
      </c>
      <c r="K39">
        <f>STDEV(C39:H40)/SQRT(COUNT(C39:H40))</f>
        <v>0.13847906708308685</v>
      </c>
      <c r="L39">
        <f>I39-C48</f>
        <v>4.2739599999999989</v>
      </c>
      <c r="M39">
        <f>L39-L43</f>
        <v>-2.0400000000000027</v>
      </c>
      <c r="N39">
        <f>POWER(2,-M39)</f>
        <v>4.1124553066242742</v>
      </c>
    </row>
    <row r="40" spans="2:14" x14ac:dyDescent="0.25">
      <c r="B40" s="2"/>
      <c r="C40">
        <v>25.37</v>
      </c>
      <c r="D40">
        <v>25.25</v>
      </c>
      <c r="E40">
        <v>25.44</v>
      </c>
      <c r="F40">
        <v>24.22</v>
      </c>
      <c r="G40">
        <v>24.43</v>
      </c>
      <c r="H40">
        <v>24.41</v>
      </c>
    </row>
    <row r="41" spans="2:14" x14ac:dyDescent="0.25">
      <c r="B41" t="s">
        <v>3</v>
      </c>
      <c r="C41">
        <v>25.24</v>
      </c>
      <c r="D41">
        <v>25.34</v>
      </c>
      <c r="E41">
        <v>25.25</v>
      </c>
      <c r="F41">
        <v>25.47</v>
      </c>
      <c r="G41">
        <v>25.54</v>
      </c>
      <c r="H41">
        <v>25.47</v>
      </c>
      <c r="I41">
        <v>25.37</v>
      </c>
      <c r="J41">
        <f>STDEVA(C41:H42)</f>
        <v>0.10129464971362531</v>
      </c>
      <c r="K41">
        <f>STDEV(C41:H42)/SQRT(COUNT(C41:H42))</f>
        <v>2.9241246639815213E-2</v>
      </c>
      <c r="L41">
        <f>I41-C48</f>
        <v>5.0839600000000011</v>
      </c>
      <c r="M41">
        <f>L41-L43</f>
        <v>-1.2300000000000004</v>
      </c>
      <c r="N41">
        <f>POWER(2,-M41)</f>
        <v>2.3456698984637581</v>
      </c>
    </row>
    <row r="42" spans="2:14" x14ac:dyDescent="0.25">
      <c r="C42">
        <v>25.26</v>
      </c>
      <c r="D42">
        <v>25.44</v>
      </c>
      <c r="E42">
        <v>25.33</v>
      </c>
      <c r="F42">
        <v>25.37</v>
      </c>
      <c r="G42">
        <v>25.33</v>
      </c>
      <c r="H42">
        <v>25.48</v>
      </c>
    </row>
    <row r="43" spans="2:14" x14ac:dyDescent="0.25">
      <c r="B43" t="s">
        <v>2</v>
      </c>
      <c r="C43">
        <v>26.53</v>
      </c>
      <c r="D43">
        <v>26.73</v>
      </c>
      <c r="E43">
        <v>26.44</v>
      </c>
      <c r="F43">
        <v>26.66</v>
      </c>
      <c r="G43">
        <v>26.63</v>
      </c>
      <c r="H43">
        <v>26.76</v>
      </c>
      <c r="I43">
        <v>26.6</v>
      </c>
      <c r="J43">
        <f>STDEVA(C43:H44)</f>
        <v>0.10157472245802195</v>
      </c>
      <c r="K43">
        <f>STDEV(C43:H44)/SQRT(COUNT(C43:H44))</f>
        <v>2.932209667700025E-2</v>
      </c>
      <c r="L43">
        <f>I43-C48</f>
        <v>6.3139600000000016</v>
      </c>
      <c r="M43">
        <f>L43-L43</f>
        <v>0</v>
      </c>
      <c r="N43">
        <f>POWER(2,-M43)</f>
        <v>1</v>
      </c>
    </row>
    <row r="44" spans="2:14" x14ac:dyDescent="0.25">
      <c r="C44">
        <v>26.55</v>
      </c>
      <c r="D44">
        <v>26.6</v>
      </c>
      <c r="E44">
        <v>26.48</v>
      </c>
      <c r="F44">
        <v>26.61</v>
      </c>
      <c r="G44">
        <v>26.58</v>
      </c>
      <c r="H44">
        <v>26.74</v>
      </c>
    </row>
    <row r="45" spans="2:14" x14ac:dyDescent="0.25">
      <c r="B45" t="s">
        <v>4</v>
      </c>
      <c r="C45">
        <v>27.21</v>
      </c>
      <c r="D45">
        <v>27.34</v>
      </c>
      <c r="E45">
        <v>27.44</v>
      </c>
      <c r="F45">
        <v>27.46</v>
      </c>
      <c r="G45">
        <v>27.42</v>
      </c>
      <c r="H45">
        <v>27.45</v>
      </c>
      <c r="I45">
        <v>27.41</v>
      </c>
      <c r="J45">
        <f>STDEVA(C45:H46)</f>
        <v>0.10551461194229594</v>
      </c>
      <c r="K45">
        <f>STDEV(C45:H46)/SQRT(COUNT(C45:H46))</f>
        <v>3.0459444804161732E-2</v>
      </c>
      <c r="L45">
        <f>I45-C48</f>
        <v>7.1239600000000003</v>
      </c>
      <c r="M45">
        <f>L45-L43</f>
        <v>0.80999999999999872</v>
      </c>
      <c r="N45">
        <f>POWER(2,-M45)</f>
        <v>0.57038185793421237</v>
      </c>
    </row>
    <row r="46" spans="2:14" x14ac:dyDescent="0.25">
      <c r="C46">
        <v>27.25</v>
      </c>
      <c r="D46">
        <v>27.41</v>
      </c>
      <c r="E46">
        <v>27.56</v>
      </c>
      <c r="F46">
        <v>27.55</v>
      </c>
      <c r="G46">
        <v>27.43</v>
      </c>
      <c r="H46">
        <v>27.48</v>
      </c>
    </row>
    <row r="48" spans="2:14" x14ac:dyDescent="0.25">
      <c r="B48" t="s">
        <v>35</v>
      </c>
      <c r="C48">
        <v>20.28604</v>
      </c>
    </row>
    <row r="50" spans="1:13" x14ac:dyDescent="0.25">
      <c r="D50" s="2" t="s">
        <v>3</v>
      </c>
      <c r="E50">
        <v>2.3450000000000002</v>
      </c>
    </row>
    <row r="51" spans="1:13" x14ac:dyDescent="0.25">
      <c r="D51" s="2" t="s">
        <v>1</v>
      </c>
      <c r="E51">
        <v>4.1120000000000001</v>
      </c>
    </row>
    <row r="52" spans="1:13" x14ac:dyDescent="0.25">
      <c r="D52" t="s">
        <v>27</v>
      </c>
      <c r="E52">
        <v>1</v>
      </c>
    </row>
    <row r="53" spans="1:13" x14ac:dyDescent="0.25">
      <c r="D53" t="s">
        <v>4</v>
      </c>
      <c r="E53">
        <v>0.56999999999999995</v>
      </c>
    </row>
    <row r="62" spans="1:13" x14ac:dyDescent="0.25">
      <c r="A62" s="1" t="s">
        <v>9</v>
      </c>
      <c r="B62" t="s">
        <v>5</v>
      </c>
      <c r="H62" t="s">
        <v>6</v>
      </c>
      <c r="I62" t="s">
        <v>17</v>
      </c>
      <c r="J62" t="s">
        <v>34</v>
      </c>
      <c r="K62" s="3" t="s">
        <v>41</v>
      </c>
      <c r="L62" s="3" t="s">
        <v>42</v>
      </c>
      <c r="M62" s="3" t="s">
        <v>37</v>
      </c>
    </row>
    <row r="63" spans="1:13" x14ac:dyDescent="0.25">
      <c r="A63" s="2" t="s">
        <v>15</v>
      </c>
      <c r="B63">
        <v>22.31</v>
      </c>
      <c r="C63">
        <v>22.45</v>
      </c>
      <c r="D63">
        <v>22.41</v>
      </c>
      <c r="E63">
        <v>22.44</v>
      </c>
      <c r="F63">
        <v>22.48</v>
      </c>
      <c r="G63">
        <v>22.35</v>
      </c>
      <c r="H63">
        <f>AVERAGE(B63:G64)</f>
        <v>22.446666666666669</v>
      </c>
      <c r="I63">
        <f>STDEVA(B63:G64)</f>
        <v>9.1287092917527596E-2</v>
      </c>
      <c r="J63">
        <f>STDEV(B63:G64)/SQRT(COUNT(B63:G64))</f>
        <v>2.635231383473647E-2</v>
      </c>
      <c r="K63">
        <f>H63-C72</f>
        <v>2.1606266666666691</v>
      </c>
      <c r="L63">
        <f>K63-K67</f>
        <v>-1.9608333333333299</v>
      </c>
      <c r="M63">
        <f>POWER(2,-L63)</f>
        <v>3.8928677489375865</v>
      </c>
    </row>
    <row r="64" spans="1:13" x14ac:dyDescent="0.25">
      <c r="B64">
        <v>22.38</v>
      </c>
      <c r="C64">
        <v>22.34</v>
      </c>
      <c r="D64">
        <v>22.56</v>
      </c>
      <c r="E64">
        <v>22.58</v>
      </c>
      <c r="F64">
        <v>22.51</v>
      </c>
      <c r="G64">
        <v>22.55</v>
      </c>
    </row>
    <row r="65" spans="1:13" x14ac:dyDescent="0.25">
      <c r="A65" t="s">
        <v>3</v>
      </c>
      <c r="B65">
        <v>23.21</v>
      </c>
      <c r="C65">
        <v>23.24</v>
      </c>
      <c r="D65">
        <v>23.41</v>
      </c>
      <c r="E65">
        <v>23.42</v>
      </c>
      <c r="F65">
        <v>23.22</v>
      </c>
      <c r="G65">
        <v>23.75</v>
      </c>
      <c r="H65">
        <f>AVERAGE(B65:G66)</f>
        <v>23.410833333333333</v>
      </c>
      <c r="I65">
        <f>STDEVA(B65:G66)</f>
        <v>0.18608201189667764</v>
      </c>
      <c r="J65">
        <f>STDEV(B65:G66)/SQRT(COUNT(B65:G66))</f>
        <v>5.3717249829946995E-2</v>
      </c>
      <c r="K65">
        <f>H65-C72</f>
        <v>3.1247933333333329</v>
      </c>
      <c r="L65">
        <f>K65-K67</f>
        <v>-0.99666666666666615</v>
      </c>
      <c r="M65">
        <f>POWER(2,-L65)</f>
        <v>1.9953843530540458</v>
      </c>
    </row>
    <row r="66" spans="1:13" x14ac:dyDescent="0.25">
      <c r="B66">
        <v>23.31</v>
      </c>
      <c r="C66">
        <v>23.28</v>
      </c>
      <c r="D66">
        <v>23.48</v>
      </c>
      <c r="E66">
        <v>23.55</v>
      </c>
      <c r="F66">
        <v>23.33</v>
      </c>
      <c r="G66">
        <v>23.73</v>
      </c>
    </row>
    <row r="67" spans="1:13" x14ac:dyDescent="0.25">
      <c r="A67" t="s">
        <v>2</v>
      </c>
      <c r="B67">
        <v>24.22</v>
      </c>
      <c r="C67">
        <v>24.42</v>
      </c>
      <c r="D67">
        <v>24.36</v>
      </c>
      <c r="E67">
        <v>24.37</v>
      </c>
      <c r="F67">
        <v>24.28</v>
      </c>
      <c r="G67">
        <v>24.44</v>
      </c>
      <c r="H67">
        <f>AVERAGE(B67:G68)</f>
        <v>24.407499999999999</v>
      </c>
      <c r="I67">
        <f>STDEVA(B67:G68)</f>
        <v>0.12366560483085752</v>
      </c>
      <c r="J67">
        <f>STDEV(B67:G68)/SQRT(COUNT(B67:G68))</f>
        <v>3.569918511929674E-2</v>
      </c>
      <c r="K67">
        <f>H67-C72</f>
        <v>4.121459999999999</v>
      </c>
      <c r="L67">
        <f>K67-K67</f>
        <v>0</v>
      </c>
      <c r="M67">
        <f>POWER(2,-L67)</f>
        <v>1</v>
      </c>
    </row>
    <row r="68" spans="1:13" x14ac:dyDescent="0.25">
      <c r="B68">
        <v>24.35</v>
      </c>
      <c r="C68">
        <v>24.55</v>
      </c>
      <c r="D68">
        <v>24.43</v>
      </c>
      <c r="E68">
        <v>24.41</v>
      </c>
      <c r="F68">
        <v>24.36</v>
      </c>
      <c r="G68">
        <v>24.7</v>
      </c>
    </row>
    <row r="69" spans="1:13" x14ac:dyDescent="0.25">
      <c r="A69" t="s">
        <v>4</v>
      </c>
      <c r="B69">
        <v>25.64</v>
      </c>
      <c r="C69">
        <v>25.21</v>
      </c>
      <c r="D69">
        <v>25.33</v>
      </c>
      <c r="E69">
        <v>25.41</v>
      </c>
      <c r="F69">
        <v>25.32</v>
      </c>
      <c r="G69">
        <v>25.84</v>
      </c>
      <c r="H69">
        <f>AVERAGE(B69:G70)</f>
        <v>25.471666666666664</v>
      </c>
      <c r="I69">
        <f>STDEVA(B69:G70)</f>
        <v>0.20283595401807902</v>
      </c>
      <c r="J69">
        <f>STDEV(B69:G70)/SQRT(COUNT(B69:G70))</f>
        <v>5.8553696326836241E-2</v>
      </c>
      <c r="K69">
        <f>H69-C72</f>
        <v>5.1856266666666642</v>
      </c>
      <c r="L69">
        <f>K69-K67</f>
        <v>1.0641666666666652</v>
      </c>
      <c r="M69">
        <f>POWER(2,-L69)</f>
        <v>0.47824882638354455</v>
      </c>
    </row>
    <row r="70" spans="1:13" x14ac:dyDescent="0.25">
      <c r="B70">
        <v>25.66</v>
      </c>
      <c r="C70">
        <v>25.25</v>
      </c>
      <c r="D70">
        <v>25.44</v>
      </c>
      <c r="E70">
        <v>25.38</v>
      </c>
      <c r="F70">
        <v>25.43</v>
      </c>
      <c r="G70">
        <v>25.75</v>
      </c>
    </row>
    <row r="72" spans="1:13" x14ac:dyDescent="0.25">
      <c r="B72" t="s">
        <v>35</v>
      </c>
      <c r="C72">
        <v>20.28604</v>
      </c>
      <c r="E72" t="s">
        <v>37</v>
      </c>
    </row>
    <row r="73" spans="1:13" x14ac:dyDescent="0.25">
      <c r="D73" s="2" t="s">
        <v>3</v>
      </c>
      <c r="E73">
        <v>1.99</v>
      </c>
    </row>
    <row r="74" spans="1:13" x14ac:dyDescent="0.25">
      <c r="D74" s="2" t="s">
        <v>1</v>
      </c>
      <c r="E74">
        <v>3.89</v>
      </c>
    </row>
    <row r="75" spans="1:13" x14ac:dyDescent="0.25">
      <c r="D75" t="s">
        <v>27</v>
      </c>
      <c r="E75">
        <v>1</v>
      </c>
    </row>
    <row r="76" spans="1:13" x14ac:dyDescent="0.25">
      <c r="D76" t="s">
        <v>4</v>
      </c>
      <c r="E76">
        <v>0.47</v>
      </c>
    </row>
    <row r="82" spans="1:21" x14ac:dyDescent="0.25">
      <c r="U82">
        <f>V82</f>
        <v>0</v>
      </c>
    </row>
    <row r="83" spans="1:21" x14ac:dyDescent="0.25">
      <c r="A83" s="1" t="s">
        <v>10</v>
      </c>
      <c r="B83" t="s">
        <v>5</v>
      </c>
      <c r="H83" t="s">
        <v>6</v>
      </c>
      <c r="I83" t="s">
        <v>17</v>
      </c>
      <c r="J83" t="s">
        <v>34</v>
      </c>
      <c r="K83" s="3" t="s">
        <v>39</v>
      </c>
      <c r="L83" s="3" t="s">
        <v>40</v>
      </c>
      <c r="M83" s="3" t="s">
        <v>37</v>
      </c>
    </row>
    <row r="84" spans="1:21" x14ac:dyDescent="0.25">
      <c r="A84" t="s">
        <v>1</v>
      </c>
      <c r="B84">
        <v>21.21</v>
      </c>
      <c r="C84">
        <v>21.62</v>
      </c>
      <c r="D84">
        <v>21.64</v>
      </c>
      <c r="E84">
        <v>21.56</v>
      </c>
      <c r="F84">
        <v>21.34</v>
      </c>
      <c r="G84">
        <v>21.32</v>
      </c>
      <c r="H84">
        <f>AVERAGE(B84:G85)</f>
        <v>21.509166666666669</v>
      </c>
      <c r="I84">
        <f>STDEVA(B84:G85)</f>
        <v>0.15744888540460164</v>
      </c>
      <c r="J84">
        <f>STDEV(B84:G85)/SQRT(COUNT(B84:G85))</f>
        <v>4.545157818597665E-2</v>
      </c>
      <c r="K84">
        <f>H84-B92</f>
        <v>1.2231266666666691</v>
      </c>
      <c r="L84">
        <f>K84-K88</f>
        <v>-3.0433333333333294</v>
      </c>
      <c r="M84">
        <f>POWER(2,-L84)</f>
        <v>8.2439361626343572</v>
      </c>
    </row>
    <row r="85" spans="1:21" x14ac:dyDescent="0.25">
      <c r="B85">
        <v>21.44</v>
      </c>
      <c r="C85">
        <v>21.52</v>
      </c>
      <c r="D85">
        <v>21.58</v>
      </c>
      <c r="E85">
        <v>21.74</v>
      </c>
      <c r="F85">
        <v>21.66</v>
      </c>
      <c r="G85">
        <v>21.48</v>
      </c>
    </row>
    <row r="86" spans="1:21" x14ac:dyDescent="0.25">
      <c r="A86" t="s">
        <v>3</v>
      </c>
      <c r="B86">
        <v>22.76</v>
      </c>
      <c r="C86">
        <v>22.37</v>
      </c>
      <c r="D86">
        <v>22.54</v>
      </c>
      <c r="E86">
        <v>22.45</v>
      </c>
      <c r="F86">
        <v>22.56</v>
      </c>
      <c r="G86">
        <v>22.9</v>
      </c>
      <c r="H86">
        <f>AVERAGE(B86:G87)</f>
        <v>22.635833333333334</v>
      </c>
      <c r="I86">
        <f>STDEVA(B86:G87)</f>
        <v>0.16751978625785896</v>
      </c>
      <c r="J86">
        <f>STDEV(B86:G87)/SQRT(COUNT(B86:G87))</f>
        <v>4.8358796845281722E-2</v>
      </c>
      <c r="K86">
        <f>H86-B92</f>
        <v>2.3497933333333343</v>
      </c>
      <c r="L86">
        <f>K86-K88</f>
        <v>-1.9166666666666643</v>
      </c>
      <c r="M86">
        <f>POWER(2,-L86)</f>
        <v>3.7754972507267675</v>
      </c>
    </row>
    <row r="87" spans="1:21" x14ac:dyDescent="0.25">
      <c r="B87">
        <v>22.67</v>
      </c>
      <c r="C87">
        <v>22.65</v>
      </c>
      <c r="D87">
        <v>22.46</v>
      </c>
      <c r="E87">
        <v>22.63</v>
      </c>
      <c r="F87">
        <v>22.78</v>
      </c>
      <c r="G87">
        <v>22.86</v>
      </c>
    </row>
    <row r="88" spans="1:21" x14ac:dyDescent="0.25">
      <c r="A88" t="s">
        <v>2</v>
      </c>
      <c r="B88">
        <v>24.24</v>
      </c>
      <c r="C88">
        <v>24.75</v>
      </c>
      <c r="D88">
        <v>24.32</v>
      </c>
      <c r="E88">
        <v>24.65</v>
      </c>
      <c r="F88">
        <v>24.61</v>
      </c>
      <c r="G88">
        <v>24.55</v>
      </c>
      <c r="H88">
        <f>AVERAGE(B88:G89)</f>
        <v>24.552499999999998</v>
      </c>
      <c r="I88">
        <f>STDEVA(B88:G89)</f>
        <v>0.18635864738333321</v>
      </c>
      <c r="J88">
        <f>STDEV(B88:G89)/SQRT(COUNT(B88:G89))</f>
        <v>5.3797107616290994E-2</v>
      </c>
      <c r="K88">
        <f>H88-B92</f>
        <v>4.2664599999999986</v>
      </c>
      <c r="L88">
        <f>K88-K88</f>
        <v>0</v>
      </c>
      <c r="M88">
        <f>POWER(2,-L88)</f>
        <v>1</v>
      </c>
    </row>
    <row r="89" spans="1:21" x14ac:dyDescent="0.25">
      <c r="B89">
        <v>24.37</v>
      </c>
      <c r="C89">
        <v>24.64</v>
      </c>
      <c r="D89">
        <v>24.38</v>
      </c>
      <c r="E89">
        <v>24.71</v>
      </c>
      <c r="F89">
        <v>24.57</v>
      </c>
      <c r="G89">
        <v>24.84</v>
      </c>
    </row>
    <row r="90" spans="1:21" x14ac:dyDescent="0.25">
      <c r="A90" t="s">
        <v>4</v>
      </c>
      <c r="B90">
        <v>25.41</v>
      </c>
      <c r="C90">
        <v>25.51</v>
      </c>
      <c r="D90">
        <v>25.61</v>
      </c>
      <c r="E90">
        <v>25.47</v>
      </c>
      <c r="F90">
        <v>25.73</v>
      </c>
      <c r="G90">
        <v>25.74</v>
      </c>
      <c r="H90">
        <f>AVERAGE(B90:G91)</f>
        <v>25.5625</v>
      </c>
      <c r="I90">
        <f>STDEVA(B90:G91)</f>
        <v>0.11330770655006807</v>
      </c>
      <c r="J90">
        <f>STDEV(B90:G91)/SQRT(COUNT(B90:G91))</f>
        <v>3.270911743897046E-2</v>
      </c>
      <c r="K90">
        <f>H90-B92</f>
        <v>5.2764600000000002</v>
      </c>
      <c r="L90">
        <f>K90-K88</f>
        <v>1.0100000000000016</v>
      </c>
      <c r="M90">
        <f>POWER(2,-L90)</f>
        <v>0.49654624771851746</v>
      </c>
    </row>
    <row r="91" spans="1:21" x14ac:dyDescent="0.25">
      <c r="B91">
        <v>25.52</v>
      </c>
      <c r="C91">
        <v>25.61</v>
      </c>
      <c r="D91">
        <v>25.64</v>
      </c>
      <c r="E91">
        <v>25.43</v>
      </c>
      <c r="F91">
        <v>25.63</v>
      </c>
      <c r="G91">
        <v>25.45</v>
      </c>
    </row>
    <row r="92" spans="1:21" x14ac:dyDescent="0.25">
      <c r="A92" t="s">
        <v>35</v>
      </c>
      <c r="B92">
        <v>20.28604</v>
      </c>
    </row>
    <row r="93" spans="1:21" x14ac:dyDescent="0.25">
      <c r="D93" t="s">
        <v>37</v>
      </c>
    </row>
    <row r="94" spans="1:21" x14ac:dyDescent="0.25">
      <c r="C94" t="s">
        <v>3</v>
      </c>
      <c r="D94">
        <v>3.77</v>
      </c>
    </row>
    <row r="95" spans="1:21" x14ac:dyDescent="0.25">
      <c r="C95" t="s">
        <v>15</v>
      </c>
      <c r="D95">
        <v>8.24</v>
      </c>
    </row>
    <row r="96" spans="1:21" x14ac:dyDescent="0.25">
      <c r="C96" t="s">
        <v>22</v>
      </c>
      <c r="D96">
        <v>1</v>
      </c>
    </row>
    <row r="97" spans="1:13" x14ac:dyDescent="0.25">
      <c r="C97" t="s">
        <v>23</v>
      </c>
      <c r="D97">
        <v>0.49</v>
      </c>
    </row>
    <row r="104" spans="1:13" x14ac:dyDescent="0.25">
      <c r="A104" s="1" t="s">
        <v>11</v>
      </c>
      <c r="B104" t="s">
        <v>5</v>
      </c>
      <c r="H104" t="s">
        <v>6</v>
      </c>
      <c r="I104" t="s">
        <v>17</v>
      </c>
      <c r="J104" t="s">
        <v>34</v>
      </c>
      <c r="K104" s="3" t="s">
        <v>43</v>
      </c>
      <c r="L104" s="3" t="s">
        <v>40</v>
      </c>
      <c r="M104" s="3" t="s">
        <v>37</v>
      </c>
    </row>
    <row r="105" spans="1:13" x14ac:dyDescent="0.25">
      <c r="A105" t="s">
        <v>1</v>
      </c>
      <c r="B105">
        <v>22.59</v>
      </c>
      <c r="C105">
        <v>22.56</v>
      </c>
      <c r="D105">
        <v>22.64</v>
      </c>
      <c r="E105">
        <v>22.61</v>
      </c>
      <c r="F105">
        <v>22.75</v>
      </c>
      <c r="G105">
        <v>22.58</v>
      </c>
      <c r="H105">
        <f>AVERAGE(B105:G106)</f>
        <v>22.608333333333334</v>
      </c>
      <c r="I105">
        <f>STDEVA(B105:G106)</f>
        <v>0.13516544295675925</v>
      </c>
      <c r="J105">
        <f>STDEV(B105:G106)/SQRT(COUNT(B105:G106))</f>
        <v>3.901890243810998E-2</v>
      </c>
      <c r="K105">
        <f>H105-B113</f>
        <v>2.3222933333333344</v>
      </c>
      <c r="L105">
        <f>K105-K109</f>
        <v>-1.8791666666666664</v>
      </c>
      <c r="M105">
        <f>POWER(2,-L105)</f>
        <v>3.6786251314999694</v>
      </c>
    </row>
    <row r="106" spans="1:13" x14ac:dyDescent="0.25">
      <c r="B106">
        <v>22.34</v>
      </c>
      <c r="C106">
        <v>22.42</v>
      </c>
      <c r="D106">
        <v>22.63</v>
      </c>
      <c r="E106">
        <v>22.73</v>
      </c>
      <c r="F106">
        <v>22.84</v>
      </c>
      <c r="G106">
        <v>22.61</v>
      </c>
    </row>
    <row r="107" spans="1:13" x14ac:dyDescent="0.25">
      <c r="A107" t="s">
        <v>3</v>
      </c>
      <c r="B107">
        <v>23.28</v>
      </c>
      <c r="C107">
        <v>23.21</v>
      </c>
      <c r="D107">
        <v>23.33</v>
      </c>
      <c r="E107">
        <v>23.44</v>
      </c>
      <c r="F107">
        <v>23.64</v>
      </c>
      <c r="G107">
        <v>23.49</v>
      </c>
      <c r="H107">
        <f>AVERAGE(B107:G108)</f>
        <v>23.466666666666665</v>
      </c>
      <c r="I107">
        <f>STDEVA(B107:G108)</f>
        <v>0.14227587371871672</v>
      </c>
      <c r="J107">
        <f>STDEV(B107:G108)/SQRT(COUNT(B107:G108))</f>
        <v>4.1071506995345154E-2</v>
      </c>
      <c r="K107">
        <f>H107-B113</f>
        <v>3.1806266666666652</v>
      </c>
      <c r="L107">
        <f>K107-K109</f>
        <v>-1.0208333333333357</v>
      </c>
      <c r="M107">
        <f>POWER(2,-L107)</f>
        <v>2.0290906698750506</v>
      </c>
    </row>
    <row r="108" spans="1:13" x14ac:dyDescent="0.25">
      <c r="B108">
        <v>23.41</v>
      </c>
      <c r="C108">
        <v>23.53</v>
      </c>
      <c r="D108">
        <v>23.47</v>
      </c>
      <c r="E108">
        <v>23.53</v>
      </c>
      <c r="F108">
        <v>23.68</v>
      </c>
      <c r="G108">
        <v>23.59</v>
      </c>
    </row>
    <row r="109" spans="1:13" x14ac:dyDescent="0.25">
      <c r="A109" t="s">
        <v>2</v>
      </c>
      <c r="B109">
        <v>24.19</v>
      </c>
      <c r="C109">
        <v>24.5</v>
      </c>
      <c r="D109">
        <v>24.54</v>
      </c>
      <c r="E109">
        <v>24.51</v>
      </c>
      <c r="F109">
        <v>24.27</v>
      </c>
      <c r="G109">
        <v>24.59</v>
      </c>
      <c r="H109">
        <f>AVERAGE(B109:G110)</f>
        <v>24.487500000000001</v>
      </c>
      <c r="I109">
        <f>STDEVA(B109:G110)</f>
        <v>0.17035390968643602</v>
      </c>
      <c r="J109">
        <f>STDEV(B109:G110)/SQRT(COUNT(B109:G110))</f>
        <v>4.9176937807484521E-2</v>
      </c>
      <c r="K109">
        <f>H109-B113</f>
        <v>4.2014600000000009</v>
      </c>
      <c r="L109">
        <f>K109-K109</f>
        <v>0</v>
      </c>
      <c r="M109">
        <f>POWER(2,-L109)</f>
        <v>1</v>
      </c>
    </row>
    <row r="110" spans="1:13" x14ac:dyDescent="0.25">
      <c r="B110">
        <v>24.21</v>
      </c>
      <c r="C110">
        <v>24.56</v>
      </c>
      <c r="D110">
        <v>24.65</v>
      </c>
      <c r="E110">
        <v>24.64</v>
      </c>
      <c r="F110">
        <v>24.51</v>
      </c>
      <c r="G110">
        <v>24.68</v>
      </c>
    </row>
    <row r="111" spans="1:13" x14ac:dyDescent="0.25">
      <c r="A111" t="s">
        <v>4</v>
      </c>
      <c r="B111">
        <v>25.22</v>
      </c>
      <c r="C111">
        <v>25.63</v>
      </c>
      <c r="D111">
        <v>25.52</v>
      </c>
      <c r="E111">
        <v>25.43</v>
      </c>
      <c r="F111">
        <v>25.58</v>
      </c>
      <c r="G111">
        <v>25.42</v>
      </c>
      <c r="H111">
        <f>AVERAGE(B111:G112)</f>
        <v>25.522500000000004</v>
      </c>
      <c r="I111">
        <f>STDEVA(B111:G112)</f>
        <v>0.14930901452417999</v>
      </c>
      <c r="J111">
        <f>STDEV(B111:G112)/SQRT(COUNT(B111:G112))</f>
        <v>4.3101799863986531E-2</v>
      </c>
      <c r="K111">
        <f>H111-B113</f>
        <v>5.2364600000000046</v>
      </c>
      <c r="L111">
        <f>K111-K109</f>
        <v>1.0350000000000037</v>
      </c>
      <c r="M111">
        <f>POWER(2,-L111)</f>
        <v>0.48801588038811106</v>
      </c>
    </row>
    <row r="112" spans="1:13" x14ac:dyDescent="0.25">
      <c r="B112">
        <v>25.34</v>
      </c>
      <c r="C112">
        <v>25.71</v>
      </c>
      <c r="D112">
        <v>25.63</v>
      </c>
      <c r="E112">
        <v>25.52</v>
      </c>
      <c r="F112">
        <v>25.72</v>
      </c>
      <c r="G112">
        <v>25.55</v>
      </c>
    </row>
    <row r="113" spans="1:3" x14ac:dyDescent="0.25">
      <c r="A113" t="s">
        <v>35</v>
      </c>
      <c r="B113">
        <v>20.28604</v>
      </c>
    </row>
    <row r="114" spans="1:3" x14ac:dyDescent="0.25">
      <c r="C114" t="s">
        <v>37</v>
      </c>
    </row>
    <row r="115" spans="1:3" x14ac:dyDescent="0.25">
      <c r="B115" t="s">
        <v>3</v>
      </c>
      <c r="C115">
        <v>2.02</v>
      </c>
    </row>
    <row r="116" spans="1:3" x14ac:dyDescent="0.25">
      <c r="B116" t="s">
        <v>15</v>
      </c>
      <c r="C116">
        <v>3.67</v>
      </c>
    </row>
    <row r="117" spans="1:3" x14ac:dyDescent="0.25">
      <c r="B117" t="s">
        <v>22</v>
      </c>
      <c r="C117">
        <v>1</v>
      </c>
    </row>
    <row r="118" spans="1:3" x14ac:dyDescent="0.25">
      <c r="B118" t="s">
        <v>44</v>
      </c>
      <c r="C118">
        <v>0.48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2C502-F1CB-439E-AD6C-3734B1005561}">
  <dimension ref="A2:F19"/>
  <sheetViews>
    <sheetView workbookViewId="0">
      <selection activeCell="O5" sqref="O5"/>
    </sheetView>
  </sheetViews>
  <sheetFormatPr defaultRowHeight="15" x14ac:dyDescent="0.25"/>
  <sheetData>
    <row r="2" spans="1:6" x14ac:dyDescent="0.25">
      <c r="B2" t="s">
        <v>54</v>
      </c>
    </row>
    <row r="4" spans="1:6" x14ac:dyDescent="0.25">
      <c r="B4" t="s">
        <v>27</v>
      </c>
      <c r="C4" t="s">
        <v>3</v>
      </c>
      <c r="D4" t="s">
        <v>55</v>
      </c>
      <c r="E4" t="s">
        <v>23</v>
      </c>
    </row>
    <row r="5" spans="1:6" x14ac:dyDescent="0.25">
      <c r="A5" t="s">
        <v>56</v>
      </c>
      <c r="B5">
        <v>1</v>
      </c>
      <c r="C5">
        <v>3.25</v>
      </c>
      <c r="D5">
        <v>5.64</v>
      </c>
      <c r="E5">
        <v>0.88</v>
      </c>
    </row>
    <row r="6" spans="1:6" x14ac:dyDescent="0.25">
      <c r="A6" t="s">
        <v>7</v>
      </c>
      <c r="B6">
        <v>1</v>
      </c>
      <c r="C6">
        <v>2.34</v>
      </c>
      <c r="D6">
        <v>4.1100000000000003</v>
      </c>
      <c r="E6">
        <v>0.56999999999999995</v>
      </c>
    </row>
    <row r="7" spans="1:6" x14ac:dyDescent="0.25">
      <c r="A7" t="s">
        <v>57</v>
      </c>
      <c r="B7">
        <v>1</v>
      </c>
      <c r="C7">
        <v>1.99</v>
      </c>
      <c r="D7">
        <v>3.89</v>
      </c>
      <c r="E7">
        <v>0.47</v>
      </c>
    </row>
    <row r="8" spans="1:6" x14ac:dyDescent="0.25">
      <c r="A8" t="s">
        <v>58</v>
      </c>
      <c r="B8">
        <v>1</v>
      </c>
      <c r="C8">
        <v>3.77</v>
      </c>
      <c r="D8">
        <v>8.24</v>
      </c>
      <c r="E8">
        <v>0.49</v>
      </c>
    </row>
    <row r="9" spans="1:6" x14ac:dyDescent="0.25">
      <c r="A9" t="s">
        <v>11</v>
      </c>
      <c r="B9">
        <v>1</v>
      </c>
      <c r="C9">
        <v>2.02</v>
      </c>
      <c r="D9">
        <v>3.67</v>
      </c>
      <c r="E9">
        <v>0.48</v>
      </c>
    </row>
    <row r="12" spans="1:6" x14ac:dyDescent="0.25">
      <c r="A12" t="s">
        <v>34</v>
      </c>
      <c r="B12" t="s">
        <v>64</v>
      </c>
      <c r="C12" t="s">
        <v>63</v>
      </c>
      <c r="D12" t="s">
        <v>57</v>
      </c>
      <c r="E12" t="s">
        <v>58</v>
      </c>
      <c r="F12" t="s">
        <v>62</v>
      </c>
    </row>
    <row r="13" spans="1:6" x14ac:dyDescent="0.25">
      <c r="A13" t="s">
        <v>65</v>
      </c>
      <c r="B13">
        <v>5.4409130992449692E-2</v>
      </c>
      <c r="C13">
        <v>0.13847906708308685</v>
      </c>
      <c r="D13">
        <v>2.635231383473647E-2</v>
      </c>
      <c r="E13">
        <v>4.545157818597665E-2</v>
      </c>
      <c r="F13">
        <v>3.901890243810998E-2</v>
      </c>
    </row>
    <row r="15" spans="1:6" x14ac:dyDescent="0.25">
      <c r="A15" t="s">
        <v>66</v>
      </c>
      <c r="B15">
        <v>0.13660637066056081</v>
      </c>
      <c r="C15">
        <v>2.9241246639815213E-2</v>
      </c>
      <c r="D15">
        <v>5.3717249829946995E-2</v>
      </c>
      <c r="E15">
        <v>4.8358796845281722E-2</v>
      </c>
      <c r="F15">
        <v>4.1071506995345154E-2</v>
      </c>
    </row>
    <row r="17" spans="1:6" x14ac:dyDescent="0.25">
      <c r="A17" t="s">
        <v>69</v>
      </c>
      <c r="B17">
        <v>0.33890383308662664</v>
      </c>
      <c r="C17">
        <v>2.932209667700025E-2</v>
      </c>
      <c r="D17">
        <v>3.569918511929674E-2</v>
      </c>
      <c r="E17">
        <v>5.3797107616290994E-2</v>
      </c>
      <c r="F17">
        <v>4.9176937807484521E-2</v>
      </c>
    </row>
    <row r="19" spans="1:6" x14ac:dyDescent="0.25">
      <c r="A19" t="s">
        <v>4</v>
      </c>
      <c r="B19">
        <v>0.34737725831717842</v>
      </c>
      <c r="C19">
        <v>3.0459444804161732E-2</v>
      </c>
      <c r="D19">
        <v>5.8553696326836241E-2</v>
      </c>
      <c r="E19">
        <v>3.270911743897046E-2</v>
      </c>
      <c r="F19">
        <v>4.3101799863986531E-2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099B4-355A-4B2F-98EE-5B4910E862C9}">
  <dimension ref="A1:W49"/>
  <sheetViews>
    <sheetView topLeftCell="D14" workbookViewId="0">
      <selection activeCell="H26" sqref="H26:H32"/>
    </sheetView>
  </sheetViews>
  <sheetFormatPr defaultRowHeight="15" x14ac:dyDescent="0.25"/>
  <sheetData>
    <row r="1" spans="1:22" x14ac:dyDescent="0.25">
      <c r="G1" s="1" t="s">
        <v>45</v>
      </c>
    </row>
    <row r="4" spans="1:22" x14ac:dyDescent="0.25">
      <c r="A4" s="1" t="s">
        <v>7</v>
      </c>
      <c r="B4" s="1"/>
      <c r="C4" t="s">
        <v>46</v>
      </c>
      <c r="H4" t="s">
        <v>20</v>
      </c>
      <c r="I4" t="s">
        <v>17</v>
      </c>
      <c r="N4" s="1" t="s">
        <v>47</v>
      </c>
      <c r="P4" t="s">
        <v>46</v>
      </c>
      <c r="U4" t="s">
        <v>20</v>
      </c>
      <c r="V4" t="s">
        <v>17</v>
      </c>
    </row>
    <row r="5" spans="1:22" x14ac:dyDescent="0.25">
      <c r="A5" t="s">
        <v>15</v>
      </c>
      <c r="B5">
        <v>21.14</v>
      </c>
      <c r="C5">
        <v>21.16</v>
      </c>
      <c r="D5">
        <v>21.21</v>
      </c>
      <c r="E5">
        <v>21.31</v>
      </c>
      <c r="F5">
        <v>21.51</v>
      </c>
      <c r="G5">
        <v>21.17</v>
      </c>
      <c r="H5">
        <f>AVERAGE(B5:G6)</f>
        <v>21.304166666666667</v>
      </c>
      <c r="I5">
        <f>STDEVA(B5:G6)</f>
        <v>0.18773571042744347</v>
      </c>
      <c r="N5" t="s">
        <v>15</v>
      </c>
      <c r="O5">
        <v>16.309999999999999</v>
      </c>
      <c r="P5">
        <v>16.420000000000002</v>
      </c>
      <c r="Q5">
        <v>16.510000000000002</v>
      </c>
      <c r="R5">
        <v>16.47</v>
      </c>
      <c r="S5">
        <v>16.64</v>
      </c>
      <c r="T5">
        <v>16.38</v>
      </c>
      <c r="U5">
        <f>AVERAGE(O5:T6)</f>
        <v>16.45</v>
      </c>
      <c r="V5">
        <f>STDEVA(O5:T6)</f>
        <v>0.22550952408833094</v>
      </c>
    </row>
    <row r="6" spans="1:22" x14ac:dyDescent="0.25">
      <c r="B6">
        <v>21.35</v>
      </c>
      <c r="C6">
        <v>21.19</v>
      </c>
      <c r="D6">
        <v>21.65</v>
      </c>
      <c r="E6">
        <v>21.18</v>
      </c>
      <c r="F6">
        <v>21.16</v>
      </c>
      <c r="G6">
        <v>21.62</v>
      </c>
      <c r="O6">
        <v>16</v>
      </c>
      <c r="P6">
        <v>16.309999999999999</v>
      </c>
      <c r="Q6">
        <v>16.41</v>
      </c>
      <c r="R6">
        <v>16.34</v>
      </c>
      <c r="S6">
        <v>16.86</v>
      </c>
      <c r="T6">
        <v>16.75</v>
      </c>
    </row>
    <row r="7" spans="1:22" x14ac:dyDescent="0.25">
      <c r="A7" t="s">
        <v>3</v>
      </c>
      <c r="B7">
        <v>22.71</v>
      </c>
      <c r="C7">
        <v>22.43</v>
      </c>
      <c r="D7">
        <v>22.54</v>
      </c>
      <c r="E7">
        <v>22.54</v>
      </c>
      <c r="F7">
        <v>22.45</v>
      </c>
      <c r="G7">
        <v>22.41</v>
      </c>
      <c r="H7">
        <f>AVERAGE(B7:G8)</f>
        <v>22.543333333333337</v>
      </c>
      <c r="I7">
        <f>STDEVA(B7:G8)</f>
        <v>0.15095654602526784</v>
      </c>
      <c r="N7" t="s">
        <v>3</v>
      </c>
      <c r="O7">
        <v>18.45</v>
      </c>
      <c r="P7">
        <v>18.62</v>
      </c>
      <c r="Q7">
        <v>18.489999999999998</v>
      </c>
      <c r="R7">
        <v>18.36</v>
      </c>
      <c r="S7">
        <v>18.54</v>
      </c>
      <c r="T7">
        <v>18.54</v>
      </c>
      <c r="U7">
        <v>18.53</v>
      </c>
      <c r="V7">
        <f>STDEVA(O7:T8)</f>
        <v>0.13756541143849507</v>
      </c>
    </row>
    <row r="8" spans="1:22" x14ac:dyDescent="0.25">
      <c r="B8">
        <v>22.64</v>
      </c>
      <c r="C8">
        <v>22.65</v>
      </c>
      <c r="D8">
        <v>22.78</v>
      </c>
      <c r="E8">
        <v>22.63</v>
      </c>
      <c r="F8">
        <v>22.23</v>
      </c>
      <c r="G8">
        <v>22.51</v>
      </c>
      <c r="O8">
        <v>18.510000000000002</v>
      </c>
      <c r="P8">
        <v>18.63</v>
      </c>
      <c r="Q8">
        <v>18.350000000000001</v>
      </c>
      <c r="R8">
        <v>18.73</v>
      </c>
      <c r="S8">
        <v>18.440000000000001</v>
      </c>
      <c r="T8">
        <v>18.8</v>
      </c>
    </row>
    <row r="9" spans="1:22" x14ac:dyDescent="0.25">
      <c r="A9" t="s">
        <v>22</v>
      </c>
      <c r="B9">
        <v>24.71</v>
      </c>
      <c r="C9">
        <v>24.41</v>
      </c>
      <c r="D9">
        <v>24.51</v>
      </c>
      <c r="E9">
        <v>24.61</v>
      </c>
      <c r="F9">
        <v>24.23</v>
      </c>
      <c r="G9">
        <v>24.57</v>
      </c>
      <c r="H9">
        <f>AVERAGE(B9:G10)</f>
        <v>24.498333333333335</v>
      </c>
      <c r="I9">
        <f>STDEVA(B9:G10)</f>
        <v>0.14812975475043594</v>
      </c>
      <c r="N9" t="s">
        <v>22</v>
      </c>
      <c r="O9">
        <v>20.83</v>
      </c>
      <c r="P9">
        <v>20.25</v>
      </c>
      <c r="Q9">
        <v>20.55</v>
      </c>
      <c r="R9">
        <v>20.51</v>
      </c>
      <c r="S9">
        <v>20.62</v>
      </c>
      <c r="T9">
        <v>20.58</v>
      </c>
      <c r="U9">
        <v>20.5</v>
      </c>
      <c r="V9">
        <f>STDEVA(O9:T10)</f>
        <v>0.16098889477980821</v>
      </c>
    </row>
    <row r="10" spans="1:22" x14ac:dyDescent="0.25">
      <c r="B10">
        <v>24.5</v>
      </c>
      <c r="C10">
        <v>24.63</v>
      </c>
      <c r="D10">
        <v>24.45</v>
      </c>
      <c r="E10">
        <v>24.51</v>
      </c>
      <c r="F10">
        <v>24.24</v>
      </c>
      <c r="G10">
        <v>24.61</v>
      </c>
      <c r="O10">
        <v>20.27</v>
      </c>
      <c r="P10">
        <v>20.54</v>
      </c>
      <c r="Q10">
        <v>20.43</v>
      </c>
      <c r="R10">
        <v>20.41</v>
      </c>
      <c r="S10">
        <v>20.440000000000001</v>
      </c>
      <c r="T10">
        <v>20.64</v>
      </c>
    </row>
    <row r="11" spans="1:22" x14ac:dyDescent="0.25">
      <c r="A11" t="s">
        <v>23</v>
      </c>
      <c r="B11">
        <v>25.95</v>
      </c>
      <c r="C11">
        <v>25.54</v>
      </c>
      <c r="D11">
        <v>25.47</v>
      </c>
      <c r="E11">
        <v>25.67</v>
      </c>
      <c r="F11">
        <v>25.54</v>
      </c>
      <c r="G11">
        <v>25.48</v>
      </c>
      <c r="H11">
        <f>AVERAGE(B11:G12)</f>
        <v>25.592499999999998</v>
      </c>
      <c r="I11">
        <f>STDEVA(B11:G12)</f>
        <v>0.19254869513969738</v>
      </c>
      <c r="N11" t="s">
        <v>23</v>
      </c>
      <c r="O11">
        <v>23.54</v>
      </c>
      <c r="P11">
        <v>23.45</v>
      </c>
      <c r="Q11">
        <v>23.67</v>
      </c>
      <c r="R11">
        <v>23.51</v>
      </c>
      <c r="S11">
        <v>23.74</v>
      </c>
      <c r="T11">
        <v>23.46</v>
      </c>
      <c r="U11">
        <v>23.48</v>
      </c>
      <c r="V11">
        <f>STDEVA(O11:T12)</f>
        <v>0.14196403727278242</v>
      </c>
    </row>
    <row r="12" spans="1:22" x14ac:dyDescent="0.25">
      <c r="B12">
        <v>25.92</v>
      </c>
      <c r="C12">
        <v>25.46</v>
      </c>
      <c r="D12">
        <v>25.75</v>
      </c>
      <c r="E12">
        <v>25.56</v>
      </c>
      <c r="F12">
        <v>25.34</v>
      </c>
      <c r="G12">
        <v>25.43</v>
      </c>
      <c r="O12">
        <v>23.53</v>
      </c>
      <c r="P12">
        <v>23.22</v>
      </c>
      <c r="Q12">
        <v>23.42</v>
      </c>
      <c r="R12">
        <v>23.55</v>
      </c>
      <c r="S12">
        <v>23.41</v>
      </c>
      <c r="T12">
        <v>23.31</v>
      </c>
    </row>
    <row r="15" spans="1:22" x14ac:dyDescent="0.25">
      <c r="A15" s="1" t="s">
        <v>9</v>
      </c>
      <c r="C15" t="s">
        <v>46</v>
      </c>
      <c r="H15" t="s">
        <v>20</v>
      </c>
      <c r="I15" t="s">
        <v>17</v>
      </c>
      <c r="N15" s="1" t="s">
        <v>48</v>
      </c>
      <c r="P15" t="s">
        <v>49</v>
      </c>
      <c r="U15" t="s">
        <v>20</v>
      </c>
      <c r="V15" t="s">
        <v>17</v>
      </c>
    </row>
    <row r="16" spans="1:22" x14ac:dyDescent="0.25">
      <c r="A16" t="s">
        <v>15</v>
      </c>
      <c r="B16">
        <v>22.7</v>
      </c>
      <c r="C16">
        <v>22.54</v>
      </c>
      <c r="D16">
        <v>22.52</v>
      </c>
      <c r="E16">
        <v>22.43</v>
      </c>
      <c r="F16">
        <v>22.41</v>
      </c>
      <c r="G16">
        <v>22.56</v>
      </c>
      <c r="H16">
        <v>22.49</v>
      </c>
      <c r="I16">
        <f>STDEVA(B16:G17)</f>
        <v>9.1100177959444056E-2</v>
      </c>
      <c r="N16" t="s">
        <v>15</v>
      </c>
      <c r="O16">
        <v>21.34</v>
      </c>
      <c r="P16">
        <v>21.43</v>
      </c>
      <c r="Q16">
        <v>21.65</v>
      </c>
      <c r="R16">
        <v>21.67</v>
      </c>
      <c r="S16">
        <v>21.75</v>
      </c>
      <c r="T16">
        <v>21.55</v>
      </c>
      <c r="U16">
        <v>21.55</v>
      </c>
      <c r="V16">
        <f>STDEVA(O16:T17)</f>
        <v>0.14007303289875139</v>
      </c>
    </row>
    <row r="17" spans="1:22" x14ac:dyDescent="0.25">
      <c r="B17">
        <v>22.34</v>
      </c>
      <c r="C17">
        <v>22.44</v>
      </c>
      <c r="D17">
        <v>22.47</v>
      </c>
      <c r="E17">
        <v>22.54</v>
      </c>
      <c r="F17">
        <v>22.51</v>
      </c>
      <c r="G17">
        <v>22.53</v>
      </c>
      <c r="O17">
        <v>21.54</v>
      </c>
      <c r="P17">
        <v>21.55</v>
      </c>
      <c r="Q17">
        <v>21.54</v>
      </c>
      <c r="R17">
        <v>21.58</v>
      </c>
      <c r="S17">
        <v>21.33</v>
      </c>
      <c r="T17">
        <v>21.76</v>
      </c>
    </row>
    <row r="18" spans="1:22" x14ac:dyDescent="0.25">
      <c r="A18" t="s">
        <v>3</v>
      </c>
      <c r="B18">
        <v>23.77</v>
      </c>
      <c r="C18">
        <v>23.33</v>
      </c>
      <c r="D18">
        <v>23.67</v>
      </c>
      <c r="E18">
        <v>23.15</v>
      </c>
      <c r="F18">
        <v>23.53</v>
      </c>
      <c r="G18">
        <v>23.8</v>
      </c>
      <c r="H18">
        <v>23.48</v>
      </c>
      <c r="I18">
        <f>STDEVA(B18:G19)</f>
        <v>0.22079745277406471</v>
      </c>
      <c r="N18" t="s">
        <v>3</v>
      </c>
      <c r="O18">
        <v>23.43</v>
      </c>
      <c r="P18">
        <v>23.54</v>
      </c>
      <c r="Q18">
        <v>23.59</v>
      </c>
      <c r="R18">
        <v>23.17</v>
      </c>
      <c r="S18">
        <v>23.86</v>
      </c>
      <c r="T18">
        <v>23.86</v>
      </c>
      <c r="U18">
        <v>23.51</v>
      </c>
      <c r="V18">
        <f>STDEVA(O18:T19)</f>
        <v>0.25290434171956366</v>
      </c>
    </row>
    <row r="19" spans="1:22" x14ac:dyDescent="0.25">
      <c r="B19">
        <v>23.2</v>
      </c>
      <c r="C19">
        <v>23.43</v>
      </c>
      <c r="D19">
        <v>23.41</v>
      </c>
      <c r="E19">
        <v>23.45</v>
      </c>
      <c r="F19">
        <v>23.32</v>
      </c>
      <c r="G19">
        <v>23.74</v>
      </c>
      <c r="O19">
        <v>23.21</v>
      </c>
      <c r="P19">
        <v>23.56</v>
      </c>
      <c r="Q19">
        <v>23.49</v>
      </c>
      <c r="R19">
        <v>23.11</v>
      </c>
      <c r="S19">
        <v>23.75</v>
      </c>
      <c r="T19">
        <v>23.65</v>
      </c>
    </row>
    <row r="20" spans="1:22" x14ac:dyDescent="0.25">
      <c r="A20" t="s">
        <v>22</v>
      </c>
      <c r="B20">
        <v>25.61</v>
      </c>
      <c r="C20">
        <v>25.53</v>
      </c>
      <c r="D20">
        <v>25.22</v>
      </c>
      <c r="E20">
        <v>25.37</v>
      </c>
      <c r="F20">
        <v>25.31</v>
      </c>
      <c r="G20">
        <v>25.67</v>
      </c>
      <c r="H20">
        <v>25.48</v>
      </c>
      <c r="I20">
        <f>STDEVA(B20:G21)</f>
        <v>0.18632612334942283</v>
      </c>
      <c r="N20" t="s">
        <v>22</v>
      </c>
      <c r="O20">
        <v>24.56</v>
      </c>
      <c r="P20">
        <v>24.32</v>
      </c>
      <c r="Q20">
        <v>24.33</v>
      </c>
      <c r="R20">
        <v>24.21</v>
      </c>
      <c r="S20">
        <v>24.64</v>
      </c>
      <c r="T20">
        <v>24.34</v>
      </c>
      <c r="U20">
        <v>24.53</v>
      </c>
      <c r="V20">
        <f>STDEVA(O20:T21)</f>
        <v>0.24837044668776312</v>
      </c>
    </row>
    <row r="21" spans="1:22" x14ac:dyDescent="0.25">
      <c r="B21">
        <v>25.32</v>
      </c>
      <c r="C21">
        <v>25.32</v>
      </c>
      <c r="D21">
        <v>25.57</v>
      </c>
      <c r="E21">
        <v>25.75</v>
      </c>
      <c r="F21">
        <v>25.43</v>
      </c>
      <c r="G21">
        <v>25.77</v>
      </c>
      <c r="O21">
        <v>24.24</v>
      </c>
      <c r="P21">
        <v>24.76</v>
      </c>
      <c r="Q21">
        <v>24.56</v>
      </c>
      <c r="R21">
        <v>24.86</v>
      </c>
      <c r="S21">
        <v>24.7</v>
      </c>
      <c r="T21">
        <v>24.94</v>
      </c>
    </row>
    <row r="22" spans="1:22" x14ac:dyDescent="0.25">
      <c r="A22" t="s">
        <v>23</v>
      </c>
      <c r="B22">
        <v>26.88</v>
      </c>
      <c r="C22">
        <v>26.65</v>
      </c>
      <c r="D22">
        <v>26.45</v>
      </c>
      <c r="E22">
        <v>26.35</v>
      </c>
      <c r="F22">
        <v>26.53</v>
      </c>
      <c r="G22">
        <v>26.61</v>
      </c>
      <c r="H22">
        <v>26.53</v>
      </c>
      <c r="I22">
        <f>STDEVA(B22:G23)</f>
        <v>0.17393833808147421</v>
      </c>
      <c r="N22" t="s">
        <v>23</v>
      </c>
      <c r="O22">
        <v>25.51</v>
      </c>
      <c r="P22">
        <v>25.43</v>
      </c>
      <c r="Q22">
        <v>25.37</v>
      </c>
      <c r="R22">
        <v>25.38</v>
      </c>
      <c r="S22">
        <v>25.28</v>
      </c>
      <c r="T22">
        <v>25.83</v>
      </c>
      <c r="U22">
        <v>25.48</v>
      </c>
      <c r="V22">
        <f>STDEVA(O22:T23)</f>
        <v>0.18905666939419</v>
      </c>
    </row>
    <row r="23" spans="1:22" x14ac:dyDescent="0.25">
      <c r="B23">
        <v>26.43</v>
      </c>
      <c r="C23">
        <v>26.44</v>
      </c>
      <c r="D23">
        <v>26.56</v>
      </c>
      <c r="E23">
        <v>26.7</v>
      </c>
      <c r="F23">
        <v>26.21</v>
      </c>
      <c r="G23">
        <v>26.55</v>
      </c>
      <c r="O23">
        <v>25.21</v>
      </c>
      <c r="P23">
        <v>25.44</v>
      </c>
      <c r="Q23">
        <v>25.56</v>
      </c>
      <c r="R23">
        <v>25.41</v>
      </c>
      <c r="S23">
        <v>25.67</v>
      </c>
      <c r="T23">
        <v>25.77</v>
      </c>
    </row>
    <row r="25" spans="1:22" x14ac:dyDescent="0.25">
      <c r="A25" s="1" t="s">
        <v>11</v>
      </c>
      <c r="C25" t="s">
        <v>49</v>
      </c>
      <c r="H25" t="s">
        <v>20</v>
      </c>
      <c r="I25" t="s">
        <v>17</v>
      </c>
      <c r="N25" s="1" t="s">
        <v>24</v>
      </c>
      <c r="P25" t="s">
        <v>26</v>
      </c>
      <c r="U25" t="s">
        <v>20</v>
      </c>
      <c r="V25" t="s">
        <v>17</v>
      </c>
    </row>
    <row r="26" spans="1:22" x14ac:dyDescent="0.25">
      <c r="A26" t="s">
        <v>15</v>
      </c>
      <c r="B26">
        <v>20.149999999999999</v>
      </c>
      <c r="C26">
        <v>20.23</v>
      </c>
      <c r="D26">
        <v>20.32</v>
      </c>
      <c r="E26">
        <v>20.67</v>
      </c>
      <c r="F26">
        <v>20.54</v>
      </c>
      <c r="G26">
        <v>20.190000000000001</v>
      </c>
      <c r="H26">
        <v>20.38</v>
      </c>
      <c r="I26">
        <f>STDEVA(B26:G27)</f>
        <v>0.22746961169005486</v>
      </c>
      <c r="N26" t="s">
        <v>1</v>
      </c>
      <c r="O26">
        <v>18.88</v>
      </c>
      <c r="P26">
        <v>18.649999999999999</v>
      </c>
      <c r="Q26">
        <v>18.64</v>
      </c>
      <c r="R26">
        <v>18.739999999999998</v>
      </c>
      <c r="S26">
        <v>18.73</v>
      </c>
      <c r="T26">
        <v>18.559999999999999</v>
      </c>
      <c r="U26">
        <v>18.670000000000002</v>
      </c>
      <c r="V26">
        <f>STDEVA(O26:T27)</f>
        <v>0.15574600534786803</v>
      </c>
    </row>
    <row r="27" spans="1:22" x14ac:dyDescent="0.25">
      <c r="B27">
        <v>20.12</v>
      </c>
      <c r="C27">
        <v>20.43</v>
      </c>
      <c r="D27">
        <v>20.45</v>
      </c>
      <c r="E27">
        <v>20.65</v>
      </c>
      <c r="F27">
        <v>20.76</v>
      </c>
      <c r="G27">
        <v>20.149999999999999</v>
      </c>
      <c r="O27">
        <v>18.850000000000001</v>
      </c>
      <c r="P27">
        <v>18.43</v>
      </c>
      <c r="Q27">
        <v>18.37</v>
      </c>
      <c r="R27">
        <v>18.75</v>
      </c>
      <c r="S27">
        <v>18.79</v>
      </c>
      <c r="T27">
        <v>18.68</v>
      </c>
    </row>
    <row r="28" spans="1:22" x14ac:dyDescent="0.25">
      <c r="A28" t="s">
        <v>3</v>
      </c>
      <c r="B28">
        <v>22.13</v>
      </c>
      <c r="C28">
        <v>22.14</v>
      </c>
      <c r="D28">
        <v>22.53</v>
      </c>
      <c r="E28">
        <v>22.54</v>
      </c>
      <c r="F28">
        <v>22.04</v>
      </c>
      <c r="G28">
        <v>22.56</v>
      </c>
      <c r="H28">
        <v>22.34</v>
      </c>
      <c r="I28">
        <f>STDEVA(B28:G29)</f>
        <v>0.19785210270667986</v>
      </c>
      <c r="N28" t="s">
        <v>3</v>
      </c>
      <c r="O28">
        <v>20.9</v>
      </c>
      <c r="P28">
        <v>20.81</v>
      </c>
      <c r="Q28">
        <v>20.88</v>
      </c>
      <c r="R28">
        <v>20.84</v>
      </c>
      <c r="S28">
        <v>20.54</v>
      </c>
      <c r="T28">
        <v>20.58</v>
      </c>
      <c r="U28">
        <v>20.75</v>
      </c>
      <c r="V28">
        <f>STDEVA(O28:T29)</f>
        <v>0.13749931129304097</v>
      </c>
    </row>
    <row r="29" spans="1:22" x14ac:dyDescent="0.25">
      <c r="B29">
        <v>22.53</v>
      </c>
      <c r="C29">
        <v>22.17</v>
      </c>
      <c r="D29">
        <v>22.18</v>
      </c>
      <c r="E29">
        <v>22.32</v>
      </c>
      <c r="F29">
        <v>22.53</v>
      </c>
      <c r="G29">
        <v>22.41</v>
      </c>
      <c r="O29">
        <v>20.93</v>
      </c>
      <c r="P29">
        <v>20.65</v>
      </c>
      <c r="Q29">
        <v>20.86</v>
      </c>
      <c r="R29">
        <v>20.77</v>
      </c>
      <c r="S29">
        <v>20.64</v>
      </c>
      <c r="T29">
        <v>20.62</v>
      </c>
    </row>
    <row r="30" spans="1:22" x14ac:dyDescent="0.25">
      <c r="A30" t="s">
        <v>22</v>
      </c>
      <c r="B30">
        <v>23.12</v>
      </c>
      <c r="C30">
        <v>23.16</v>
      </c>
      <c r="D30">
        <v>23.16</v>
      </c>
      <c r="E30">
        <v>23.17</v>
      </c>
      <c r="F30">
        <v>23.63</v>
      </c>
      <c r="G30">
        <v>23.54</v>
      </c>
      <c r="H30">
        <v>23.28</v>
      </c>
      <c r="I30">
        <f>STDEVA(B30:G31)</f>
        <v>0.2029087718581174</v>
      </c>
      <c r="N30" t="s">
        <v>27</v>
      </c>
      <c r="O30">
        <v>21.61</v>
      </c>
      <c r="P30">
        <v>21.43</v>
      </c>
      <c r="Q30">
        <v>21.53</v>
      </c>
      <c r="R30">
        <v>21.65</v>
      </c>
      <c r="S30">
        <v>21.71</v>
      </c>
      <c r="T30">
        <v>21.41</v>
      </c>
      <c r="U30">
        <f>AVERAGE(O30:T31)</f>
        <v>21.544166666666666</v>
      </c>
      <c r="V30">
        <f>STDEVA(O30:T31)</f>
        <v>9.7183830803776003E-2</v>
      </c>
    </row>
    <row r="31" spans="1:22" x14ac:dyDescent="0.25">
      <c r="B31">
        <v>23.15</v>
      </c>
      <c r="C31">
        <v>23.53</v>
      </c>
      <c r="D31">
        <v>23.43</v>
      </c>
      <c r="E31">
        <v>23.05</v>
      </c>
      <c r="F31">
        <v>23.41</v>
      </c>
      <c r="G31">
        <v>23.12</v>
      </c>
      <c r="O31">
        <v>21.66</v>
      </c>
      <c r="P31">
        <v>21.45</v>
      </c>
      <c r="Q31">
        <v>21.54</v>
      </c>
      <c r="R31">
        <v>21.53</v>
      </c>
      <c r="S31">
        <v>21.46</v>
      </c>
      <c r="T31">
        <v>21.55</v>
      </c>
    </row>
    <row r="32" spans="1:22" x14ac:dyDescent="0.25">
      <c r="A32" t="s">
        <v>23</v>
      </c>
      <c r="B32">
        <v>25.44</v>
      </c>
      <c r="C32">
        <v>25.43</v>
      </c>
      <c r="D32">
        <v>25.46</v>
      </c>
      <c r="E32">
        <v>25.48</v>
      </c>
      <c r="F32">
        <v>25.56</v>
      </c>
      <c r="G32">
        <v>25.32</v>
      </c>
      <c r="H32">
        <v>25.48</v>
      </c>
      <c r="I32">
        <f>STDEVA(B32:G33)</f>
        <v>0.19425654702121611</v>
      </c>
      <c r="N32" t="s">
        <v>28</v>
      </c>
      <c r="O32">
        <v>22.12</v>
      </c>
      <c r="P32">
        <v>22.32</v>
      </c>
      <c r="Q32">
        <v>22.45</v>
      </c>
      <c r="R32">
        <v>22.43</v>
      </c>
      <c r="S32">
        <v>22.84</v>
      </c>
      <c r="T32">
        <v>22.74</v>
      </c>
      <c r="U32">
        <f>AVERAGE(O32:T33)</f>
        <v>22.49</v>
      </c>
      <c r="V32">
        <f>STDEVA(O32:T33)</f>
        <v>0.27079008978777697</v>
      </c>
    </row>
    <row r="33" spans="2:23" x14ac:dyDescent="0.25">
      <c r="B33">
        <v>25.77</v>
      </c>
      <c r="C33">
        <v>25.56</v>
      </c>
      <c r="D33">
        <v>25.84</v>
      </c>
      <c r="E33">
        <v>25.31</v>
      </c>
      <c r="F33">
        <v>25.48</v>
      </c>
      <c r="G33">
        <v>25.12</v>
      </c>
      <c r="O33">
        <v>22.17</v>
      </c>
      <c r="P33">
        <v>22.11</v>
      </c>
      <c r="Q33">
        <v>22.65</v>
      </c>
      <c r="R33">
        <v>22.48</v>
      </c>
      <c r="S33">
        <v>22.74</v>
      </c>
      <c r="T33">
        <v>22.83</v>
      </c>
    </row>
    <row r="35" spans="2:23" x14ac:dyDescent="0.25">
      <c r="T35" t="s">
        <v>50</v>
      </c>
      <c r="U35">
        <f>AVERAGE(U26:U32)</f>
        <v>20.863541666666666</v>
      </c>
    </row>
    <row r="38" spans="2:23" x14ac:dyDescent="0.25">
      <c r="N38" s="1" t="s">
        <v>12</v>
      </c>
      <c r="O38" t="s">
        <v>25</v>
      </c>
      <c r="U38" t="s">
        <v>20</v>
      </c>
      <c r="V38" t="s">
        <v>17</v>
      </c>
      <c r="W38" t="s">
        <v>34</v>
      </c>
    </row>
    <row r="39" spans="2:23" x14ac:dyDescent="0.25">
      <c r="N39" t="s">
        <v>15</v>
      </c>
      <c r="O39">
        <v>19.45</v>
      </c>
      <c r="P39">
        <v>19.21</v>
      </c>
      <c r="Q39">
        <v>19.23</v>
      </c>
      <c r="R39">
        <v>19.510000000000002</v>
      </c>
      <c r="S39">
        <v>19.239999999999998</v>
      </c>
      <c r="T39">
        <v>19.71</v>
      </c>
      <c r="U39">
        <v>19.43</v>
      </c>
      <c r="V39">
        <f>STDEVA(O39:T40)</f>
        <v>0.19465587350734925</v>
      </c>
    </row>
    <row r="40" spans="2:23" x14ac:dyDescent="0.25">
      <c r="O40">
        <v>19.649999999999999</v>
      </c>
      <c r="P40">
        <v>19.440000000000001</v>
      </c>
      <c r="Q40">
        <v>19.18</v>
      </c>
      <c r="R40">
        <v>19.64</v>
      </c>
      <c r="S40">
        <v>19.61</v>
      </c>
      <c r="T40">
        <v>19.29</v>
      </c>
    </row>
    <row r="41" spans="2:23" x14ac:dyDescent="0.25">
      <c r="N41" t="s">
        <v>21</v>
      </c>
      <c r="O41">
        <v>19.829999999999998</v>
      </c>
      <c r="P41">
        <v>19.54</v>
      </c>
      <c r="Q41">
        <v>19.63</v>
      </c>
      <c r="R41">
        <v>19.649999999999999</v>
      </c>
      <c r="S41">
        <v>19.739999999999998</v>
      </c>
      <c r="T41">
        <v>19.73</v>
      </c>
      <c r="U41">
        <v>19.72</v>
      </c>
      <c r="V41">
        <f>STDEVA(O41:T42)</f>
        <v>9.8288382124267576E-2</v>
      </c>
    </row>
    <row r="42" spans="2:23" x14ac:dyDescent="0.25">
      <c r="O42">
        <v>19.649999999999999</v>
      </c>
      <c r="P42">
        <v>19.809999999999999</v>
      </c>
      <c r="Q42">
        <v>19.72</v>
      </c>
      <c r="R42">
        <v>19.77</v>
      </c>
      <c r="S42">
        <v>19.75</v>
      </c>
      <c r="T42">
        <v>19.899999999999999</v>
      </c>
    </row>
    <row r="43" spans="2:23" x14ac:dyDescent="0.25">
      <c r="N43" t="s">
        <v>22</v>
      </c>
      <c r="O43">
        <v>20.22</v>
      </c>
      <c r="P43">
        <v>20.67</v>
      </c>
      <c r="Q43">
        <v>20.11</v>
      </c>
      <c r="R43">
        <v>20.23</v>
      </c>
      <c r="S43">
        <v>20.75</v>
      </c>
      <c r="T43">
        <v>20.309999999999999</v>
      </c>
      <c r="U43">
        <v>20.36</v>
      </c>
      <c r="V43">
        <f>STDEVA(O43:T44)</f>
        <v>0.21358945326362588</v>
      </c>
    </row>
    <row r="44" spans="2:23" x14ac:dyDescent="0.25">
      <c r="O44">
        <v>20.239999999999998</v>
      </c>
      <c r="P44">
        <v>20.190000000000001</v>
      </c>
      <c r="Q44">
        <v>20.43</v>
      </c>
      <c r="R44">
        <v>20.170000000000002</v>
      </c>
      <c r="S44">
        <v>20.54</v>
      </c>
      <c r="T44">
        <v>20.55</v>
      </c>
    </row>
    <row r="45" spans="2:23" x14ac:dyDescent="0.25">
      <c r="N45" t="s">
        <v>23</v>
      </c>
      <c r="O45">
        <v>21.13</v>
      </c>
      <c r="P45">
        <v>21.33</v>
      </c>
      <c r="Q45">
        <v>21.15</v>
      </c>
      <c r="R45">
        <v>21.26</v>
      </c>
      <c r="S45">
        <v>21.15</v>
      </c>
      <c r="T45">
        <v>21.71</v>
      </c>
      <c r="U45">
        <v>21.32</v>
      </c>
      <c r="V45">
        <f>STDEVA(O45:T46)</f>
        <v>0.2305116180599284</v>
      </c>
    </row>
    <row r="46" spans="2:23" x14ac:dyDescent="0.25">
      <c r="O46">
        <v>21.02</v>
      </c>
      <c r="P46">
        <v>21.11</v>
      </c>
      <c r="Q46">
        <v>21.32</v>
      </c>
      <c r="R46">
        <v>21.55</v>
      </c>
      <c r="S46">
        <v>21.5</v>
      </c>
      <c r="T46">
        <v>21.66</v>
      </c>
    </row>
    <row r="47" spans="2:23" x14ac:dyDescent="0.25">
      <c r="T47" t="s">
        <v>50</v>
      </c>
      <c r="U47">
        <f>AVERAGE(U39:U46)</f>
        <v>20.2075</v>
      </c>
    </row>
    <row r="49" spans="17:19" x14ac:dyDescent="0.25">
      <c r="Q49" t="s">
        <v>51</v>
      </c>
      <c r="R49" t="s">
        <v>50</v>
      </c>
      <c r="S49">
        <f>AVERAGE(U35,U47)</f>
        <v>20.535520833333333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8D070-3DBF-47D1-9E89-5F9B41566487}">
  <dimension ref="A1:M72"/>
  <sheetViews>
    <sheetView tabSelected="1" workbookViewId="0">
      <selection activeCell="L8" sqref="L8"/>
    </sheetView>
  </sheetViews>
  <sheetFormatPr defaultRowHeight="15" x14ac:dyDescent="0.25"/>
  <sheetData>
    <row r="1" spans="1:13" x14ac:dyDescent="0.25">
      <c r="A1" s="1" t="s">
        <v>7</v>
      </c>
      <c r="B1" s="1"/>
      <c r="C1" t="s">
        <v>46</v>
      </c>
      <c r="H1" t="s">
        <v>20</v>
      </c>
      <c r="I1" t="s">
        <v>17</v>
      </c>
      <c r="J1" t="s">
        <v>34</v>
      </c>
      <c r="K1" s="3" t="s">
        <v>52</v>
      </c>
      <c r="L1" s="3" t="s">
        <v>40</v>
      </c>
      <c r="M1" s="3" t="s">
        <v>53</v>
      </c>
    </row>
    <row r="2" spans="1:13" x14ac:dyDescent="0.25">
      <c r="A2" t="s">
        <v>15</v>
      </c>
      <c r="B2">
        <v>21.14</v>
      </c>
      <c r="C2">
        <v>21.16</v>
      </c>
      <c r="D2">
        <v>21.21</v>
      </c>
      <c r="E2">
        <v>21.31</v>
      </c>
      <c r="F2">
        <v>21.51</v>
      </c>
      <c r="G2">
        <v>21.17</v>
      </c>
      <c r="H2">
        <f>AVERAGE(B2:G3)</f>
        <v>21.304166666666667</v>
      </c>
      <c r="I2">
        <f>STDEVA(B2:G3)</f>
        <v>0.18773571042744347</v>
      </c>
      <c r="J2">
        <f>STDEV(B2:G3)/SQRT(COUNT(B2:G3))</f>
        <v>5.4194631475895066E-2</v>
      </c>
      <c r="K2">
        <f>H2-E11</f>
        <v>0.774166666666666</v>
      </c>
      <c r="L2">
        <f>K2-K6</f>
        <v>-3.1941666666666677</v>
      </c>
      <c r="M2">
        <f>POWER(2,-L2)</f>
        <v>9.1525050634051581</v>
      </c>
    </row>
    <row r="3" spans="1:13" x14ac:dyDescent="0.25">
      <c r="B3">
        <v>21.35</v>
      </c>
      <c r="C3">
        <v>21.19</v>
      </c>
      <c r="D3">
        <v>21.65</v>
      </c>
      <c r="E3">
        <v>21.18</v>
      </c>
      <c r="F3">
        <v>21.16</v>
      </c>
      <c r="G3">
        <v>21.62</v>
      </c>
    </row>
    <row r="4" spans="1:13" x14ac:dyDescent="0.25">
      <c r="A4" t="s">
        <v>3</v>
      </c>
      <c r="B4">
        <v>22.71</v>
      </c>
      <c r="C4">
        <v>22.43</v>
      </c>
      <c r="D4">
        <v>22.54</v>
      </c>
      <c r="E4">
        <v>22.54</v>
      </c>
      <c r="F4">
        <v>22.45</v>
      </c>
      <c r="G4">
        <v>22.41</v>
      </c>
      <c r="H4">
        <f>AVERAGE(B4:G5)</f>
        <v>22.543333333333337</v>
      </c>
      <c r="I4">
        <f>STDEVA(B4:G5)</f>
        <v>0.15095654602526784</v>
      </c>
      <c r="J4">
        <f>STDEV(B4:G5)/SQRT(COUNT(B4:G5))</f>
        <v>4.3577401241812259E-2</v>
      </c>
      <c r="K4">
        <f>H4-E11</f>
        <v>2.0133333333333354</v>
      </c>
      <c r="L4">
        <f>K4-K6</f>
        <v>-1.9549999999999983</v>
      </c>
      <c r="M4">
        <f>POWER(2,-L4)</f>
        <v>3.8771592677402551</v>
      </c>
    </row>
    <row r="5" spans="1:13" x14ac:dyDescent="0.25">
      <c r="B5">
        <v>22.64</v>
      </c>
      <c r="C5">
        <v>22.65</v>
      </c>
      <c r="D5">
        <v>22.78</v>
      </c>
      <c r="E5">
        <v>22.63</v>
      </c>
      <c r="F5">
        <v>22.23</v>
      </c>
      <c r="G5">
        <v>22.51</v>
      </c>
    </row>
    <row r="6" spans="1:13" x14ac:dyDescent="0.25">
      <c r="A6" t="s">
        <v>22</v>
      </c>
      <c r="B6">
        <v>24.71</v>
      </c>
      <c r="C6">
        <v>24.41</v>
      </c>
      <c r="D6">
        <v>24.51</v>
      </c>
      <c r="E6">
        <v>24.61</v>
      </c>
      <c r="F6">
        <v>24.23</v>
      </c>
      <c r="G6">
        <v>24.57</v>
      </c>
      <c r="H6">
        <f>AVERAGE(B6:G7)</f>
        <v>24.498333333333335</v>
      </c>
      <c r="I6">
        <f>STDEVA(B6:G7)</f>
        <v>0.14812975475043594</v>
      </c>
      <c r="J6">
        <f>STDEV(B6:G7)/SQRT(COUNT(B6:G7))</f>
        <v>4.2761376890078723E-2</v>
      </c>
      <c r="K6">
        <f>H6-E11</f>
        <v>3.9683333333333337</v>
      </c>
      <c r="L6">
        <f>K6-K6</f>
        <v>0</v>
      </c>
      <c r="M6">
        <f>POWER(2,-L6)</f>
        <v>1</v>
      </c>
    </row>
    <row r="7" spans="1:13" x14ac:dyDescent="0.25">
      <c r="B7">
        <v>24.5</v>
      </c>
      <c r="C7">
        <v>24.63</v>
      </c>
      <c r="D7">
        <v>24.45</v>
      </c>
      <c r="E7">
        <v>24.51</v>
      </c>
      <c r="F7">
        <v>24.24</v>
      </c>
      <c r="G7">
        <v>24.61</v>
      </c>
    </row>
    <row r="8" spans="1:13" x14ac:dyDescent="0.25">
      <c r="A8" t="s">
        <v>23</v>
      </c>
      <c r="B8">
        <v>25.95</v>
      </c>
      <c r="C8">
        <v>25.54</v>
      </c>
      <c r="D8">
        <v>25.47</v>
      </c>
      <c r="E8">
        <v>25.67</v>
      </c>
      <c r="F8">
        <v>25.54</v>
      </c>
      <c r="G8">
        <v>25.48</v>
      </c>
      <c r="H8">
        <f>AVERAGE(B8:G9)</f>
        <v>25.592499999999998</v>
      </c>
      <c r="I8">
        <f>STDEVA(B8:G9)</f>
        <v>0.19254869513969738</v>
      </c>
      <c r="J8">
        <f>STDEV(B8:G9)/SQRT(COUNT(B8:G9))</f>
        <v>5.5584020485507736E-2</v>
      </c>
      <c r="K8">
        <f>H8-E11</f>
        <v>5.0624999999999964</v>
      </c>
      <c r="L8">
        <f>K8-K6</f>
        <v>1.0941666666666627</v>
      </c>
      <c r="M8">
        <f>POWER(2,-L8)</f>
        <v>0.46840660785717048</v>
      </c>
    </row>
    <row r="9" spans="1:13" x14ac:dyDescent="0.25">
      <c r="B9">
        <v>25.92</v>
      </c>
      <c r="C9">
        <v>25.46</v>
      </c>
      <c r="D9">
        <v>25.75</v>
      </c>
      <c r="E9">
        <v>25.56</v>
      </c>
      <c r="F9">
        <v>25.34</v>
      </c>
      <c r="G9">
        <v>25.43</v>
      </c>
    </row>
    <row r="11" spans="1:13" x14ac:dyDescent="0.25">
      <c r="C11" t="s">
        <v>51</v>
      </c>
      <c r="D11" t="s">
        <v>50</v>
      </c>
      <c r="E11">
        <v>20.53</v>
      </c>
    </row>
    <row r="14" spans="1:13" x14ac:dyDescent="0.25">
      <c r="A14" s="1" t="s">
        <v>9</v>
      </c>
      <c r="C14" t="s">
        <v>46</v>
      </c>
      <c r="H14" t="s">
        <v>20</v>
      </c>
      <c r="I14" t="s">
        <v>17</v>
      </c>
      <c r="J14" t="s">
        <v>34</v>
      </c>
      <c r="K14" s="3" t="s">
        <v>39</v>
      </c>
      <c r="L14" s="3" t="s">
        <v>40</v>
      </c>
      <c r="M14" s="3" t="s">
        <v>37</v>
      </c>
    </row>
    <row r="15" spans="1:13" x14ac:dyDescent="0.25">
      <c r="A15" t="s">
        <v>15</v>
      </c>
      <c r="B15">
        <v>22.7</v>
      </c>
      <c r="C15">
        <v>22.54</v>
      </c>
      <c r="D15">
        <v>22.52</v>
      </c>
      <c r="E15">
        <v>22.43</v>
      </c>
      <c r="F15">
        <v>22.41</v>
      </c>
      <c r="G15">
        <v>22.56</v>
      </c>
      <c r="H15">
        <v>22.49</v>
      </c>
      <c r="I15">
        <f>STDEVA(B15:G16)</f>
        <v>9.1100177959444056E-2</v>
      </c>
      <c r="J15">
        <f>STDEV(B15:G16)/SQRT(COUNT(B15:G16))</f>
        <v>2.6298356134053919E-2</v>
      </c>
      <c r="K15">
        <f>H15-E11</f>
        <v>1.9599999999999973</v>
      </c>
      <c r="L15">
        <f>K15-K19</f>
        <v>-2.990000000000002</v>
      </c>
      <c r="M15">
        <f>POWER(2,-L15)</f>
        <v>7.9447399634962981</v>
      </c>
    </row>
    <row r="16" spans="1:13" x14ac:dyDescent="0.25">
      <c r="B16">
        <v>22.34</v>
      </c>
      <c r="C16">
        <v>22.44</v>
      </c>
      <c r="D16">
        <v>22.47</v>
      </c>
      <c r="E16">
        <v>22.54</v>
      </c>
      <c r="F16">
        <v>22.51</v>
      </c>
      <c r="G16">
        <v>22.53</v>
      </c>
    </row>
    <row r="17" spans="1:13" x14ac:dyDescent="0.25">
      <c r="A17" t="s">
        <v>3</v>
      </c>
      <c r="B17">
        <v>23.77</v>
      </c>
      <c r="C17">
        <v>23.33</v>
      </c>
      <c r="D17">
        <v>23.67</v>
      </c>
      <c r="E17">
        <v>23.15</v>
      </c>
      <c r="F17">
        <v>23.53</v>
      </c>
      <c r="G17">
        <v>23.8</v>
      </c>
      <c r="H17">
        <v>23.48</v>
      </c>
      <c r="I17">
        <f>STDEVA(B17:G18)</f>
        <v>0.22079745277406471</v>
      </c>
      <c r="J17">
        <f>STDEV(B17:G18)/SQRT(COUNT(B17:G18))</f>
        <v>6.3738734397744967E-2</v>
      </c>
      <c r="K17">
        <f>H17-E11</f>
        <v>2.9499999999999993</v>
      </c>
      <c r="L17">
        <f>K17-K19</f>
        <v>-2</v>
      </c>
      <c r="M17">
        <f>POWER(2,-L17)</f>
        <v>4</v>
      </c>
    </row>
    <row r="18" spans="1:13" x14ac:dyDescent="0.25">
      <c r="B18">
        <v>23.2</v>
      </c>
      <c r="C18">
        <v>23.43</v>
      </c>
      <c r="D18">
        <v>23.41</v>
      </c>
      <c r="E18">
        <v>23.45</v>
      </c>
      <c r="F18">
        <v>23.32</v>
      </c>
      <c r="G18">
        <v>23.74</v>
      </c>
    </row>
    <row r="19" spans="1:13" x14ac:dyDescent="0.25">
      <c r="A19" t="s">
        <v>22</v>
      </c>
      <c r="B19">
        <v>25.61</v>
      </c>
      <c r="C19">
        <v>25.53</v>
      </c>
      <c r="D19">
        <v>25.22</v>
      </c>
      <c r="E19">
        <v>25.37</v>
      </c>
      <c r="F19">
        <v>25.31</v>
      </c>
      <c r="G19">
        <v>25.67</v>
      </c>
      <c r="H19">
        <v>25.48</v>
      </c>
      <c r="I19">
        <f>STDEVA(B19:G20)</f>
        <v>0.18632612334942283</v>
      </c>
      <c r="J19">
        <f>STDEV(B19:G20)/SQRT(COUNT(B19:G20))</f>
        <v>5.378771873642435E-2</v>
      </c>
      <c r="K19">
        <f>H19-E11</f>
        <v>4.9499999999999993</v>
      </c>
      <c r="L19">
        <f>K19-K19</f>
        <v>0</v>
      </c>
      <c r="M19">
        <f>POWER(2,-L19)</f>
        <v>1</v>
      </c>
    </row>
    <row r="20" spans="1:13" x14ac:dyDescent="0.25">
      <c r="B20">
        <v>25.32</v>
      </c>
      <c r="C20">
        <v>25.32</v>
      </c>
      <c r="D20">
        <v>25.57</v>
      </c>
      <c r="E20">
        <v>25.75</v>
      </c>
      <c r="F20">
        <v>25.43</v>
      </c>
      <c r="G20">
        <v>25.77</v>
      </c>
    </row>
    <row r="21" spans="1:13" x14ac:dyDescent="0.25">
      <c r="A21" t="s">
        <v>23</v>
      </c>
      <c r="B21">
        <v>26.88</v>
      </c>
      <c r="C21">
        <v>26.65</v>
      </c>
      <c r="D21">
        <v>26.45</v>
      </c>
      <c r="E21">
        <v>26.35</v>
      </c>
      <c r="F21">
        <v>26.53</v>
      </c>
      <c r="G21">
        <v>26.61</v>
      </c>
      <c r="H21">
        <v>26.53</v>
      </c>
      <c r="I21">
        <f>STDEVA(B21:G22)</f>
        <v>0.17393833808147421</v>
      </c>
      <c r="J21">
        <f>STDEV(B21:G22)/SQRT(COUNT(B21:G22))</f>
        <v>5.0211673156867642E-2</v>
      </c>
      <c r="K21">
        <f>H21-E11</f>
        <v>6</v>
      </c>
      <c r="L21">
        <f>K21-K19</f>
        <v>1.0500000000000007</v>
      </c>
      <c r="M21">
        <f>POWER(2,-L21)</f>
        <v>0.48296816446242252</v>
      </c>
    </row>
    <row r="22" spans="1:13" x14ac:dyDescent="0.25">
      <c r="B22">
        <v>26.43</v>
      </c>
      <c r="C22">
        <v>26.44</v>
      </c>
      <c r="D22">
        <v>26.56</v>
      </c>
      <c r="E22">
        <v>26.7</v>
      </c>
      <c r="F22">
        <v>26.21</v>
      </c>
      <c r="G22">
        <v>26.55</v>
      </c>
    </row>
    <row r="24" spans="1:13" x14ac:dyDescent="0.25">
      <c r="A24" s="1" t="s">
        <v>47</v>
      </c>
      <c r="C24" t="s">
        <v>46</v>
      </c>
      <c r="H24" t="s">
        <v>20</v>
      </c>
      <c r="I24" t="s">
        <v>17</v>
      </c>
      <c r="J24" t="s">
        <v>34</v>
      </c>
      <c r="K24" s="3" t="s">
        <v>39</v>
      </c>
      <c r="L24" s="3" t="s">
        <v>40</v>
      </c>
      <c r="M24" s="3" t="s">
        <v>37</v>
      </c>
    </row>
    <row r="25" spans="1:13" x14ac:dyDescent="0.25">
      <c r="A25" t="s">
        <v>15</v>
      </c>
      <c r="B25">
        <v>16.309999999999999</v>
      </c>
      <c r="C25">
        <v>16.420000000000002</v>
      </c>
      <c r="D25">
        <v>16.510000000000002</v>
      </c>
      <c r="E25">
        <v>16.47</v>
      </c>
      <c r="F25">
        <v>16.64</v>
      </c>
      <c r="G25">
        <v>16.38</v>
      </c>
      <c r="H25">
        <f>AVERAGE(B25:G26)</f>
        <v>16.45</v>
      </c>
      <c r="I25">
        <f>STDEVA(B25:G26)</f>
        <v>0.22550952408833094</v>
      </c>
      <c r="J25">
        <f>STDEV(B25:G26)/SQRT(COUNT(B25:G26))</f>
        <v>6.5098992218611137E-2</v>
      </c>
      <c r="K25">
        <f>H25-E11</f>
        <v>-4.0800000000000018</v>
      </c>
      <c r="L25">
        <f>K25-K29</f>
        <v>-4.0500000000000007</v>
      </c>
      <c r="M25">
        <f>POWER(2,-L25)</f>
        <v>16.564238781462045</v>
      </c>
    </row>
    <row r="26" spans="1:13" x14ac:dyDescent="0.25">
      <c r="B26">
        <v>16</v>
      </c>
      <c r="C26">
        <v>16.309999999999999</v>
      </c>
      <c r="D26">
        <v>16.41</v>
      </c>
      <c r="E26">
        <v>16.34</v>
      </c>
      <c r="F26">
        <v>16.86</v>
      </c>
      <c r="G26">
        <v>16.75</v>
      </c>
    </row>
    <row r="27" spans="1:13" x14ac:dyDescent="0.25">
      <c r="A27" t="s">
        <v>3</v>
      </c>
      <c r="B27">
        <v>18.45</v>
      </c>
      <c r="C27">
        <v>18.62</v>
      </c>
      <c r="D27">
        <v>18.489999999999998</v>
      </c>
      <c r="E27">
        <v>18.36</v>
      </c>
      <c r="F27">
        <v>18.54</v>
      </c>
      <c r="G27">
        <v>18.54</v>
      </c>
      <c r="H27">
        <v>18.53</v>
      </c>
      <c r="I27">
        <f>STDEVA(B27:G28)</f>
        <v>0.13756541143849507</v>
      </c>
      <c r="J27">
        <f>STDEV(B27:G28)/SQRT(COUNT(B27:G28))</f>
        <v>3.9711713662598382E-2</v>
      </c>
      <c r="K27">
        <f>H27-E11</f>
        <v>-2</v>
      </c>
      <c r="L27">
        <f>K27-K29</f>
        <v>-1.9699999999999989</v>
      </c>
      <c r="M27">
        <f>POWER(2,-L27)</f>
        <v>3.9176811903477042</v>
      </c>
    </row>
    <row r="28" spans="1:13" x14ac:dyDescent="0.25">
      <c r="B28">
        <v>18.510000000000002</v>
      </c>
      <c r="C28">
        <v>18.63</v>
      </c>
      <c r="D28">
        <v>18.350000000000001</v>
      </c>
      <c r="E28">
        <v>18.73</v>
      </c>
      <c r="F28">
        <v>18.440000000000001</v>
      </c>
      <c r="G28">
        <v>18.8</v>
      </c>
    </row>
    <row r="29" spans="1:13" x14ac:dyDescent="0.25">
      <c r="A29" t="s">
        <v>22</v>
      </c>
      <c r="B29">
        <v>20.83</v>
      </c>
      <c r="C29">
        <v>20.25</v>
      </c>
      <c r="D29">
        <v>20.55</v>
      </c>
      <c r="E29">
        <v>20.51</v>
      </c>
      <c r="F29">
        <v>20.62</v>
      </c>
      <c r="G29">
        <v>20.58</v>
      </c>
      <c r="H29">
        <v>20.5</v>
      </c>
      <c r="I29">
        <f>STDEVA(B29:G30)</f>
        <v>0.16098889477980821</v>
      </c>
      <c r="J29">
        <f>STDEV(B29:G30)/SQRT(COUNT(B29:G30))</f>
        <v>4.6473490868831305E-2</v>
      </c>
      <c r="K29">
        <f>H29-E11</f>
        <v>-3.0000000000001137E-2</v>
      </c>
      <c r="L29">
        <f>K29-K29</f>
        <v>0</v>
      </c>
      <c r="M29">
        <f>POWER(2,-L29)</f>
        <v>1</v>
      </c>
    </row>
    <row r="30" spans="1:13" x14ac:dyDescent="0.25">
      <c r="B30">
        <v>20.27</v>
      </c>
      <c r="C30">
        <v>20.54</v>
      </c>
      <c r="D30">
        <v>20.43</v>
      </c>
      <c r="E30">
        <v>20.41</v>
      </c>
      <c r="F30">
        <v>20.440000000000001</v>
      </c>
      <c r="G30">
        <v>20.64</v>
      </c>
    </row>
    <row r="31" spans="1:13" x14ac:dyDescent="0.25">
      <c r="A31" t="s">
        <v>23</v>
      </c>
      <c r="B31">
        <v>21.54</v>
      </c>
      <c r="C31">
        <v>21.45</v>
      </c>
      <c r="D31">
        <v>21.67</v>
      </c>
      <c r="E31">
        <v>21.51</v>
      </c>
      <c r="F31">
        <v>21.74</v>
      </c>
      <c r="G31">
        <v>21.46</v>
      </c>
      <c r="H31">
        <v>21.48</v>
      </c>
      <c r="I31">
        <f>STDEVA(B31:G32)</f>
        <v>0.1419640372727824</v>
      </c>
      <c r="J31">
        <f>STDEV(B31:G32)/SQRT(COUNT(B31:G32))</f>
        <v>4.0981487567343496E-2</v>
      </c>
      <c r="K31">
        <f>H31-E11</f>
        <v>0.94999999999999929</v>
      </c>
      <c r="L31">
        <f>K31-K29</f>
        <v>0.98000000000000043</v>
      </c>
      <c r="M31">
        <f>POWER(2,-L31)</f>
        <v>0.50697973989501444</v>
      </c>
    </row>
    <row r="32" spans="1:13" x14ac:dyDescent="0.25">
      <c r="B32">
        <v>21.53</v>
      </c>
      <c r="C32">
        <v>21.22</v>
      </c>
      <c r="D32">
        <v>21.42</v>
      </c>
      <c r="E32">
        <v>21.55</v>
      </c>
      <c r="F32">
        <v>21.41</v>
      </c>
      <c r="G32">
        <v>21.31</v>
      </c>
    </row>
    <row r="35" spans="1:13" x14ac:dyDescent="0.25">
      <c r="A35" s="1" t="s">
        <v>48</v>
      </c>
      <c r="C35" t="s">
        <v>49</v>
      </c>
      <c r="H35" t="s">
        <v>20</v>
      </c>
      <c r="I35" t="s">
        <v>17</v>
      </c>
      <c r="J35" t="s">
        <v>34</v>
      </c>
      <c r="K35" s="3" t="s">
        <v>39</v>
      </c>
      <c r="L35" s="3" t="s">
        <v>42</v>
      </c>
      <c r="M35" s="3" t="s">
        <v>37</v>
      </c>
    </row>
    <row r="36" spans="1:13" x14ac:dyDescent="0.25">
      <c r="A36" t="s">
        <v>15</v>
      </c>
      <c r="B36">
        <v>21.34</v>
      </c>
      <c r="C36">
        <v>21.43</v>
      </c>
      <c r="D36">
        <v>21.65</v>
      </c>
      <c r="E36">
        <v>21.67</v>
      </c>
      <c r="F36">
        <v>21.75</v>
      </c>
      <c r="G36">
        <v>21.55</v>
      </c>
      <c r="H36">
        <v>21.55</v>
      </c>
      <c r="I36">
        <f>STDEVA(B36:G37)</f>
        <v>0.14007303289875139</v>
      </c>
      <c r="J36">
        <f>STDEV(B36:G37)/SQRT(COUNT(B36:G37))</f>
        <v>4.0435601625150711E-2</v>
      </c>
      <c r="K36">
        <f>H36-E44</f>
        <v>1.0199999999999996</v>
      </c>
      <c r="L36">
        <f>K36-K40</f>
        <v>-2.9800000000000004</v>
      </c>
      <c r="M36">
        <f>POWER(2,-L36)</f>
        <v>7.8898616359468745</v>
      </c>
    </row>
    <row r="37" spans="1:13" x14ac:dyDescent="0.25">
      <c r="B37">
        <v>21.54</v>
      </c>
      <c r="C37">
        <v>21.55</v>
      </c>
      <c r="D37">
        <v>21.54</v>
      </c>
      <c r="E37">
        <v>21.58</v>
      </c>
      <c r="F37">
        <v>21.33</v>
      </c>
      <c r="G37">
        <v>21.76</v>
      </c>
    </row>
    <row r="38" spans="1:13" x14ac:dyDescent="0.25">
      <c r="A38" t="s">
        <v>3</v>
      </c>
      <c r="B38">
        <v>23.43</v>
      </c>
      <c r="C38">
        <v>23.54</v>
      </c>
      <c r="D38">
        <v>23.59</v>
      </c>
      <c r="E38">
        <v>23.17</v>
      </c>
      <c r="F38">
        <v>23.86</v>
      </c>
      <c r="G38">
        <v>23.86</v>
      </c>
      <c r="H38">
        <v>23.51</v>
      </c>
      <c r="I38">
        <f>STDEVA(B38:G39)</f>
        <v>0.25290434171956366</v>
      </c>
      <c r="J38">
        <f>STDEV(B38:G39)/SQRT(COUNT(B38:G39))</f>
        <v>7.3007194885507595E-2</v>
      </c>
      <c r="K38">
        <f>H38-E44</f>
        <v>2.9800000000000004</v>
      </c>
      <c r="L38">
        <f>K38-K40</f>
        <v>-1.0199999999999996</v>
      </c>
      <c r="M38">
        <f>POWER(2,-L38)</f>
        <v>2.0279189595800577</v>
      </c>
    </row>
    <row r="39" spans="1:13" x14ac:dyDescent="0.25">
      <c r="B39">
        <v>23.21</v>
      </c>
      <c r="C39">
        <v>23.56</v>
      </c>
      <c r="D39">
        <v>23.49</v>
      </c>
      <c r="E39">
        <v>23.11</v>
      </c>
      <c r="F39">
        <v>23.75</v>
      </c>
      <c r="G39">
        <v>23.65</v>
      </c>
    </row>
    <row r="40" spans="1:13" x14ac:dyDescent="0.25">
      <c r="A40" t="s">
        <v>22</v>
      </c>
      <c r="B40">
        <v>24.56</v>
      </c>
      <c r="C40">
        <v>24.32</v>
      </c>
      <c r="D40">
        <v>24.33</v>
      </c>
      <c r="E40">
        <v>24.21</v>
      </c>
      <c r="F40">
        <v>24.64</v>
      </c>
      <c r="G40">
        <v>24.34</v>
      </c>
      <c r="H40">
        <v>24.53</v>
      </c>
      <c r="I40">
        <f>STDEVA(B40:G41)</f>
        <v>0.24837044668776312</v>
      </c>
      <c r="J40">
        <f>STDEV(B40:G41)/SQRT(COUNT(B40:G41))</f>
        <v>7.1698372126963825E-2</v>
      </c>
      <c r="K40">
        <f>H40-E44</f>
        <v>4</v>
      </c>
      <c r="L40">
        <f>K40-K40</f>
        <v>0</v>
      </c>
      <c r="M40">
        <f>POWER(2,-L40)</f>
        <v>1</v>
      </c>
    </row>
    <row r="41" spans="1:13" x14ac:dyDescent="0.25">
      <c r="B41">
        <v>24.24</v>
      </c>
      <c r="C41">
        <v>24.76</v>
      </c>
      <c r="D41">
        <v>24.56</v>
      </c>
      <c r="E41">
        <v>24.86</v>
      </c>
      <c r="F41">
        <v>24.7</v>
      </c>
      <c r="G41">
        <v>24.94</v>
      </c>
    </row>
    <row r="42" spans="1:13" x14ac:dyDescent="0.25">
      <c r="A42" t="s">
        <v>23</v>
      </c>
      <c r="B42">
        <v>25.51</v>
      </c>
      <c r="C42">
        <v>25.43</v>
      </c>
      <c r="D42">
        <v>25.37</v>
      </c>
      <c r="E42">
        <v>25.38</v>
      </c>
      <c r="F42">
        <v>25.28</v>
      </c>
      <c r="G42">
        <v>25.83</v>
      </c>
      <c r="H42">
        <v>25.48</v>
      </c>
      <c r="I42">
        <f>STDEVA(B42:G43)</f>
        <v>0.18905666939419</v>
      </c>
      <c r="J42">
        <f>STDEV(B42:G43)/SQRT(COUNT(B42:G43))</f>
        <v>5.4575959483414843E-2</v>
      </c>
      <c r="K42">
        <f>H42-E44</f>
        <v>4.9499999999999993</v>
      </c>
      <c r="L42">
        <f>K42-K40</f>
        <v>0.94999999999999929</v>
      </c>
      <c r="M42">
        <f>POWER(2,-L42)</f>
        <v>0.51763246192068901</v>
      </c>
    </row>
    <row r="43" spans="1:13" x14ac:dyDescent="0.25">
      <c r="B43">
        <v>25.21</v>
      </c>
      <c r="C43">
        <v>25.44</v>
      </c>
      <c r="D43">
        <v>25.56</v>
      </c>
      <c r="E43">
        <v>25.41</v>
      </c>
      <c r="F43">
        <v>25.67</v>
      </c>
      <c r="G43">
        <v>25.77</v>
      </c>
    </row>
    <row r="44" spans="1:13" x14ac:dyDescent="0.25">
      <c r="C44" t="s">
        <v>51</v>
      </c>
      <c r="D44" t="s">
        <v>50</v>
      </c>
      <c r="E44">
        <v>20.53</v>
      </c>
    </row>
    <row r="47" spans="1:13" x14ac:dyDescent="0.25">
      <c r="A47" s="1" t="s">
        <v>11</v>
      </c>
      <c r="C47" t="s">
        <v>49</v>
      </c>
      <c r="H47" t="s">
        <v>20</v>
      </c>
      <c r="I47" t="s">
        <v>17</v>
      </c>
      <c r="J47" t="s">
        <v>34</v>
      </c>
      <c r="K47" s="3" t="s">
        <v>43</v>
      </c>
      <c r="L47" s="3" t="s">
        <v>40</v>
      </c>
      <c r="M47" s="3" t="s">
        <v>37</v>
      </c>
    </row>
    <row r="48" spans="1:13" x14ac:dyDescent="0.25">
      <c r="A48" t="s">
        <v>15</v>
      </c>
      <c r="B48">
        <v>20.149999999999999</v>
      </c>
      <c r="C48">
        <v>20.23</v>
      </c>
      <c r="D48">
        <v>20.32</v>
      </c>
      <c r="E48">
        <v>20.67</v>
      </c>
      <c r="F48">
        <v>20.54</v>
      </c>
      <c r="G48">
        <v>20.190000000000001</v>
      </c>
      <c r="H48">
        <v>20.38</v>
      </c>
      <c r="I48">
        <f>STDEVA(B48:G49)</f>
        <v>0.22746961169005486</v>
      </c>
      <c r="J48">
        <f>STDEV(B48:G49)/SQRT(COUNT(B48:G49))</f>
        <v>6.5664820770856419E-2</v>
      </c>
      <c r="K48">
        <f>H48-E44</f>
        <v>-0.15000000000000213</v>
      </c>
      <c r="L48">
        <f>K48-K52</f>
        <v>-2.9000000000000021</v>
      </c>
      <c r="M48">
        <f>POWER(2,-L48)</f>
        <v>7.4642639322944708</v>
      </c>
    </row>
    <row r="49" spans="1:13" x14ac:dyDescent="0.25">
      <c r="B49">
        <v>20.12</v>
      </c>
      <c r="C49">
        <v>20.43</v>
      </c>
      <c r="D49">
        <v>20.45</v>
      </c>
      <c r="E49">
        <v>20.65</v>
      </c>
      <c r="F49">
        <v>20.76</v>
      </c>
      <c r="G49">
        <v>20.149999999999999</v>
      </c>
    </row>
    <row r="50" spans="1:13" x14ac:dyDescent="0.25">
      <c r="A50" t="s">
        <v>3</v>
      </c>
      <c r="B50">
        <v>22.13</v>
      </c>
      <c r="C50">
        <v>22.14</v>
      </c>
      <c r="D50">
        <v>22.53</v>
      </c>
      <c r="E50">
        <v>22.54</v>
      </c>
      <c r="F50">
        <v>22.04</v>
      </c>
      <c r="G50">
        <v>22.56</v>
      </c>
      <c r="H50">
        <v>22.34</v>
      </c>
      <c r="I50">
        <f>STDEVA(B50:G51)</f>
        <v>0.19785210270667986</v>
      </c>
      <c r="J50">
        <f>STDEV(B50:G51)/SQRT(COUNT(B50:G51))</f>
        <v>5.7114982378717552E-2</v>
      </c>
      <c r="K50">
        <f>H50-E44</f>
        <v>1.8099999999999987</v>
      </c>
      <c r="L50">
        <f>K50-K52</f>
        <v>-0.94000000000000128</v>
      </c>
      <c r="M50">
        <f>POWER(2,-L50)</f>
        <v>1.9185282386505302</v>
      </c>
    </row>
    <row r="51" spans="1:13" x14ac:dyDescent="0.25">
      <c r="B51">
        <v>22.53</v>
      </c>
      <c r="C51">
        <v>22.17</v>
      </c>
      <c r="D51">
        <v>22.18</v>
      </c>
      <c r="E51">
        <v>22.32</v>
      </c>
      <c r="F51">
        <v>22.53</v>
      </c>
      <c r="G51">
        <v>22.41</v>
      </c>
    </row>
    <row r="52" spans="1:13" x14ac:dyDescent="0.25">
      <c r="A52" t="s">
        <v>22</v>
      </c>
      <c r="B52">
        <v>23.12</v>
      </c>
      <c r="C52">
        <v>23.16</v>
      </c>
      <c r="D52">
        <v>23.16</v>
      </c>
      <c r="E52">
        <v>23.17</v>
      </c>
      <c r="F52">
        <v>23.63</v>
      </c>
      <c r="G52">
        <v>23.54</v>
      </c>
      <c r="H52">
        <v>23.28</v>
      </c>
      <c r="I52">
        <f>STDEVA(B52:G53)</f>
        <v>0.2029087718581174</v>
      </c>
      <c r="J52">
        <f>STDEV(B52:G53)/SQRT(COUNT(B52:G53))</f>
        <v>5.8574717026610226E-2</v>
      </c>
      <c r="K52">
        <f>H52-E44</f>
        <v>2.75</v>
      </c>
      <c r="L52">
        <f>K52-K52</f>
        <v>0</v>
      </c>
      <c r="M52">
        <f>POWER(2,-L52)</f>
        <v>1</v>
      </c>
    </row>
    <row r="53" spans="1:13" x14ac:dyDescent="0.25">
      <c r="B53">
        <v>23.15</v>
      </c>
      <c r="C53">
        <v>23.53</v>
      </c>
      <c r="D53">
        <v>23.43</v>
      </c>
      <c r="E53">
        <v>23.05</v>
      </c>
      <c r="F53">
        <v>23.41</v>
      </c>
      <c r="G53">
        <v>23.12</v>
      </c>
    </row>
    <row r="54" spans="1:13" x14ac:dyDescent="0.25">
      <c r="A54" t="s">
        <v>23</v>
      </c>
      <c r="B54">
        <v>24.44</v>
      </c>
      <c r="C54">
        <v>24.43</v>
      </c>
      <c r="D54">
        <v>24.46</v>
      </c>
      <c r="E54">
        <v>24.48</v>
      </c>
      <c r="F54">
        <v>24.56</v>
      </c>
      <c r="G54">
        <v>24.32</v>
      </c>
      <c r="H54">
        <v>24.48</v>
      </c>
      <c r="I54">
        <f>STDEVA(B54:G55)</f>
        <v>0.19425654702121611</v>
      </c>
      <c r="J54">
        <f>STDEV(B54:G55)/SQRT(COUNT(B54:G55))</f>
        <v>5.607703485727316E-2</v>
      </c>
      <c r="K54">
        <f>H54-E44</f>
        <v>3.9499999999999993</v>
      </c>
      <c r="L54">
        <f>K54-K52</f>
        <v>1.1999999999999993</v>
      </c>
      <c r="M54">
        <f>POWER(2,-L54)</f>
        <v>0.43527528164806228</v>
      </c>
    </row>
    <row r="55" spans="1:13" x14ac:dyDescent="0.25">
      <c r="B55">
        <v>24.77</v>
      </c>
      <c r="C55">
        <v>24.56</v>
      </c>
      <c r="D55">
        <v>24.84</v>
      </c>
      <c r="E55">
        <v>24.31</v>
      </c>
      <c r="F55">
        <v>24.48</v>
      </c>
      <c r="G55">
        <v>24.12</v>
      </c>
    </row>
    <row r="57" spans="1:13" x14ac:dyDescent="0.25">
      <c r="A57" t="s">
        <v>61</v>
      </c>
    </row>
    <row r="58" spans="1:13" x14ac:dyDescent="0.25">
      <c r="A58" t="s">
        <v>37</v>
      </c>
      <c r="C58" t="s">
        <v>27</v>
      </c>
      <c r="D58" t="s">
        <v>3</v>
      </c>
      <c r="E58" t="s">
        <v>60</v>
      </c>
      <c r="F58" t="s">
        <v>44</v>
      </c>
    </row>
    <row r="59" spans="1:13" x14ac:dyDescent="0.25">
      <c r="B59" t="s">
        <v>47</v>
      </c>
      <c r="C59">
        <v>1</v>
      </c>
      <c r="D59">
        <v>3.91</v>
      </c>
      <c r="E59">
        <v>16.559999999999999</v>
      </c>
      <c r="F59">
        <v>0.5</v>
      </c>
    </row>
    <row r="60" spans="1:13" x14ac:dyDescent="0.25">
      <c r="B60" t="s">
        <v>7</v>
      </c>
      <c r="C60">
        <v>1</v>
      </c>
      <c r="D60">
        <v>3.87</v>
      </c>
      <c r="E60">
        <v>9.15</v>
      </c>
      <c r="F60">
        <v>0.46</v>
      </c>
    </row>
    <row r="61" spans="1:13" x14ac:dyDescent="0.25">
      <c r="B61" t="s">
        <v>9</v>
      </c>
      <c r="C61">
        <v>1</v>
      </c>
      <c r="D61">
        <v>4</v>
      </c>
      <c r="E61">
        <v>7.94</v>
      </c>
      <c r="F61">
        <v>0.48</v>
      </c>
    </row>
    <row r="62" spans="1:13" x14ac:dyDescent="0.25">
      <c r="B62" t="s">
        <v>58</v>
      </c>
      <c r="C62">
        <v>1</v>
      </c>
      <c r="D62">
        <v>2.02</v>
      </c>
      <c r="E62">
        <v>7.88</v>
      </c>
      <c r="F62">
        <v>0.51</v>
      </c>
    </row>
    <row r="63" spans="1:13" x14ac:dyDescent="0.25">
      <c r="B63" t="s">
        <v>11</v>
      </c>
      <c r="C63">
        <v>1</v>
      </c>
      <c r="D63">
        <v>1.91</v>
      </c>
      <c r="E63">
        <v>7.46</v>
      </c>
      <c r="F63">
        <v>0.43</v>
      </c>
    </row>
    <row r="65" spans="1:6" x14ac:dyDescent="0.25">
      <c r="A65" t="s">
        <v>34</v>
      </c>
      <c r="B65" t="s">
        <v>70</v>
      </c>
      <c r="C65" t="s">
        <v>71</v>
      </c>
      <c r="D65" t="s">
        <v>72</v>
      </c>
      <c r="E65" t="s">
        <v>73</v>
      </c>
      <c r="F65" t="s">
        <v>11</v>
      </c>
    </row>
    <row r="66" spans="1:6" x14ac:dyDescent="0.25">
      <c r="A66" t="s">
        <v>65</v>
      </c>
      <c r="B66">
        <v>6.5098992218611137E-2</v>
      </c>
      <c r="C66">
        <v>5.4194631475895066E-2</v>
      </c>
      <c r="D66">
        <v>2.6298356134053919E-2</v>
      </c>
      <c r="E66">
        <v>4.0435601625150711E-2</v>
      </c>
      <c r="F66">
        <v>6.5664820770856419E-2</v>
      </c>
    </row>
    <row r="68" spans="1:6" x14ac:dyDescent="0.25">
      <c r="A68" t="s">
        <v>66</v>
      </c>
      <c r="B68">
        <v>3.9711713662598382E-2</v>
      </c>
      <c r="C68">
        <v>4.3577401241812259E-2</v>
      </c>
      <c r="D68">
        <v>6.3738734397744967E-2</v>
      </c>
      <c r="E68">
        <v>7.3007194885507595E-2</v>
      </c>
      <c r="F68">
        <v>5.7114982378717552E-2</v>
      </c>
    </row>
    <row r="70" spans="1:6" x14ac:dyDescent="0.25">
      <c r="A70" t="s">
        <v>67</v>
      </c>
      <c r="B70">
        <v>4.6473490868831305E-2</v>
      </c>
      <c r="C70">
        <v>4.2761376890078723E-2</v>
      </c>
      <c r="D70">
        <v>5.378771873642435E-2</v>
      </c>
      <c r="E70">
        <v>7.1698372126963825E-2</v>
      </c>
      <c r="F70">
        <v>5.8574717026610226E-2</v>
      </c>
    </row>
    <row r="72" spans="1:6" x14ac:dyDescent="0.25">
      <c r="A72" t="s">
        <v>68</v>
      </c>
      <c r="B72">
        <v>4.0981487567343496E-2</v>
      </c>
      <c r="C72">
        <v>5.5584020485507736E-2</v>
      </c>
      <c r="D72">
        <v>5.0211673156867642E-2</v>
      </c>
      <c r="E72">
        <v>5.4575959483414843E-2</v>
      </c>
      <c r="F72">
        <v>5.607703485727316E-2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Sheet5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afnan</cp:lastModifiedBy>
  <dcterms:created xsi:type="dcterms:W3CDTF">2021-11-13T05:40:26Z</dcterms:created>
  <dcterms:modified xsi:type="dcterms:W3CDTF">2022-11-05T07:37:09Z</dcterms:modified>
</cp:coreProperties>
</file>