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030"/>
  </bookViews>
  <sheets>
    <sheet name="all results" sheetId="4" r:id="rId1"/>
  </sheets>
  <calcPr calcId="144525"/>
</workbook>
</file>

<file path=xl/calcChain.xml><?xml version="1.0" encoding="utf-8"?>
<calcChain xmlns="http://schemas.openxmlformats.org/spreadsheetml/2006/main">
  <c r="H10" i="4" l="1"/>
  <c r="D3" i="4"/>
  <c r="D13" i="4" l="1"/>
  <c r="D14" i="4"/>
  <c r="D15" i="4"/>
  <c r="D16" i="4"/>
  <c r="D17" i="4"/>
  <c r="D18" i="4"/>
  <c r="D19" i="4"/>
  <c r="D20" i="4"/>
  <c r="D21" i="4"/>
  <c r="D22" i="4"/>
  <c r="D23" i="4"/>
  <c r="D24" i="4"/>
  <c r="G24" i="4" s="1"/>
  <c r="H24" i="4" s="1"/>
  <c r="I24" i="4" s="1"/>
  <c r="J24" i="4" s="1"/>
  <c r="D25" i="4"/>
  <c r="D26" i="4"/>
  <c r="D27" i="4"/>
  <c r="D28" i="4"/>
  <c r="D29" i="4"/>
  <c r="G29" i="4" s="1"/>
  <c r="H29" i="4" s="1"/>
  <c r="I29" i="4" s="1"/>
  <c r="J29" i="4" s="1"/>
  <c r="D30" i="4"/>
  <c r="G30" i="4" s="1"/>
  <c r="H30" i="4" s="1"/>
  <c r="I30" i="4" s="1"/>
  <c r="J30" i="4" s="1"/>
  <c r="D31" i="4"/>
  <c r="D32" i="4"/>
  <c r="D33" i="4"/>
  <c r="D34" i="4"/>
  <c r="D35" i="4"/>
  <c r="D36" i="4"/>
  <c r="D37" i="4"/>
  <c r="D8" i="4"/>
  <c r="D9" i="4"/>
  <c r="D10" i="4"/>
  <c r="D11" i="4"/>
  <c r="D12" i="4"/>
  <c r="E30" i="4"/>
  <c r="K30" i="4" s="1"/>
  <c r="L30" i="4" s="1"/>
  <c r="M30" i="4" s="1"/>
  <c r="N30" i="4" s="1"/>
  <c r="E29" i="4"/>
  <c r="K29" i="4" s="1"/>
  <c r="L29" i="4" s="1"/>
  <c r="M29" i="4" s="1"/>
  <c r="N29" i="4" s="1"/>
  <c r="E24" i="4"/>
  <c r="K24" i="4" s="1"/>
  <c r="L24" i="4" s="1"/>
  <c r="M24" i="4" s="1"/>
  <c r="N24" i="4" s="1"/>
  <c r="E26" i="4"/>
  <c r="E27" i="4"/>
  <c r="E28" i="4"/>
  <c r="E31" i="4"/>
  <c r="E32" i="4"/>
  <c r="E33" i="4"/>
  <c r="E34" i="4"/>
  <c r="E35" i="4"/>
  <c r="E36" i="4"/>
  <c r="E37" i="4"/>
  <c r="E21" i="4"/>
  <c r="E22" i="4"/>
  <c r="E23" i="4"/>
  <c r="E25" i="4"/>
  <c r="E17" i="4"/>
  <c r="E18" i="4"/>
  <c r="E19" i="4"/>
  <c r="E9" i="4"/>
  <c r="E10" i="4"/>
  <c r="E11" i="4"/>
  <c r="E12" i="4"/>
  <c r="E13" i="4"/>
  <c r="E8" i="4"/>
  <c r="E7" i="4"/>
  <c r="K7" i="4" s="1"/>
  <c r="L7" i="4" s="1"/>
  <c r="M7" i="4" s="1"/>
  <c r="N7" i="4" s="1"/>
  <c r="D7" i="4"/>
  <c r="G7" i="4" s="1"/>
  <c r="H7" i="4" s="1"/>
  <c r="I7" i="4" s="1"/>
  <c r="J7" i="4" s="1"/>
  <c r="E6" i="4"/>
  <c r="K6" i="4" s="1"/>
  <c r="L6" i="4" s="1"/>
  <c r="M6" i="4" s="1"/>
  <c r="N6" i="4" s="1"/>
  <c r="D6" i="4"/>
  <c r="G6" i="4" s="1"/>
  <c r="H6" i="4" s="1"/>
  <c r="I6" i="4" s="1"/>
  <c r="J6" i="4" s="1"/>
  <c r="K31" i="4" l="1"/>
  <c r="L31" i="4" s="1"/>
  <c r="M31" i="4" s="1"/>
  <c r="N31" i="4" s="1"/>
  <c r="G31" i="4"/>
  <c r="H31" i="4" s="1"/>
  <c r="I31" i="4" s="1"/>
  <c r="J31" i="4" s="1"/>
  <c r="G28" i="4"/>
  <c r="H28" i="4" s="1"/>
  <c r="I28" i="4" s="1"/>
  <c r="J28" i="4" s="1"/>
  <c r="K26" i="4"/>
  <c r="K28" i="4"/>
  <c r="L28" i="4" s="1"/>
  <c r="M28" i="4" s="1"/>
  <c r="N28" i="4" s="1"/>
  <c r="K8" i="4" l="1"/>
  <c r="K9" i="4"/>
  <c r="L9" i="4" s="1"/>
  <c r="M9" i="4" s="1"/>
  <c r="N9" i="4" s="1"/>
  <c r="K10" i="4"/>
  <c r="L10" i="4" s="1"/>
  <c r="M10" i="4" s="1"/>
  <c r="N10" i="4" s="1"/>
  <c r="K11" i="4"/>
  <c r="L11" i="4" s="1"/>
  <c r="M11" i="4" s="1"/>
  <c r="N11" i="4" s="1"/>
  <c r="K18" i="4"/>
  <c r="L18" i="4" s="1"/>
  <c r="M18" i="4" s="1"/>
  <c r="N18" i="4" s="1"/>
  <c r="K19" i="4"/>
  <c r="L19" i="4" s="1"/>
  <c r="M19" i="4" s="1"/>
  <c r="N19" i="4" s="1"/>
  <c r="L26" i="4"/>
  <c r="M26" i="4" s="1"/>
  <c r="N26" i="4" s="1"/>
  <c r="K27" i="4"/>
  <c r="L27" i="4" s="1"/>
  <c r="M27" i="4" s="1"/>
  <c r="N27" i="4" s="1"/>
  <c r="K32" i="4"/>
  <c r="L32" i="4" s="1"/>
  <c r="M32" i="4" s="1"/>
  <c r="N32" i="4" s="1"/>
  <c r="K33" i="4"/>
  <c r="L33" i="4" s="1"/>
  <c r="M33" i="4" s="1"/>
  <c r="N33" i="4" s="1"/>
  <c r="K34" i="4"/>
  <c r="L34" i="4" s="1"/>
  <c r="M34" i="4" s="1"/>
  <c r="N34" i="4" s="1"/>
  <c r="K35" i="4"/>
  <c r="L35" i="4" s="1"/>
  <c r="M35" i="4" s="1"/>
  <c r="N35" i="4" s="1"/>
  <c r="K36" i="4"/>
  <c r="L36" i="4" s="1"/>
  <c r="M36" i="4" s="1"/>
  <c r="N36" i="4" s="1"/>
  <c r="K37" i="4"/>
  <c r="L37" i="4" s="1"/>
  <c r="M37" i="4" s="1"/>
  <c r="N37" i="4" s="1"/>
  <c r="G8" i="4"/>
  <c r="H8" i="4" s="1"/>
  <c r="I8" i="4" s="1"/>
  <c r="J8" i="4" s="1"/>
  <c r="G9" i="4"/>
  <c r="H9" i="4" s="1"/>
  <c r="I9" i="4" s="1"/>
  <c r="J9" i="4" s="1"/>
  <c r="G10" i="4"/>
  <c r="I10" i="4" s="1"/>
  <c r="J10" i="4" s="1"/>
  <c r="G11" i="4"/>
  <c r="H11" i="4" s="1"/>
  <c r="I11" i="4" s="1"/>
  <c r="J11" i="4" s="1"/>
  <c r="G18" i="4"/>
  <c r="H18" i="4" s="1"/>
  <c r="I18" i="4" s="1"/>
  <c r="J18" i="4" s="1"/>
  <c r="G19" i="4"/>
  <c r="H19" i="4" s="1"/>
  <c r="I19" i="4" s="1"/>
  <c r="J19" i="4" s="1"/>
  <c r="G26" i="4"/>
  <c r="H26" i="4" s="1"/>
  <c r="I26" i="4" s="1"/>
  <c r="J26" i="4" s="1"/>
  <c r="G27" i="4"/>
  <c r="H27" i="4" s="1"/>
  <c r="I27" i="4" s="1"/>
  <c r="J27" i="4" s="1"/>
  <c r="G32" i="4"/>
  <c r="H32" i="4" s="1"/>
  <c r="I32" i="4" s="1"/>
  <c r="J32" i="4" s="1"/>
  <c r="G33" i="4"/>
  <c r="H33" i="4" s="1"/>
  <c r="I33" i="4" s="1"/>
  <c r="J33" i="4" s="1"/>
  <c r="G34" i="4"/>
  <c r="H34" i="4" s="1"/>
  <c r="I34" i="4" s="1"/>
  <c r="J34" i="4" s="1"/>
  <c r="G35" i="4"/>
  <c r="H35" i="4" s="1"/>
  <c r="I35" i="4" s="1"/>
  <c r="J35" i="4" s="1"/>
  <c r="G36" i="4"/>
  <c r="H36" i="4" s="1"/>
  <c r="I36" i="4" s="1"/>
  <c r="J36" i="4" s="1"/>
  <c r="K21" i="4"/>
  <c r="L21" i="4" s="1"/>
  <c r="M21" i="4" s="1"/>
  <c r="N21" i="4" s="1"/>
  <c r="K22" i="4"/>
  <c r="L22" i="4" s="1"/>
  <c r="M22" i="4" s="1"/>
  <c r="N22" i="4" s="1"/>
  <c r="K23" i="4"/>
  <c r="L23" i="4" s="1"/>
  <c r="M23" i="4" s="1"/>
  <c r="N23" i="4" s="1"/>
  <c r="K25" i="4"/>
  <c r="L25" i="4" s="1"/>
  <c r="M25" i="4" s="1"/>
  <c r="N25" i="4" s="1"/>
  <c r="E20" i="4"/>
  <c r="K20" i="4" s="1"/>
  <c r="L20" i="4" s="1"/>
  <c r="M20" i="4" s="1"/>
  <c r="N20" i="4" s="1"/>
  <c r="K13" i="4"/>
  <c r="L13" i="4" s="1"/>
  <c r="M13" i="4" s="1"/>
  <c r="N13" i="4" s="1"/>
  <c r="E14" i="4"/>
  <c r="K14" i="4" s="1"/>
  <c r="L14" i="4" s="1"/>
  <c r="M14" i="4" s="1"/>
  <c r="N14" i="4" s="1"/>
  <c r="E15" i="4"/>
  <c r="K15" i="4" s="1"/>
  <c r="L15" i="4" s="1"/>
  <c r="M15" i="4" s="1"/>
  <c r="N15" i="4" s="1"/>
  <c r="E16" i="4"/>
  <c r="K16" i="4" s="1"/>
  <c r="L16" i="4" s="1"/>
  <c r="M16" i="4" s="1"/>
  <c r="N16" i="4" s="1"/>
  <c r="K17" i="4"/>
  <c r="L17" i="4" s="1"/>
  <c r="M17" i="4" s="1"/>
  <c r="N17" i="4" s="1"/>
  <c r="K12" i="4"/>
  <c r="L12" i="4" s="1"/>
  <c r="M12" i="4" s="1"/>
  <c r="N12" i="4" s="1"/>
  <c r="E3" i="4"/>
  <c r="K3" i="4" s="1"/>
  <c r="L3" i="4" s="1"/>
  <c r="M3" i="4" s="1"/>
  <c r="N3" i="4" s="1"/>
  <c r="E4" i="4"/>
  <c r="K4" i="4" s="1"/>
  <c r="L4" i="4" s="1"/>
  <c r="M4" i="4" s="1"/>
  <c r="N4" i="4" s="1"/>
  <c r="E5" i="4"/>
  <c r="K5" i="4" s="1"/>
  <c r="L5" i="4" s="1"/>
  <c r="M5" i="4" s="1"/>
  <c r="N5" i="4" s="1"/>
  <c r="E2" i="4"/>
  <c r="K2" i="4" s="1"/>
  <c r="L2" i="4" s="1"/>
  <c r="M2" i="4" s="1"/>
  <c r="N2" i="4" s="1"/>
  <c r="G37" i="4"/>
  <c r="H37" i="4" s="1"/>
  <c r="I37" i="4" s="1"/>
  <c r="J37" i="4" s="1"/>
  <c r="G21" i="4"/>
  <c r="H21" i="4" s="1"/>
  <c r="I21" i="4" s="1"/>
  <c r="J21" i="4" s="1"/>
  <c r="G22" i="4"/>
  <c r="H22" i="4" s="1"/>
  <c r="I22" i="4" s="1"/>
  <c r="J22" i="4" s="1"/>
  <c r="G23" i="4"/>
  <c r="H23" i="4" s="1"/>
  <c r="I23" i="4" s="1"/>
  <c r="J23" i="4" s="1"/>
  <c r="G25" i="4"/>
  <c r="H25" i="4" s="1"/>
  <c r="I25" i="4" s="1"/>
  <c r="J25" i="4" s="1"/>
  <c r="G20" i="4"/>
  <c r="H20" i="4" s="1"/>
  <c r="I20" i="4" s="1"/>
  <c r="J20" i="4" s="1"/>
  <c r="G13" i="4"/>
  <c r="H13" i="4" s="1"/>
  <c r="I13" i="4" s="1"/>
  <c r="J13" i="4" s="1"/>
  <c r="G14" i="4"/>
  <c r="H14" i="4" s="1"/>
  <c r="I14" i="4" s="1"/>
  <c r="J14" i="4" s="1"/>
  <c r="G15" i="4"/>
  <c r="H15" i="4" s="1"/>
  <c r="I15" i="4" s="1"/>
  <c r="J15" i="4" s="1"/>
  <c r="G16" i="4"/>
  <c r="H16" i="4" s="1"/>
  <c r="I16" i="4" s="1"/>
  <c r="J16" i="4" s="1"/>
  <c r="G17" i="4"/>
  <c r="H17" i="4" s="1"/>
  <c r="I17" i="4" s="1"/>
  <c r="J17" i="4" s="1"/>
  <c r="G12" i="4"/>
  <c r="H12" i="4" s="1"/>
  <c r="I12" i="4" s="1"/>
  <c r="J12" i="4" s="1"/>
  <c r="D5" i="4"/>
  <c r="G5" i="4" s="1"/>
  <c r="H5" i="4" s="1"/>
  <c r="I5" i="4" s="1"/>
  <c r="J5" i="4" s="1"/>
  <c r="G3" i="4"/>
  <c r="H3" i="4" s="1"/>
  <c r="I3" i="4" s="1"/>
  <c r="J3" i="4" s="1"/>
  <c r="D2" i="4"/>
  <c r="G2" i="4" s="1"/>
  <c r="H2" i="4" s="1"/>
  <c r="I2" i="4" s="1"/>
  <c r="J2" i="4" s="1"/>
  <c r="D4" i="4"/>
  <c r="G4" i="4" s="1"/>
  <c r="H4" i="4" s="1"/>
  <c r="I4" i="4" s="1"/>
  <c r="J4" i="4" s="1"/>
  <c r="L8" i="4" l="1"/>
  <c r="M8" i="4" s="1"/>
  <c r="N8" i="4" s="1"/>
</calcChain>
</file>

<file path=xl/sharedStrings.xml><?xml version="1.0" encoding="utf-8"?>
<sst xmlns="http://schemas.openxmlformats.org/spreadsheetml/2006/main" count="50" uniqueCount="50">
  <si>
    <t>lysozyme absorbance</t>
  </si>
  <si>
    <t>HSP70 absorbance</t>
  </si>
  <si>
    <t>NEG. CONTROL</t>
  </si>
  <si>
    <t>lys absorbance - neg.</t>
  </si>
  <si>
    <t>HSP absorbance - neg.</t>
  </si>
  <si>
    <r>
      <rPr>
        <b/>
        <sz val="10"/>
        <color theme="1"/>
        <rFont val="Calibri"/>
        <family val="2"/>
        <charset val="238"/>
      </rPr>
      <t>µ</t>
    </r>
    <r>
      <rPr>
        <b/>
        <sz val="10"/>
        <color theme="1"/>
        <rFont val="Calibri"/>
        <family val="2"/>
        <charset val="238"/>
        <scheme val="minor"/>
      </rPr>
      <t>g lys/µg total protein</t>
    </r>
  </si>
  <si>
    <t>total protein  [µg/ml]</t>
  </si>
  <si>
    <t>HSP70 from protein curve µg/100µl</t>
  </si>
  <si>
    <t>lys from protein curve [µg/100µl]</t>
  </si>
  <si>
    <t>hsp70 [µg/ml]</t>
  </si>
  <si>
    <t xml:space="preserve">µg lys/mg total protein </t>
  </si>
  <si>
    <t xml:space="preserve">µg hsp70/µg total protein </t>
  </si>
  <si>
    <t>µg hsp70/mg total protein</t>
  </si>
  <si>
    <t>ADULT C 1</t>
  </si>
  <si>
    <t>ADULT C 2</t>
  </si>
  <si>
    <t>ADULT C 3</t>
  </si>
  <si>
    <t>ADULT C 4</t>
  </si>
  <si>
    <t>ADULT C 5</t>
  </si>
  <si>
    <t>ADULT C 6</t>
  </si>
  <si>
    <t>ADULT S 1</t>
  </si>
  <si>
    <t>ADULT S+I 1</t>
  </si>
  <si>
    <t>ADULT S 2</t>
  </si>
  <si>
    <t>ADULT S 3</t>
  </si>
  <si>
    <t>ADULT S 4</t>
  </si>
  <si>
    <t>ADULT S 5</t>
  </si>
  <si>
    <t>ADULT S 6</t>
  </si>
  <si>
    <t>ADULT S+I 2</t>
  </si>
  <si>
    <t>ADULT S+I 3</t>
  </si>
  <si>
    <t>ADULT S+I 4</t>
  </si>
  <si>
    <t>ADULT S+I 5</t>
  </si>
  <si>
    <t>ADULT S+I 6</t>
  </si>
  <si>
    <t>JUV C 1</t>
  </si>
  <si>
    <t>JUV C 2</t>
  </si>
  <si>
    <t>JUV C 3</t>
  </si>
  <si>
    <t>JUV C 4</t>
  </si>
  <si>
    <t>JUV C 5</t>
  </si>
  <si>
    <t>JUV C 6</t>
  </si>
  <si>
    <t>JUV S 1</t>
  </si>
  <si>
    <t>JUV S 2</t>
  </si>
  <si>
    <t>JUV S 3</t>
  </si>
  <si>
    <t>JUV S 4</t>
  </si>
  <si>
    <t>JUV S 5</t>
  </si>
  <si>
    <t>JUV S 6</t>
  </si>
  <si>
    <t>JUV S+I 1</t>
  </si>
  <si>
    <t>JUV S+I 2</t>
  </si>
  <si>
    <t>JUV S+I 3</t>
  </si>
  <si>
    <t>JUV S+I 4</t>
  </si>
  <si>
    <t>JUV S+I 5</t>
  </si>
  <si>
    <t>JUV S+I 6</t>
  </si>
  <si>
    <t>lys [µg/ml]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</si>
</sst>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0.0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name val="Arial"/>
    </font>
    <font>
      <b/>
      <sz val="10"/>
      <color theme="1"/>
      <name val="Calibri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FF2F"/>
        <bgColor indexed="64"/>
      </patternFill>
    </fill>
    <fill>
      <patternFill patternType="solid">
        <fgColor rgb="FFB0C4D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2" borderId="0"/>
    <xf numFmtId="0" fontId="2" fillId="3" borderId="0"/>
    <xf numFmtId="0" fontId="2" fillId="4" borderId="0"/>
    <xf numFmtId="0" fontId="2" fillId="5" borderId="0"/>
    <xf numFmtId="0" fontId="2" fillId="6" borderId="0"/>
    <xf numFmtId="0" fontId="2" fillId="7" borderId="0"/>
    <xf numFmtId="0" fontId="2" fillId="8" borderId="0"/>
  </cellStyleXfs>
  <cellXfs count="24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4" fontId="3" fillId="20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5" fillId="0" borderId="0" xfId="0" applyFont="1"/>
    <xf numFmtId="164" fontId="4" fillId="16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4" fontId="4" fillId="19" borderId="1" xfId="0" applyNumberFormat="1" applyFont="1" applyFill="1" applyBorder="1" applyAlignment="1">
      <alignment horizontal="center" vertical="center"/>
    </xf>
    <xf numFmtId="164" fontId="4" fillId="18" borderId="1" xfId="0" applyNumberFormat="1" applyFont="1" applyFill="1" applyBorder="1" applyAlignment="1">
      <alignment horizontal="center" vertical="center"/>
    </xf>
    <xf numFmtId="0" fontId="4" fillId="21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4" fillId="11" borderId="1" xfId="0" applyNumberFormat="1" applyFont="1" applyFill="1" applyBorder="1" applyAlignment="1">
      <alignment horizontal="center" vertical="center"/>
    </xf>
    <xf numFmtId="164" fontId="4" fillId="10" borderId="1" xfId="0" applyNumberFormat="1" applyFont="1" applyFill="1" applyBorder="1" applyAlignment="1">
      <alignment horizontal="center" vertical="center"/>
    </xf>
    <xf numFmtId="164" fontId="4" fillId="12" borderId="1" xfId="0" applyNumberFormat="1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164" fontId="4" fillId="15" borderId="1" xfId="0" applyNumberFormat="1" applyFont="1" applyFill="1" applyBorder="1" applyAlignment="1">
      <alignment horizontal="center" vertical="center"/>
    </xf>
    <xf numFmtId="164" fontId="4" fillId="9" borderId="1" xfId="0" applyNumberFormat="1" applyFont="1" applyFill="1" applyBorder="1" applyAlignment="1">
      <alignment horizontal="center" vertical="center"/>
    </xf>
    <xf numFmtId="164" fontId="4" fillId="13" borderId="1" xfId="0" applyNumberFormat="1" applyFont="1" applyFill="1" applyBorder="1" applyAlignment="1">
      <alignment horizontal="center" vertical="center"/>
    </xf>
  </cellXfs>
  <cellStyles count="8">
    <cellStyle name="Normalny" xfId="0" builtinId="0"/>
    <cellStyle name="Tecan.At.Excel.Attenuation" xfId="6"/>
    <cellStyle name="Tecan.At.Excel.AutoGain_0" xfId="7"/>
    <cellStyle name="Tecan.At.Excel.Error" xfId="1"/>
    <cellStyle name="Tecan.At.Excel.GFactorAndMeasurementBlank" xfId="5"/>
    <cellStyle name="Tecan.At.Excel.GFactorBlank" xfId="3"/>
    <cellStyle name="Tecan.At.Excel.GFactorReference" xfId="4"/>
    <cellStyle name="Tecan.At.Excel.MeasurementBlank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abSelected="1" zoomScale="80" zoomScaleNormal="80" workbookViewId="0">
      <selection activeCell="O16" sqref="O16"/>
    </sheetView>
  </sheetViews>
  <sheetFormatPr defaultRowHeight="15" x14ac:dyDescent="0.25"/>
  <cols>
    <col min="1" max="1" width="12.7109375" style="2" bestFit="1" customWidth="1"/>
    <col min="2" max="2" width="18.85546875" style="2" bestFit="1" customWidth="1"/>
    <col min="3" max="3" width="16.5703125" style="2" bestFit="1" customWidth="1"/>
    <col min="4" max="4" width="18.85546875" style="2" customWidth="1"/>
    <col min="5" max="5" width="20.28515625" style="2" customWidth="1"/>
    <col min="6" max="6" width="14.42578125" style="2" customWidth="1"/>
    <col min="7" max="7" width="16.7109375" style="2" customWidth="1"/>
    <col min="8" max="8" width="9.85546875" style="2" bestFit="1" customWidth="1"/>
    <col min="9" max="9" width="13.85546875" style="2" customWidth="1"/>
    <col min="10" max="10" width="14.5703125" style="2" customWidth="1"/>
    <col min="11" max="11" width="17.42578125" style="2" customWidth="1"/>
    <col min="12" max="12" width="12.7109375" style="2" customWidth="1"/>
    <col min="13" max="13" width="16.5703125" style="2" customWidth="1"/>
    <col min="14" max="14" width="16.140625" style="2" customWidth="1"/>
    <col min="15" max="16384" width="9.140625" style="2"/>
  </cols>
  <sheetData>
    <row r="1" spans="1:23" ht="25.5" x14ac:dyDescent="0.25">
      <c r="A1" s="3"/>
      <c r="B1" s="16" t="s">
        <v>0</v>
      </c>
      <c r="C1" s="17" t="s">
        <v>1</v>
      </c>
      <c r="D1" s="16" t="s">
        <v>3</v>
      </c>
      <c r="E1" s="17" t="s">
        <v>4</v>
      </c>
      <c r="F1" s="18" t="s">
        <v>6</v>
      </c>
      <c r="G1" s="19" t="s">
        <v>8</v>
      </c>
      <c r="H1" s="19" t="s">
        <v>49</v>
      </c>
      <c r="I1" s="19" t="s">
        <v>5</v>
      </c>
      <c r="J1" s="19" t="s">
        <v>10</v>
      </c>
      <c r="K1" s="20" t="s">
        <v>7</v>
      </c>
      <c r="L1" s="20" t="s">
        <v>9</v>
      </c>
      <c r="M1" s="20" t="s">
        <v>11</v>
      </c>
      <c r="N1" s="20" t="s">
        <v>12</v>
      </c>
    </row>
    <row r="2" spans="1:23" x14ac:dyDescent="0.2">
      <c r="A2" s="9" t="s">
        <v>13</v>
      </c>
      <c r="B2" s="11">
        <v>0.2971000075340271</v>
      </c>
      <c r="C2" s="11">
        <v>0.40893000000000002</v>
      </c>
      <c r="D2" s="3">
        <f>B2-0.1279</f>
        <v>0.16920000753402709</v>
      </c>
      <c r="E2" s="3">
        <f>C2-0.1279</f>
        <v>0.28103</v>
      </c>
      <c r="F2" s="3">
        <v>531.79999999999995</v>
      </c>
      <c r="G2" s="3">
        <f>(D2-0.03182)/5.2587</f>
        <v>2.6124328737906148E-2</v>
      </c>
      <c r="H2" s="3">
        <f>G2*10</f>
        <v>0.2612432873790615</v>
      </c>
      <c r="I2" s="5">
        <f>H2/F2</f>
        <v>4.9124348886623074E-4</v>
      </c>
      <c r="J2" s="6">
        <f>I2*1000</f>
        <v>0.49124348886623076</v>
      </c>
      <c r="K2" s="3">
        <f>(E2-0.03182)/5.2587</f>
        <v>4.7390039363340748E-2</v>
      </c>
      <c r="L2" s="3">
        <f>K2*10</f>
        <v>0.47390039363340747</v>
      </c>
      <c r="M2" s="5">
        <f>L2/F2</f>
        <v>8.9112522307899114E-4</v>
      </c>
      <c r="N2" s="6">
        <f>M2*1000</f>
        <v>0.89112522307899111</v>
      </c>
      <c r="Q2" s="8"/>
      <c r="R2" s="8"/>
      <c r="S2" s="8"/>
      <c r="T2" s="8"/>
      <c r="U2" s="8"/>
      <c r="V2" s="8"/>
      <c r="W2" s="8"/>
    </row>
    <row r="3" spans="1:23" x14ac:dyDescent="0.25">
      <c r="A3" s="9" t="s">
        <v>14</v>
      </c>
      <c r="B3" s="11">
        <v>0.32109999656677246</v>
      </c>
      <c r="C3" s="11">
        <v>0.40594229999999998</v>
      </c>
      <c r="D3" s="3">
        <f>B3-0.1279</f>
        <v>0.19319999656677245</v>
      </c>
      <c r="E3" s="3">
        <f t="shared" ref="E3:E4" si="0">C3-0.1279</f>
        <v>0.27804229999999996</v>
      </c>
      <c r="F3" s="3">
        <v>531.79999999999995</v>
      </c>
      <c r="G3" s="3">
        <f t="shared" ref="G3:G37" si="1">(D3-0.03182)/5.2587</f>
        <v>3.0688192246519565E-2</v>
      </c>
      <c r="H3" s="3">
        <f t="shared" ref="H3:H37" si="2">G3*10</f>
        <v>0.30688192246519563</v>
      </c>
      <c r="I3" s="5">
        <f t="shared" ref="I3:I37" si="3">H3/F3</f>
        <v>5.7706265976907795E-4</v>
      </c>
      <c r="J3" s="6">
        <f t="shared" ref="J3:J37" si="4">I3*1000</f>
        <v>0.577062659769078</v>
      </c>
      <c r="K3" s="3">
        <f>(E3-0.03182)/5.2587</f>
        <v>4.6821895145187961E-2</v>
      </c>
      <c r="L3" s="3">
        <f t="shared" ref="L3:L37" si="5">K3*10</f>
        <v>0.46821895145187964</v>
      </c>
      <c r="M3" s="5">
        <f t="shared" ref="M3:M37" si="6">L3/F3</f>
        <v>8.8044180415923219E-4</v>
      </c>
      <c r="N3" s="6">
        <f t="shared" ref="N3:N37" si="7">M3*1000</f>
        <v>0.88044180415923223</v>
      </c>
    </row>
    <row r="4" spans="1:23" x14ac:dyDescent="0.25">
      <c r="A4" s="9" t="s">
        <v>15</v>
      </c>
      <c r="B4" s="11">
        <v>0.34330000901222202</v>
      </c>
      <c r="C4" s="11">
        <v>0.37740000000000001</v>
      </c>
      <c r="D4" s="3">
        <f t="shared" ref="D4" si="8">B4-0.1279</f>
        <v>0.215400009012222</v>
      </c>
      <c r="E4" s="3">
        <f t="shared" si="0"/>
        <v>0.2495</v>
      </c>
      <c r="F4" s="3">
        <v>531.79999999999995</v>
      </c>
      <c r="G4" s="3">
        <f t="shared" si="1"/>
        <v>3.4909770287755909E-2</v>
      </c>
      <c r="H4" s="3">
        <f t="shared" si="2"/>
        <v>0.34909770287755909</v>
      </c>
      <c r="I4" s="5">
        <f t="shared" si="3"/>
        <v>6.564454736321157E-4</v>
      </c>
      <c r="J4" s="6">
        <f t="shared" si="4"/>
        <v>0.65644547363211569</v>
      </c>
      <c r="K4" s="3">
        <f t="shared" ref="K4:K37" si="9">(E4-0.03182)/5.2587</f>
        <v>4.139426093901534E-2</v>
      </c>
      <c r="L4" s="3">
        <f t="shared" si="5"/>
        <v>0.41394260939015337</v>
      </c>
      <c r="M4" s="5">
        <f t="shared" si="6"/>
        <v>7.7838023578441788E-4</v>
      </c>
      <c r="N4" s="6">
        <f t="shared" si="7"/>
        <v>0.77838023578441784</v>
      </c>
    </row>
    <row r="5" spans="1:23" x14ac:dyDescent="0.25">
      <c r="A5" s="9" t="s">
        <v>16</v>
      </c>
      <c r="B5" s="11">
        <v>0.35259999036788903</v>
      </c>
      <c r="C5" s="11">
        <v>0.3</v>
      </c>
      <c r="D5" s="3">
        <f t="shared" ref="D5:E7" si="10">B5-0.1279</f>
        <v>0.22469999036788901</v>
      </c>
      <c r="E5" s="3">
        <f t="shared" si="10"/>
        <v>0.17209999999999998</v>
      </c>
      <c r="F5" s="3">
        <v>531.79999999999995</v>
      </c>
      <c r="G5" s="3">
        <f>(D5-0.03182)/5.2587</f>
        <v>3.6678264660065983E-2</v>
      </c>
      <c r="H5" s="3">
        <f>G5*10</f>
        <v>0.36678264660065985</v>
      </c>
      <c r="I5" s="5">
        <f>H5/F5</f>
        <v>6.8970035088503176E-4</v>
      </c>
      <c r="J5" s="6">
        <f>I5*1000</f>
        <v>0.68970035088503179</v>
      </c>
      <c r="K5" s="3">
        <f>(E5-0.03182)/5.2587</f>
        <v>2.6675794397854974E-2</v>
      </c>
      <c r="L5" s="3">
        <f>K5*10</f>
        <v>0.26675794397854974</v>
      </c>
      <c r="M5" s="5">
        <f>L5/F5</f>
        <v>5.0161328314883374E-4</v>
      </c>
      <c r="N5" s="6">
        <f>M5*1000</f>
        <v>0.50161328314883369</v>
      </c>
    </row>
    <row r="6" spans="1:23" x14ac:dyDescent="0.25">
      <c r="A6" s="9" t="s">
        <v>17</v>
      </c>
      <c r="B6" s="11">
        <v>0.32200999000000002</v>
      </c>
      <c r="C6" s="11">
        <v>0.41089300000000001</v>
      </c>
      <c r="D6" s="3">
        <f t="shared" si="10"/>
        <v>0.19410999000000001</v>
      </c>
      <c r="E6" s="3">
        <f t="shared" si="10"/>
        <v>0.28299299999999999</v>
      </c>
      <c r="F6" s="3">
        <v>531.79999999999995</v>
      </c>
      <c r="G6" s="3">
        <f>(D6-0.03182)/5.2587</f>
        <v>3.086123756822028E-2</v>
      </c>
      <c r="H6" s="3">
        <f>G6*10</f>
        <v>0.30861237568220279</v>
      </c>
      <c r="I6" s="5">
        <f>H6/F6</f>
        <v>5.8031661467131026E-4</v>
      </c>
      <c r="J6" s="6">
        <f>I6*1000</f>
        <v>0.58031661467131024</v>
      </c>
      <c r="K6" s="3">
        <f>(E6-0.03182)/5.2587</f>
        <v>4.7763325536729608E-2</v>
      </c>
      <c r="L6" s="3">
        <f>K6*10</f>
        <v>0.47763325536729606</v>
      </c>
      <c r="M6" s="5">
        <f>L6/F6</f>
        <v>8.9814451930668687E-4</v>
      </c>
      <c r="N6" s="6">
        <f>M6*1000</f>
        <v>0.89814451930668682</v>
      </c>
      <c r="O6" s="7"/>
    </row>
    <row r="7" spans="1:23" x14ac:dyDescent="0.25">
      <c r="A7" s="9" t="s">
        <v>18</v>
      </c>
      <c r="B7" s="11">
        <v>0.34210000901222198</v>
      </c>
      <c r="C7" s="11">
        <v>0.36108899999999999</v>
      </c>
      <c r="D7" s="3">
        <f t="shared" si="10"/>
        <v>0.21420000901222197</v>
      </c>
      <c r="E7" s="3">
        <f t="shared" si="10"/>
        <v>0.23318899999999998</v>
      </c>
      <c r="F7" s="3">
        <v>531.79999999999995</v>
      </c>
      <c r="G7" s="3">
        <f>(D7-0.03182)/5.2587</f>
        <v>3.4681577008047984E-2</v>
      </c>
      <c r="H7" s="3">
        <f>G7*10</f>
        <v>0.34681577008047981</v>
      </c>
      <c r="I7" s="5">
        <f>H7/F7</f>
        <v>6.5215451312613734E-4</v>
      </c>
      <c r="J7" s="6">
        <f>I7*1000</f>
        <v>0.65215451312613737</v>
      </c>
      <c r="K7" s="3">
        <f>(E7-0.03182)/5.2587</f>
        <v>3.8292543784585534E-2</v>
      </c>
      <c r="L7" s="3">
        <f>K7*10</f>
        <v>0.38292543784585531</v>
      </c>
      <c r="M7" s="5">
        <f>L7/F7</f>
        <v>7.2005535510691115E-4</v>
      </c>
      <c r="N7" s="6">
        <f>M7*1000</f>
        <v>0.7200553551069111</v>
      </c>
    </row>
    <row r="8" spans="1:23" x14ac:dyDescent="0.25">
      <c r="A8" s="21" t="s">
        <v>19</v>
      </c>
      <c r="B8" s="11">
        <v>0.52590000557899497</v>
      </c>
      <c r="C8" s="11">
        <v>0.57400007247920004</v>
      </c>
      <c r="D8" s="3">
        <f t="shared" ref="D8:D37" si="11">B8-0.1279</f>
        <v>0.39800000557899495</v>
      </c>
      <c r="E8" s="4">
        <f>C8-0.1279</f>
        <v>0.44610007247920003</v>
      </c>
      <c r="F8" s="3">
        <v>823.37502849102009</v>
      </c>
      <c r="G8" s="3">
        <f t="shared" si="1"/>
        <v>6.963318036377715E-2</v>
      </c>
      <c r="H8" s="3">
        <f t="shared" si="2"/>
        <v>0.69633180363777147</v>
      </c>
      <c r="I8" s="5">
        <f t="shared" si="3"/>
        <v>8.4570430185856166E-4</v>
      </c>
      <c r="J8" s="6">
        <f t="shared" si="4"/>
        <v>0.84570430185856171</v>
      </c>
      <c r="K8" s="3">
        <f t="shared" si="9"/>
        <v>7.877994038055032E-2</v>
      </c>
      <c r="L8" s="3">
        <f>K8*10</f>
        <v>0.78779940380550317</v>
      </c>
      <c r="M8" s="5">
        <f t="shared" si="6"/>
        <v>9.5679292733626435E-4</v>
      </c>
      <c r="N8" s="6">
        <f>M8*1000</f>
        <v>0.95679292733626431</v>
      </c>
    </row>
    <row r="9" spans="1:23" x14ac:dyDescent="0.25">
      <c r="A9" s="21" t="s">
        <v>21</v>
      </c>
      <c r="B9" s="11">
        <v>0.67599958991999998</v>
      </c>
      <c r="C9" s="11">
        <v>0.69399894142149998</v>
      </c>
      <c r="D9" s="3">
        <f t="shared" si="11"/>
        <v>0.54809958991999996</v>
      </c>
      <c r="E9" s="4">
        <f t="shared" ref="E9:E13" si="12">C9-0.1279</f>
        <v>0.56609894142149997</v>
      </c>
      <c r="F9" s="3">
        <v>823.37502849101998</v>
      </c>
      <c r="G9" s="3">
        <f t="shared" si="1"/>
        <v>9.8176277391750805E-2</v>
      </c>
      <c r="H9" s="3">
        <f t="shared" si="2"/>
        <v>0.9817627739175081</v>
      </c>
      <c r="I9" s="5">
        <f t="shared" si="3"/>
        <v>1.1923640381913958E-3</v>
      </c>
      <c r="J9" s="6">
        <f t="shared" si="4"/>
        <v>1.1923640381913958</v>
      </c>
      <c r="K9" s="3">
        <f t="shared" si="9"/>
        <v>0.10159905326820316</v>
      </c>
      <c r="L9" s="3">
        <f t="shared" si="5"/>
        <v>1.0159905326820315</v>
      </c>
      <c r="M9" s="5">
        <f t="shared" si="6"/>
        <v>1.2339341096414031E-3</v>
      </c>
      <c r="N9" s="6">
        <f t="shared" si="7"/>
        <v>1.2339341096414032</v>
      </c>
    </row>
    <row r="10" spans="1:23" x14ac:dyDescent="0.25">
      <c r="A10" s="21" t="s">
        <v>22</v>
      </c>
      <c r="B10" s="11">
        <v>0.46739998579025299</v>
      </c>
      <c r="C10" s="11">
        <v>0.5349000096321106</v>
      </c>
      <c r="D10" s="3">
        <f t="shared" si="11"/>
        <v>0.33949998579025298</v>
      </c>
      <c r="E10" s="4">
        <f t="shared" si="12"/>
        <v>0.40700000963211058</v>
      </c>
      <c r="F10" s="3">
        <v>823.37502849102009</v>
      </c>
      <c r="G10" s="3">
        <f t="shared" si="1"/>
        <v>5.8508754214968137E-2</v>
      </c>
      <c r="H10" s="3">
        <f>G10*10</f>
        <v>0.58508754214968139</v>
      </c>
      <c r="I10" s="5">
        <f t="shared" si="3"/>
        <v>7.1059665632798878E-4</v>
      </c>
      <c r="J10" s="6">
        <f t="shared" si="4"/>
        <v>0.71059665632798874</v>
      </c>
      <c r="K10" s="3">
        <f t="shared" si="9"/>
        <v>7.1344630732331285E-2</v>
      </c>
      <c r="L10" s="3">
        <f t="shared" si="5"/>
        <v>0.71344630732331282</v>
      </c>
      <c r="M10" s="5">
        <f t="shared" si="6"/>
        <v>8.6649009580826001E-4</v>
      </c>
      <c r="N10" s="6">
        <f t="shared" si="7"/>
        <v>0.86649009580825997</v>
      </c>
    </row>
    <row r="11" spans="1:23" x14ac:dyDescent="0.25">
      <c r="A11" s="21" t="s">
        <v>23</v>
      </c>
      <c r="B11" s="11">
        <v>0.55100002021789496</v>
      </c>
      <c r="C11" s="11">
        <v>0.70655999779701195</v>
      </c>
      <c r="D11" s="3">
        <f t="shared" si="11"/>
        <v>0.42310002021789495</v>
      </c>
      <c r="E11" s="4">
        <f t="shared" si="12"/>
        <v>0.57865999779701194</v>
      </c>
      <c r="F11" s="3">
        <v>823.37502849102009</v>
      </c>
      <c r="G11" s="3">
        <f t="shared" si="1"/>
        <v>7.4406225914749824E-2</v>
      </c>
      <c r="H11" s="3">
        <f t="shared" si="2"/>
        <v>0.74406225914749824</v>
      </c>
      <c r="I11" s="5">
        <f t="shared" si="3"/>
        <v>9.0367357935438426E-4</v>
      </c>
      <c r="J11" s="6">
        <f t="shared" si="4"/>
        <v>0.9036735793543843</v>
      </c>
      <c r="K11" s="3">
        <f t="shared" si="9"/>
        <v>0.10398767714397322</v>
      </c>
      <c r="L11" s="3">
        <f t="shared" si="5"/>
        <v>1.0398767714397321</v>
      </c>
      <c r="M11" s="5">
        <f t="shared" si="6"/>
        <v>1.2629442665336714E-3</v>
      </c>
      <c r="N11" s="6">
        <f t="shared" si="7"/>
        <v>1.2629442665336714</v>
      </c>
    </row>
    <row r="12" spans="1:23" x14ac:dyDescent="0.25">
      <c r="A12" s="21" t="s">
        <v>24</v>
      </c>
      <c r="B12" s="11">
        <v>0.41099999999999998</v>
      </c>
      <c r="C12" s="11">
        <v>0.55720001459121704</v>
      </c>
      <c r="D12" s="3">
        <f t="shared" si="11"/>
        <v>0.28309999999999996</v>
      </c>
      <c r="E12" s="4">
        <f t="shared" si="12"/>
        <v>0.42930001459121703</v>
      </c>
      <c r="F12" s="3">
        <v>531.79999999999995</v>
      </c>
      <c r="G12" s="3">
        <f t="shared" si="1"/>
        <v>4.7783672770836887E-2</v>
      </c>
      <c r="H12" s="3">
        <f t="shared" si="2"/>
        <v>0.47783672770836888</v>
      </c>
      <c r="I12" s="5">
        <f t="shared" si="3"/>
        <v>8.9852712995180321E-4</v>
      </c>
      <c r="J12" s="6">
        <f t="shared" si="4"/>
        <v>0.89852712995180317</v>
      </c>
      <c r="K12" s="3">
        <f t="shared" si="9"/>
        <v>7.5585223456598974E-2</v>
      </c>
      <c r="L12" s="3">
        <f t="shared" si="5"/>
        <v>0.75585223456598971</v>
      </c>
      <c r="M12" s="5">
        <f t="shared" si="6"/>
        <v>1.4213092037720755E-3</v>
      </c>
      <c r="N12" s="6">
        <f t="shared" si="7"/>
        <v>1.4213092037720756</v>
      </c>
    </row>
    <row r="13" spans="1:23" x14ac:dyDescent="0.25">
      <c r="A13" s="21" t="s">
        <v>25</v>
      </c>
      <c r="B13" s="11">
        <v>0.45900021171569</v>
      </c>
      <c r="C13" s="11">
        <v>0.60599981307982997</v>
      </c>
      <c r="D13" s="3">
        <f t="shared" si="11"/>
        <v>0.33110021171568998</v>
      </c>
      <c r="E13" s="4">
        <f t="shared" si="12"/>
        <v>0.47809981307982996</v>
      </c>
      <c r="F13" s="3">
        <v>531.79999999999995</v>
      </c>
      <c r="G13" s="3">
        <f t="shared" si="1"/>
        <v>5.6911444219234782E-2</v>
      </c>
      <c r="H13" s="3">
        <f t="shared" si="2"/>
        <v>0.56911444219234786</v>
      </c>
      <c r="I13" s="5">
        <f t="shared" si="3"/>
        <v>1.0701663072439787E-3</v>
      </c>
      <c r="J13" s="6">
        <f t="shared" si="4"/>
        <v>1.0701663072439787</v>
      </c>
      <c r="K13" s="3">
        <f t="shared" si="9"/>
        <v>8.4865045178433823E-2</v>
      </c>
      <c r="L13" s="3">
        <f t="shared" si="5"/>
        <v>0.84865045178433829</v>
      </c>
      <c r="M13" s="5">
        <f t="shared" si="6"/>
        <v>1.5958075437840136E-3</v>
      </c>
      <c r="N13" s="6">
        <f t="shared" si="7"/>
        <v>1.5958075437840136</v>
      </c>
    </row>
    <row r="14" spans="1:23" x14ac:dyDescent="0.25">
      <c r="A14" s="22" t="s">
        <v>20</v>
      </c>
      <c r="B14" s="11">
        <v>0.66930001974105835</v>
      </c>
      <c r="C14" s="11">
        <v>0.73299977016448004</v>
      </c>
      <c r="D14" s="3">
        <f t="shared" si="11"/>
        <v>0.54140001974105834</v>
      </c>
      <c r="E14" s="3">
        <f t="shared" ref="E14:E19" si="13">C14-0.1279</f>
        <v>0.60509977016448002</v>
      </c>
      <c r="F14" s="3">
        <v>531.79999999999995</v>
      </c>
      <c r="G14" s="3">
        <f t="shared" si="1"/>
        <v>9.6902279981945796E-2</v>
      </c>
      <c r="H14" s="3">
        <f t="shared" si="2"/>
        <v>0.96902279981945794</v>
      </c>
      <c r="I14" s="5">
        <f t="shared" si="3"/>
        <v>1.822156449453663E-3</v>
      </c>
      <c r="J14" s="6">
        <f t="shared" si="4"/>
        <v>1.8221564494536631</v>
      </c>
      <c r="K14" s="3">
        <f t="shared" si="9"/>
        <v>0.1090154924533592</v>
      </c>
      <c r="L14" s="3">
        <f t="shared" si="5"/>
        <v>1.090154924533592</v>
      </c>
      <c r="M14" s="5">
        <f t="shared" si="6"/>
        <v>2.0499340438766304E-3</v>
      </c>
      <c r="N14" s="6">
        <f t="shared" si="7"/>
        <v>2.0499340438766303</v>
      </c>
      <c r="P14" s="7"/>
    </row>
    <row r="15" spans="1:23" x14ac:dyDescent="0.25">
      <c r="A15" s="22" t="s">
        <v>26</v>
      </c>
      <c r="B15" s="11">
        <v>0.79409908447260003</v>
      </c>
      <c r="C15" s="11">
        <v>0.84969997406005859</v>
      </c>
      <c r="D15" s="3">
        <f t="shared" si="11"/>
        <v>0.66619908447260001</v>
      </c>
      <c r="E15" s="3">
        <f t="shared" si="13"/>
        <v>0.72179997406005858</v>
      </c>
      <c r="F15" s="3">
        <v>531.79999999999995</v>
      </c>
      <c r="G15" s="3">
        <f t="shared" si="1"/>
        <v>0.12063420321992128</v>
      </c>
      <c r="H15" s="3">
        <f t="shared" si="2"/>
        <v>1.2063420321992129</v>
      </c>
      <c r="I15" s="5">
        <f t="shared" si="3"/>
        <v>2.2684129977420327E-3</v>
      </c>
      <c r="J15" s="6">
        <f t="shared" si="4"/>
        <v>2.2684129977420326</v>
      </c>
      <c r="K15" s="3">
        <f t="shared" si="9"/>
        <v>0.13120732767795437</v>
      </c>
      <c r="L15" s="3">
        <f t="shared" si="5"/>
        <v>1.3120732767795438</v>
      </c>
      <c r="M15" s="5">
        <f t="shared" si="6"/>
        <v>2.4672306821728919E-3</v>
      </c>
      <c r="N15" s="6">
        <f t="shared" si="7"/>
        <v>2.4672306821728918</v>
      </c>
    </row>
    <row r="16" spans="1:23" x14ac:dyDescent="0.25">
      <c r="A16" s="22" t="s">
        <v>27</v>
      </c>
      <c r="B16" s="11">
        <v>0.59699986743927003</v>
      </c>
      <c r="C16" s="11">
        <v>1.0475999546051</v>
      </c>
      <c r="D16" s="3">
        <f t="shared" si="11"/>
        <v>0.46909986743927001</v>
      </c>
      <c r="E16" s="3">
        <f t="shared" si="13"/>
        <v>0.91969995460510001</v>
      </c>
      <c r="F16" s="3">
        <v>531.79999999999995</v>
      </c>
      <c r="G16" s="3">
        <f t="shared" si="1"/>
        <v>8.3153605917673568E-2</v>
      </c>
      <c r="H16" s="3">
        <f t="shared" si="2"/>
        <v>0.83153605917673568</v>
      </c>
      <c r="I16" s="5">
        <f t="shared" si="3"/>
        <v>1.5636255343676867E-3</v>
      </c>
      <c r="J16" s="6">
        <f t="shared" si="4"/>
        <v>1.5636255343676868</v>
      </c>
      <c r="K16" s="3">
        <f t="shared" si="9"/>
        <v>0.16884019902354194</v>
      </c>
      <c r="L16" s="3">
        <f t="shared" si="5"/>
        <v>1.6884019902354195</v>
      </c>
      <c r="M16" s="5">
        <f t="shared" si="6"/>
        <v>3.1748815160500556E-3</v>
      </c>
      <c r="N16" s="6">
        <f t="shared" si="7"/>
        <v>3.1748815160500556</v>
      </c>
    </row>
    <row r="17" spans="1:23" x14ac:dyDescent="0.25">
      <c r="A17" s="22" t="s">
        <v>28</v>
      </c>
      <c r="B17" s="11">
        <v>0.899109099865531</v>
      </c>
      <c r="C17" s="11">
        <v>0.93019998073577881</v>
      </c>
      <c r="D17" s="3">
        <f t="shared" si="11"/>
        <v>0.77120909986553099</v>
      </c>
      <c r="E17" s="3">
        <f t="shared" si="13"/>
        <v>0.80229998073577879</v>
      </c>
      <c r="F17" s="3">
        <v>531.79999999999995</v>
      </c>
      <c r="G17" s="3">
        <f t="shared" si="1"/>
        <v>0.14060301973216405</v>
      </c>
      <c r="H17" s="3">
        <f t="shared" si="2"/>
        <v>1.4060301973216405</v>
      </c>
      <c r="I17" s="5">
        <f t="shared" si="3"/>
        <v>2.6439078550613776E-3</v>
      </c>
      <c r="J17" s="6">
        <f t="shared" si="4"/>
        <v>2.6439078550613777</v>
      </c>
      <c r="K17" s="3">
        <f t="shared" si="9"/>
        <v>0.14651529479448891</v>
      </c>
      <c r="L17" s="3">
        <f t="shared" si="5"/>
        <v>1.465152947944889</v>
      </c>
      <c r="M17" s="5">
        <f t="shared" si="6"/>
        <v>2.7550826399866286E-3</v>
      </c>
      <c r="N17" s="6">
        <f t="shared" si="7"/>
        <v>2.7550826399866288</v>
      </c>
      <c r="P17" s="7"/>
    </row>
    <row r="18" spans="1:23" x14ac:dyDescent="0.25">
      <c r="A18" s="22" t="s">
        <v>29</v>
      </c>
      <c r="B18" s="11">
        <v>0.91400274658199998</v>
      </c>
      <c r="C18" s="11">
        <v>1.39339998960494</v>
      </c>
      <c r="D18" s="3">
        <f t="shared" si="11"/>
        <v>0.78610274658199997</v>
      </c>
      <c r="E18" s="3">
        <f t="shared" si="13"/>
        <v>1.2654999896049399</v>
      </c>
      <c r="F18" s="3">
        <v>823.37502849102009</v>
      </c>
      <c r="G18" s="3">
        <f t="shared" si="1"/>
        <v>0.14343521147469906</v>
      </c>
      <c r="H18" s="3">
        <f t="shared" si="2"/>
        <v>1.4343521147469906</v>
      </c>
      <c r="I18" s="5">
        <f t="shared" si="3"/>
        <v>1.7420398543974472E-3</v>
      </c>
      <c r="J18" s="6">
        <f t="shared" si="4"/>
        <v>1.7420398543974471</v>
      </c>
      <c r="K18" s="3">
        <f t="shared" si="9"/>
        <v>0.2345979024483123</v>
      </c>
      <c r="L18" s="3">
        <f t="shared" si="5"/>
        <v>2.3459790244831229</v>
      </c>
      <c r="M18" s="5">
        <f t="shared" si="6"/>
        <v>2.8492229461738027E-3</v>
      </c>
      <c r="N18" s="6">
        <f t="shared" si="7"/>
        <v>2.8492229461738026</v>
      </c>
    </row>
    <row r="19" spans="1:23" x14ac:dyDescent="0.2">
      <c r="A19" s="22" t="s">
        <v>30</v>
      </c>
      <c r="B19" s="11">
        <v>1.24870076</v>
      </c>
      <c r="C19" s="11">
        <v>1.0399399977684001</v>
      </c>
      <c r="D19" s="3">
        <f t="shared" si="11"/>
        <v>1.1208007599999998</v>
      </c>
      <c r="E19" s="3">
        <f t="shared" si="13"/>
        <v>0.91203999776840006</v>
      </c>
      <c r="F19" s="3">
        <v>823.37502849102009</v>
      </c>
      <c r="G19" s="3">
        <f t="shared" si="1"/>
        <v>0.20708174263601267</v>
      </c>
      <c r="H19" s="3">
        <f t="shared" si="2"/>
        <v>2.0708174263601267</v>
      </c>
      <c r="I19" s="5">
        <f t="shared" si="3"/>
        <v>2.5150354998684679E-3</v>
      </c>
      <c r="J19" s="6">
        <f t="shared" si="4"/>
        <v>2.5150354998684681</v>
      </c>
      <c r="K19" s="3">
        <f t="shared" si="9"/>
        <v>0.16738357346271893</v>
      </c>
      <c r="L19" s="3">
        <f t="shared" si="5"/>
        <v>1.6738357346271893</v>
      </c>
      <c r="M19" s="5">
        <f t="shared" si="6"/>
        <v>2.0328959182728534E-3</v>
      </c>
      <c r="N19" s="6">
        <f t="shared" si="7"/>
        <v>2.0328959182728532</v>
      </c>
      <c r="Q19" s="8"/>
      <c r="R19" s="8"/>
      <c r="S19" s="8"/>
      <c r="T19" s="8"/>
      <c r="U19" s="8"/>
      <c r="V19" s="8"/>
      <c r="W19" s="8"/>
    </row>
    <row r="20" spans="1:23" x14ac:dyDescent="0.2">
      <c r="A20" s="12" t="s">
        <v>31</v>
      </c>
      <c r="B20" s="11">
        <v>0.32539999485015869</v>
      </c>
      <c r="C20" s="11">
        <v>0.43159999859332998</v>
      </c>
      <c r="D20" s="3">
        <f t="shared" si="11"/>
        <v>0.19749999485015868</v>
      </c>
      <c r="E20" s="3">
        <f>C20-0.1279</f>
        <v>0.30369999859332997</v>
      </c>
      <c r="F20" s="3">
        <v>531.79999999999995</v>
      </c>
      <c r="G20" s="3">
        <f t="shared" si="1"/>
        <v>3.1505884505706482E-2</v>
      </c>
      <c r="H20" s="3">
        <f t="shared" si="2"/>
        <v>0.31505884505706483</v>
      </c>
      <c r="I20" s="5">
        <f t="shared" si="3"/>
        <v>5.9243859544389778E-4</v>
      </c>
      <c r="J20" s="6">
        <f t="shared" si="4"/>
        <v>0.59243859544389776</v>
      </c>
      <c r="K20" s="3">
        <f>(E20-0.03182)/5.2587</f>
        <v>5.1700990471662191E-2</v>
      </c>
      <c r="L20" s="3">
        <f t="shared" si="5"/>
        <v>0.51700990471662189</v>
      </c>
      <c r="M20" s="5">
        <f t="shared" si="6"/>
        <v>9.7218861360778852E-4</v>
      </c>
      <c r="N20" s="6">
        <f t="shared" si="7"/>
        <v>0.97218861360778852</v>
      </c>
      <c r="Q20" s="8"/>
      <c r="R20" s="8"/>
      <c r="S20" s="8"/>
      <c r="T20" s="8"/>
      <c r="U20" s="8"/>
      <c r="V20" s="8"/>
      <c r="W20" s="8"/>
    </row>
    <row r="21" spans="1:23" x14ac:dyDescent="0.2">
      <c r="A21" s="12" t="s">
        <v>32</v>
      </c>
      <c r="B21" s="11">
        <v>0.29919999837875366</v>
      </c>
      <c r="C21" s="11">
        <v>0.42970000267028802</v>
      </c>
      <c r="D21" s="3">
        <f t="shared" si="11"/>
        <v>0.17129999837875365</v>
      </c>
      <c r="E21" s="3">
        <f t="shared" ref="E21:E37" si="14">C21-0.1279</f>
        <v>0.301800002670288</v>
      </c>
      <c r="F21" s="3">
        <v>531.79999999999995</v>
      </c>
      <c r="G21" s="3">
        <f t="shared" si="1"/>
        <v>2.6523665236418435E-2</v>
      </c>
      <c r="H21" s="3">
        <f t="shared" si="2"/>
        <v>0.26523665236418437</v>
      </c>
      <c r="I21" s="5">
        <f t="shared" si="3"/>
        <v>4.9875263701426174E-4</v>
      </c>
      <c r="J21" s="6">
        <f t="shared" si="4"/>
        <v>0.49875263701426176</v>
      </c>
      <c r="K21" s="3">
        <f t="shared" si="9"/>
        <v>5.1339685220736682E-2</v>
      </c>
      <c r="L21" s="3">
        <f t="shared" si="5"/>
        <v>0.51339685220736686</v>
      </c>
      <c r="M21" s="5">
        <f t="shared" si="6"/>
        <v>9.6539460738504499E-4</v>
      </c>
      <c r="N21" s="6">
        <f t="shared" si="7"/>
        <v>0.96539460738504501</v>
      </c>
      <c r="Q21" s="8"/>
      <c r="R21" s="8"/>
      <c r="S21" s="8"/>
      <c r="T21" s="8"/>
      <c r="U21" s="8"/>
      <c r="V21" s="8"/>
    </row>
    <row r="22" spans="1:23" x14ac:dyDescent="0.2">
      <c r="A22" s="12" t="s">
        <v>33</v>
      </c>
      <c r="B22" s="11">
        <v>0.26669999957084656</v>
      </c>
      <c r="C22" s="11">
        <v>0.43189999461174011</v>
      </c>
      <c r="D22" s="3">
        <f t="shared" si="11"/>
        <v>0.13879999957084654</v>
      </c>
      <c r="E22" s="3">
        <f t="shared" si="14"/>
        <v>0.3039999946117401</v>
      </c>
      <c r="F22" s="3">
        <v>531.79999999999995</v>
      </c>
      <c r="G22" s="3">
        <f t="shared" si="1"/>
        <v>2.0343430804352129E-2</v>
      </c>
      <c r="H22" s="3">
        <f t="shared" si="2"/>
        <v>0.20343430804352131</v>
      </c>
      <c r="I22" s="5">
        <f t="shared" si="3"/>
        <v>3.8253912757337595E-4</v>
      </c>
      <c r="J22" s="6">
        <f t="shared" si="4"/>
        <v>0.38253912757337594</v>
      </c>
      <c r="K22" s="3">
        <f t="shared" si="9"/>
        <v>5.1758038034445793E-2</v>
      </c>
      <c r="L22" s="3">
        <f t="shared" si="5"/>
        <v>0.51758038034445797</v>
      </c>
      <c r="M22" s="5">
        <f t="shared" si="6"/>
        <v>9.7326133949691236E-4</v>
      </c>
      <c r="N22" s="6">
        <f t="shared" si="7"/>
        <v>0.9732613394969124</v>
      </c>
      <c r="Q22" s="8"/>
      <c r="R22" s="8"/>
      <c r="S22" s="8"/>
      <c r="T22" s="8"/>
      <c r="U22" s="8"/>
      <c r="V22" s="8"/>
    </row>
    <row r="23" spans="1:23" x14ac:dyDescent="0.2">
      <c r="A23" s="12" t="s">
        <v>34</v>
      </c>
      <c r="B23" s="11">
        <v>0.25049998760223402</v>
      </c>
      <c r="C23" s="11">
        <v>0.40600143051150001</v>
      </c>
      <c r="D23" s="3">
        <f t="shared" si="11"/>
        <v>0.12259998760223401</v>
      </c>
      <c r="E23" s="3">
        <f t="shared" si="14"/>
        <v>0.27810143051149999</v>
      </c>
      <c r="F23" s="3">
        <v>531.79999999999995</v>
      </c>
      <c r="G23" s="3">
        <f t="shared" si="1"/>
        <v>1.7262819252331186E-2</v>
      </c>
      <c r="H23" s="3">
        <f t="shared" si="2"/>
        <v>0.17262819252331185</v>
      </c>
      <c r="I23" s="5">
        <f t="shared" si="3"/>
        <v>3.2461111794530249E-4</v>
      </c>
      <c r="J23" s="6">
        <f t="shared" si="4"/>
        <v>0.32461111794530251</v>
      </c>
      <c r="K23" s="3">
        <f t="shared" si="9"/>
        <v>4.6833139466312963E-2</v>
      </c>
      <c r="L23" s="3">
        <f t="shared" si="5"/>
        <v>0.46833139466312962</v>
      </c>
      <c r="M23" s="5">
        <f t="shared" si="6"/>
        <v>8.8065324306718629E-4</v>
      </c>
      <c r="N23" s="6">
        <f t="shared" si="7"/>
        <v>0.88065324306718629</v>
      </c>
      <c r="Q23" s="8"/>
      <c r="R23" s="8"/>
      <c r="S23" s="8"/>
      <c r="T23" s="8"/>
      <c r="U23" s="8"/>
      <c r="V23" s="8"/>
    </row>
    <row r="24" spans="1:23" x14ac:dyDescent="0.25">
      <c r="A24" s="12" t="s">
        <v>35</v>
      </c>
      <c r="B24" s="11">
        <v>0.26669999957084656</v>
      </c>
      <c r="C24" s="11">
        <v>0.43389999461174</v>
      </c>
      <c r="D24" s="3">
        <f t="shared" si="11"/>
        <v>0.13879999957084654</v>
      </c>
      <c r="E24" s="3">
        <f t="shared" ref="E24" si="15">C24-0.1279</f>
        <v>0.30599999461173999</v>
      </c>
      <c r="F24" s="3">
        <v>531.79999999999995</v>
      </c>
      <c r="G24" s="3">
        <f t="shared" ref="G24" si="16">(D24-0.03182)/5.2587</f>
        <v>2.0343430804352129E-2</v>
      </c>
      <c r="H24" s="3">
        <f t="shared" ref="H24" si="17">G24*10</f>
        <v>0.20343430804352131</v>
      </c>
      <c r="I24" s="5">
        <f t="shared" ref="I24" si="18">H24/F24</f>
        <v>3.8253912757337595E-4</v>
      </c>
      <c r="J24" s="6">
        <f t="shared" ref="J24:J25" si="19">I24*1000</f>
        <v>0.38253912757337594</v>
      </c>
      <c r="K24" s="3">
        <f t="shared" ref="K24" si="20">(E24-0.03182)/5.2587</f>
        <v>5.2138360167292293E-2</v>
      </c>
      <c r="L24" s="3">
        <f t="shared" ref="L24" si="21">K24*10</f>
        <v>0.52138360167292297</v>
      </c>
      <c r="M24" s="5">
        <f t="shared" ref="M24" si="22">L24/F24</f>
        <v>9.8041294034020864E-4</v>
      </c>
      <c r="N24" s="6">
        <f t="shared" ref="N24" si="23">M24*1000</f>
        <v>0.98041294034020865</v>
      </c>
      <c r="O24" s="7"/>
      <c r="P24" s="7"/>
    </row>
    <row r="25" spans="1:23" x14ac:dyDescent="0.25">
      <c r="A25" s="12" t="s">
        <v>36</v>
      </c>
      <c r="B25" s="11">
        <v>0.24999999051022301</v>
      </c>
      <c r="C25" s="11">
        <v>0.480899978160858</v>
      </c>
      <c r="D25" s="3">
        <f t="shared" si="11"/>
        <v>0.12209999051022299</v>
      </c>
      <c r="E25" s="3">
        <f t="shared" si="14"/>
        <v>0.35299997816085799</v>
      </c>
      <c r="F25" s="3">
        <v>531.79999999999995</v>
      </c>
      <c r="G25" s="3">
        <f t="shared" si="1"/>
        <v>1.7167739272105843E-2</v>
      </c>
      <c r="H25" s="3">
        <f t="shared" si="2"/>
        <v>0.17167739272105842</v>
      </c>
      <c r="I25" s="5">
        <f t="shared" si="3"/>
        <v>3.2282322813286657E-4</v>
      </c>
      <c r="J25" s="6">
        <f t="shared" si="19"/>
        <v>0.32282322813286657</v>
      </c>
      <c r="K25" s="3">
        <f t="shared" si="9"/>
        <v>6.1075927160868265E-2</v>
      </c>
      <c r="L25" s="3">
        <f t="shared" si="5"/>
        <v>0.61075927160868271</v>
      </c>
      <c r="M25" s="5">
        <f t="shared" si="6"/>
        <v>1.1484755013326114E-3</v>
      </c>
      <c r="N25" s="6">
        <f t="shared" si="7"/>
        <v>1.1484755013326113</v>
      </c>
    </row>
    <row r="26" spans="1:23" x14ac:dyDescent="0.25">
      <c r="A26" s="13" t="s">
        <v>37</v>
      </c>
      <c r="B26" s="11">
        <v>0.32369189999999998</v>
      </c>
      <c r="C26" s="11">
        <v>0.74799976348875996</v>
      </c>
      <c r="D26" s="3">
        <f t="shared" si="11"/>
        <v>0.19579189999999996</v>
      </c>
      <c r="E26" s="3">
        <f t="shared" si="14"/>
        <v>0.62009976348875995</v>
      </c>
      <c r="F26" s="3">
        <v>823.37502849102009</v>
      </c>
      <c r="G26" s="3">
        <f>(D26-0.03182)/5.2587</f>
        <v>3.1181071367448219E-2</v>
      </c>
      <c r="H26" s="3">
        <f>G26*10</f>
        <v>0.31181071367448221</v>
      </c>
      <c r="I26" s="5">
        <f>H26/F26</f>
        <v>3.7869828800362129E-4</v>
      </c>
      <c r="J26" s="6">
        <f>I26*1000</f>
        <v>0.37869828800362126</v>
      </c>
      <c r="K26" s="3">
        <f>(E26-0.03182)/5.2587</f>
        <v>0.11186790718024606</v>
      </c>
      <c r="L26" s="3">
        <f>K26*10</f>
        <v>1.1186790718024606</v>
      </c>
      <c r="M26" s="5">
        <f>L26/F26</f>
        <v>1.3586507157651324E-3</v>
      </c>
      <c r="N26" s="6">
        <f>M26*1000</f>
        <v>1.3586507157651324</v>
      </c>
    </row>
    <row r="27" spans="1:23" x14ac:dyDescent="0.25">
      <c r="A27" s="13" t="s">
        <v>38</v>
      </c>
      <c r="B27" s="11">
        <v>0.40299998950958299</v>
      </c>
      <c r="C27" s="11">
        <v>0.70889999914169299</v>
      </c>
      <c r="D27" s="3">
        <f t="shared" si="11"/>
        <v>0.27509998950958298</v>
      </c>
      <c r="E27" s="3">
        <f t="shared" si="14"/>
        <v>0.58099999914169298</v>
      </c>
      <c r="F27" s="3">
        <v>823.37502849102009</v>
      </c>
      <c r="G27" s="3">
        <f>(D27-0.03182)/5.2587</f>
        <v>4.6262382244581922E-2</v>
      </c>
      <c r="H27" s="3">
        <f>G27*10</f>
        <v>0.46262382244581923</v>
      </c>
      <c r="I27" s="5">
        <f>H27/F27</f>
        <v>5.6186282852621725E-4</v>
      </c>
      <c r="J27" s="6">
        <f>I27*1000</f>
        <v>0.56186282852621727</v>
      </c>
      <c r="K27" s="3">
        <f>(E27-0.03182)/5.2587</f>
        <v>0.10443265429510963</v>
      </c>
      <c r="L27" s="3">
        <f>K27*10</f>
        <v>1.0443265429510964</v>
      </c>
      <c r="M27" s="5">
        <f>L27/F27</f>
        <v>1.2683485736323689E-3</v>
      </c>
      <c r="N27" s="6">
        <f>M27*1000</f>
        <v>1.268348573632369</v>
      </c>
    </row>
    <row r="28" spans="1:23" x14ac:dyDescent="0.25">
      <c r="A28" s="13" t="s">
        <v>39</v>
      </c>
      <c r="B28" s="11">
        <v>0.52519895095830005</v>
      </c>
      <c r="C28" s="11">
        <v>0.83293399999999995</v>
      </c>
      <c r="D28" s="3">
        <f t="shared" si="11"/>
        <v>0.39729895095830003</v>
      </c>
      <c r="E28" s="3">
        <f t="shared" si="14"/>
        <v>0.70503399999999994</v>
      </c>
      <c r="F28" s="3">
        <v>823.37502849102009</v>
      </c>
      <c r="G28" s="3">
        <f>(D28-0.03182)/5.2587</f>
        <v>6.9499867069484855E-2</v>
      </c>
      <c r="H28" s="3">
        <f t="shared" ref="H28:H31" si="24">G28*10</f>
        <v>0.69499867069484855</v>
      </c>
      <c r="I28" s="5">
        <f t="shared" ref="I28:I31" si="25">H28/F28</f>
        <v>8.4408519404402657E-4</v>
      </c>
      <c r="J28" s="6">
        <f>I28*1000</f>
        <v>0.8440851940440266</v>
      </c>
      <c r="K28" s="3">
        <f t="shared" ref="K28:K31" si="26">(E28-0.03182)/5.2587</f>
        <v>0.12801909217106888</v>
      </c>
      <c r="L28" s="3">
        <f t="shared" ref="L28:L31" si="27">K28*10</f>
        <v>1.2801909217106888</v>
      </c>
      <c r="M28" s="5">
        <f t="shared" ref="M28:M31" si="28">L28/F28</f>
        <v>1.5548090206923865E-3</v>
      </c>
      <c r="N28" s="6">
        <f t="shared" ref="N28:N31" si="29">M28*1000</f>
        <v>1.5548090206923866</v>
      </c>
    </row>
    <row r="29" spans="1:23" x14ac:dyDescent="0.25">
      <c r="A29" s="13" t="s">
        <v>40</v>
      </c>
      <c r="B29" s="11">
        <v>0.47736899999999999</v>
      </c>
      <c r="C29" s="11">
        <v>0.74999763488759996</v>
      </c>
      <c r="D29" s="3">
        <f t="shared" si="11"/>
        <v>0.34946899999999997</v>
      </c>
      <c r="E29" s="3">
        <f t="shared" ref="E29:E30" si="30">C29-0.1279</f>
        <v>0.62209763488759995</v>
      </c>
      <c r="F29" s="3">
        <v>823.37502849102009</v>
      </c>
      <c r="G29" s="3">
        <f>(D29-0.03182)/5.2587</f>
        <v>6.0404472588282264E-2</v>
      </c>
      <c r="H29" s="3">
        <f>G29*10</f>
        <v>0.60404472588282265</v>
      </c>
      <c r="I29" s="5">
        <f>H29/F29</f>
        <v>7.3362040987548667E-4</v>
      </c>
      <c r="J29" s="6">
        <f>I29*1000</f>
        <v>0.73362040987548671</v>
      </c>
      <c r="K29" s="3">
        <f>(E29-0.03182)/5.2587</f>
        <v>0.11224782453602601</v>
      </c>
      <c r="L29" s="3">
        <f>K29*10</f>
        <v>1.1224782453602602</v>
      </c>
      <c r="M29" s="5">
        <f>L29/F29</f>
        <v>1.3632648629354227E-3</v>
      </c>
      <c r="N29" s="6">
        <f>M29*1000</f>
        <v>1.3632648629354227</v>
      </c>
    </row>
    <row r="30" spans="1:23" x14ac:dyDescent="0.25">
      <c r="A30" s="13" t="s">
        <v>41</v>
      </c>
      <c r="B30" s="11">
        <v>0.32223691900000001</v>
      </c>
      <c r="C30" s="11">
        <v>0.78029340000000003</v>
      </c>
      <c r="D30" s="3">
        <f t="shared" si="11"/>
        <v>0.194336919</v>
      </c>
      <c r="E30" s="3">
        <f t="shared" si="30"/>
        <v>0.65239340000000001</v>
      </c>
      <c r="F30" s="3">
        <v>823.37502849102009</v>
      </c>
      <c r="G30" s="3">
        <f>(D30-0.03182)/5.2587</f>
        <v>3.0904390628862643E-2</v>
      </c>
      <c r="H30" s="3">
        <f t="shared" ref="H30" si="31">G30*10</f>
        <v>0.30904390628862644</v>
      </c>
      <c r="I30" s="5">
        <f t="shared" ref="I30" si="32">H30/F30</f>
        <v>3.7533796337618335E-4</v>
      </c>
      <c r="J30" s="6">
        <f>I30*1000</f>
        <v>0.37533796337618336</v>
      </c>
      <c r="K30" s="3">
        <f t="shared" ref="K30" si="33">(E30-0.03182)/5.2587</f>
        <v>0.11800889953790862</v>
      </c>
      <c r="L30" s="3">
        <f t="shared" ref="L30" si="34">K30*10</f>
        <v>1.1800889953790863</v>
      </c>
      <c r="M30" s="5">
        <f t="shared" ref="M30" si="35">L30/F30</f>
        <v>1.4332338904445613E-3</v>
      </c>
      <c r="N30" s="6">
        <f t="shared" ref="N30" si="36">M30*1000</f>
        <v>1.4332338904445614</v>
      </c>
    </row>
    <row r="31" spans="1:23" x14ac:dyDescent="0.25">
      <c r="A31" s="13" t="s">
        <v>42</v>
      </c>
      <c r="B31" s="11">
        <v>0.41019582999999998</v>
      </c>
      <c r="C31" s="11">
        <v>0.81416929999999998</v>
      </c>
      <c r="D31" s="3">
        <f t="shared" si="11"/>
        <v>0.28229582999999997</v>
      </c>
      <c r="E31" s="3">
        <f t="shared" si="14"/>
        <v>0.68626929999999997</v>
      </c>
      <c r="F31" s="3">
        <v>823.37502849102009</v>
      </c>
      <c r="G31" s="3">
        <f t="shared" ref="G31" si="37">(D31-0.03182)/5.2587</f>
        <v>4.7630750946051292E-2</v>
      </c>
      <c r="H31" s="3">
        <f t="shared" si="24"/>
        <v>0.47630750946051292</v>
      </c>
      <c r="I31" s="5">
        <f t="shared" si="25"/>
        <v>5.7848184967842717E-4</v>
      </c>
      <c r="J31" s="6">
        <f t="shared" ref="J31" si="38">I31*1000</f>
        <v>0.5784818496784272</v>
      </c>
      <c r="K31" s="3">
        <f t="shared" si="26"/>
        <v>0.12445077680795634</v>
      </c>
      <c r="L31" s="3">
        <f t="shared" si="27"/>
        <v>1.2445077680795633</v>
      </c>
      <c r="M31" s="5">
        <f t="shared" si="28"/>
        <v>1.5114713526840171E-3</v>
      </c>
      <c r="N31" s="6">
        <f t="shared" si="29"/>
        <v>1.5114713526840171</v>
      </c>
    </row>
    <row r="32" spans="1:23" x14ac:dyDescent="0.25">
      <c r="A32" s="23" t="s">
        <v>43</v>
      </c>
      <c r="B32" s="11">
        <v>0.79779900013446003</v>
      </c>
      <c r="C32" s="11">
        <v>0.93839997053146362</v>
      </c>
      <c r="D32" s="3">
        <f t="shared" si="11"/>
        <v>0.66989900013446002</v>
      </c>
      <c r="E32" s="3">
        <f t="shared" si="14"/>
        <v>0.81049997053146361</v>
      </c>
      <c r="F32" s="3">
        <v>823.37502849102009</v>
      </c>
      <c r="G32" s="3">
        <f t="shared" si="1"/>
        <v>0.1213377831278567</v>
      </c>
      <c r="H32" s="3">
        <f t="shared" si="2"/>
        <v>1.213377831278567</v>
      </c>
      <c r="I32" s="5">
        <f t="shared" si="3"/>
        <v>1.4736636274994832E-3</v>
      </c>
      <c r="J32" s="6">
        <f t="shared" si="4"/>
        <v>1.4736636274994832</v>
      </c>
      <c r="K32" s="3">
        <f t="shared" si="9"/>
        <v>0.1480746135986962</v>
      </c>
      <c r="L32" s="3">
        <f t="shared" si="5"/>
        <v>1.480746135986962</v>
      </c>
      <c r="M32" s="5">
        <f t="shared" si="6"/>
        <v>1.7983860145730803E-3</v>
      </c>
      <c r="N32" s="6">
        <f t="shared" si="7"/>
        <v>1.7983860145730803</v>
      </c>
    </row>
    <row r="33" spans="1:14" x14ac:dyDescent="0.25">
      <c r="A33" s="23" t="s">
        <v>44</v>
      </c>
      <c r="B33" s="11">
        <v>0.593100007915496</v>
      </c>
      <c r="C33" s="11">
        <v>0.97219997024536098</v>
      </c>
      <c r="D33" s="3">
        <f t="shared" si="11"/>
        <v>0.46520000791549598</v>
      </c>
      <c r="E33" s="3">
        <f t="shared" si="14"/>
        <v>0.84429997024536096</v>
      </c>
      <c r="F33" s="3">
        <v>823.37502849102009</v>
      </c>
      <c r="G33" s="3">
        <f t="shared" si="1"/>
        <v>8.241200447173179E-2</v>
      </c>
      <c r="H33" s="3">
        <f t="shared" si="2"/>
        <v>0.82412004471731792</v>
      </c>
      <c r="I33" s="5">
        <f t="shared" si="3"/>
        <v>1.0009048321852354E-3</v>
      </c>
      <c r="J33" s="6">
        <f t="shared" si="4"/>
        <v>1.0009048321852354</v>
      </c>
      <c r="K33" s="3">
        <f t="shared" si="9"/>
        <v>0.15450205758939681</v>
      </c>
      <c r="L33" s="3">
        <f t="shared" si="5"/>
        <v>1.5450205758939681</v>
      </c>
      <c r="M33" s="5">
        <f t="shared" si="6"/>
        <v>1.8764481827017402E-3</v>
      </c>
      <c r="N33" s="6">
        <f t="shared" si="7"/>
        <v>1.8764481827017403</v>
      </c>
    </row>
    <row r="34" spans="1:14" x14ac:dyDescent="0.25">
      <c r="A34" s="23" t="s">
        <v>45</v>
      </c>
      <c r="B34" s="11">
        <v>0.61457999944686803</v>
      </c>
      <c r="C34" s="11">
        <v>0.95040002584457295</v>
      </c>
      <c r="D34" s="3">
        <f t="shared" si="11"/>
        <v>0.48667999944686802</v>
      </c>
      <c r="E34" s="3">
        <f t="shared" si="14"/>
        <v>0.82250002584457294</v>
      </c>
      <c r="F34" s="3">
        <v>823.37502849102009</v>
      </c>
      <c r="G34" s="3">
        <f t="shared" si="1"/>
        <v>8.6496662568100097E-2</v>
      </c>
      <c r="H34" s="3">
        <f t="shared" si="2"/>
        <v>0.86496662568100091</v>
      </c>
      <c r="I34" s="5">
        <f t="shared" si="3"/>
        <v>1.0505135518455117E-3</v>
      </c>
      <c r="J34" s="6">
        <f t="shared" si="4"/>
        <v>1.0505135518455118</v>
      </c>
      <c r="K34" s="3">
        <f t="shared" si="9"/>
        <v>0.15035655691417515</v>
      </c>
      <c r="L34" s="3">
        <f t="shared" si="5"/>
        <v>1.5035655691417515</v>
      </c>
      <c r="M34" s="5">
        <f t="shared" si="6"/>
        <v>1.8261005217723211E-3</v>
      </c>
      <c r="N34" s="6">
        <f t="shared" si="7"/>
        <v>1.8261005217723212</v>
      </c>
    </row>
    <row r="35" spans="1:14" x14ac:dyDescent="0.25">
      <c r="A35" s="23" t="s">
        <v>46</v>
      </c>
      <c r="B35" s="11">
        <v>0.61999970722197995</v>
      </c>
      <c r="C35" s="11">
        <v>1.11719998836517</v>
      </c>
      <c r="D35" s="3">
        <f t="shared" si="11"/>
        <v>0.49209970722197993</v>
      </c>
      <c r="E35" s="3">
        <f t="shared" si="14"/>
        <v>0.98929998836516997</v>
      </c>
      <c r="F35" s="3">
        <v>823.37502849102009</v>
      </c>
      <c r="G35" s="3">
        <f t="shared" si="1"/>
        <v>8.7527279978317815E-2</v>
      </c>
      <c r="H35" s="3">
        <f t="shared" si="2"/>
        <v>0.87527279978317818</v>
      </c>
      <c r="I35" s="5">
        <f t="shared" si="3"/>
        <v>1.0630305383286518E-3</v>
      </c>
      <c r="J35" s="6">
        <f t="shared" si="4"/>
        <v>1.0630305383286518</v>
      </c>
      <c r="K35" s="3">
        <f t="shared" si="9"/>
        <v>0.18207541566645177</v>
      </c>
      <c r="L35" s="3">
        <f t="shared" si="5"/>
        <v>1.8207541566645178</v>
      </c>
      <c r="M35" s="5">
        <f t="shared" si="6"/>
        <v>2.2113303095933948E-3</v>
      </c>
      <c r="N35" s="6">
        <f t="shared" si="7"/>
        <v>2.2113303095933947</v>
      </c>
    </row>
    <row r="36" spans="1:14" x14ac:dyDescent="0.25">
      <c r="A36" s="23" t="s">
        <v>47</v>
      </c>
      <c r="B36" s="11">
        <v>0.58289998769760132</v>
      </c>
      <c r="C36" s="11">
        <v>0.84099776840200002</v>
      </c>
      <c r="D36" s="3">
        <f t="shared" si="11"/>
        <v>0.4549999876976013</v>
      </c>
      <c r="E36" s="3">
        <f t="shared" si="14"/>
        <v>0.71309776840200001</v>
      </c>
      <c r="F36" s="3">
        <v>823.37502849102009</v>
      </c>
      <c r="G36" s="3">
        <f t="shared" si="1"/>
        <v>8.0472357749558118E-2</v>
      </c>
      <c r="H36" s="3">
        <f t="shared" si="2"/>
        <v>0.80472357749558121</v>
      </c>
      <c r="I36" s="5">
        <f t="shared" si="3"/>
        <v>9.7734756295728207E-4</v>
      </c>
      <c r="J36" s="6">
        <f t="shared" si="4"/>
        <v>0.97734756295728209</v>
      </c>
      <c r="K36" s="3">
        <f t="shared" si="9"/>
        <v>0.1295525069697834</v>
      </c>
      <c r="L36" s="3">
        <f t="shared" si="5"/>
        <v>1.295525069697834</v>
      </c>
      <c r="M36" s="5">
        <f t="shared" si="6"/>
        <v>1.5734325488011363E-3</v>
      </c>
      <c r="N36" s="6">
        <f t="shared" si="7"/>
        <v>1.5734325488011363</v>
      </c>
    </row>
    <row r="37" spans="1:14" x14ac:dyDescent="0.25">
      <c r="A37" s="23" t="s">
        <v>48</v>
      </c>
      <c r="B37" s="11">
        <v>0.43167000138759598</v>
      </c>
      <c r="C37" s="11">
        <v>0.70730000734329224</v>
      </c>
      <c r="D37" s="3">
        <f t="shared" si="11"/>
        <v>0.30377000138759597</v>
      </c>
      <c r="E37" s="3">
        <f t="shared" si="14"/>
        <v>0.57940000734329222</v>
      </c>
      <c r="F37" s="3">
        <v>531.79999999999995</v>
      </c>
      <c r="G37" s="3">
        <f t="shared" si="1"/>
        <v>5.1714302277672416E-2</v>
      </c>
      <c r="H37" s="3">
        <f t="shared" si="2"/>
        <v>0.51714302277672419</v>
      </c>
      <c r="I37" s="5">
        <f t="shared" si="3"/>
        <v>9.7243892962904145E-4</v>
      </c>
      <c r="J37" s="6">
        <f t="shared" si="4"/>
        <v>0.97243892962904144</v>
      </c>
      <c r="K37" s="3">
        <f t="shared" si="9"/>
        <v>0.10412839814845727</v>
      </c>
      <c r="L37" s="3">
        <f t="shared" si="5"/>
        <v>1.0412839814845727</v>
      </c>
      <c r="M37" s="5">
        <f t="shared" si="6"/>
        <v>1.9580368211443641E-3</v>
      </c>
      <c r="N37" s="6">
        <f t="shared" si="7"/>
        <v>1.9580368211443642</v>
      </c>
    </row>
    <row r="38" spans="1:14" x14ac:dyDescent="0.25">
      <c r="A38" s="14" t="s">
        <v>2</v>
      </c>
      <c r="B38" s="15">
        <v>0.12790000000000001</v>
      </c>
      <c r="C38" s="1"/>
      <c r="D38" s="1"/>
      <c r="E38" s="1"/>
      <c r="F38" s="1"/>
      <c r="G38" s="10"/>
      <c r="H38" s="1"/>
      <c r="I38" s="1"/>
      <c r="J38" s="1"/>
      <c r="K38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all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dcterms:created xsi:type="dcterms:W3CDTF">2022-01-14T20:32:21Z</dcterms:created>
  <dcterms:modified xsi:type="dcterms:W3CDTF">2023-03-14T17:38:08Z</dcterms:modified>
</cp:coreProperties>
</file>