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Ernesto Chanes\Downloads\"/>
    </mc:Choice>
  </mc:AlternateContent>
  <xr:revisionPtr revIDLastSave="0" documentId="8_{6D65FE1F-0147-42E5-B7B1-6FDBBC87A9BC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Plots_identified species" sheetId="1" r:id="rId1"/>
    <sheet name="Abundance_tree species" sheetId="2" r:id="rId2"/>
    <sheet name="TRee species_tropicos.org" sheetId="3" r:id="rId3"/>
    <sheet name="Microenvironmental" sheetId="4" r:id="rId4"/>
  </sheets>
  <definedNames>
    <definedName name="_xlnm._FilterDatabase" localSheetId="0" hidden="1">'Plots_identified species'!$A$1:$D$1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jkkLWjAa4Jy3eLdj8j3n3Rx3S2Vw=="/>
    </ext>
  </extLst>
</workbook>
</file>

<file path=xl/calcChain.xml><?xml version="1.0" encoding="utf-8"?>
<calcChain xmlns="http://schemas.openxmlformats.org/spreadsheetml/2006/main">
  <c r="AB71" i="4" l="1"/>
  <c r="Z71" i="4"/>
  <c r="Y71" i="4"/>
  <c r="X71" i="4"/>
  <c r="W71" i="4"/>
  <c r="U71" i="4"/>
  <c r="S71" i="4"/>
  <c r="R71" i="4"/>
  <c r="Q71" i="4"/>
  <c r="P71" i="4"/>
  <c r="N71" i="4"/>
  <c r="L71" i="4"/>
  <c r="K71" i="4"/>
  <c r="J71" i="4"/>
  <c r="I71" i="4"/>
  <c r="G71" i="4"/>
  <c r="E71" i="4"/>
  <c r="D71" i="4"/>
  <c r="C71" i="4"/>
  <c r="B71" i="4"/>
  <c r="AB70" i="4"/>
  <c r="Z70" i="4"/>
  <c r="Y70" i="4"/>
  <c r="X70" i="4"/>
  <c r="W70" i="4"/>
  <c r="U70" i="4"/>
  <c r="S70" i="4"/>
  <c r="R70" i="4"/>
  <c r="Q70" i="4"/>
  <c r="P70" i="4"/>
  <c r="N70" i="4"/>
  <c r="L70" i="4"/>
  <c r="K70" i="4"/>
  <c r="J70" i="4"/>
  <c r="I70" i="4"/>
  <c r="G70" i="4"/>
  <c r="E70" i="4"/>
  <c r="D70" i="4"/>
  <c r="C70" i="4"/>
  <c r="B70" i="4"/>
  <c r="AB69" i="4"/>
  <c r="Z69" i="4"/>
  <c r="Y69" i="4"/>
  <c r="X69" i="4"/>
  <c r="W69" i="4"/>
  <c r="U69" i="4"/>
  <c r="S69" i="4"/>
  <c r="R69" i="4"/>
  <c r="Q69" i="4"/>
  <c r="P69" i="4"/>
  <c r="N69" i="4"/>
  <c r="L69" i="4"/>
  <c r="K69" i="4"/>
  <c r="J69" i="4"/>
  <c r="I69" i="4"/>
  <c r="G69" i="4"/>
  <c r="E69" i="4"/>
  <c r="D69" i="4"/>
  <c r="C69" i="4"/>
  <c r="B69" i="4"/>
  <c r="AB68" i="4"/>
  <c r="Z68" i="4"/>
  <c r="Y68" i="4"/>
  <c r="X68" i="4"/>
  <c r="W68" i="4"/>
  <c r="U68" i="4"/>
  <c r="S68" i="4"/>
  <c r="R68" i="4"/>
  <c r="Q68" i="4"/>
  <c r="P68" i="4"/>
  <c r="N68" i="4"/>
  <c r="L68" i="4"/>
  <c r="K68" i="4"/>
  <c r="J68" i="4"/>
  <c r="I68" i="4"/>
  <c r="G68" i="4"/>
  <c r="E68" i="4"/>
  <c r="D68" i="4"/>
  <c r="C68" i="4"/>
  <c r="B68" i="4"/>
  <c r="AB64" i="4"/>
  <c r="Z64" i="4"/>
  <c r="Y64" i="4"/>
  <c r="X64" i="4"/>
  <c r="W64" i="4"/>
  <c r="U64" i="4"/>
  <c r="S64" i="4"/>
  <c r="R64" i="4"/>
  <c r="Q64" i="4"/>
  <c r="P64" i="4"/>
  <c r="N64" i="4"/>
  <c r="L64" i="4"/>
  <c r="K64" i="4"/>
  <c r="J64" i="4"/>
  <c r="I64" i="4"/>
  <c r="G64" i="4"/>
  <c r="E64" i="4"/>
  <c r="D64" i="4"/>
  <c r="C64" i="4"/>
  <c r="B64" i="4"/>
  <c r="AB63" i="4"/>
  <c r="Z63" i="4"/>
  <c r="Y63" i="4"/>
  <c r="X63" i="4"/>
  <c r="W63" i="4"/>
  <c r="U63" i="4"/>
  <c r="S63" i="4"/>
  <c r="R63" i="4"/>
  <c r="Q63" i="4"/>
  <c r="P63" i="4"/>
  <c r="N63" i="4"/>
  <c r="L63" i="4"/>
  <c r="K63" i="4"/>
  <c r="J63" i="4"/>
  <c r="I63" i="4"/>
  <c r="G63" i="4"/>
  <c r="E63" i="4"/>
  <c r="D63" i="4"/>
  <c r="C63" i="4"/>
  <c r="B63" i="4"/>
  <c r="AB62" i="4"/>
  <c r="Z62" i="4"/>
  <c r="Y62" i="4"/>
  <c r="X62" i="4"/>
  <c r="W62" i="4"/>
  <c r="U62" i="4"/>
  <c r="S62" i="4"/>
  <c r="R62" i="4"/>
  <c r="Q62" i="4"/>
  <c r="P62" i="4"/>
  <c r="N62" i="4"/>
  <c r="L62" i="4"/>
  <c r="K62" i="4"/>
  <c r="J62" i="4"/>
  <c r="I62" i="4"/>
  <c r="G62" i="4"/>
  <c r="E62" i="4"/>
  <c r="D62" i="4"/>
  <c r="C62" i="4"/>
  <c r="B62" i="4"/>
  <c r="AB61" i="4"/>
  <c r="Z61" i="4"/>
  <c r="Y61" i="4"/>
  <c r="X61" i="4"/>
  <c r="W61" i="4"/>
  <c r="U61" i="4"/>
  <c r="S61" i="4"/>
  <c r="R61" i="4"/>
  <c r="Q61" i="4"/>
  <c r="P61" i="4"/>
  <c r="N61" i="4"/>
  <c r="L61" i="4"/>
  <c r="K61" i="4"/>
  <c r="J61" i="4"/>
  <c r="I61" i="4"/>
  <c r="G61" i="4"/>
  <c r="E61" i="4"/>
  <c r="D61" i="4"/>
  <c r="C61" i="4"/>
  <c r="B61" i="4"/>
  <c r="AB60" i="4"/>
  <c r="Z60" i="4"/>
  <c r="Y60" i="4"/>
  <c r="X60" i="4"/>
  <c r="W60" i="4"/>
  <c r="U60" i="4"/>
  <c r="S60" i="4"/>
  <c r="R60" i="4"/>
  <c r="Q60" i="4"/>
  <c r="P60" i="4"/>
  <c r="N60" i="4"/>
  <c r="L60" i="4"/>
  <c r="K60" i="4"/>
  <c r="J60" i="4"/>
  <c r="I60" i="4"/>
  <c r="G60" i="4"/>
  <c r="E60" i="4"/>
  <c r="D60" i="4"/>
  <c r="C60" i="4"/>
  <c r="B60" i="4"/>
  <c r="AB59" i="4"/>
  <c r="Z59" i="4"/>
  <c r="Y59" i="4"/>
  <c r="X59" i="4"/>
  <c r="W59" i="4"/>
  <c r="U59" i="4"/>
  <c r="S59" i="4"/>
  <c r="R59" i="4"/>
  <c r="Q59" i="4"/>
  <c r="P59" i="4"/>
  <c r="N59" i="4"/>
  <c r="L59" i="4"/>
  <c r="K59" i="4"/>
  <c r="J59" i="4"/>
  <c r="I59" i="4"/>
  <c r="G59" i="4"/>
  <c r="E59" i="4"/>
  <c r="D59" i="4"/>
  <c r="C59" i="4"/>
  <c r="B59" i="4"/>
  <c r="AB58" i="4"/>
  <c r="Z58" i="4"/>
  <c r="Y58" i="4"/>
  <c r="X58" i="4"/>
  <c r="W58" i="4"/>
  <c r="U58" i="4"/>
  <c r="S58" i="4"/>
  <c r="R58" i="4"/>
  <c r="Q58" i="4"/>
  <c r="P58" i="4"/>
  <c r="N58" i="4"/>
  <c r="L58" i="4"/>
  <c r="K58" i="4"/>
  <c r="J58" i="4"/>
  <c r="I58" i="4"/>
  <c r="G58" i="4"/>
  <c r="E58" i="4"/>
  <c r="D58" i="4"/>
  <c r="C58" i="4"/>
  <c r="B58" i="4"/>
  <c r="AB57" i="4"/>
  <c r="Z57" i="4"/>
  <c r="Y57" i="4"/>
  <c r="X57" i="4"/>
  <c r="W57" i="4"/>
  <c r="U57" i="4"/>
  <c r="S57" i="4"/>
  <c r="R57" i="4"/>
  <c r="Q57" i="4"/>
  <c r="P57" i="4"/>
  <c r="N57" i="4"/>
  <c r="L57" i="4"/>
  <c r="K57" i="4"/>
  <c r="J57" i="4"/>
  <c r="I57" i="4"/>
  <c r="G57" i="4"/>
  <c r="E57" i="4"/>
  <c r="D57" i="4"/>
  <c r="C57" i="4"/>
  <c r="B57" i="4"/>
  <c r="AB56" i="4"/>
  <c r="Z56" i="4"/>
  <c r="Y56" i="4"/>
  <c r="X56" i="4"/>
  <c r="W56" i="4"/>
  <c r="U56" i="4"/>
  <c r="S56" i="4"/>
  <c r="R56" i="4"/>
  <c r="Q56" i="4"/>
  <c r="P56" i="4"/>
  <c r="N56" i="4"/>
  <c r="L56" i="4"/>
  <c r="K56" i="4"/>
  <c r="J56" i="4"/>
  <c r="I56" i="4"/>
  <c r="G56" i="4"/>
  <c r="E56" i="4"/>
  <c r="D56" i="4"/>
  <c r="C56" i="4"/>
  <c r="B56" i="4"/>
  <c r="AB55" i="4"/>
  <c r="Z55" i="4"/>
  <c r="Y55" i="4"/>
  <c r="X55" i="4"/>
  <c r="W55" i="4"/>
  <c r="U55" i="4"/>
  <c r="S55" i="4"/>
  <c r="R55" i="4"/>
  <c r="Q55" i="4"/>
  <c r="P55" i="4"/>
  <c r="N55" i="4"/>
  <c r="L55" i="4"/>
  <c r="K55" i="4"/>
  <c r="J55" i="4"/>
  <c r="I55" i="4"/>
  <c r="G55" i="4"/>
  <c r="E55" i="4"/>
  <c r="D55" i="4"/>
  <c r="C55" i="4"/>
  <c r="B55" i="4"/>
  <c r="AB54" i="4"/>
  <c r="Z54" i="4"/>
  <c r="Y54" i="4"/>
  <c r="X54" i="4"/>
  <c r="W54" i="4"/>
  <c r="U54" i="4"/>
  <c r="S54" i="4"/>
  <c r="R54" i="4"/>
  <c r="Q54" i="4"/>
  <c r="P54" i="4"/>
  <c r="N54" i="4"/>
  <c r="L54" i="4"/>
  <c r="K54" i="4"/>
  <c r="J54" i="4"/>
  <c r="I54" i="4"/>
  <c r="G54" i="4"/>
  <c r="E54" i="4"/>
  <c r="D54" i="4"/>
  <c r="C54" i="4"/>
  <c r="B54" i="4"/>
  <c r="AB53" i="4"/>
  <c r="Z53" i="4"/>
  <c r="Y53" i="4"/>
  <c r="X53" i="4"/>
  <c r="W53" i="4"/>
  <c r="U53" i="4"/>
  <c r="S53" i="4"/>
  <c r="R53" i="4"/>
  <c r="Q53" i="4"/>
  <c r="P53" i="4"/>
  <c r="N53" i="4"/>
  <c r="L53" i="4"/>
  <c r="K53" i="4"/>
  <c r="J53" i="4"/>
  <c r="I53" i="4"/>
  <c r="G53" i="4"/>
  <c r="E53" i="4"/>
  <c r="D53" i="4"/>
  <c r="C53" i="4"/>
  <c r="B53" i="4"/>
  <c r="AA49" i="4"/>
  <c r="T49" i="4"/>
  <c r="M49" i="4"/>
  <c r="F49" i="4"/>
  <c r="AA48" i="4"/>
  <c r="T48" i="4"/>
  <c r="M48" i="4"/>
  <c r="F48" i="4"/>
  <c r="AA47" i="4"/>
  <c r="T47" i="4"/>
  <c r="M47" i="4"/>
  <c r="F47" i="4"/>
  <c r="AA46" i="4"/>
  <c r="AA64" i="4" s="1"/>
  <c r="T46" i="4"/>
  <c r="T64" i="4" s="1"/>
  <c r="M46" i="4"/>
  <c r="M64" i="4" s="1"/>
  <c r="F46" i="4"/>
  <c r="F64" i="4" s="1"/>
  <c r="AA45" i="4"/>
  <c r="T45" i="4"/>
  <c r="M45" i="4"/>
  <c r="F45" i="4"/>
  <c r="AA44" i="4"/>
  <c r="T44" i="4"/>
  <c r="M44" i="4"/>
  <c r="F44" i="4"/>
  <c r="AA43" i="4"/>
  <c r="T43" i="4"/>
  <c r="M43" i="4"/>
  <c r="F43" i="4"/>
  <c r="AA42" i="4"/>
  <c r="AA63" i="4" s="1"/>
  <c r="T42" i="4"/>
  <c r="T63" i="4" s="1"/>
  <c r="M42" i="4"/>
  <c r="M63" i="4" s="1"/>
  <c r="F42" i="4"/>
  <c r="F63" i="4" s="1"/>
  <c r="AA41" i="4"/>
  <c r="T41" i="4"/>
  <c r="M41" i="4"/>
  <c r="F41" i="4"/>
  <c r="AA40" i="4"/>
  <c r="T40" i="4"/>
  <c r="M40" i="4"/>
  <c r="F40" i="4"/>
  <c r="AA39" i="4"/>
  <c r="T39" i="4"/>
  <c r="M39" i="4"/>
  <c r="F39" i="4"/>
  <c r="AA38" i="4"/>
  <c r="T38" i="4"/>
  <c r="M38" i="4"/>
  <c r="F38" i="4"/>
  <c r="AA37" i="4"/>
  <c r="T37" i="4"/>
  <c r="M37" i="4"/>
  <c r="F37" i="4"/>
  <c r="AA36" i="4"/>
  <c r="T36" i="4"/>
  <c r="M36" i="4"/>
  <c r="F36" i="4"/>
  <c r="AA35" i="4"/>
  <c r="T35" i="4"/>
  <c r="M35" i="4"/>
  <c r="F35" i="4"/>
  <c r="AA34" i="4"/>
  <c r="AA61" i="4" s="1"/>
  <c r="T34" i="4"/>
  <c r="T61" i="4" s="1"/>
  <c r="M34" i="4"/>
  <c r="M61" i="4" s="1"/>
  <c r="F34" i="4"/>
  <c r="F61" i="4" s="1"/>
  <c r="AA33" i="4"/>
  <c r="T33" i="4"/>
  <c r="M33" i="4"/>
  <c r="F33" i="4"/>
  <c r="AA32" i="4"/>
  <c r="T32" i="4"/>
  <c r="M32" i="4"/>
  <c r="F32" i="4"/>
  <c r="AA31" i="4"/>
  <c r="T31" i="4"/>
  <c r="M31" i="4"/>
  <c r="F31" i="4"/>
  <c r="AA30" i="4"/>
  <c r="AA60" i="4" s="1"/>
  <c r="T30" i="4"/>
  <c r="T60" i="4" s="1"/>
  <c r="M30" i="4"/>
  <c r="M60" i="4" s="1"/>
  <c r="F30" i="4"/>
  <c r="F60" i="4" s="1"/>
  <c r="AA29" i="4"/>
  <c r="T29" i="4"/>
  <c r="M29" i="4"/>
  <c r="F29" i="4"/>
  <c r="AA28" i="4"/>
  <c r="T28" i="4"/>
  <c r="M28" i="4"/>
  <c r="F28" i="4"/>
  <c r="AA27" i="4"/>
  <c r="T27" i="4"/>
  <c r="M27" i="4"/>
  <c r="F27" i="4"/>
  <c r="AA26" i="4"/>
  <c r="T26" i="4"/>
  <c r="M26" i="4"/>
  <c r="F26" i="4"/>
  <c r="AA25" i="4"/>
  <c r="T25" i="4"/>
  <c r="M25" i="4"/>
  <c r="F25" i="4"/>
  <c r="AA24" i="4"/>
  <c r="T24" i="4"/>
  <c r="M24" i="4"/>
  <c r="F24" i="4"/>
  <c r="AA23" i="4"/>
  <c r="T23" i="4"/>
  <c r="M23" i="4"/>
  <c r="F23" i="4"/>
  <c r="AA22" i="4"/>
  <c r="AA58" i="4" s="1"/>
  <c r="T22" i="4"/>
  <c r="T58" i="4" s="1"/>
  <c r="M22" i="4"/>
  <c r="M58" i="4" s="1"/>
  <c r="F22" i="4"/>
  <c r="F58" i="4" s="1"/>
  <c r="AA21" i="4"/>
  <c r="T21" i="4"/>
  <c r="M21" i="4"/>
  <c r="F21" i="4"/>
  <c r="AA20" i="4"/>
  <c r="T20" i="4"/>
  <c r="M20" i="4"/>
  <c r="F20" i="4"/>
  <c r="AA19" i="4"/>
  <c r="T19" i="4"/>
  <c r="M19" i="4"/>
  <c r="F19" i="4"/>
  <c r="AA18" i="4"/>
  <c r="AA57" i="4" s="1"/>
  <c r="T18" i="4"/>
  <c r="T57" i="4" s="1"/>
  <c r="M18" i="4"/>
  <c r="M57" i="4" s="1"/>
  <c r="F18" i="4"/>
  <c r="F57" i="4" s="1"/>
  <c r="AA17" i="4"/>
  <c r="T17" i="4"/>
  <c r="M17" i="4"/>
  <c r="F17" i="4"/>
  <c r="AA16" i="4"/>
  <c r="T16" i="4"/>
  <c r="M16" i="4"/>
  <c r="F16" i="4"/>
  <c r="AA15" i="4"/>
  <c r="T15" i="4"/>
  <c r="M15" i="4"/>
  <c r="F15" i="4"/>
  <c r="AA14" i="4"/>
  <c r="T14" i="4"/>
  <c r="M14" i="4"/>
  <c r="F14" i="4"/>
  <c r="AA13" i="4"/>
  <c r="T13" i="4"/>
  <c r="M13" i="4"/>
  <c r="F13" i="4"/>
  <c r="AA12" i="4"/>
  <c r="T12" i="4"/>
  <c r="M12" i="4"/>
  <c r="F12" i="4"/>
  <c r="AA11" i="4"/>
  <c r="T11" i="4"/>
  <c r="M11" i="4"/>
  <c r="F11" i="4"/>
  <c r="AA10" i="4"/>
  <c r="AA55" i="4" s="1"/>
  <c r="T10" i="4"/>
  <c r="T55" i="4" s="1"/>
  <c r="M10" i="4"/>
  <c r="M55" i="4" s="1"/>
  <c r="F10" i="4"/>
  <c r="F55" i="4" s="1"/>
  <c r="AA9" i="4"/>
  <c r="T9" i="4"/>
  <c r="M9" i="4"/>
  <c r="F9" i="4"/>
  <c r="AA8" i="4"/>
  <c r="T8" i="4"/>
  <c r="M8" i="4"/>
  <c r="F8" i="4"/>
  <c r="AA7" i="4"/>
  <c r="T7" i="4"/>
  <c r="M7" i="4"/>
  <c r="F7" i="4"/>
  <c r="AA6" i="4"/>
  <c r="AA54" i="4" s="1"/>
  <c r="T6" i="4"/>
  <c r="T54" i="4" s="1"/>
  <c r="M6" i="4"/>
  <c r="M54" i="4" s="1"/>
  <c r="F6" i="4"/>
  <c r="F54" i="4" s="1"/>
  <c r="AA5" i="4"/>
  <c r="T5" i="4"/>
  <c r="M5" i="4"/>
  <c r="F5" i="4"/>
  <c r="AA4" i="4"/>
  <c r="T4" i="4"/>
  <c r="M4" i="4"/>
  <c r="F4" i="4"/>
  <c r="AA3" i="4"/>
  <c r="T3" i="4"/>
  <c r="M3" i="4"/>
  <c r="F3" i="4"/>
  <c r="AA2" i="4"/>
  <c r="T2" i="4"/>
  <c r="M2" i="4"/>
  <c r="F2" i="4"/>
  <c r="E27" i="2"/>
  <c r="D27" i="2"/>
  <c r="C27" i="2"/>
  <c r="B27" i="2"/>
  <c r="F27" i="2" s="1"/>
  <c r="E26" i="2"/>
  <c r="D26" i="2"/>
  <c r="C26" i="2"/>
  <c r="B26" i="2"/>
  <c r="F26" i="2" s="1"/>
  <c r="E25" i="2"/>
  <c r="D25" i="2"/>
  <c r="C25" i="2"/>
  <c r="B25" i="2"/>
  <c r="F25" i="2" s="1"/>
  <c r="E24" i="2"/>
  <c r="D24" i="2"/>
  <c r="C24" i="2"/>
  <c r="B24" i="2"/>
  <c r="F24" i="2" s="1"/>
  <c r="E23" i="2"/>
  <c r="D23" i="2"/>
  <c r="C23" i="2"/>
  <c r="B23" i="2"/>
  <c r="F23" i="2" s="1"/>
  <c r="E22" i="2"/>
  <c r="D22" i="2"/>
  <c r="C22" i="2"/>
  <c r="B22" i="2"/>
  <c r="F22" i="2" s="1"/>
  <c r="E21" i="2"/>
  <c r="D21" i="2"/>
  <c r="C21" i="2"/>
  <c r="B21" i="2"/>
  <c r="F21" i="2" s="1"/>
  <c r="E20" i="2"/>
  <c r="D20" i="2"/>
  <c r="C20" i="2"/>
  <c r="B20" i="2"/>
  <c r="F20" i="2" s="1"/>
  <c r="E19" i="2"/>
  <c r="D19" i="2"/>
  <c r="C19" i="2"/>
  <c r="B19" i="2"/>
  <c r="F19" i="2" s="1"/>
  <c r="E18" i="2"/>
  <c r="D18" i="2"/>
  <c r="C18" i="2"/>
  <c r="B18" i="2"/>
  <c r="F18" i="2" s="1"/>
  <c r="E17" i="2"/>
  <c r="D17" i="2"/>
  <c r="C17" i="2"/>
  <c r="B17" i="2"/>
  <c r="F17" i="2" s="1"/>
  <c r="E16" i="2"/>
  <c r="D16" i="2"/>
  <c r="C16" i="2"/>
  <c r="B16" i="2"/>
  <c r="F16" i="2" s="1"/>
  <c r="E15" i="2"/>
  <c r="D15" i="2"/>
  <c r="C15" i="2"/>
  <c r="B15" i="2"/>
  <c r="F15" i="2" s="1"/>
  <c r="E14" i="2"/>
  <c r="D14" i="2"/>
  <c r="C14" i="2"/>
  <c r="B14" i="2"/>
  <c r="F14" i="2" s="1"/>
  <c r="E13" i="2"/>
  <c r="D13" i="2"/>
  <c r="C13" i="2"/>
  <c r="B13" i="2"/>
  <c r="F13" i="2" s="1"/>
  <c r="E12" i="2"/>
  <c r="D12" i="2"/>
  <c r="C12" i="2"/>
  <c r="B12" i="2"/>
  <c r="F12" i="2" s="1"/>
  <c r="E11" i="2"/>
  <c r="D11" i="2"/>
  <c r="C11" i="2"/>
  <c r="B11" i="2"/>
  <c r="F11" i="2" s="1"/>
  <c r="E10" i="2"/>
  <c r="D10" i="2"/>
  <c r="C10" i="2"/>
  <c r="B10" i="2"/>
  <c r="F10" i="2" s="1"/>
  <c r="E9" i="2"/>
  <c r="D9" i="2"/>
  <c r="C9" i="2"/>
  <c r="B9" i="2"/>
  <c r="F9" i="2" s="1"/>
  <c r="E8" i="2"/>
  <c r="D8" i="2"/>
  <c r="C8" i="2"/>
  <c r="B8" i="2"/>
  <c r="F8" i="2" s="1"/>
  <c r="E7" i="2"/>
  <c r="D7" i="2"/>
  <c r="C7" i="2"/>
  <c r="B7" i="2"/>
  <c r="F7" i="2" s="1"/>
  <c r="E6" i="2"/>
  <c r="D6" i="2"/>
  <c r="C6" i="2"/>
  <c r="B6" i="2"/>
  <c r="F6" i="2" s="1"/>
  <c r="E5" i="2"/>
  <c r="D5" i="2"/>
  <c r="C5" i="2"/>
  <c r="B5" i="2"/>
  <c r="F5" i="2" s="1"/>
  <c r="E4" i="2"/>
  <c r="D4" i="2"/>
  <c r="C4" i="2"/>
  <c r="B4" i="2"/>
  <c r="F4" i="2" s="1"/>
  <c r="E3" i="2"/>
  <c r="E28" i="2" s="1"/>
  <c r="D3" i="2"/>
  <c r="D28" i="2" s="1"/>
  <c r="C3" i="2"/>
  <c r="C28" i="2" s="1"/>
  <c r="B3" i="2"/>
  <c r="C360" i="1"/>
  <c r="E359" i="1"/>
  <c r="E246" i="1"/>
  <c r="E184" i="1"/>
  <c r="E69" i="1"/>
  <c r="B28" i="2" l="1"/>
  <c r="F28" i="2" s="1"/>
  <c r="F3" i="2"/>
  <c r="F68" i="4"/>
  <c r="F53" i="4"/>
  <c r="M68" i="4"/>
  <c r="M53" i="4"/>
  <c r="T68" i="4"/>
  <c r="T53" i="4"/>
  <c r="AA68" i="4"/>
  <c r="AA53" i="4"/>
  <c r="F69" i="4"/>
  <c r="F56" i="4"/>
  <c r="M69" i="4"/>
  <c r="M56" i="4"/>
  <c r="T69" i="4"/>
  <c r="T56" i="4"/>
  <c r="AA69" i="4"/>
  <c r="AA56" i="4"/>
  <c r="F70" i="4"/>
  <c r="F59" i="4"/>
  <c r="M70" i="4"/>
  <c r="M59" i="4"/>
  <c r="T70" i="4"/>
  <c r="T59" i="4"/>
  <c r="AA70" i="4"/>
  <c r="AA59" i="4"/>
  <c r="F71" i="4"/>
  <c r="F62" i="4"/>
  <c r="M71" i="4"/>
  <c r="M62" i="4"/>
  <c r="T71" i="4"/>
  <c r="T62" i="4"/>
  <c r="AA71" i="4"/>
  <c r="AA62" i="4"/>
</calcChain>
</file>

<file path=xl/sharedStrings.xml><?xml version="1.0" encoding="utf-8"?>
<sst xmlns="http://schemas.openxmlformats.org/spreadsheetml/2006/main" count="1522" uniqueCount="508">
  <si>
    <t>Nombre científico</t>
  </si>
  <si>
    <t>T1C1</t>
  </si>
  <si>
    <t>Alnus</t>
  </si>
  <si>
    <t>Alnus acuminata</t>
  </si>
  <si>
    <r>
      <rPr>
        <i/>
        <sz val="11"/>
        <color theme="1"/>
        <rFont val="Calibri"/>
        <family val="2"/>
      </rPr>
      <t>Alnus acuminata</t>
    </r>
    <r>
      <rPr>
        <sz val="11"/>
        <color theme="1"/>
        <rFont val="Calibri"/>
        <family val="2"/>
      </rPr>
      <t xml:space="preserve"> Kunth</t>
    </r>
  </si>
  <si>
    <r>
      <rPr>
        <i/>
        <sz val="11"/>
        <color theme="1"/>
        <rFont val="Calibri"/>
        <family val="2"/>
      </rPr>
      <t>Alnus acuminata</t>
    </r>
    <r>
      <rPr>
        <sz val="11"/>
        <color theme="1"/>
        <rFont val="Calibri"/>
        <family val="2"/>
      </rPr>
      <t xml:space="preserve"> Kunth</t>
    </r>
  </si>
  <si>
    <r>
      <rPr>
        <i/>
        <sz val="11"/>
        <color theme="1"/>
        <rFont val="Calibri"/>
        <family val="2"/>
      </rPr>
      <t>Alnus acuminata</t>
    </r>
    <r>
      <rPr>
        <sz val="11"/>
        <color theme="1"/>
        <rFont val="Calibri"/>
        <family val="2"/>
      </rPr>
      <t xml:space="preserve"> Kunth</t>
    </r>
  </si>
  <si>
    <r>
      <rPr>
        <i/>
        <sz val="11"/>
        <color theme="1"/>
        <rFont val="Calibri"/>
        <family val="2"/>
      </rPr>
      <t>Alnus acuminata</t>
    </r>
    <r>
      <rPr>
        <sz val="11"/>
        <color theme="1"/>
        <rFont val="Calibri"/>
        <family val="2"/>
      </rPr>
      <t xml:space="preserve"> Kunth</t>
    </r>
  </si>
  <si>
    <r>
      <rPr>
        <i/>
        <sz val="11"/>
        <color theme="1"/>
        <rFont val="Calibri"/>
        <family val="2"/>
      </rPr>
      <t>Alnus acuminata</t>
    </r>
    <r>
      <rPr>
        <sz val="11"/>
        <color theme="1"/>
        <rFont val="Calibri"/>
        <family val="2"/>
      </rPr>
      <t xml:space="preserve"> Kunth</t>
    </r>
  </si>
  <si>
    <t>Clethra</t>
  </si>
  <si>
    <t>Clethra mexicana</t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</si>
  <si>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</si>
  <si>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</si>
  <si>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t>Liquidambar</t>
  </si>
  <si>
    <t>Liquidambar styraciflua</t>
  </si>
  <si>
    <r>
      <rPr>
        <i/>
        <sz val="11"/>
        <color theme="1"/>
        <rFont val="Calibri"/>
        <family val="2"/>
      </rPr>
      <t>Liquidambar styraciflua</t>
    </r>
    <r>
      <rPr>
        <sz val="11"/>
        <color theme="1"/>
        <rFont val="Calibri"/>
        <family val="2"/>
      </rPr>
      <t xml:space="preserve"> L.</t>
    </r>
  </si>
  <si>
    <t>Magnolia</t>
  </si>
  <si>
    <t>Magnolia schiedeana</t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</si>
  <si>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</si>
  <si>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t>Oreopanax</t>
  </si>
  <si>
    <t>Oreopanax xalapensis</t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</si>
  <si>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</si>
  <si>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</si>
  <si>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</si>
  <si>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</si>
  <si>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</si>
  <si>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t>P. serontina</t>
  </si>
  <si>
    <t>Prunus serotina</t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</si>
  <si>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</si>
  <si>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</si>
  <si>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</si>
  <si>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</si>
  <si>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t>Q. laetha</t>
  </si>
  <si>
    <t>Quercus sp.</t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</si>
  <si>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</si>
  <si>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t>Q. insignis</t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</si>
  <si>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</si>
  <si>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</si>
  <si>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t>T1C2</t>
  </si>
  <si>
    <r>
      <rPr>
        <i/>
        <sz val="11"/>
        <color theme="1"/>
        <rFont val="Calibri"/>
        <family val="2"/>
      </rPr>
      <t>Alnus acuminata</t>
    </r>
    <r>
      <rPr>
        <sz val="11"/>
        <color theme="1"/>
        <rFont val="Calibri"/>
        <family val="2"/>
      </rPr>
      <t xml:space="preserve"> Kunth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</si>
  <si>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</si>
  <si>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t>Haya</t>
  </si>
  <si>
    <t>Fagus grandifolia subsp. mexicana</t>
  </si>
  <si>
    <r>
      <rPr>
        <i/>
        <sz val="11"/>
        <color theme="1"/>
        <rFont val="Calibri"/>
        <family val="2"/>
      </rPr>
      <t>Fagus grandifolia</t>
    </r>
    <r>
      <rPr>
        <sz val="11"/>
        <color theme="1"/>
        <rFont val="Calibri"/>
        <family val="2"/>
      </rPr>
      <t xml:space="preserve"> subsp. mexicana (Martínez) A.E. Murray</t>
    </r>
  </si>
  <si>
    <r>
      <rPr>
        <i/>
        <sz val="11"/>
        <color theme="1"/>
        <rFont val="Calibri"/>
        <family val="2"/>
      </rPr>
      <t>Fagus grandifolia</t>
    </r>
    <r>
      <rPr>
        <sz val="11"/>
        <color theme="1"/>
        <rFont val="Calibri"/>
        <family val="2"/>
      </rPr>
      <t xml:space="preserve"> subsp. mexicana (Martínez) A.E. Murray</t>
    </r>
  </si>
  <si>
    <r>
      <rPr>
        <i/>
        <sz val="11"/>
        <color theme="1"/>
        <rFont val="Calibri"/>
        <family val="2"/>
      </rPr>
      <t>Fagus grandifolia</t>
    </r>
    <r>
      <rPr>
        <sz val="11"/>
        <color theme="1"/>
        <rFont val="Calibri"/>
        <family val="2"/>
      </rPr>
      <t xml:space="preserve"> subsp. mexicana (Martínez) A.E. Murray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</si>
  <si>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</si>
  <si>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</si>
  <si>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</si>
  <si>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t>Q. trinitatis</t>
  </si>
  <si>
    <t>Quercus delgadoana</t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</si>
  <si>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</si>
  <si>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</si>
  <si>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</si>
  <si>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</si>
  <si>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</si>
  <si>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</si>
  <si>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</si>
  <si>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</si>
  <si>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</si>
  <si>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</si>
  <si>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</si>
  <si>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</si>
  <si>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t>T1C3</t>
  </si>
  <si>
    <t>Aguacate</t>
  </si>
  <si>
    <t xml:space="preserve">Beilschmiedia mexicana </t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</si>
  <si>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</si>
  <si>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</si>
  <si>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</si>
  <si>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</si>
  <si>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</si>
  <si>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</si>
  <si>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</si>
  <si>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</si>
  <si>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</si>
  <si>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</si>
  <si>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</si>
  <si>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</si>
  <si>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t>Ostria</t>
  </si>
  <si>
    <t>Ostrya virginiana</t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</si>
  <si>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</si>
  <si>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</si>
  <si>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</si>
  <si>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</si>
  <si>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</si>
  <si>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</si>
  <si>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</si>
  <si>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</si>
  <si>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</si>
  <si>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</si>
  <si>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</si>
  <si>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</si>
  <si>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t>Solanaceae</t>
  </si>
  <si>
    <t>Solanaceae Adans.</t>
  </si>
  <si>
    <t>T2C1</t>
  </si>
  <si>
    <r>
      <rPr>
        <i/>
        <sz val="11"/>
        <color theme="1"/>
        <rFont val="Calibri"/>
        <family val="2"/>
      </rPr>
      <t>Alnus acuminata</t>
    </r>
    <r>
      <rPr>
        <sz val="11"/>
        <color theme="1"/>
        <rFont val="Calibri"/>
        <family val="2"/>
      </rPr>
      <t xml:space="preserve"> Kunth</t>
    </r>
  </si>
  <si>
    <t>Helecho espina recta</t>
  </si>
  <si>
    <t>Alsophila firma</t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</si>
  <si>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</si>
  <si>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</si>
  <si>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t>Betulaceae</t>
  </si>
  <si>
    <t>Betulaceae Gray</t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</si>
  <si>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</si>
  <si>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</si>
  <si>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</si>
  <si>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</si>
  <si>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</si>
  <si>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</si>
  <si>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</si>
  <si>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</si>
  <si>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</si>
  <si>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</si>
  <si>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</si>
  <si>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</si>
  <si>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</si>
  <si>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</si>
  <si>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</si>
  <si>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</si>
  <si>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</si>
  <si>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</si>
  <si>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t>P. serotina</t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</si>
  <si>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</si>
  <si>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</si>
  <si>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t>Q. delgadoana</t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</si>
  <si>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</si>
  <si>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t>Q. laurina</t>
  </si>
  <si>
    <t>Quercus laurina</t>
  </si>
  <si>
    <r>
      <rPr>
        <i/>
        <sz val="11"/>
        <color theme="1"/>
        <rFont val="Calibri"/>
        <family val="2"/>
      </rPr>
      <t xml:space="preserve">Quercus laurina </t>
    </r>
    <r>
      <rPr>
        <sz val="11"/>
        <color theme="1"/>
        <rFont val="Calibri"/>
        <family val="2"/>
      </rPr>
      <t>Bonpl.</t>
    </r>
  </si>
  <si>
    <r>
      <rPr>
        <i/>
        <sz val="11"/>
        <color theme="1"/>
        <rFont val="Calibri"/>
        <family val="2"/>
      </rPr>
      <t xml:space="preserve">Quercus laurina </t>
    </r>
    <r>
      <rPr>
        <sz val="11"/>
        <color theme="1"/>
        <rFont val="Calibri"/>
        <family val="2"/>
      </rPr>
      <t>Bonpl.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</si>
  <si>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</si>
  <si>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</si>
  <si>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t>T2C2</t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</si>
  <si>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</si>
  <si>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</si>
  <si>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t>Helecho espina curva</t>
  </si>
  <si>
    <t>Cyathea fulva</t>
  </si>
  <si>
    <r>
      <rPr>
        <i/>
        <sz val="11"/>
        <color theme="1"/>
        <rFont val="Calibri"/>
        <family val="2"/>
      </rPr>
      <t>Cyathea fulva</t>
    </r>
    <r>
      <rPr>
        <sz val="11"/>
        <color theme="1"/>
        <rFont val="Calibri"/>
        <family val="2"/>
      </rPr>
      <t xml:space="preserve"> (M. Martens &amp; Galeotti) Fée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</si>
  <si>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</si>
  <si>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</si>
  <si>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</si>
  <si>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t>Persea americana</t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</si>
  <si>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</si>
  <si>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</si>
  <si>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</si>
  <si>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</si>
  <si>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</si>
  <si>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</si>
  <si>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</si>
  <si>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</si>
  <si>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</si>
  <si>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</si>
  <si>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</si>
  <si>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</si>
  <si>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t>Prunus (2)</t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</si>
  <si>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</si>
  <si>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</si>
  <si>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</si>
  <si>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 xml:space="preserve">Quercus laurina </t>
    </r>
    <r>
      <rPr>
        <sz val="11"/>
        <color theme="1"/>
        <rFont val="Calibri"/>
        <family val="2"/>
      </rPr>
      <t>Bonpl.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</si>
  <si>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</si>
  <si>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</si>
  <si>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t>T2C3</t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</si>
  <si>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</si>
  <si>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</si>
  <si>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</si>
  <si>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</si>
  <si>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</si>
  <si>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</si>
  <si>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</si>
  <si>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</si>
  <si>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</si>
  <si>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</si>
  <si>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</si>
  <si>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</si>
  <si>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</si>
  <si>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</si>
  <si>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</si>
  <si>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</si>
  <si>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</si>
  <si>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</si>
  <si>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</si>
  <si>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</si>
  <si>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</si>
  <si>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</si>
  <si>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</si>
  <si>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</si>
  <si>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</si>
  <si>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</si>
  <si>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</si>
  <si>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</si>
  <si>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</si>
  <si>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</si>
  <si>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</si>
  <si>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</si>
  <si>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</si>
  <si>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</si>
  <si>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</si>
  <si>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</si>
  <si>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</si>
  <si>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</si>
  <si>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t>Melastomataceae</t>
  </si>
  <si>
    <t>Conostegia arborea</t>
  </si>
  <si>
    <r>
      <rPr>
        <i/>
        <sz val="11"/>
        <color theme="1"/>
        <rFont val="Calibri"/>
        <family val="2"/>
      </rPr>
      <t>Conostegia arborea</t>
    </r>
    <r>
      <rPr>
        <sz val="11"/>
        <color theme="1"/>
        <rFont val="Calibri"/>
        <family val="2"/>
      </rPr>
      <t xml:space="preserve"> Steud.</t>
    </r>
  </si>
  <si>
    <r>
      <rPr>
        <i/>
        <sz val="11"/>
        <color theme="1"/>
        <rFont val="Calibri"/>
        <family val="2"/>
      </rPr>
      <t>Cyathea fulva</t>
    </r>
    <r>
      <rPr>
        <sz val="11"/>
        <color theme="1"/>
        <rFont val="Calibri"/>
        <family val="2"/>
      </rPr>
      <t xml:space="preserve"> (M. Martens &amp; Galeotti) Fée</t>
    </r>
  </si>
  <si>
    <r>
      <rPr>
        <i/>
        <sz val="11"/>
        <color theme="1"/>
        <rFont val="Calibri"/>
        <family val="2"/>
      </rPr>
      <t>Cyathea fulva</t>
    </r>
    <r>
      <rPr>
        <sz val="11"/>
        <color theme="1"/>
        <rFont val="Calibri"/>
        <family val="2"/>
      </rPr>
      <t xml:space="preserve"> (M. Martens &amp; Galeotti) Fée</t>
    </r>
  </si>
  <si>
    <r>
      <rPr>
        <i/>
        <sz val="11"/>
        <color theme="1"/>
        <rFont val="Calibri"/>
        <family val="2"/>
      </rPr>
      <t>Cyathea fulva</t>
    </r>
    <r>
      <rPr>
        <sz val="11"/>
        <color theme="1"/>
        <rFont val="Calibri"/>
        <family val="2"/>
      </rPr>
      <t xml:space="preserve"> (M. Martens &amp; Galeotti) Fée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</si>
  <si>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</si>
  <si>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</si>
  <si>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</si>
  <si>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</si>
  <si>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</si>
  <si>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</si>
  <si>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</si>
  <si>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</si>
  <si>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</si>
  <si>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</si>
  <si>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</si>
  <si>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</si>
  <si>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t>Quercus insignis</t>
  </si>
  <si>
    <r>
      <rPr>
        <i/>
        <sz val="11"/>
        <color theme="1"/>
        <rFont val="Calibri"/>
        <family val="2"/>
      </rPr>
      <t>Quercus insigni</t>
    </r>
    <r>
      <rPr>
        <sz val="11"/>
        <color theme="1"/>
        <rFont val="Calibri"/>
        <family val="2"/>
      </rPr>
      <t>s M. Martens &amp; Galeotti</t>
    </r>
  </si>
  <si>
    <r>
      <rPr>
        <i/>
        <sz val="11"/>
        <color theme="1"/>
        <rFont val="Calibri"/>
        <family val="2"/>
      </rPr>
      <t xml:space="preserve">Quercus laurina </t>
    </r>
    <r>
      <rPr>
        <sz val="11"/>
        <color theme="1"/>
        <rFont val="Calibri"/>
        <family val="2"/>
      </rPr>
      <t>Bonpl.</t>
    </r>
  </si>
  <si>
    <r>
      <rPr>
        <i/>
        <sz val="11"/>
        <color theme="1"/>
        <rFont val="Calibri"/>
        <family val="2"/>
      </rPr>
      <t xml:space="preserve">Quercus laurina </t>
    </r>
    <r>
      <rPr>
        <sz val="11"/>
        <color theme="1"/>
        <rFont val="Calibri"/>
        <family val="2"/>
      </rPr>
      <t>Bonpl.</t>
    </r>
  </si>
  <si>
    <r>
      <rPr>
        <i/>
        <sz val="11"/>
        <color theme="1"/>
        <rFont val="Calibri"/>
        <family val="2"/>
      </rPr>
      <t xml:space="preserve">Quercus laurina </t>
    </r>
    <r>
      <rPr>
        <sz val="11"/>
        <color theme="1"/>
        <rFont val="Calibri"/>
        <family val="2"/>
      </rPr>
      <t>Bonpl.</t>
    </r>
  </si>
  <si>
    <r>
      <rPr>
        <i/>
        <sz val="11"/>
        <color theme="1"/>
        <rFont val="Calibri"/>
        <family val="2"/>
      </rPr>
      <t xml:space="preserve">Quercus laurina </t>
    </r>
    <r>
      <rPr>
        <sz val="11"/>
        <color theme="1"/>
        <rFont val="Calibri"/>
        <family val="2"/>
      </rPr>
      <t>Bonpl.</t>
    </r>
  </si>
  <si>
    <t>T3C1</t>
  </si>
  <si>
    <t>Helecho punta recta</t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</si>
  <si>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</si>
  <si>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</si>
  <si>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</si>
  <si>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</si>
  <si>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</si>
  <si>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</si>
  <si>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</si>
  <si>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</si>
  <si>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</si>
  <si>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</si>
  <si>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</si>
  <si>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</si>
  <si>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</si>
  <si>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</si>
  <si>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</si>
  <si>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</si>
  <si>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</si>
  <si>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Conostegia arborea</t>
    </r>
    <r>
      <rPr>
        <sz val="11"/>
        <color theme="1"/>
        <rFont val="Calibri"/>
        <family val="2"/>
      </rPr>
      <t xml:space="preserve"> Steud.</t>
    </r>
  </si>
  <si>
    <r>
      <rPr>
        <i/>
        <sz val="11"/>
        <color theme="1"/>
        <rFont val="Calibri"/>
        <family val="2"/>
      </rPr>
      <t>Conostegia arborea</t>
    </r>
    <r>
      <rPr>
        <sz val="11"/>
        <color theme="1"/>
        <rFont val="Calibri"/>
        <family val="2"/>
      </rPr>
      <t xml:space="preserve"> Steud.</t>
    </r>
  </si>
  <si>
    <t>Helecho peludo</t>
  </si>
  <si>
    <t>Dicksonia sellowiana</t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</si>
  <si>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</si>
  <si>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</si>
  <si>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t>Solanacea</t>
  </si>
  <si>
    <t>T3C2</t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</si>
  <si>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</si>
  <si>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</si>
  <si>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</si>
  <si>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</si>
  <si>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</si>
  <si>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</si>
  <si>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</si>
  <si>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</si>
  <si>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</si>
  <si>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</si>
  <si>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</si>
  <si>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</si>
  <si>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Conostegia arborea</t>
    </r>
    <r>
      <rPr>
        <sz val="11"/>
        <color theme="1"/>
        <rFont val="Calibri"/>
        <family val="2"/>
      </rPr>
      <t xml:space="preserve"> Steud.</t>
    </r>
  </si>
  <si>
    <r>
      <rPr>
        <i/>
        <sz val="11"/>
        <color theme="1"/>
        <rFont val="Calibri"/>
        <family val="2"/>
      </rPr>
      <t>Conostegia arborea</t>
    </r>
    <r>
      <rPr>
        <sz val="11"/>
        <color theme="1"/>
        <rFont val="Calibri"/>
        <family val="2"/>
      </rPr>
      <t xml:space="preserve"> Steud.</t>
    </r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</si>
  <si>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</si>
  <si>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</si>
  <si>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</si>
  <si>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</si>
  <si>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</si>
  <si>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</si>
  <si>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t>Prunus</t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</si>
  <si>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</si>
  <si>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</si>
  <si>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Quercus insigni</t>
    </r>
    <r>
      <rPr>
        <sz val="11"/>
        <color theme="1"/>
        <rFont val="Calibri"/>
        <family val="2"/>
      </rPr>
      <t>s M. Martens &amp; Galeotti</t>
    </r>
  </si>
  <si>
    <t>Peludita</t>
  </si>
  <si>
    <t>Styrax glabrescens</t>
  </si>
  <si>
    <r>
      <rPr>
        <i/>
        <sz val="11"/>
        <color theme="1"/>
        <rFont val="Calibri"/>
        <family val="2"/>
      </rPr>
      <t>Styrax glabrescens</t>
    </r>
    <r>
      <rPr>
        <sz val="11"/>
        <color theme="1"/>
        <rFont val="Calibri"/>
        <family val="2"/>
      </rPr>
      <t xml:space="preserve"> Benth.</t>
    </r>
  </si>
  <si>
    <r>
      <rPr>
        <i/>
        <sz val="11"/>
        <color theme="1"/>
        <rFont val="Calibri"/>
        <family val="2"/>
      </rPr>
      <t>Styrax glabrescens</t>
    </r>
    <r>
      <rPr>
        <sz val="11"/>
        <color theme="1"/>
        <rFont val="Calibri"/>
        <family val="2"/>
      </rPr>
      <t xml:space="preserve"> Benth.</t>
    </r>
  </si>
  <si>
    <t>T3C3</t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</si>
  <si>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</si>
  <si>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</si>
  <si>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</si>
  <si>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</si>
  <si>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</si>
  <si>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</si>
  <si>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t>Prunus?</t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</si>
  <si>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</si>
  <si>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t>T4C1</t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</si>
  <si>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</si>
  <si>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</si>
  <si>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</si>
  <si>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</si>
  <si>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</si>
  <si>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</si>
  <si>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</si>
  <si>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</si>
  <si>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</si>
  <si>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</si>
  <si>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</si>
  <si>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</si>
  <si>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</si>
  <si>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</si>
  <si>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</si>
  <si>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</si>
  <si>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</si>
  <si>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t>Persea aff. americana</t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</si>
  <si>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</si>
  <si>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</si>
  <si>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</si>
  <si>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>Conostegia arborea</t>
    </r>
    <r>
      <rPr>
        <sz val="11"/>
        <color theme="1"/>
        <rFont val="Calibri"/>
        <family val="2"/>
      </rPr>
      <t xml:space="preserve"> Steud.</t>
    </r>
  </si>
  <si>
    <t>Magnolia schediana</t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</si>
  <si>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</si>
  <si>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</si>
  <si>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</si>
  <si>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</si>
  <si>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</si>
  <si>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</si>
  <si>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</si>
  <si>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</si>
  <si>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</si>
  <si>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</si>
  <si>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</si>
  <si>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</si>
  <si>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</si>
  <si>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</si>
  <si>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</si>
  <si>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</si>
  <si>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</si>
  <si>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</si>
  <si>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</si>
  <si>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</si>
  <si>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</si>
  <si>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</si>
  <si>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</si>
  <si>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</si>
  <si>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</si>
  <si>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</si>
  <si>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</si>
  <si>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t>T4C2</t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</si>
  <si>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</si>
  <si>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</si>
  <si>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</si>
  <si>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</si>
  <si>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</si>
  <si>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</si>
  <si>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</si>
  <si>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</si>
  <si>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t>Helecho peludito</t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</si>
  <si>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</si>
  <si>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</si>
  <si>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</si>
  <si>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</si>
  <si>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</si>
  <si>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</si>
  <si>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</si>
  <si>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</si>
  <si>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</si>
  <si>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</si>
  <si>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</si>
  <si>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</si>
  <si>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t>Encino 3</t>
  </si>
  <si>
    <r>
      <rPr>
        <i/>
        <sz val="11"/>
        <color theme="1"/>
        <rFont val="Calibri"/>
        <family val="2"/>
      </rPr>
      <t>Quercus insigni</t>
    </r>
    <r>
      <rPr>
        <sz val="11"/>
        <color theme="1"/>
        <rFont val="Calibri"/>
        <family val="2"/>
      </rPr>
      <t>s M. Martens &amp; Galeotti</t>
    </r>
  </si>
  <si>
    <t>Hoja peludita</t>
  </si>
  <si>
    <r>
      <rPr>
        <i/>
        <sz val="11"/>
        <color theme="1"/>
        <rFont val="Calibri"/>
        <family val="2"/>
      </rPr>
      <t>Styrax glabrescens</t>
    </r>
    <r>
      <rPr>
        <sz val="11"/>
        <color theme="1"/>
        <rFont val="Calibri"/>
        <family val="2"/>
      </rPr>
      <t xml:space="preserve"> Benth.</t>
    </r>
  </si>
  <si>
    <t>Hoja compuesta</t>
  </si>
  <si>
    <t>Turpinia insignis</t>
  </si>
  <si>
    <r>
      <rPr>
        <i/>
        <sz val="11"/>
        <color theme="1"/>
        <rFont val="Calibri"/>
        <family val="2"/>
      </rPr>
      <t>Turpinia insignis</t>
    </r>
    <r>
      <rPr>
        <sz val="11"/>
        <color theme="1"/>
        <rFont val="Calibri"/>
        <family val="2"/>
      </rPr>
      <t xml:space="preserve"> (Kunth) Tul.</t>
    </r>
  </si>
  <si>
    <t>T4C3</t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</si>
  <si>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</si>
  <si>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</si>
  <si>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</si>
  <si>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</si>
  <si>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</si>
  <si>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</si>
  <si>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</si>
  <si>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</si>
  <si>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</si>
  <si>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</si>
  <si>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</si>
  <si>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t>Haya 2</t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</si>
  <si>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</si>
  <si>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</si>
  <si>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t>Rosaceae</t>
  </si>
  <si>
    <t>Perrottetia ovata</t>
  </si>
  <si>
    <r>
      <rPr>
        <i/>
        <sz val="11"/>
        <color theme="1"/>
        <rFont val="Calibri"/>
        <family val="2"/>
      </rPr>
      <t>Perrottetia ovata</t>
    </r>
    <r>
      <rPr>
        <sz val="11"/>
        <color theme="1"/>
        <rFont val="Calibri"/>
        <family val="2"/>
      </rPr>
      <t xml:space="preserve"> Hemsl.</t>
    </r>
  </si>
  <si>
    <r>
      <rPr>
        <i/>
        <sz val="11"/>
        <color theme="1"/>
        <rFont val="Calibri"/>
        <family val="2"/>
      </rPr>
      <t>Perrottetia ovata</t>
    </r>
    <r>
      <rPr>
        <sz val="11"/>
        <color theme="1"/>
        <rFont val="Calibri"/>
        <family val="2"/>
      </rPr>
      <t xml:space="preserve"> Hemsl.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</si>
  <si>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</si>
  <si>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</si>
  <si>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</si>
  <si>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</si>
  <si>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</si>
  <si>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</si>
  <si>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</si>
  <si>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</si>
  <si>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</si>
  <si>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</si>
  <si>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</si>
  <si>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</si>
  <si>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</si>
  <si>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</si>
  <si>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</si>
  <si>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</si>
  <si>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</si>
  <si>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</si>
  <si>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</si>
  <si>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</si>
  <si>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</si>
  <si>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</si>
  <si>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</si>
  <si>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</si>
  <si>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t>Quercus 2</t>
  </si>
  <si>
    <t>Quercus meavei</t>
  </si>
  <si>
    <r>
      <rPr>
        <i/>
        <sz val="11"/>
        <color theme="1"/>
        <rFont val="Calibri"/>
        <family val="2"/>
      </rPr>
      <t xml:space="preserve">Quercus meavei </t>
    </r>
    <r>
      <rPr>
        <sz val="11"/>
        <color theme="1"/>
        <rFont val="Calibri"/>
        <family val="2"/>
      </rPr>
      <t>S. Valencia, Sabas &amp; O.J. Soto</t>
    </r>
  </si>
  <si>
    <t>Quercus trinitatis</t>
  </si>
  <si>
    <r>
      <rPr>
        <i/>
        <sz val="11"/>
        <color theme="1"/>
        <rFont val="Calibri"/>
        <family val="2"/>
      </rPr>
      <t>Quercus trinitatis</t>
    </r>
    <r>
      <rPr>
        <sz val="11"/>
        <color theme="1"/>
        <rFont val="Calibri"/>
        <family val="2"/>
      </rPr>
      <t xml:space="preserve"> Trel.</t>
    </r>
  </si>
  <si>
    <t>T1</t>
  </si>
  <si>
    <t>T2</t>
  </si>
  <si>
    <t>T3</t>
  </si>
  <si>
    <t>T4</t>
  </si>
  <si>
    <r>
      <rPr>
        <i/>
        <sz val="11"/>
        <color theme="1"/>
        <rFont val="Calibri"/>
        <family val="2"/>
      </rPr>
      <t>Alnus acuminata</t>
    </r>
    <r>
      <rPr>
        <sz val="11"/>
        <color theme="1"/>
        <rFont val="Calibri"/>
        <family val="2"/>
      </rPr>
      <t xml:space="preserve"> Kunth</t>
    </r>
  </si>
  <si>
    <r>
      <rPr>
        <i/>
        <sz val="11"/>
        <color theme="1"/>
        <rFont val="Calibri"/>
        <family val="2"/>
      </rPr>
      <t>Alnus acuminata</t>
    </r>
    <r>
      <rPr>
        <sz val="11"/>
        <color theme="1"/>
        <rFont val="Calibri"/>
        <family val="2"/>
      </rPr>
      <t xml:space="preserve"> Kunth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</si>
  <si>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</si>
  <si>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</si>
  <si>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</si>
  <si>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</si>
  <si>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</si>
  <si>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</si>
  <si>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Conostegia arborea</t>
    </r>
    <r>
      <rPr>
        <sz val="11"/>
        <color theme="1"/>
        <rFont val="Calibri"/>
        <family val="2"/>
      </rPr>
      <t xml:space="preserve"> Steud.</t>
    </r>
  </si>
  <si>
    <r>
      <rPr>
        <i/>
        <sz val="11"/>
        <color theme="1"/>
        <rFont val="Calibri"/>
        <family val="2"/>
      </rPr>
      <t>Conostegia arborea</t>
    </r>
    <r>
      <rPr>
        <sz val="11"/>
        <color theme="1"/>
        <rFont val="Calibri"/>
        <family val="2"/>
      </rPr>
      <t xml:space="preserve"> Steud.</t>
    </r>
  </si>
  <si>
    <r>
      <rPr>
        <i/>
        <sz val="11"/>
        <color theme="1"/>
        <rFont val="Calibri"/>
        <family val="2"/>
      </rPr>
      <t>Cyathea fulva</t>
    </r>
    <r>
      <rPr>
        <sz val="11"/>
        <color theme="1"/>
        <rFont val="Calibri"/>
        <family val="2"/>
      </rPr>
      <t xml:space="preserve"> (M. Martens &amp; Galeotti) Fée</t>
    </r>
  </si>
  <si>
    <r>
      <rPr>
        <i/>
        <sz val="11"/>
        <color theme="1"/>
        <rFont val="Calibri"/>
        <family val="2"/>
      </rPr>
      <t>Cyathea fulva</t>
    </r>
    <r>
      <rPr>
        <sz val="11"/>
        <color theme="1"/>
        <rFont val="Calibri"/>
        <family val="2"/>
      </rPr>
      <t xml:space="preserve"> (M. Martens &amp; Galeotti) Fée</t>
    </r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</si>
  <si>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</si>
  <si>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</si>
  <si>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Fagus grandifolia</t>
    </r>
    <r>
      <rPr>
        <sz val="11"/>
        <color theme="1"/>
        <rFont val="Calibri"/>
        <family val="2"/>
      </rPr>
      <t xml:space="preserve"> subsp. mexicana (Martínez) A.E. Murray</t>
    </r>
  </si>
  <si>
    <r>
      <rPr>
        <i/>
        <sz val="11"/>
        <color theme="1"/>
        <rFont val="Calibri"/>
        <family val="2"/>
      </rPr>
      <t>Fagus grandifolia</t>
    </r>
    <r>
      <rPr>
        <sz val="11"/>
        <color theme="1"/>
        <rFont val="Calibri"/>
        <family val="2"/>
      </rPr>
      <t xml:space="preserve"> subsp. mexicana (Martínez) A.E. Murray</t>
    </r>
  </si>
  <si>
    <r>
      <rPr>
        <i/>
        <sz val="11"/>
        <color theme="1"/>
        <rFont val="Calibri"/>
        <family val="2"/>
      </rPr>
      <t>Liquidambar styraciflua</t>
    </r>
    <r>
      <rPr>
        <sz val="11"/>
        <color theme="1"/>
        <rFont val="Calibri"/>
        <family val="2"/>
      </rPr>
      <t xml:space="preserve"> L.</t>
    </r>
  </si>
  <si>
    <r>
      <rPr>
        <i/>
        <sz val="11"/>
        <color theme="1"/>
        <rFont val="Calibri"/>
        <family val="2"/>
      </rPr>
      <t>Liquidambar styraciflua</t>
    </r>
    <r>
      <rPr>
        <sz val="11"/>
        <color theme="1"/>
        <rFont val="Calibri"/>
        <family val="2"/>
      </rPr>
      <t xml:space="preserve"> 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</si>
  <si>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</si>
  <si>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</si>
  <si>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</si>
  <si>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</si>
  <si>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</si>
  <si>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</si>
  <si>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Perrottetia ovata</t>
    </r>
    <r>
      <rPr>
        <sz val="11"/>
        <color theme="1"/>
        <rFont val="Calibri"/>
        <family val="2"/>
      </rPr>
      <t xml:space="preserve"> Hemsl.</t>
    </r>
  </si>
  <si>
    <r>
      <rPr>
        <i/>
        <sz val="11"/>
        <color theme="1"/>
        <rFont val="Calibri"/>
        <family val="2"/>
      </rPr>
      <t>Perrottetia ovata</t>
    </r>
    <r>
      <rPr>
        <sz val="11"/>
        <color theme="1"/>
        <rFont val="Calibri"/>
        <family val="2"/>
      </rPr>
      <t xml:space="preserve"> Hemsl.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</si>
  <si>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</si>
  <si>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</si>
  <si>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</si>
  <si>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</si>
  <si>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</si>
  <si>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</si>
  <si>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r>
      <rPr>
        <i/>
        <sz val="11"/>
        <color theme="1"/>
        <rFont val="Calibri"/>
        <family val="2"/>
      </rPr>
      <t>Quercus insigni</t>
    </r>
    <r>
      <rPr>
        <sz val="11"/>
        <color theme="1"/>
        <rFont val="Calibri"/>
        <family val="2"/>
      </rPr>
      <t>s M. Martens &amp; Galeotti</t>
    </r>
  </si>
  <si>
    <r>
      <rPr>
        <i/>
        <sz val="11"/>
        <color theme="1"/>
        <rFont val="Calibri"/>
        <family val="2"/>
      </rPr>
      <t>Quercus insigni</t>
    </r>
    <r>
      <rPr>
        <sz val="11"/>
        <color theme="1"/>
        <rFont val="Calibri"/>
        <family val="2"/>
      </rPr>
      <t>s M. Martens &amp; Galeotti</t>
    </r>
  </si>
  <si>
    <r>
      <rPr>
        <i/>
        <sz val="11"/>
        <color theme="1"/>
        <rFont val="Calibri"/>
        <family val="2"/>
      </rPr>
      <t xml:space="preserve">Quercus laurina </t>
    </r>
    <r>
      <rPr>
        <sz val="11"/>
        <color theme="1"/>
        <rFont val="Calibri"/>
        <family val="2"/>
      </rPr>
      <t>Bonpl.</t>
    </r>
  </si>
  <si>
    <r>
      <rPr>
        <i/>
        <sz val="11"/>
        <color theme="1"/>
        <rFont val="Calibri"/>
        <family val="2"/>
      </rPr>
      <t xml:space="preserve">Quercus laurina </t>
    </r>
    <r>
      <rPr>
        <sz val="11"/>
        <color theme="1"/>
        <rFont val="Calibri"/>
        <family val="2"/>
      </rPr>
      <t>Bonpl.</t>
    </r>
  </si>
  <si>
    <r>
      <rPr>
        <i/>
        <sz val="11"/>
        <color theme="1"/>
        <rFont val="Calibri"/>
        <family val="2"/>
      </rPr>
      <t xml:space="preserve">Quercus meavei </t>
    </r>
    <r>
      <rPr>
        <sz val="11"/>
        <color theme="1"/>
        <rFont val="Calibri"/>
        <family val="2"/>
      </rPr>
      <t>S. Valencia, Sabas &amp; O.J. Soto</t>
    </r>
  </si>
  <si>
    <r>
      <rPr>
        <i/>
        <sz val="11"/>
        <color theme="1"/>
        <rFont val="Calibri"/>
        <family val="2"/>
      </rPr>
      <t xml:space="preserve">Quercus meavei </t>
    </r>
    <r>
      <rPr>
        <sz val="11"/>
        <color theme="1"/>
        <rFont val="Calibri"/>
        <family val="2"/>
      </rPr>
      <t>S. Valencia, Sabas &amp; O.J. Soto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</si>
  <si>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</si>
  <si>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</si>
  <si>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>Quercus trinitatis</t>
    </r>
    <r>
      <rPr>
        <sz val="11"/>
        <color theme="1"/>
        <rFont val="Calibri"/>
        <family val="2"/>
      </rPr>
      <t xml:space="preserve"> Trel.</t>
    </r>
  </si>
  <si>
    <r>
      <rPr>
        <i/>
        <sz val="11"/>
        <color theme="1"/>
        <rFont val="Calibri"/>
        <family val="2"/>
      </rPr>
      <t>Quercus trinitatis</t>
    </r>
    <r>
      <rPr>
        <sz val="11"/>
        <color theme="1"/>
        <rFont val="Calibri"/>
        <family val="2"/>
      </rPr>
      <t xml:space="preserve"> Trel.</t>
    </r>
  </si>
  <si>
    <r>
      <rPr>
        <i/>
        <sz val="11"/>
        <color theme="1"/>
        <rFont val="Calibri"/>
        <family val="2"/>
      </rPr>
      <t>Styrax glabrescens</t>
    </r>
    <r>
      <rPr>
        <sz val="11"/>
        <color theme="1"/>
        <rFont val="Calibri"/>
        <family val="2"/>
      </rPr>
      <t xml:space="preserve"> Benth.</t>
    </r>
  </si>
  <si>
    <r>
      <rPr>
        <i/>
        <sz val="11"/>
        <color theme="1"/>
        <rFont val="Calibri"/>
        <family val="2"/>
      </rPr>
      <t>Styrax glabrescens</t>
    </r>
    <r>
      <rPr>
        <sz val="11"/>
        <color theme="1"/>
        <rFont val="Calibri"/>
        <family val="2"/>
      </rPr>
      <t xml:space="preserve"> Benth.</t>
    </r>
  </si>
  <si>
    <r>
      <rPr>
        <i/>
        <sz val="11"/>
        <color theme="1"/>
        <rFont val="Calibri"/>
        <family val="2"/>
      </rPr>
      <t>Turpinia insignis</t>
    </r>
    <r>
      <rPr>
        <sz val="11"/>
        <color theme="1"/>
        <rFont val="Calibri"/>
        <family val="2"/>
      </rPr>
      <t xml:space="preserve"> (Kunth) Tul.</t>
    </r>
  </si>
  <si>
    <r>
      <rPr>
        <i/>
        <sz val="11"/>
        <color theme="1"/>
        <rFont val="Calibri"/>
        <family val="2"/>
      </rPr>
      <t>Turpinia insignis</t>
    </r>
    <r>
      <rPr>
        <sz val="11"/>
        <color theme="1"/>
        <rFont val="Calibri"/>
        <family val="2"/>
      </rPr>
      <t xml:space="preserve"> (Kunth) Tul.</t>
    </r>
  </si>
  <si>
    <r>
      <rPr>
        <i/>
        <sz val="11"/>
        <color theme="1"/>
        <rFont val="Calibri"/>
        <family val="2"/>
      </rPr>
      <t>Alnus acuminata</t>
    </r>
    <r>
      <rPr>
        <sz val="11"/>
        <color theme="1"/>
        <rFont val="Calibri"/>
        <family val="2"/>
      </rPr>
      <t xml:space="preserve"> Kunth</t>
    </r>
  </si>
  <si>
    <r>
      <rPr>
        <i/>
        <sz val="11"/>
        <color theme="1"/>
        <rFont val="Calibri"/>
        <family val="2"/>
      </rPr>
      <t>Alsophila firma</t>
    </r>
    <r>
      <rPr>
        <sz val="11"/>
        <color theme="1"/>
        <rFont val="Calibri"/>
        <family val="2"/>
      </rPr>
      <t xml:space="preserve"> (Baker) D.S. Conant</t>
    </r>
  </si>
  <si>
    <r>
      <rPr>
        <i/>
        <sz val="11"/>
        <color theme="1"/>
        <rFont val="Calibri"/>
        <family val="2"/>
      </rPr>
      <t xml:space="preserve">Beilschmiedia mexicana </t>
    </r>
    <r>
      <rPr>
        <sz val="11"/>
        <color theme="1"/>
        <rFont val="Calibri"/>
        <family val="2"/>
      </rPr>
      <t>(Mez) Kosterm.</t>
    </r>
  </si>
  <si>
    <r>
      <rPr>
        <i/>
        <sz val="11"/>
        <color theme="1"/>
        <rFont val="Calibri"/>
        <family val="2"/>
      </rPr>
      <t>Clethra mexicana</t>
    </r>
    <r>
      <rPr>
        <sz val="11"/>
        <color theme="1"/>
        <rFont val="Calibri"/>
        <family val="2"/>
      </rPr>
      <t xml:space="preserve"> DC.</t>
    </r>
  </si>
  <si>
    <r>
      <rPr>
        <i/>
        <sz val="11"/>
        <color theme="1"/>
        <rFont val="Calibri"/>
        <family val="2"/>
      </rPr>
      <t>Conostegia arborea</t>
    </r>
    <r>
      <rPr>
        <sz val="11"/>
        <color theme="1"/>
        <rFont val="Calibri"/>
        <family val="2"/>
      </rPr>
      <t xml:space="preserve"> Steud.</t>
    </r>
  </si>
  <si>
    <r>
      <rPr>
        <i/>
        <sz val="11"/>
        <color theme="1"/>
        <rFont val="Calibri"/>
        <family val="2"/>
      </rPr>
      <t>Cyathea fulva</t>
    </r>
    <r>
      <rPr>
        <sz val="11"/>
        <color theme="1"/>
        <rFont val="Calibri"/>
        <family val="2"/>
      </rPr>
      <t xml:space="preserve"> (M. Martens &amp; Galeotti) Fée</t>
    </r>
  </si>
  <si>
    <r>
      <rPr>
        <i/>
        <sz val="11"/>
        <color theme="1"/>
        <rFont val="Calibri"/>
        <family val="2"/>
      </rPr>
      <t>Dicksonia sellowiana</t>
    </r>
    <r>
      <rPr>
        <sz val="11"/>
        <color theme="1"/>
        <rFont val="Calibri"/>
        <family val="2"/>
      </rPr>
      <t xml:space="preserve"> Hook.</t>
    </r>
  </si>
  <si>
    <r>
      <rPr>
        <i/>
        <sz val="11"/>
        <color theme="1"/>
        <rFont val="Calibri"/>
        <family val="2"/>
      </rPr>
      <t>Fagus grandifolia</t>
    </r>
    <r>
      <rPr>
        <sz val="11"/>
        <color theme="1"/>
        <rFont val="Calibri"/>
        <family val="2"/>
      </rPr>
      <t xml:space="preserve"> subsp. mexicana (Martínez) A.E. Murray</t>
    </r>
  </si>
  <si>
    <r>
      <rPr>
        <i/>
        <sz val="11"/>
        <color theme="1"/>
        <rFont val="Calibri"/>
        <family val="2"/>
      </rPr>
      <t>Liquidambar styraciflua</t>
    </r>
    <r>
      <rPr>
        <sz val="11"/>
        <color theme="1"/>
        <rFont val="Calibri"/>
        <family val="2"/>
      </rPr>
      <t xml:space="preserve"> L.</t>
    </r>
  </si>
  <si>
    <r>
      <rPr>
        <i/>
        <sz val="11"/>
        <color theme="1"/>
        <rFont val="Calibri"/>
        <family val="2"/>
      </rPr>
      <t>Magnolia schiedeana</t>
    </r>
    <r>
      <rPr>
        <sz val="11"/>
        <color theme="1"/>
        <rFont val="Calibri"/>
        <family val="2"/>
      </rPr>
      <t xml:space="preserve"> Schltdl.</t>
    </r>
  </si>
  <si>
    <r>
      <rPr>
        <i/>
        <sz val="11"/>
        <color theme="1"/>
        <rFont val="Calibri"/>
        <family val="2"/>
      </rPr>
      <t>Oreopanax xalapensis</t>
    </r>
    <r>
      <rPr>
        <sz val="11"/>
        <color theme="1"/>
        <rFont val="Calibri"/>
        <family val="2"/>
      </rPr>
      <t xml:space="preserve"> (Kunth) Decne. &amp; Planch.</t>
    </r>
  </si>
  <si>
    <r>
      <rPr>
        <i/>
        <sz val="11"/>
        <color theme="1"/>
        <rFont val="Calibri"/>
        <family val="2"/>
      </rPr>
      <t>Ostrya virginiana</t>
    </r>
    <r>
      <rPr>
        <sz val="11"/>
        <color theme="1"/>
        <rFont val="Calibri"/>
        <family val="2"/>
      </rPr>
      <t xml:space="preserve"> (Mill.) K. Koch</t>
    </r>
  </si>
  <si>
    <r>
      <rPr>
        <i/>
        <sz val="11"/>
        <color theme="1"/>
        <rFont val="Calibri"/>
        <family val="2"/>
      </rPr>
      <t>Perrottetia ovata</t>
    </r>
    <r>
      <rPr>
        <sz val="11"/>
        <color theme="1"/>
        <rFont val="Calibri"/>
        <family val="2"/>
      </rPr>
      <t xml:space="preserve"> Hemsl.</t>
    </r>
  </si>
  <si>
    <r>
      <rPr>
        <i/>
        <sz val="11"/>
        <color theme="1"/>
        <rFont val="Calibri"/>
        <family val="2"/>
      </rPr>
      <t>Persea americana</t>
    </r>
    <r>
      <rPr>
        <sz val="11"/>
        <color theme="1"/>
        <rFont val="Calibri"/>
        <family val="2"/>
      </rPr>
      <t xml:space="preserve"> Mill.</t>
    </r>
  </si>
  <si>
    <r>
      <rPr>
        <i/>
        <sz val="11"/>
        <color theme="1"/>
        <rFont val="Calibri"/>
        <family val="2"/>
      </rPr>
      <t>Prunus serotina</t>
    </r>
    <r>
      <rPr>
        <sz val="11"/>
        <color theme="1"/>
        <rFont val="Calibri"/>
        <family val="2"/>
      </rPr>
      <t xml:space="preserve"> Ehrh.</t>
    </r>
  </si>
  <si>
    <r>
      <rPr>
        <i/>
        <sz val="11"/>
        <color theme="1"/>
        <rFont val="Calibri"/>
        <family val="2"/>
      </rPr>
      <t>Quercus delgadoana</t>
    </r>
    <r>
      <rPr>
        <sz val="11"/>
        <color theme="1"/>
        <rFont val="Calibri"/>
        <family val="2"/>
      </rPr>
      <t xml:space="preserve"> S. Valencia, Nixon &amp; L.M. Kelly</t>
    </r>
  </si>
  <si>
    <r>
      <rPr>
        <i/>
        <sz val="11"/>
        <color theme="1"/>
        <rFont val="Calibri"/>
        <family val="2"/>
      </rPr>
      <t>Quercus insigni</t>
    </r>
    <r>
      <rPr>
        <sz val="11"/>
        <color theme="1"/>
        <rFont val="Calibri"/>
        <family val="2"/>
      </rPr>
      <t>s M. Martens &amp; Galeotti</t>
    </r>
  </si>
  <si>
    <r>
      <rPr>
        <i/>
        <sz val="11"/>
        <color theme="1"/>
        <rFont val="Calibri"/>
        <family val="2"/>
      </rPr>
      <t xml:space="preserve">Quercus laurina </t>
    </r>
    <r>
      <rPr>
        <sz val="11"/>
        <color theme="1"/>
        <rFont val="Calibri"/>
        <family val="2"/>
      </rPr>
      <t>Bonpl.</t>
    </r>
  </si>
  <si>
    <r>
      <rPr>
        <i/>
        <sz val="11"/>
        <color theme="1"/>
        <rFont val="Calibri"/>
        <family val="2"/>
      </rPr>
      <t xml:space="preserve">Quercus meavei </t>
    </r>
    <r>
      <rPr>
        <sz val="11"/>
        <color theme="1"/>
        <rFont val="Calibri"/>
        <family val="2"/>
      </rPr>
      <t>S. Valencia, Sabas &amp; O.J. Soto</t>
    </r>
  </si>
  <si>
    <r>
      <rPr>
        <i/>
        <sz val="11"/>
        <color theme="1"/>
        <rFont val="Calibri"/>
        <family val="2"/>
      </rPr>
      <t xml:space="preserve">Quercus </t>
    </r>
    <r>
      <rPr>
        <sz val="11"/>
        <color theme="1"/>
        <rFont val="Calibri"/>
        <family val="2"/>
      </rPr>
      <t>sp.  L.</t>
    </r>
  </si>
  <si>
    <r>
      <rPr>
        <i/>
        <sz val="11"/>
        <color theme="1"/>
        <rFont val="Calibri"/>
        <family val="2"/>
      </rPr>
      <t>Quercus trinitatis</t>
    </r>
    <r>
      <rPr>
        <sz val="11"/>
        <color theme="1"/>
        <rFont val="Calibri"/>
        <family val="2"/>
      </rPr>
      <t xml:space="preserve"> Trel.</t>
    </r>
  </si>
  <si>
    <r>
      <rPr>
        <i/>
        <sz val="11"/>
        <color theme="1"/>
        <rFont val="Calibri"/>
        <family val="2"/>
      </rPr>
      <t>Styrax glabrescens</t>
    </r>
    <r>
      <rPr>
        <sz val="11"/>
        <color theme="1"/>
        <rFont val="Calibri"/>
        <family val="2"/>
      </rPr>
      <t xml:space="preserve"> Benth.</t>
    </r>
  </si>
  <si>
    <r>
      <rPr>
        <i/>
        <sz val="11"/>
        <color theme="1"/>
        <rFont val="Calibri"/>
        <family val="2"/>
      </rPr>
      <t>Turpinia insignis</t>
    </r>
    <r>
      <rPr>
        <sz val="11"/>
        <color theme="1"/>
        <rFont val="Calibri"/>
        <family val="2"/>
      </rPr>
      <t xml:space="preserve"> (Kunth) Tul.</t>
    </r>
  </si>
  <si>
    <t>Densidad 100-(#*4)1.4</t>
  </si>
  <si>
    <t>pH</t>
  </si>
  <si>
    <t>Promedios de cada cuadrante</t>
  </si>
  <si>
    <t>Cobertura (cuadros libres)</t>
  </si>
  <si>
    <t>Promedio por Transecto</t>
  </si>
  <si>
    <t>Densidad</t>
  </si>
  <si>
    <t>Common name</t>
  </si>
  <si>
    <t>Tree species</t>
  </si>
  <si>
    <t>DAP (cm)</t>
  </si>
  <si>
    <t>Abundance</t>
  </si>
  <si>
    <t>COUNT.SI &gt;0</t>
  </si>
  <si>
    <t>Presence_Ausence</t>
  </si>
  <si>
    <t>Tree species identified</t>
  </si>
  <si>
    <t>Tropicos.org tree species name</t>
  </si>
  <si>
    <t xml:space="preserve">Moisture </t>
  </si>
  <si>
    <t>Temperature (°C)</t>
  </si>
  <si>
    <t>Depth litter (cm)</t>
  </si>
  <si>
    <t>Density (empty plots)</t>
  </si>
  <si>
    <t>Density100-(#*4)1.4</t>
  </si>
  <si>
    <t>Density 100-(#*4)1.4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</si>
</sst>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.0"/>
    <numFmt numFmtId="166" formatCode="0.0000"/>
  </numFmts>
  <fonts count="8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i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7CAAC"/>
        <bgColor rgb="FFF7CAAC"/>
      </patternFill>
    </fill>
    <fill>
      <patternFill patternType="solid">
        <fgColor rgb="FFA8D08D"/>
        <bgColor rgb="FFA8D08D"/>
      </patternFill>
    </fill>
    <fill>
      <patternFill patternType="solid">
        <fgColor theme="9"/>
        <bgColor theme="9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ADB9CA"/>
        <bgColor rgb="FFADB9CA"/>
      </patternFill>
    </fill>
    <fill>
      <patternFill patternType="solid">
        <fgColor rgb="FFDEEAF6"/>
        <bgColor rgb="FFDEEAF6"/>
      </patternFill>
    </fill>
    <fill>
      <patternFill patternType="solid">
        <fgColor rgb="FFFFD965"/>
        <bgColor rgb="FFFFD965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3" borderId="1" xfId="0" applyFont="1" applyFill="1" applyBorder="1"/>
    <xf numFmtId="0" fontId="2" fillId="3" borderId="1" xfId="0" applyFont="1" applyFill="1" applyBorder="1"/>
    <xf numFmtId="0" fontId="2" fillId="0" borderId="0" xfId="0" applyFont="1"/>
    <xf numFmtId="0" fontId="1" fillId="4" borderId="1" xfId="0" applyFont="1" applyFill="1" applyBorder="1"/>
    <xf numFmtId="0" fontId="2" fillId="4" borderId="1" xfId="0" applyFont="1" applyFill="1" applyBorder="1"/>
    <xf numFmtId="0" fontId="1" fillId="5" borderId="1" xfId="0" applyFont="1" applyFill="1" applyBorder="1"/>
    <xf numFmtId="0" fontId="2" fillId="5" borderId="1" xfId="0" applyFont="1" applyFill="1" applyBorder="1"/>
    <xf numFmtId="0" fontId="1" fillId="6" borderId="1" xfId="0" applyFont="1" applyFill="1" applyBorder="1"/>
    <xf numFmtId="0" fontId="2" fillId="6" borderId="1" xfId="0" applyFont="1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7" borderId="1" xfId="0" applyFont="1" applyFill="1" applyBorder="1" applyAlignment="1">
      <alignment horizontal="right"/>
    </xf>
    <xf numFmtId="0" fontId="5" fillId="0" borderId="0" xfId="0" applyFont="1"/>
    <xf numFmtId="0" fontId="2" fillId="8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right"/>
    </xf>
    <xf numFmtId="0" fontId="3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65" fontId="2" fillId="0" borderId="0" xfId="0" applyNumberFormat="1" applyFont="1"/>
    <xf numFmtId="0" fontId="2" fillId="8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wrapText="1"/>
    </xf>
    <xf numFmtId="166" fontId="2" fillId="11" borderId="1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8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workbookViewId="0">
      <selection activeCell="D1" sqref="D1"/>
    </sheetView>
  </sheetViews>
  <sheetFormatPr baseColWidth="10" defaultColWidth="12.625" defaultRowHeight="15" customHeight="1" x14ac:dyDescent="0.2"/>
  <cols>
    <col min="1" max="1" width="4.5" customWidth="1"/>
    <col min="2" max="2" width="17.625" customWidth="1"/>
    <col min="3" max="3" width="25.75" customWidth="1"/>
    <col min="4" max="4" width="7.375" customWidth="1"/>
    <col min="5" max="25" width="9.375" customWidth="1"/>
  </cols>
  <sheetData>
    <row r="1" spans="1:5" x14ac:dyDescent="0.25">
      <c r="A1" s="1"/>
      <c r="B1" s="1" t="s">
        <v>494</v>
      </c>
      <c r="C1" s="1" t="s">
        <v>0</v>
      </c>
      <c r="D1" s="1" t="s">
        <v>496</v>
      </c>
      <c r="E1" s="2"/>
    </row>
    <row r="2" spans="1:5" x14ac:dyDescent="0.25">
      <c r="A2" s="3" t="s">
        <v>1</v>
      </c>
      <c r="B2" s="4" t="s">
        <v>2</v>
      </c>
      <c r="C2" s="4" t="s">
        <v>4</v>
      </c>
      <c r="D2" s="4">
        <v>2.1</v>
      </c>
      <c r="E2" s="5"/>
    </row>
    <row r="3" spans="1:5" x14ac:dyDescent="0.25">
      <c r="A3" s="3" t="s">
        <v>1</v>
      </c>
      <c r="B3" s="4" t="s">
        <v>2</v>
      </c>
      <c r="C3" s="4" t="s">
        <v>5</v>
      </c>
      <c r="D3" s="4">
        <v>2.1</v>
      </c>
      <c r="E3" s="5"/>
    </row>
    <row r="4" spans="1:5" x14ac:dyDescent="0.25">
      <c r="A4" s="3" t="s">
        <v>1</v>
      </c>
      <c r="B4" s="4" t="s">
        <v>2</v>
      </c>
      <c r="C4" s="4" t="s">
        <v>6</v>
      </c>
      <c r="D4" s="4">
        <v>2.1</v>
      </c>
      <c r="E4" s="5"/>
    </row>
    <row r="5" spans="1:5" x14ac:dyDescent="0.25">
      <c r="A5" s="3" t="s">
        <v>1</v>
      </c>
      <c r="B5" s="4" t="s">
        <v>2</v>
      </c>
      <c r="C5" s="4" t="s">
        <v>7</v>
      </c>
      <c r="D5" s="4">
        <v>36.6</v>
      </c>
      <c r="E5" s="5"/>
    </row>
    <row r="6" spans="1:5" x14ac:dyDescent="0.25">
      <c r="A6" s="3" t="s">
        <v>1</v>
      </c>
      <c r="B6" s="4" t="s">
        <v>2</v>
      </c>
      <c r="C6" s="4" t="s">
        <v>8</v>
      </c>
      <c r="D6" s="4">
        <v>2.2000000000000002</v>
      </c>
      <c r="E6" s="5"/>
    </row>
    <row r="7" spans="1:5" x14ac:dyDescent="0.25">
      <c r="A7" s="3" t="s">
        <v>1</v>
      </c>
      <c r="B7" s="4" t="s">
        <v>9</v>
      </c>
      <c r="C7" s="4" t="s">
        <v>11</v>
      </c>
      <c r="D7" s="4">
        <v>29.2</v>
      </c>
      <c r="E7" s="5"/>
    </row>
    <row r="8" spans="1:5" x14ac:dyDescent="0.25">
      <c r="A8" s="3" t="s">
        <v>1</v>
      </c>
      <c r="B8" s="4" t="s">
        <v>9</v>
      </c>
      <c r="C8" s="4" t="s">
        <v>12</v>
      </c>
      <c r="D8" s="4">
        <v>12.2</v>
      </c>
      <c r="E8" s="5"/>
    </row>
    <row r="9" spans="1:5" x14ac:dyDescent="0.25">
      <c r="A9" s="3" t="s">
        <v>1</v>
      </c>
      <c r="B9" s="4" t="s">
        <v>13</v>
      </c>
      <c r="C9" s="4" t="s">
        <v>15</v>
      </c>
      <c r="D9" s="4">
        <v>24.7</v>
      </c>
      <c r="E9" s="5"/>
    </row>
    <row r="10" spans="1:5" x14ac:dyDescent="0.25">
      <c r="A10" s="3" t="s">
        <v>1</v>
      </c>
      <c r="B10" s="4" t="s">
        <v>16</v>
      </c>
      <c r="C10" s="4" t="s">
        <v>18</v>
      </c>
      <c r="D10" s="4">
        <v>120</v>
      </c>
      <c r="E10" s="5"/>
    </row>
    <row r="11" spans="1:5" x14ac:dyDescent="0.25">
      <c r="A11" s="3" t="s">
        <v>1</v>
      </c>
      <c r="B11" s="4" t="s">
        <v>19</v>
      </c>
      <c r="C11" s="4" t="s">
        <v>21</v>
      </c>
      <c r="D11" s="4">
        <v>17.2</v>
      </c>
      <c r="E11" s="5"/>
    </row>
    <row r="12" spans="1:5" x14ac:dyDescent="0.25">
      <c r="A12" s="3" t="s">
        <v>1</v>
      </c>
      <c r="B12" s="4" t="s">
        <v>19</v>
      </c>
      <c r="C12" s="4" t="s">
        <v>22</v>
      </c>
      <c r="D12" s="4">
        <v>15.7</v>
      </c>
      <c r="E12" s="5"/>
    </row>
    <row r="13" spans="1:5" x14ac:dyDescent="0.25">
      <c r="A13" s="3" t="s">
        <v>1</v>
      </c>
      <c r="B13" s="4" t="s">
        <v>19</v>
      </c>
      <c r="C13" s="4" t="s">
        <v>23</v>
      </c>
      <c r="D13" s="4">
        <v>27.4</v>
      </c>
      <c r="E13" s="5"/>
    </row>
    <row r="14" spans="1:5" x14ac:dyDescent="0.25">
      <c r="A14" s="3" t="s">
        <v>1</v>
      </c>
      <c r="B14" s="4" t="s">
        <v>19</v>
      </c>
      <c r="C14" s="4" t="s">
        <v>24</v>
      </c>
      <c r="D14" s="4">
        <v>9.6</v>
      </c>
      <c r="E14" s="5"/>
    </row>
    <row r="15" spans="1:5" x14ac:dyDescent="0.25">
      <c r="A15" s="3" t="s">
        <v>1</v>
      </c>
      <c r="B15" s="4" t="s">
        <v>19</v>
      </c>
      <c r="C15" s="4" t="s">
        <v>25</v>
      </c>
      <c r="D15" s="4">
        <v>12.2</v>
      </c>
      <c r="E15" s="5"/>
    </row>
    <row r="16" spans="1:5" x14ac:dyDescent="0.25">
      <c r="A16" s="3" t="s">
        <v>1</v>
      </c>
      <c r="B16" s="4" t="s">
        <v>26</v>
      </c>
      <c r="C16" s="4" t="s">
        <v>28</v>
      </c>
      <c r="D16" s="4">
        <v>3.5</v>
      </c>
      <c r="E16" s="5"/>
    </row>
    <row r="17" spans="1:5" x14ac:dyDescent="0.25">
      <c r="A17" s="3" t="s">
        <v>1</v>
      </c>
      <c r="B17" s="4" t="s">
        <v>26</v>
      </c>
      <c r="C17" s="4" t="s">
        <v>29</v>
      </c>
      <c r="D17" s="4">
        <v>3.6</v>
      </c>
      <c r="E17" s="5"/>
    </row>
    <row r="18" spans="1:5" x14ac:dyDescent="0.25">
      <c r="A18" s="3" t="s">
        <v>1</v>
      </c>
      <c r="B18" s="4" t="s">
        <v>26</v>
      </c>
      <c r="C18" s="4" t="s">
        <v>30</v>
      </c>
      <c r="D18" s="4">
        <v>4</v>
      </c>
      <c r="E18" s="5"/>
    </row>
    <row r="19" spans="1:5" x14ac:dyDescent="0.25">
      <c r="A19" s="3" t="s">
        <v>1</v>
      </c>
      <c r="B19" s="4" t="s">
        <v>26</v>
      </c>
      <c r="C19" s="4" t="s">
        <v>31</v>
      </c>
      <c r="D19" s="4">
        <v>6.2</v>
      </c>
      <c r="E19" s="5"/>
    </row>
    <row r="20" spans="1:5" x14ac:dyDescent="0.25">
      <c r="A20" s="3" t="s">
        <v>1</v>
      </c>
      <c r="B20" s="4" t="s">
        <v>32</v>
      </c>
      <c r="C20" s="4" t="s">
        <v>34</v>
      </c>
      <c r="D20" s="4">
        <v>12</v>
      </c>
      <c r="E20" s="5"/>
    </row>
    <row r="21" spans="1:5" ht="15.75" customHeight="1" x14ac:dyDescent="0.25">
      <c r="A21" s="3" t="s">
        <v>1</v>
      </c>
      <c r="B21" s="4" t="s">
        <v>35</v>
      </c>
      <c r="C21" s="4" t="s">
        <v>36</v>
      </c>
      <c r="D21" s="4">
        <v>3</v>
      </c>
      <c r="E21" s="5"/>
    </row>
    <row r="22" spans="1:5" ht="15.75" customHeight="1" x14ac:dyDescent="0.25">
      <c r="A22" s="3" t="s">
        <v>1</v>
      </c>
      <c r="B22" s="4" t="s">
        <v>32</v>
      </c>
      <c r="C22" s="4" t="s">
        <v>37</v>
      </c>
      <c r="D22" s="4">
        <v>2.5</v>
      </c>
      <c r="E22" s="5"/>
    </row>
    <row r="23" spans="1:5" ht="15.75" customHeight="1" x14ac:dyDescent="0.25">
      <c r="A23" s="3" t="s">
        <v>38</v>
      </c>
      <c r="B23" s="4" t="s">
        <v>2</v>
      </c>
      <c r="C23" s="4" t="s">
        <v>39</v>
      </c>
      <c r="D23" s="4">
        <v>10.5</v>
      </c>
      <c r="E23" s="5"/>
    </row>
    <row r="24" spans="1:5" ht="15.75" customHeight="1" x14ac:dyDescent="0.25">
      <c r="A24" s="3" t="s">
        <v>38</v>
      </c>
      <c r="B24" s="4" t="s">
        <v>9</v>
      </c>
      <c r="C24" s="4" t="s">
        <v>40</v>
      </c>
      <c r="D24" s="4">
        <v>9</v>
      </c>
      <c r="E24" s="5"/>
    </row>
    <row r="25" spans="1:5" ht="15.75" customHeight="1" x14ac:dyDescent="0.25">
      <c r="A25" s="3" t="s">
        <v>38</v>
      </c>
      <c r="B25" s="4" t="s">
        <v>41</v>
      </c>
      <c r="C25" s="4" t="s">
        <v>43</v>
      </c>
      <c r="D25" s="4">
        <v>30</v>
      </c>
      <c r="E25" s="5"/>
    </row>
    <row r="26" spans="1:5" ht="15.75" customHeight="1" x14ac:dyDescent="0.25">
      <c r="A26" s="3" t="s">
        <v>38</v>
      </c>
      <c r="B26" s="4" t="s">
        <v>41</v>
      </c>
      <c r="C26" s="4" t="s">
        <v>44</v>
      </c>
      <c r="D26" s="4">
        <v>36.5</v>
      </c>
      <c r="E26" s="5"/>
    </row>
    <row r="27" spans="1:5" ht="15.75" customHeight="1" x14ac:dyDescent="0.25">
      <c r="A27" s="3" t="s">
        <v>38</v>
      </c>
      <c r="B27" s="4" t="s">
        <v>41</v>
      </c>
      <c r="C27" s="4" t="s">
        <v>45</v>
      </c>
      <c r="D27" s="4">
        <v>36.5</v>
      </c>
      <c r="E27" s="5"/>
    </row>
    <row r="28" spans="1:5" ht="15.75" customHeight="1" x14ac:dyDescent="0.25">
      <c r="A28" s="3" t="s">
        <v>38</v>
      </c>
      <c r="B28" s="4" t="s">
        <v>16</v>
      </c>
      <c r="C28" s="4" t="s">
        <v>46</v>
      </c>
      <c r="D28" s="4">
        <v>12.2</v>
      </c>
      <c r="E28" s="5"/>
    </row>
    <row r="29" spans="1:5" ht="15.75" customHeight="1" x14ac:dyDescent="0.25">
      <c r="A29" s="3" t="s">
        <v>38</v>
      </c>
      <c r="B29" s="4" t="s">
        <v>26</v>
      </c>
      <c r="C29" s="4" t="s">
        <v>47</v>
      </c>
      <c r="D29" s="4">
        <v>3</v>
      </c>
      <c r="E29" s="5"/>
    </row>
    <row r="30" spans="1:5" ht="15.75" customHeight="1" x14ac:dyDescent="0.25">
      <c r="A30" s="3" t="s">
        <v>38</v>
      </c>
      <c r="B30" s="4" t="s">
        <v>26</v>
      </c>
      <c r="C30" s="4" t="s">
        <v>48</v>
      </c>
      <c r="D30" s="4">
        <v>25</v>
      </c>
      <c r="E30" s="5"/>
    </row>
    <row r="31" spans="1:5" ht="15.75" customHeight="1" x14ac:dyDescent="0.25">
      <c r="A31" s="3" t="s">
        <v>38</v>
      </c>
      <c r="B31" s="4" t="s">
        <v>49</v>
      </c>
      <c r="C31" s="4" t="s">
        <v>51</v>
      </c>
      <c r="D31" s="4">
        <v>8</v>
      </c>
      <c r="E31" s="5"/>
    </row>
    <row r="32" spans="1:5" ht="15.75" customHeight="1" x14ac:dyDescent="0.25">
      <c r="A32" s="3" t="s">
        <v>38</v>
      </c>
      <c r="B32" s="4" t="s">
        <v>49</v>
      </c>
      <c r="C32" s="4" t="s">
        <v>52</v>
      </c>
      <c r="D32" s="4">
        <v>3</v>
      </c>
      <c r="E32" s="5"/>
    </row>
    <row r="33" spans="1:5" ht="15.75" customHeight="1" x14ac:dyDescent="0.25">
      <c r="A33" s="3" t="s">
        <v>38</v>
      </c>
      <c r="B33" s="4" t="s">
        <v>49</v>
      </c>
      <c r="C33" s="4" t="s">
        <v>53</v>
      </c>
      <c r="D33" s="4">
        <v>6.5</v>
      </c>
      <c r="E33" s="5"/>
    </row>
    <row r="34" spans="1:5" ht="15.75" customHeight="1" x14ac:dyDescent="0.25">
      <c r="A34" s="3" t="s">
        <v>38</v>
      </c>
      <c r="B34" s="4" t="s">
        <v>32</v>
      </c>
      <c r="C34" s="4" t="s">
        <v>54</v>
      </c>
      <c r="D34" s="4">
        <v>27.3</v>
      </c>
      <c r="E34" s="5"/>
    </row>
    <row r="35" spans="1:5" ht="15.75" customHeight="1" x14ac:dyDescent="0.25">
      <c r="A35" s="3" t="s">
        <v>38</v>
      </c>
      <c r="B35" s="4" t="s">
        <v>32</v>
      </c>
      <c r="C35" s="4" t="s">
        <v>55</v>
      </c>
      <c r="D35" s="4">
        <v>12.5</v>
      </c>
      <c r="E35" s="5"/>
    </row>
    <row r="36" spans="1:5" ht="15.75" customHeight="1" x14ac:dyDescent="0.25">
      <c r="A36" s="3" t="s">
        <v>38</v>
      </c>
      <c r="B36" s="4" t="s">
        <v>32</v>
      </c>
      <c r="C36" s="4" t="s">
        <v>56</v>
      </c>
      <c r="D36" s="4">
        <v>24.7</v>
      </c>
      <c r="E36" s="5"/>
    </row>
    <row r="37" spans="1:5" ht="15.75" customHeight="1" x14ac:dyDescent="0.25">
      <c r="A37" s="3" t="s">
        <v>38</v>
      </c>
      <c r="B37" s="4" t="s">
        <v>32</v>
      </c>
      <c r="C37" s="4" t="s">
        <v>57</v>
      </c>
      <c r="D37" s="4">
        <v>23.5</v>
      </c>
      <c r="E37" s="5"/>
    </row>
    <row r="38" spans="1:5" ht="15.75" customHeight="1" x14ac:dyDescent="0.25">
      <c r="A38" s="3" t="s">
        <v>38</v>
      </c>
      <c r="B38" s="4" t="s">
        <v>32</v>
      </c>
      <c r="C38" s="4" t="s">
        <v>58</v>
      </c>
      <c r="D38" s="4">
        <v>1.7</v>
      </c>
      <c r="E38" s="5"/>
    </row>
    <row r="39" spans="1:5" ht="15.75" customHeight="1" x14ac:dyDescent="0.25">
      <c r="A39" s="3" t="s">
        <v>38</v>
      </c>
      <c r="B39" s="4" t="s">
        <v>32</v>
      </c>
      <c r="C39" s="4" t="s">
        <v>59</v>
      </c>
      <c r="D39" s="4">
        <v>1.7</v>
      </c>
      <c r="E39" s="5"/>
    </row>
    <row r="40" spans="1:5" ht="15.75" customHeight="1" x14ac:dyDescent="0.25">
      <c r="A40" s="3" t="s">
        <v>38</v>
      </c>
      <c r="B40" s="4" t="s">
        <v>32</v>
      </c>
      <c r="C40" s="4" t="s">
        <v>60</v>
      </c>
      <c r="D40" s="4">
        <v>25.2</v>
      </c>
      <c r="E40" s="5"/>
    </row>
    <row r="41" spans="1:5" ht="15.75" customHeight="1" x14ac:dyDescent="0.25">
      <c r="A41" s="3" t="s">
        <v>38</v>
      </c>
      <c r="B41" s="4" t="s">
        <v>32</v>
      </c>
      <c r="C41" s="4" t="s">
        <v>61</v>
      </c>
      <c r="D41" s="4">
        <v>25.2</v>
      </c>
      <c r="E41" s="5"/>
    </row>
    <row r="42" spans="1:5" ht="15.75" customHeight="1" x14ac:dyDescent="0.25">
      <c r="A42" s="3" t="s">
        <v>38</v>
      </c>
      <c r="B42" s="4" t="s">
        <v>32</v>
      </c>
      <c r="C42" s="4" t="s">
        <v>62</v>
      </c>
      <c r="D42" s="4">
        <v>12</v>
      </c>
      <c r="E42" s="5"/>
    </row>
    <row r="43" spans="1:5" ht="15.75" customHeight="1" x14ac:dyDescent="0.25">
      <c r="A43" s="3" t="s">
        <v>63</v>
      </c>
      <c r="B43" s="4" t="s">
        <v>64</v>
      </c>
      <c r="C43" s="4" t="s">
        <v>66</v>
      </c>
      <c r="D43" s="4">
        <v>20</v>
      </c>
      <c r="E43" s="5"/>
    </row>
    <row r="44" spans="1:5" ht="15.75" customHeight="1" x14ac:dyDescent="0.25">
      <c r="A44" s="3" t="s">
        <v>63</v>
      </c>
      <c r="B44" s="4" t="s">
        <v>64</v>
      </c>
      <c r="C44" s="4" t="s">
        <v>67</v>
      </c>
      <c r="D44" s="4">
        <v>4.7</v>
      </c>
      <c r="E44" s="5"/>
    </row>
    <row r="45" spans="1:5" ht="15.75" customHeight="1" x14ac:dyDescent="0.25">
      <c r="A45" s="3" t="s">
        <v>63</v>
      </c>
      <c r="B45" s="4" t="s">
        <v>9</v>
      </c>
      <c r="C45" s="4" t="s">
        <v>68</v>
      </c>
      <c r="D45" s="4">
        <v>15</v>
      </c>
      <c r="E45" s="5"/>
    </row>
    <row r="46" spans="1:5" ht="15.75" customHeight="1" x14ac:dyDescent="0.25">
      <c r="A46" s="3" t="s">
        <v>63</v>
      </c>
      <c r="B46" s="4" t="s">
        <v>9</v>
      </c>
      <c r="C46" s="4" t="s">
        <v>69</v>
      </c>
      <c r="D46" s="4">
        <v>14</v>
      </c>
      <c r="E46" s="5"/>
    </row>
    <row r="47" spans="1:5" ht="15.75" customHeight="1" x14ac:dyDescent="0.25">
      <c r="A47" s="3" t="s">
        <v>63</v>
      </c>
      <c r="B47" s="4" t="s">
        <v>9</v>
      </c>
      <c r="C47" s="4" t="s">
        <v>70</v>
      </c>
      <c r="D47" s="4">
        <v>3.5</v>
      </c>
      <c r="E47" s="5"/>
    </row>
    <row r="48" spans="1:5" ht="15.75" customHeight="1" x14ac:dyDescent="0.25">
      <c r="A48" s="3" t="s">
        <v>63</v>
      </c>
      <c r="B48" s="4" t="s">
        <v>9</v>
      </c>
      <c r="C48" s="4" t="s">
        <v>71</v>
      </c>
      <c r="D48" s="4">
        <v>3.5</v>
      </c>
      <c r="E48" s="5"/>
    </row>
    <row r="49" spans="1:5" ht="15.75" customHeight="1" x14ac:dyDescent="0.25">
      <c r="A49" s="3" t="s">
        <v>63</v>
      </c>
      <c r="B49" s="4" t="s">
        <v>9</v>
      </c>
      <c r="C49" s="4" t="s">
        <v>72</v>
      </c>
      <c r="D49" s="4">
        <v>21</v>
      </c>
      <c r="E49" s="5"/>
    </row>
    <row r="50" spans="1:5" ht="15.75" customHeight="1" x14ac:dyDescent="0.25">
      <c r="A50" s="3" t="s">
        <v>63</v>
      </c>
      <c r="B50" s="4" t="s">
        <v>16</v>
      </c>
      <c r="C50" s="4" t="s">
        <v>73</v>
      </c>
      <c r="D50" s="4">
        <v>5</v>
      </c>
      <c r="E50" s="5"/>
    </row>
    <row r="51" spans="1:5" ht="15.75" customHeight="1" x14ac:dyDescent="0.25">
      <c r="A51" s="3" t="s">
        <v>63</v>
      </c>
      <c r="B51" s="4" t="s">
        <v>16</v>
      </c>
      <c r="C51" s="4" t="s">
        <v>74</v>
      </c>
      <c r="D51" s="4">
        <v>1.6</v>
      </c>
      <c r="E51" s="5"/>
    </row>
    <row r="52" spans="1:5" ht="15.75" customHeight="1" x14ac:dyDescent="0.25">
      <c r="A52" s="3" t="s">
        <v>63</v>
      </c>
      <c r="B52" s="4" t="s">
        <v>16</v>
      </c>
      <c r="C52" s="4" t="s">
        <v>75</v>
      </c>
      <c r="D52" s="4">
        <v>1.7</v>
      </c>
      <c r="E52" s="5"/>
    </row>
    <row r="53" spans="1:5" ht="15.75" customHeight="1" x14ac:dyDescent="0.25">
      <c r="A53" s="3" t="s">
        <v>63</v>
      </c>
      <c r="B53" s="4" t="s">
        <v>16</v>
      </c>
      <c r="C53" s="4" t="s">
        <v>76</v>
      </c>
      <c r="D53" s="4">
        <v>20</v>
      </c>
      <c r="E53" s="5"/>
    </row>
    <row r="54" spans="1:5" ht="15.75" customHeight="1" x14ac:dyDescent="0.25">
      <c r="A54" s="3" t="s">
        <v>63</v>
      </c>
      <c r="B54" s="4" t="s">
        <v>19</v>
      </c>
      <c r="C54" s="4" t="s">
        <v>77</v>
      </c>
      <c r="D54" s="4">
        <v>5.8</v>
      </c>
      <c r="E54" s="5"/>
    </row>
    <row r="55" spans="1:5" ht="15.75" customHeight="1" x14ac:dyDescent="0.25">
      <c r="A55" s="3" t="s">
        <v>63</v>
      </c>
      <c r="B55" s="4" t="s">
        <v>78</v>
      </c>
      <c r="C55" s="4" t="s">
        <v>80</v>
      </c>
      <c r="D55" s="4">
        <v>1.9</v>
      </c>
      <c r="E55" s="5"/>
    </row>
    <row r="56" spans="1:5" ht="15.75" customHeight="1" x14ac:dyDescent="0.25">
      <c r="A56" s="3" t="s">
        <v>63</v>
      </c>
      <c r="B56" s="4" t="s">
        <v>78</v>
      </c>
      <c r="C56" s="4" t="s">
        <v>81</v>
      </c>
      <c r="D56" s="4">
        <v>12.5</v>
      </c>
      <c r="E56" s="5"/>
    </row>
    <row r="57" spans="1:5" ht="15.75" customHeight="1" x14ac:dyDescent="0.25">
      <c r="A57" s="3" t="s">
        <v>63</v>
      </c>
      <c r="B57" s="4" t="s">
        <v>78</v>
      </c>
      <c r="C57" s="4" t="s">
        <v>82</v>
      </c>
      <c r="D57" s="4">
        <v>3</v>
      </c>
      <c r="E57" s="5"/>
    </row>
    <row r="58" spans="1:5" ht="15.75" customHeight="1" x14ac:dyDescent="0.25">
      <c r="A58" s="3" t="s">
        <v>63</v>
      </c>
      <c r="B58" s="4" t="s">
        <v>78</v>
      </c>
      <c r="C58" s="4" t="s">
        <v>83</v>
      </c>
      <c r="D58" s="4">
        <v>30</v>
      </c>
      <c r="E58" s="5"/>
    </row>
    <row r="59" spans="1:5" ht="15.75" customHeight="1" x14ac:dyDescent="0.25">
      <c r="A59" s="3" t="s">
        <v>63</v>
      </c>
      <c r="B59" s="4" t="s">
        <v>78</v>
      </c>
      <c r="C59" s="4" t="s">
        <v>84</v>
      </c>
      <c r="D59" s="4">
        <v>25</v>
      </c>
      <c r="E59" s="5"/>
    </row>
    <row r="60" spans="1:5" ht="15.75" customHeight="1" x14ac:dyDescent="0.25">
      <c r="A60" s="3" t="s">
        <v>63</v>
      </c>
      <c r="B60" s="4" t="s">
        <v>26</v>
      </c>
      <c r="C60" s="4" t="s">
        <v>85</v>
      </c>
      <c r="D60" s="4">
        <v>5.6</v>
      </c>
      <c r="E60" s="5"/>
    </row>
    <row r="61" spans="1:5" ht="15.75" customHeight="1" x14ac:dyDescent="0.25">
      <c r="A61" s="3" t="s">
        <v>63</v>
      </c>
      <c r="B61" s="4" t="s">
        <v>49</v>
      </c>
      <c r="C61" s="4" t="s">
        <v>86</v>
      </c>
      <c r="D61" s="4">
        <v>50</v>
      </c>
      <c r="E61" s="5"/>
    </row>
    <row r="62" spans="1:5" ht="15.75" customHeight="1" x14ac:dyDescent="0.25">
      <c r="A62" s="3" t="s">
        <v>63</v>
      </c>
      <c r="B62" s="4" t="s">
        <v>32</v>
      </c>
      <c r="C62" s="4" t="s">
        <v>87</v>
      </c>
      <c r="D62" s="4">
        <v>30</v>
      </c>
      <c r="E62" s="5"/>
    </row>
    <row r="63" spans="1:5" ht="15.75" customHeight="1" x14ac:dyDescent="0.25">
      <c r="A63" s="3" t="s">
        <v>63</v>
      </c>
      <c r="B63" s="4" t="s">
        <v>35</v>
      </c>
      <c r="C63" s="4" t="s">
        <v>88</v>
      </c>
      <c r="D63" s="4">
        <v>28.9</v>
      </c>
      <c r="E63" s="5"/>
    </row>
    <row r="64" spans="1:5" ht="15.75" customHeight="1" x14ac:dyDescent="0.25">
      <c r="A64" s="3" t="s">
        <v>63</v>
      </c>
      <c r="B64" s="4" t="s">
        <v>32</v>
      </c>
      <c r="C64" s="4" t="s">
        <v>89</v>
      </c>
      <c r="D64" s="4">
        <v>10</v>
      </c>
      <c r="E64" s="5"/>
    </row>
    <row r="65" spans="1:5" ht="15.75" customHeight="1" x14ac:dyDescent="0.25">
      <c r="A65" s="3" t="s">
        <v>63</v>
      </c>
      <c r="B65" s="4" t="s">
        <v>32</v>
      </c>
      <c r="C65" s="4" t="s">
        <v>90</v>
      </c>
      <c r="D65" s="4">
        <v>32</v>
      </c>
      <c r="E65" s="5"/>
    </row>
    <row r="66" spans="1:5" ht="15.75" customHeight="1" x14ac:dyDescent="0.25">
      <c r="A66" s="3" t="s">
        <v>63</v>
      </c>
      <c r="B66" s="4" t="s">
        <v>32</v>
      </c>
      <c r="C66" s="4" t="s">
        <v>91</v>
      </c>
      <c r="D66" s="4">
        <v>2.5</v>
      </c>
      <c r="E66" s="5"/>
    </row>
    <row r="67" spans="1:5" ht="15.75" customHeight="1" x14ac:dyDescent="0.25">
      <c r="A67" s="3" t="s">
        <v>63</v>
      </c>
      <c r="B67" s="4" t="s">
        <v>92</v>
      </c>
      <c r="C67" s="4" t="s">
        <v>93</v>
      </c>
      <c r="D67" s="4">
        <v>30</v>
      </c>
      <c r="E67" s="5"/>
    </row>
    <row r="68" spans="1:5" ht="15.75" customHeight="1" x14ac:dyDescent="0.25">
      <c r="A68" s="3" t="s">
        <v>63</v>
      </c>
      <c r="B68" s="4" t="s">
        <v>92</v>
      </c>
      <c r="C68" s="4" t="s">
        <v>93</v>
      </c>
      <c r="D68" s="4">
        <v>1.7</v>
      </c>
      <c r="E68" s="5"/>
    </row>
    <row r="69" spans="1:5" ht="15.75" customHeight="1" x14ac:dyDescent="0.25">
      <c r="A69" s="3" t="s">
        <v>63</v>
      </c>
      <c r="B69" s="4" t="s">
        <v>92</v>
      </c>
      <c r="C69" s="4" t="s">
        <v>93</v>
      </c>
      <c r="D69" s="4">
        <v>17.600000000000001</v>
      </c>
      <c r="E69" s="5">
        <f>AVERAGE(D2:D69)</f>
        <v>15.861764705882354</v>
      </c>
    </row>
    <row r="70" spans="1:5" ht="15.75" customHeight="1" x14ac:dyDescent="0.25">
      <c r="A70" s="6" t="s">
        <v>94</v>
      </c>
      <c r="B70" s="7" t="s">
        <v>2</v>
      </c>
      <c r="C70" s="7" t="s">
        <v>95</v>
      </c>
      <c r="D70" s="7">
        <v>6</v>
      </c>
      <c r="E70" s="5"/>
    </row>
    <row r="71" spans="1:5" ht="15.75" customHeight="1" x14ac:dyDescent="0.25">
      <c r="A71" s="6" t="s">
        <v>94</v>
      </c>
      <c r="B71" s="7" t="s">
        <v>96</v>
      </c>
      <c r="C71" s="7" t="s">
        <v>98</v>
      </c>
      <c r="D71" s="7">
        <v>10</v>
      </c>
      <c r="E71" s="5"/>
    </row>
    <row r="72" spans="1:5" ht="15.75" customHeight="1" x14ac:dyDescent="0.25">
      <c r="A72" s="6" t="s">
        <v>94</v>
      </c>
      <c r="B72" s="7" t="s">
        <v>96</v>
      </c>
      <c r="C72" s="7" t="s">
        <v>99</v>
      </c>
      <c r="D72" s="7">
        <v>12</v>
      </c>
      <c r="E72" s="5"/>
    </row>
    <row r="73" spans="1:5" ht="15.75" customHeight="1" x14ac:dyDescent="0.25">
      <c r="A73" s="6" t="s">
        <v>94</v>
      </c>
      <c r="B73" s="7" t="s">
        <v>100</v>
      </c>
      <c r="C73" s="7" t="s">
        <v>101</v>
      </c>
      <c r="D73" s="7">
        <v>18.5</v>
      </c>
      <c r="E73" s="5"/>
    </row>
    <row r="74" spans="1:5" ht="15.75" customHeight="1" x14ac:dyDescent="0.25">
      <c r="A74" s="6" t="s">
        <v>94</v>
      </c>
      <c r="B74" s="7" t="s">
        <v>100</v>
      </c>
      <c r="C74" s="7" t="s">
        <v>101</v>
      </c>
      <c r="D74" s="7">
        <v>9</v>
      </c>
      <c r="E74" s="5"/>
    </row>
    <row r="75" spans="1:5" ht="15.75" customHeight="1" x14ac:dyDescent="0.25">
      <c r="A75" s="6" t="s">
        <v>94</v>
      </c>
      <c r="B75" s="7" t="s">
        <v>100</v>
      </c>
      <c r="C75" s="7" t="s">
        <v>101</v>
      </c>
      <c r="D75" s="7">
        <v>3.2</v>
      </c>
      <c r="E75" s="5"/>
    </row>
    <row r="76" spans="1:5" ht="15.75" customHeight="1" x14ac:dyDescent="0.25">
      <c r="A76" s="6" t="s">
        <v>94</v>
      </c>
      <c r="B76" s="7" t="s">
        <v>9</v>
      </c>
      <c r="C76" s="7" t="s">
        <v>102</v>
      </c>
      <c r="D76" s="7">
        <v>25.3</v>
      </c>
      <c r="E76" s="5"/>
    </row>
    <row r="77" spans="1:5" ht="15.75" customHeight="1" x14ac:dyDescent="0.25">
      <c r="A77" s="6" t="s">
        <v>94</v>
      </c>
      <c r="B77" s="7" t="s">
        <v>9</v>
      </c>
      <c r="C77" s="7" t="s">
        <v>103</v>
      </c>
      <c r="D77" s="7">
        <v>6.2</v>
      </c>
      <c r="E77" s="5"/>
    </row>
    <row r="78" spans="1:5" ht="15.75" customHeight="1" x14ac:dyDescent="0.25">
      <c r="A78" s="6" t="s">
        <v>94</v>
      </c>
      <c r="B78" s="7" t="s">
        <v>9</v>
      </c>
      <c r="C78" s="7" t="s">
        <v>104</v>
      </c>
      <c r="D78" s="7">
        <v>10</v>
      </c>
      <c r="E78" s="5"/>
    </row>
    <row r="79" spans="1:5" ht="15.75" customHeight="1" x14ac:dyDescent="0.25">
      <c r="A79" s="6" t="s">
        <v>94</v>
      </c>
      <c r="B79" s="7" t="s">
        <v>9</v>
      </c>
      <c r="C79" s="7" t="s">
        <v>105</v>
      </c>
      <c r="D79" s="7">
        <v>24</v>
      </c>
      <c r="E79" s="5"/>
    </row>
    <row r="80" spans="1:5" ht="15.75" customHeight="1" x14ac:dyDescent="0.25">
      <c r="A80" s="6" t="s">
        <v>94</v>
      </c>
      <c r="B80" s="7" t="s">
        <v>9</v>
      </c>
      <c r="C80" s="7" t="s">
        <v>106</v>
      </c>
      <c r="D80" s="7">
        <v>8</v>
      </c>
      <c r="E80" s="5"/>
    </row>
    <row r="81" spans="1:5" ht="15.75" customHeight="1" x14ac:dyDescent="0.25">
      <c r="A81" s="6" t="s">
        <v>94</v>
      </c>
      <c r="B81" s="7" t="s">
        <v>9</v>
      </c>
      <c r="C81" s="7" t="s">
        <v>107</v>
      </c>
      <c r="D81" s="7">
        <v>6</v>
      </c>
      <c r="E81" s="5"/>
    </row>
    <row r="82" spans="1:5" ht="15.75" customHeight="1" x14ac:dyDescent="0.25">
      <c r="A82" s="6" t="s">
        <v>94</v>
      </c>
      <c r="B82" s="7" t="s">
        <v>9</v>
      </c>
      <c r="C82" s="7" t="s">
        <v>108</v>
      </c>
      <c r="D82" s="7">
        <v>25</v>
      </c>
      <c r="E82" s="5"/>
    </row>
    <row r="83" spans="1:5" ht="15.75" customHeight="1" x14ac:dyDescent="0.25">
      <c r="A83" s="6" t="s">
        <v>94</v>
      </c>
      <c r="B83" s="7" t="s">
        <v>9</v>
      </c>
      <c r="C83" s="7" t="s">
        <v>109</v>
      </c>
      <c r="D83" s="7">
        <v>8</v>
      </c>
      <c r="E83" s="5"/>
    </row>
    <row r="84" spans="1:5" ht="15.75" customHeight="1" x14ac:dyDescent="0.25">
      <c r="A84" s="6" t="s">
        <v>94</v>
      </c>
      <c r="B84" s="7" t="s">
        <v>9</v>
      </c>
      <c r="C84" s="7" t="s">
        <v>110</v>
      </c>
      <c r="D84" s="7">
        <v>6.5</v>
      </c>
      <c r="E84" s="5"/>
    </row>
    <row r="85" spans="1:5" ht="15.75" customHeight="1" x14ac:dyDescent="0.25">
      <c r="A85" s="6" t="s">
        <v>94</v>
      </c>
      <c r="B85" s="7" t="s">
        <v>9</v>
      </c>
      <c r="C85" s="7" t="s">
        <v>111</v>
      </c>
      <c r="D85" s="7">
        <v>15</v>
      </c>
      <c r="E85" s="5"/>
    </row>
    <row r="86" spans="1:5" ht="15.75" customHeight="1" x14ac:dyDescent="0.25">
      <c r="A86" s="6" t="s">
        <v>94</v>
      </c>
      <c r="B86" s="7" t="s">
        <v>9</v>
      </c>
      <c r="C86" s="7" t="s">
        <v>112</v>
      </c>
      <c r="D86" s="7">
        <v>6</v>
      </c>
      <c r="E86" s="5"/>
    </row>
    <row r="87" spans="1:5" ht="15.75" customHeight="1" x14ac:dyDescent="0.25">
      <c r="A87" s="6" t="s">
        <v>94</v>
      </c>
      <c r="B87" s="7" t="s">
        <v>9</v>
      </c>
      <c r="C87" s="7" t="s">
        <v>113</v>
      </c>
      <c r="D87" s="7">
        <v>8</v>
      </c>
      <c r="E87" s="5"/>
    </row>
    <row r="88" spans="1:5" ht="15.75" customHeight="1" x14ac:dyDescent="0.25">
      <c r="A88" s="6" t="s">
        <v>94</v>
      </c>
      <c r="B88" s="7" t="s">
        <v>9</v>
      </c>
      <c r="C88" s="7" t="s">
        <v>114</v>
      </c>
      <c r="D88" s="7">
        <v>152</v>
      </c>
      <c r="E88" s="5"/>
    </row>
    <row r="89" spans="1:5" ht="15.75" customHeight="1" x14ac:dyDescent="0.25">
      <c r="A89" s="6" t="s">
        <v>94</v>
      </c>
      <c r="B89" s="7" t="s">
        <v>9</v>
      </c>
      <c r="C89" s="7" t="s">
        <v>115</v>
      </c>
      <c r="D89" s="7">
        <v>6</v>
      </c>
      <c r="E89" s="5"/>
    </row>
    <row r="90" spans="1:5" ht="15.75" customHeight="1" x14ac:dyDescent="0.25">
      <c r="A90" s="6" t="s">
        <v>94</v>
      </c>
      <c r="B90" s="7" t="s">
        <v>16</v>
      </c>
      <c r="C90" s="7" t="s">
        <v>116</v>
      </c>
      <c r="D90" s="7">
        <v>35</v>
      </c>
      <c r="E90" s="5"/>
    </row>
    <row r="91" spans="1:5" ht="15.75" customHeight="1" x14ac:dyDescent="0.25">
      <c r="A91" s="6" t="s">
        <v>94</v>
      </c>
      <c r="B91" s="7" t="s">
        <v>16</v>
      </c>
      <c r="C91" s="7" t="s">
        <v>117</v>
      </c>
      <c r="D91" s="7">
        <v>35.700000000000003</v>
      </c>
      <c r="E91" s="5"/>
    </row>
    <row r="92" spans="1:5" ht="15.75" customHeight="1" x14ac:dyDescent="0.25">
      <c r="A92" s="6" t="s">
        <v>94</v>
      </c>
      <c r="B92" s="7" t="s">
        <v>41</v>
      </c>
      <c r="C92" s="7" t="s">
        <v>118</v>
      </c>
      <c r="D92" s="7">
        <v>2.5</v>
      </c>
      <c r="E92" s="5"/>
    </row>
    <row r="93" spans="1:5" ht="15.75" customHeight="1" x14ac:dyDescent="0.25">
      <c r="A93" s="6" t="s">
        <v>94</v>
      </c>
      <c r="B93" s="7" t="s">
        <v>41</v>
      </c>
      <c r="C93" s="7" t="s">
        <v>119</v>
      </c>
      <c r="D93" s="7">
        <v>19.2</v>
      </c>
      <c r="E93" s="5"/>
    </row>
    <row r="94" spans="1:5" ht="15.75" customHeight="1" x14ac:dyDescent="0.25">
      <c r="A94" s="6" t="s">
        <v>94</v>
      </c>
      <c r="B94" s="7" t="s">
        <v>120</v>
      </c>
      <c r="C94" s="7" t="s">
        <v>121</v>
      </c>
      <c r="D94" s="7">
        <v>3</v>
      </c>
      <c r="E94" s="5"/>
    </row>
    <row r="95" spans="1:5" ht="15.75" customHeight="1" x14ac:dyDescent="0.25">
      <c r="A95" s="6" t="s">
        <v>94</v>
      </c>
      <c r="B95" s="7" t="s">
        <v>120</v>
      </c>
      <c r="C95" s="7" t="s">
        <v>122</v>
      </c>
      <c r="D95" s="7">
        <v>10.199999999999999</v>
      </c>
      <c r="E95" s="5"/>
    </row>
    <row r="96" spans="1:5" ht="15.75" customHeight="1" x14ac:dyDescent="0.25">
      <c r="A96" s="6" t="s">
        <v>94</v>
      </c>
      <c r="B96" s="7" t="s">
        <v>123</v>
      </c>
      <c r="C96" s="7" t="s">
        <v>124</v>
      </c>
      <c r="D96" s="7">
        <v>2.5</v>
      </c>
      <c r="E96" s="5"/>
    </row>
    <row r="97" spans="1:5" ht="15.75" customHeight="1" x14ac:dyDescent="0.25">
      <c r="A97" s="6" t="s">
        <v>94</v>
      </c>
      <c r="B97" s="7" t="s">
        <v>125</v>
      </c>
      <c r="C97" s="7" t="s">
        <v>127</v>
      </c>
      <c r="D97" s="7">
        <v>15</v>
      </c>
      <c r="E97" s="5"/>
    </row>
    <row r="98" spans="1:5" ht="15.75" customHeight="1" x14ac:dyDescent="0.25">
      <c r="A98" s="6" t="s">
        <v>94</v>
      </c>
      <c r="B98" s="7" t="s">
        <v>125</v>
      </c>
      <c r="C98" s="7" t="s">
        <v>128</v>
      </c>
      <c r="D98" s="7">
        <v>5.2</v>
      </c>
      <c r="E98" s="5"/>
    </row>
    <row r="99" spans="1:5" ht="15.75" customHeight="1" x14ac:dyDescent="0.25">
      <c r="A99" s="6" t="s">
        <v>94</v>
      </c>
      <c r="B99" s="7" t="s">
        <v>35</v>
      </c>
      <c r="C99" s="7" t="s">
        <v>129</v>
      </c>
      <c r="D99" s="7">
        <v>98</v>
      </c>
      <c r="E99" s="5"/>
    </row>
    <row r="100" spans="1:5" ht="15.75" customHeight="1" x14ac:dyDescent="0.25">
      <c r="A100" s="6" t="s">
        <v>94</v>
      </c>
      <c r="B100" s="7" t="s">
        <v>35</v>
      </c>
      <c r="C100" s="7" t="s">
        <v>130</v>
      </c>
      <c r="D100" s="7">
        <v>14</v>
      </c>
      <c r="E100" s="5"/>
    </row>
    <row r="101" spans="1:5" ht="15.75" customHeight="1" x14ac:dyDescent="0.25">
      <c r="A101" s="6" t="s">
        <v>131</v>
      </c>
      <c r="B101" s="7" t="s">
        <v>96</v>
      </c>
      <c r="C101" s="7" t="s">
        <v>132</v>
      </c>
      <c r="D101" s="7">
        <v>15.8</v>
      </c>
      <c r="E101" s="5"/>
    </row>
    <row r="102" spans="1:5" ht="15.75" customHeight="1" x14ac:dyDescent="0.25">
      <c r="A102" s="6" t="s">
        <v>131</v>
      </c>
      <c r="B102" s="7" t="s">
        <v>9</v>
      </c>
      <c r="C102" s="7" t="s">
        <v>133</v>
      </c>
      <c r="D102" s="7">
        <v>8.5</v>
      </c>
      <c r="E102" s="5"/>
    </row>
    <row r="103" spans="1:5" ht="15.75" customHeight="1" x14ac:dyDescent="0.25">
      <c r="A103" s="6" t="s">
        <v>131</v>
      </c>
      <c r="B103" s="7" t="s">
        <v>134</v>
      </c>
      <c r="C103" s="7" t="s">
        <v>136</v>
      </c>
      <c r="D103" s="7">
        <v>16</v>
      </c>
      <c r="E103" s="5"/>
    </row>
    <row r="104" spans="1:5" ht="15.75" customHeight="1" x14ac:dyDescent="0.25">
      <c r="A104" s="6" t="s">
        <v>131</v>
      </c>
      <c r="B104" s="7" t="s">
        <v>16</v>
      </c>
      <c r="C104" s="7" t="s">
        <v>137</v>
      </c>
      <c r="D104" s="7">
        <v>48.7</v>
      </c>
      <c r="E104" s="5"/>
    </row>
    <row r="105" spans="1:5" ht="15.75" customHeight="1" x14ac:dyDescent="0.25">
      <c r="A105" s="6" t="s">
        <v>131</v>
      </c>
      <c r="B105" s="7" t="s">
        <v>16</v>
      </c>
      <c r="C105" s="7" t="s">
        <v>138</v>
      </c>
      <c r="D105" s="7">
        <v>70</v>
      </c>
      <c r="E105" s="5"/>
    </row>
    <row r="106" spans="1:5" ht="15.75" customHeight="1" x14ac:dyDescent="0.25">
      <c r="A106" s="6" t="s">
        <v>131</v>
      </c>
      <c r="B106" s="7" t="s">
        <v>19</v>
      </c>
      <c r="C106" s="7" t="s">
        <v>139</v>
      </c>
      <c r="D106" s="7">
        <v>2.7</v>
      </c>
      <c r="E106" s="5"/>
    </row>
    <row r="107" spans="1:5" ht="15.75" customHeight="1" x14ac:dyDescent="0.25">
      <c r="A107" s="6" t="s">
        <v>131</v>
      </c>
      <c r="B107" s="7" t="s">
        <v>64</v>
      </c>
      <c r="C107" s="7" t="s">
        <v>141</v>
      </c>
      <c r="D107" s="7">
        <v>5.8</v>
      </c>
      <c r="E107" s="5"/>
    </row>
    <row r="108" spans="1:5" ht="15.75" customHeight="1" x14ac:dyDescent="0.25">
      <c r="A108" s="6" t="s">
        <v>131</v>
      </c>
      <c r="B108" s="7" t="s">
        <v>64</v>
      </c>
      <c r="C108" s="7" t="s">
        <v>142</v>
      </c>
      <c r="D108" s="7">
        <v>17.5</v>
      </c>
      <c r="E108" s="5"/>
    </row>
    <row r="109" spans="1:5" ht="15.75" customHeight="1" x14ac:dyDescent="0.25">
      <c r="A109" s="6" t="s">
        <v>131</v>
      </c>
      <c r="B109" s="7" t="s">
        <v>64</v>
      </c>
      <c r="C109" s="7" t="s">
        <v>143</v>
      </c>
      <c r="D109" s="7">
        <v>9.4</v>
      </c>
      <c r="E109" s="5"/>
    </row>
    <row r="110" spans="1:5" ht="15.75" customHeight="1" x14ac:dyDescent="0.25">
      <c r="A110" s="6" t="s">
        <v>131</v>
      </c>
      <c r="B110" s="7" t="s">
        <v>64</v>
      </c>
      <c r="C110" s="7" t="s">
        <v>144</v>
      </c>
      <c r="D110" s="7">
        <v>2.6</v>
      </c>
      <c r="E110" s="5"/>
    </row>
    <row r="111" spans="1:5" ht="15.75" customHeight="1" x14ac:dyDescent="0.25">
      <c r="A111" s="6" t="s">
        <v>131</v>
      </c>
      <c r="B111" s="7" t="s">
        <v>64</v>
      </c>
      <c r="C111" s="7" t="s">
        <v>145</v>
      </c>
      <c r="D111" s="7">
        <v>5</v>
      </c>
      <c r="E111" s="5"/>
    </row>
    <row r="112" spans="1:5" ht="15.75" customHeight="1" x14ac:dyDescent="0.25">
      <c r="A112" s="6" t="s">
        <v>131</v>
      </c>
      <c r="B112" s="7" t="s">
        <v>64</v>
      </c>
      <c r="C112" s="7" t="s">
        <v>146</v>
      </c>
      <c r="D112" s="7">
        <v>257</v>
      </c>
      <c r="E112" s="5"/>
    </row>
    <row r="113" spans="1:5" ht="15.75" customHeight="1" x14ac:dyDescent="0.25">
      <c r="A113" s="6" t="s">
        <v>131</v>
      </c>
      <c r="B113" s="7" t="s">
        <v>64</v>
      </c>
      <c r="C113" s="7" t="s">
        <v>147</v>
      </c>
      <c r="D113" s="7">
        <v>7.5</v>
      </c>
      <c r="E113" s="5"/>
    </row>
    <row r="114" spans="1:5" ht="15.75" customHeight="1" x14ac:dyDescent="0.25">
      <c r="A114" s="6" t="s">
        <v>131</v>
      </c>
      <c r="B114" s="7" t="s">
        <v>64</v>
      </c>
      <c r="C114" s="7" t="s">
        <v>148</v>
      </c>
      <c r="D114" s="7">
        <v>1.9</v>
      </c>
      <c r="E114" s="5"/>
    </row>
    <row r="115" spans="1:5" ht="15.75" customHeight="1" x14ac:dyDescent="0.25">
      <c r="A115" s="6" t="s">
        <v>131</v>
      </c>
      <c r="B115" s="7" t="s">
        <v>64</v>
      </c>
      <c r="C115" s="7" t="s">
        <v>149</v>
      </c>
      <c r="D115" s="7">
        <v>5.5</v>
      </c>
      <c r="E115" s="5"/>
    </row>
    <row r="116" spans="1:5" ht="15.75" customHeight="1" x14ac:dyDescent="0.25">
      <c r="A116" s="6" t="s">
        <v>131</v>
      </c>
      <c r="B116" s="7" t="s">
        <v>64</v>
      </c>
      <c r="C116" s="7" t="s">
        <v>150</v>
      </c>
      <c r="D116" s="7">
        <v>3.2</v>
      </c>
      <c r="E116" s="5"/>
    </row>
    <row r="117" spans="1:5" ht="15.75" customHeight="1" x14ac:dyDescent="0.25">
      <c r="A117" s="6" t="s">
        <v>131</v>
      </c>
      <c r="B117" s="7" t="s">
        <v>64</v>
      </c>
      <c r="C117" s="7" t="s">
        <v>151</v>
      </c>
      <c r="D117" s="7">
        <v>12.5</v>
      </c>
      <c r="E117" s="5"/>
    </row>
    <row r="118" spans="1:5" ht="15.75" customHeight="1" x14ac:dyDescent="0.25">
      <c r="A118" s="6" t="s">
        <v>131</v>
      </c>
      <c r="B118" s="7" t="s">
        <v>64</v>
      </c>
      <c r="C118" s="7" t="s">
        <v>152</v>
      </c>
      <c r="D118" s="7">
        <v>3.2</v>
      </c>
      <c r="E118" s="5"/>
    </row>
    <row r="119" spans="1:5" ht="15.75" customHeight="1" x14ac:dyDescent="0.25">
      <c r="A119" s="6" t="s">
        <v>131</v>
      </c>
      <c r="B119" s="7" t="s">
        <v>153</v>
      </c>
      <c r="C119" s="7" t="s">
        <v>154</v>
      </c>
      <c r="D119" s="7">
        <v>9.1999999999999993</v>
      </c>
      <c r="E119" s="5"/>
    </row>
    <row r="120" spans="1:5" ht="15.75" customHeight="1" x14ac:dyDescent="0.25">
      <c r="A120" s="6" t="s">
        <v>131</v>
      </c>
      <c r="B120" s="7" t="s">
        <v>153</v>
      </c>
      <c r="C120" s="7" t="s">
        <v>155</v>
      </c>
      <c r="D120" s="7">
        <v>3.2</v>
      </c>
      <c r="E120" s="5"/>
    </row>
    <row r="121" spans="1:5" ht="15.75" customHeight="1" x14ac:dyDescent="0.25">
      <c r="A121" s="6" t="s">
        <v>131</v>
      </c>
      <c r="B121" s="7" t="s">
        <v>153</v>
      </c>
      <c r="C121" s="7" t="s">
        <v>156</v>
      </c>
      <c r="D121" s="7">
        <v>1.7</v>
      </c>
      <c r="E121" s="5"/>
    </row>
    <row r="122" spans="1:5" ht="15.75" customHeight="1" x14ac:dyDescent="0.25">
      <c r="A122" s="6" t="s">
        <v>131</v>
      </c>
      <c r="B122" s="7" t="s">
        <v>125</v>
      </c>
      <c r="C122" s="7" t="s">
        <v>157</v>
      </c>
      <c r="D122" s="7">
        <v>6</v>
      </c>
      <c r="E122" s="5"/>
    </row>
    <row r="123" spans="1:5" ht="15.75" customHeight="1" x14ac:dyDescent="0.25">
      <c r="A123" s="6" t="s">
        <v>131</v>
      </c>
      <c r="B123" s="7" t="s">
        <v>35</v>
      </c>
      <c r="C123" s="7" t="s">
        <v>158</v>
      </c>
      <c r="D123" s="7">
        <v>58.9</v>
      </c>
      <c r="E123" s="5"/>
    </row>
    <row r="124" spans="1:5" ht="15.75" customHeight="1" x14ac:dyDescent="0.25">
      <c r="A124" s="6" t="s">
        <v>131</v>
      </c>
      <c r="B124" s="7" t="s">
        <v>35</v>
      </c>
      <c r="C124" s="7" t="s">
        <v>159</v>
      </c>
      <c r="D124" s="7">
        <v>112</v>
      </c>
      <c r="E124" s="5"/>
    </row>
    <row r="125" spans="1:5" ht="15.75" customHeight="1" x14ac:dyDescent="0.25">
      <c r="A125" s="6" t="s">
        <v>160</v>
      </c>
      <c r="B125" s="7" t="s">
        <v>134</v>
      </c>
      <c r="C125" s="7" t="s">
        <v>161</v>
      </c>
      <c r="D125" s="7">
        <v>15</v>
      </c>
      <c r="E125" s="5"/>
    </row>
    <row r="126" spans="1:5" ht="15.75" customHeight="1" x14ac:dyDescent="0.25">
      <c r="A126" s="6" t="s">
        <v>160</v>
      </c>
      <c r="B126" s="7" t="s">
        <v>96</v>
      </c>
      <c r="C126" s="7" t="s">
        <v>162</v>
      </c>
      <c r="D126" s="7">
        <v>10.5</v>
      </c>
      <c r="E126" s="5"/>
    </row>
    <row r="127" spans="1:5" ht="15.75" customHeight="1" x14ac:dyDescent="0.25">
      <c r="A127" s="6" t="s">
        <v>160</v>
      </c>
      <c r="B127" s="7" t="s">
        <v>64</v>
      </c>
      <c r="C127" s="7" t="s">
        <v>163</v>
      </c>
      <c r="D127" s="7">
        <v>3</v>
      </c>
      <c r="E127" s="5"/>
    </row>
    <row r="128" spans="1:5" ht="15.75" customHeight="1" x14ac:dyDescent="0.25">
      <c r="A128" s="6" t="s">
        <v>160</v>
      </c>
      <c r="B128" s="7" t="s">
        <v>64</v>
      </c>
      <c r="C128" s="7" t="s">
        <v>164</v>
      </c>
      <c r="D128" s="7">
        <v>3</v>
      </c>
      <c r="E128" s="5"/>
    </row>
    <row r="129" spans="1:5" ht="15.75" customHeight="1" x14ac:dyDescent="0.25">
      <c r="A129" s="6" t="s">
        <v>160</v>
      </c>
      <c r="B129" s="7" t="s">
        <v>64</v>
      </c>
      <c r="C129" s="7" t="s">
        <v>165</v>
      </c>
      <c r="D129" s="7">
        <v>4.7</v>
      </c>
      <c r="E129" s="5"/>
    </row>
    <row r="130" spans="1:5" ht="15.75" customHeight="1" x14ac:dyDescent="0.25">
      <c r="A130" s="6" t="s">
        <v>160</v>
      </c>
      <c r="B130" s="7" t="s">
        <v>64</v>
      </c>
      <c r="C130" s="7" t="s">
        <v>166</v>
      </c>
      <c r="D130" s="7">
        <v>4.3</v>
      </c>
      <c r="E130" s="5"/>
    </row>
    <row r="131" spans="1:5" ht="15.75" customHeight="1" x14ac:dyDescent="0.25">
      <c r="A131" s="6" t="s">
        <v>160</v>
      </c>
      <c r="B131" s="7" t="s">
        <v>64</v>
      </c>
      <c r="C131" s="7" t="s">
        <v>167</v>
      </c>
      <c r="D131" s="7">
        <v>3.7</v>
      </c>
      <c r="E131" s="5"/>
    </row>
    <row r="132" spans="1:5" ht="15.75" customHeight="1" x14ac:dyDescent="0.25">
      <c r="A132" s="6" t="s">
        <v>160</v>
      </c>
      <c r="B132" s="7" t="s">
        <v>64</v>
      </c>
      <c r="C132" s="7" t="s">
        <v>168</v>
      </c>
      <c r="D132" s="7">
        <v>4.3</v>
      </c>
      <c r="E132" s="5"/>
    </row>
    <row r="133" spans="1:5" ht="15.75" customHeight="1" x14ac:dyDescent="0.25">
      <c r="A133" s="6" t="s">
        <v>160</v>
      </c>
      <c r="B133" s="7" t="s">
        <v>64</v>
      </c>
      <c r="C133" s="7" t="s">
        <v>169</v>
      </c>
      <c r="D133" s="7">
        <v>13.2</v>
      </c>
      <c r="E133" s="5"/>
    </row>
    <row r="134" spans="1:5" ht="15.75" customHeight="1" x14ac:dyDescent="0.25">
      <c r="A134" s="6" t="s">
        <v>160</v>
      </c>
      <c r="B134" s="7" t="s">
        <v>64</v>
      </c>
      <c r="C134" s="7" t="s">
        <v>170</v>
      </c>
      <c r="D134" s="7">
        <v>3.2</v>
      </c>
      <c r="E134" s="5"/>
    </row>
    <row r="135" spans="1:5" ht="15.75" customHeight="1" x14ac:dyDescent="0.25">
      <c r="A135" s="6" t="s">
        <v>160</v>
      </c>
      <c r="B135" s="7" t="s">
        <v>64</v>
      </c>
      <c r="C135" s="7" t="s">
        <v>171</v>
      </c>
      <c r="D135" s="7">
        <v>4.2</v>
      </c>
      <c r="E135" s="5"/>
    </row>
    <row r="136" spans="1:5" ht="15.75" customHeight="1" x14ac:dyDescent="0.25">
      <c r="A136" s="6" t="s">
        <v>160</v>
      </c>
      <c r="B136" s="7" t="s">
        <v>64</v>
      </c>
      <c r="C136" s="7" t="s">
        <v>172</v>
      </c>
      <c r="D136" s="7">
        <v>4</v>
      </c>
      <c r="E136" s="5"/>
    </row>
    <row r="137" spans="1:5" ht="15.75" customHeight="1" x14ac:dyDescent="0.25">
      <c r="A137" s="6" t="s">
        <v>160</v>
      </c>
      <c r="B137" s="7" t="s">
        <v>64</v>
      </c>
      <c r="C137" s="7" t="s">
        <v>173</v>
      </c>
      <c r="D137" s="7">
        <v>1.8</v>
      </c>
      <c r="E137" s="5"/>
    </row>
    <row r="138" spans="1:5" ht="15.75" customHeight="1" x14ac:dyDescent="0.25">
      <c r="A138" s="6" t="s">
        <v>160</v>
      </c>
      <c r="B138" s="7" t="s">
        <v>64</v>
      </c>
      <c r="C138" s="7" t="s">
        <v>174</v>
      </c>
      <c r="D138" s="7">
        <v>2.8</v>
      </c>
      <c r="E138" s="5"/>
    </row>
    <row r="139" spans="1:5" ht="15.75" customHeight="1" x14ac:dyDescent="0.25">
      <c r="A139" s="6" t="s">
        <v>160</v>
      </c>
      <c r="B139" s="7" t="s">
        <v>64</v>
      </c>
      <c r="C139" s="7" t="s">
        <v>175</v>
      </c>
      <c r="D139" s="7">
        <v>1.8</v>
      </c>
      <c r="E139" s="5"/>
    </row>
    <row r="140" spans="1:5" ht="15.75" customHeight="1" x14ac:dyDescent="0.25">
      <c r="A140" s="6" t="s">
        <v>160</v>
      </c>
      <c r="B140" s="7" t="s">
        <v>64</v>
      </c>
      <c r="C140" s="7" t="s">
        <v>176</v>
      </c>
      <c r="D140" s="7">
        <v>3.7</v>
      </c>
      <c r="E140" s="5"/>
    </row>
    <row r="141" spans="1:5" ht="15.75" customHeight="1" x14ac:dyDescent="0.25">
      <c r="A141" s="6" t="s">
        <v>160</v>
      </c>
      <c r="B141" s="7" t="s">
        <v>64</v>
      </c>
      <c r="C141" s="7" t="s">
        <v>177</v>
      </c>
      <c r="D141" s="7">
        <v>5.0999999999999996</v>
      </c>
      <c r="E141" s="5"/>
    </row>
    <row r="142" spans="1:5" ht="15.75" customHeight="1" x14ac:dyDescent="0.25">
      <c r="A142" s="6" t="s">
        <v>160</v>
      </c>
      <c r="B142" s="7" t="s">
        <v>64</v>
      </c>
      <c r="C142" s="7" t="s">
        <v>178</v>
      </c>
      <c r="D142" s="7">
        <v>2.7</v>
      </c>
      <c r="E142" s="5"/>
    </row>
    <row r="143" spans="1:5" ht="15.75" customHeight="1" x14ac:dyDescent="0.25">
      <c r="A143" s="6" t="s">
        <v>160</v>
      </c>
      <c r="B143" s="7" t="s">
        <v>64</v>
      </c>
      <c r="C143" s="7" t="s">
        <v>179</v>
      </c>
      <c r="D143" s="7">
        <v>2.4</v>
      </c>
      <c r="E143" s="5"/>
    </row>
    <row r="144" spans="1:5" ht="15.75" customHeight="1" x14ac:dyDescent="0.25">
      <c r="A144" s="6" t="s">
        <v>160</v>
      </c>
      <c r="B144" s="7" t="s">
        <v>64</v>
      </c>
      <c r="C144" s="7" t="s">
        <v>180</v>
      </c>
      <c r="D144" s="7">
        <v>4.5</v>
      </c>
      <c r="E144" s="5"/>
    </row>
    <row r="145" spans="1:5" ht="15.75" customHeight="1" x14ac:dyDescent="0.25">
      <c r="A145" s="6" t="s">
        <v>160</v>
      </c>
      <c r="B145" s="7" t="s">
        <v>64</v>
      </c>
      <c r="C145" s="7" t="s">
        <v>181</v>
      </c>
      <c r="D145" s="7">
        <v>3</v>
      </c>
      <c r="E145" s="5"/>
    </row>
    <row r="146" spans="1:5" ht="15.75" customHeight="1" x14ac:dyDescent="0.25">
      <c r="A146" s="6" t="s">
        <v>160</v>
      </c>
      <c r="B146" s="7" t="s">
        <v>64</v>
      </c>
      <c r="C146" s="7" t="s">
        <v>182</v>
      </c>
      <c r="D146" s="7">
        <v>3.5</v>
      </c>
      <c r="E146" s="5"/>
    </row>
    <row r="147" spans="1:5" ht="15.75" customHeight="1" x14ac:dyDescent="0.25">
      <c r="A147" s="6" t="s">
        <v>160</v>
      </c>
      <c r="B147" s="7" t="s">
        <v>64</v>
      </c>
      <c r="C147" s="7" t="s">
        <v>183</v>
      </c>
      <c r="D147" s="7">
        <v>4.5</v>
      </c>
      <c r="E147" s="5"/>
    </row>
    <row r="148" spans="1:5" ht="15.75" customHeight="1" x14ac:dyDescent="0.25">
      <c r="A148" s="6" t="s">
        <v>160</v>
      </c>
      <c r="B148" s="7" t="s">
        <v>64</v>
      </c>
      <c r="C148" s="7" t="s">
        <v>184</v>
      </c>
      <c r="D148" s="7">
        <v>3.3</v>
      </c>
      <c r="E148" s="5"/>
    </row>
    <row r="149" spans="1:5" ht="15.75" customHeight="1" x14ac:dyDescent="0.25">
      <c r="A149" s="6" t="s">
        <v>160</v>
      </c>
      <c r="B149" s="7" t="s">
        <v>64</v>
      </c>
      <c r="C149" s="7" t="s">
        <v>185</v>
      </c>
      <c r="D149" s="7">
        <v>5.2</v>
      </c>
      <c r="E149" s="5"/>
    </row>
    <row r="150" spans="1:5" ht="15.75" customHeight="1" x14ac:dyDescent="0.25">
      <c r="A150" s="6" t="s">
        <v>160</v>
      </c>
      <c r="B150" s="7" t="s">
        <v>64</v>
      </c>
      <c r="C150" s="7" t="s">
        <v>186</v>
      </c>
      <c r="D150" s="7">
        <v>2.6</v>
      </c>
      <c r="E150" s="5"/>
    </row>
    <row r="151" spans="1:5" ht="15.75" customHeight="1" x14ac:dyDescent="0.25">
      <c r="A151" s="6" t="s">
        <v>160</v>
      </c>
      <c r="B151" s="7" t="s">
        <v>64</v>
      </c>
      <c r="C151" s="7" t="s">
        <v>187</v>
      </c>
      <c r="D151" s="7">
        <v>3.2</v>
      </c>
      <c r="E151" s="5"/>
    </row>
    <row r="152" spans="1:5" ht="15.75" customHeight="1" x14ac:dyDescent="0.25">
      <c r="A152" s="6" t="s">
        <v>160</v>
      </c>
      <c r="B152" s="7" t="s">
        <v>64</v>
      </c>
      <c r="C152" s="7" t="s">
        <v>188</v>
      </c>
      <c r="D152" s="7">
        <v>5.3</v>
      </c>
      <c r="E152" s="5"/>
    </row>
    <row r="153" spans="1:5" ht="15.75" customHeight="1" x14ac:dyDescent="0.25">
      <c r="A153" s="6" t="s">
        <v>160</v>
      </c>
      <c r="B153" s="7" t="s">
        <v>64</v>
      </c>
      <c r="C153" s="7" t="s">
        <v>189</v>
      </c>
      <c r="D153" s="7">
        <v>3.8</v>
      </c>
      <c r="E153" s="5"/>
    </row>
    <row r="154" spans="1:5" ht="15.75" customHeight="1" x14ac:dyDescent="0.25">
      <c r="A154" s="6" t="s">
        <v>160</v>
      </c>
      <c r="B154" s="7" t="s">
        <v>64</v>
      </c>
      <c r="C154" s="7" t="s">
        <v>190</v>
      </c>
      <c r="D154" s="7">
        <v>5.4</v>
      </c>
      <c r="E154" s="5"/>
    </row>
    <row r="155" spans="1:5" ht="15.75" customHeight="1" x14ac:dyDescent="0.25">
      <c r="A155" s="6" t="s">
        <v>160</v>
      </c>
      <c r="B155" s="7" t="s">
        <v>64</v>
      </c>
      <c r="C155" s="7" t="s">
        <v>191</v>
      </c>
      <c r="D155" s="7">
        <v>7</v>
      </c>
      <c r="E155" s="5"/>
    </row>
    <row r="156" spans="1:5" ht="15.75" customHeight="1" x14ac:dyDescent="0.25">
      <c r="A156" s="6" t="s">
        <v>160</v>
      </c>
      <c r="B156" s="7" t="s">
        <v>64</v>
      </c>
      <c r="C156" s="7" t="s">
        <v>192</v>
      </c>
      <c r="D156" s="7">
        <v>5.3</v>
      </c>
      <c r="E156" s="5"/>
    </row>
    <row r="157" spans="1:5" ht="15.75" customHeight="1" x14ac:dyDescent="0.25">
      <c r="A157" s="6" t="s">
        <v>160</v>
      </c>
      <c r="B157" s="7" t="s">
        <v>100</v>
      </c>
      <c r="C157" s="7" t="s">
        <v>101</v>
      </c>
      <c r="D157" s="7">
        <v>3.2</v>
      </c>
      <c r="E157" s="5"/>
    </row>
    <row r="158" spans="1:5" ht="15.75" customHeight="1" x14ac:dyDescent="0.25">
      <c r="A158" s="6" t="s">
        <v>160</v>
      </c>
      <c r="B158" s="7" t="s">
        <v>9</v>
      </c>
      <c r="C158" s="7" t="s">
        <v>193</v>
      </c>
      <c r="D158" s="7">
        <v>7</v>
      </c>
      <c r="E158" s="5"/>
    </row>
    <row r="159" spans="1:5" ht="15.75" customHeight="1" x14ac:dyDescent="0.25">
      <c r="A159" s="6" t="s">
        <v>160</v>
      </c>
      <c r="B159" s="7" t="s">
        <v>9</v>
      </c>
      <c r="C159" s="7" t="s">
        <v>194</v>
      </c>
      <c r="D159" s="7">
        <v>5.5</v>
      </c>
      <c r="E159" s="5"/>
    </row>
    <row r="160" spans="1:5" ht="15.75" customHeight="1" x14ac:dyDescent="0.25">
      <c r="A160" s="6" t="s">
        <v>160</v>
      </c>
      <c r="B160" s="7" t="s">
        <v>9</v>
      </c>
      <c r="C160" s="7" t="s">
        <v>195</v>
      </c>
      <c r="D160" s="7">
        <v>5.2</v>
      </c>
      <c r="E160" s="5"/>
    </row>
    <row r="161" spans="1:5" ht="15.75" customHeight="1" x14ac:dyDescent="0.25">
      <c r="A161" s="6" t="s">
        <v>160</v>
      </c>
      <c r="B161" s="7" t="s">
        <v>9</v>
      </c>
      <c r="C161" s="7" t="s">
        <v>196</v>
      </c>
      <c r="D161" s="7">
        <v>32.5</v>
      </c>
      <c r="E161" s="5"/>
    </row>
    <row r="162" spans="1:5" ht="15.75" customHeight="1" x14ac:dyDescent="0.25">
      <c r="A162" s="6" t="s">
        <v>160</v>
      </c>
      <c r="B162" s="7" t="s">
        <v>9</v>
      </c>
      <c r="C162" s="7" t="s">
        <v>197</v>
      </c>
      <c r="D162" s="7">
        <v>3.4</v>
      </c>
      <c r="E162" s="5"/>
    </row>
    <row r="163" spans="1:5" ht="15.75" customHeight="1" x14ac:dyDescent="0.25">
      <c r="A163" s="6" t="s">
        <v>160</v>
      </c>
      <c r="B163" s="7" t="s">
        <v>9</v>
      </c>
      <c r="C163" s="7" t="s">
        <v>198</v>
      </c>
      <c r="D163" s="7">
        <v>2.1</v>
      </c>
      <c r="E163" s="5"/>
    </row>
    <row r="164" spans="1:5" ht="15.75" customHeight="1" x14ac:dyDescent="0.25">
      <c r="A164" s="6" t="s">
        <v>160</v>
      </c>
      <c r="B164" s="7" t="s">
        <v>199</v>
      </c>
      <c r="C164" s="7" t="s">
        <v>201</v>
      </c>
      <c r="D164" s="7">
        <v>5</v>
      </c>
      <c r="E164" s="5"/>
    </row>
    <row r="165" spans="1:5" ht="15.75" customHeight="1" x14ac:dyDescent="0.25">
      <c r="A165" s="6" t="s">
        <v>160</v>
      </c>
      <c r="B165" s="7" t="s">
        <v>134</v>
      </c>
      <c r="C165" s="7" t="s">
        <v>202</v>
      </c>
      <c r="D165" s="7">
        <v>15.7</v>
      </c>
      <c r="E165" s="5"/>
    </row>
    <row r="166" spans="1:5" ht="15.75" customHeight="1" x14ac:dyDescent="0.25">
      <c r="A166" s="6" t="s">
        <v>160</v>
      </c>
      <c r="B166" s="7" t="s">
        <v>134</v>
      </c>
      <c r="C166" s="7" t="s">
        <v>203</v>
      </c>
      <c r="D166" s="7">
        <v>14.5</v>
      </c>
      <c r="E166" s="5"/>
    </row>
    <row r="167" spans="1:5" ht="15.75" customHeight="1" x14ac:dyDescent="0.25">
      <c r="A167" s="6" t="s">
        <v>160</v>
      </c>
      <c r="B167" s="7" t="s">
        <v>134</v>
      </c>
      <c r="C167" s="7" t="s">
        <v>204</v>
      </c>
      <c r="D167" s="7">
        <v>15</v>
      </c>
      <c r="E167" s="5"/>
    </row>
    <row r="168" spans="1:5" ht="15.75" customHeight="1" x14ac:dyDescent="0.25">
      <c r="A168" s="6" t="s">
        <v>160</v>
      </c>
      <c r="B168" s="7" t="s">
        <v>16</v>
      </c>
      <c r="C168" s="7" t="s">
        <v>205</v>
      </c>
      <c r="D168" s="7">
        <v>2.1</v>
      </c>
      <c r="E168" s="5"/>
    </row>
    <row r="169" spans="1:5" ht="15.75" customHeight="1" x14ac:dyDescent="0.25">
      <c r="A169" s="6" t="s">
        <v>160</v>
      </c>
      <c r="B169" s="7" t="s">
        <v>19</v>
      </c>
      <c r="C169" s="7" t="s">
        <v>206</v>
      </c>
      <c r="D169" s="7">
        <v>5.5</v>
      </c>
      <c r="E169" s="5"/>
    </row>
    <row r="170" spans="1:5" ht="15.75" customHeight="1" x14ac:dyDescent="0.25">
      <c r="A170" s="6" t="s">
        <v>160</v>
      </c>
      <c r="B170" s="7" t="s">
        <v>41</v>
      </c>
      <c r="C170" s="7" t="s">
        <v>207</v>
      </c>
      <c r="D170" s="7">
        <v>7.3</v>
      </c>
      <c r="E170" s="5"/>
    </row>
    <row r="171" spans="1:5" ht="15.75" customHeight="1" x14ac:dyDescent="0.25">
      <c r="A171" s="6" t="s">
        <v>160</v>
      </c>
      <c r="B171" s="7" t="s">
        <v>120</v>
      </c>
      <c r="C171" s="7" t="s">
        <v>208</v>
      </c>
      <c r="D171" s="7">
        <v>3.5</v>
      </c>
      <c r="E171" s="5"/>
    </row>
    <row r="172" spans="1:5" ht="15.75" customHeight="1" x14ac:dyDescent="0.25">
      <c r="A172" s="6" t="s">
        <v>160</v>
      </c>
      <c r="B172" s="7" t="s">
        <v>120</v>
      </c>
      <c r="C172" s="7" t="s">
        <v>209</v>
      </c>
      <c r="D172" s="7">
        <v>7.7</v>
      </c>
      <c r="E172" s="5"/>
    </row>
    <row r="173" spans="1:5" ht="15.75" customHeight="1" x14ac:dyDescent="0.25">
      <c r="A173" s="6" t="s">
        <v>160</v>
      </c>
      <c r="B173" s="7" t="s">
        <v>120</v>
      </c>
      <c r="C173" s="7" t="s">
        <v>210</v>
      </c>
      <c r="D173" s="7">
        <v>1.6</v>
      </c>
      <c r="E173" s="5"/>
    </row>
    <row r="174" spans="1:5" ht="15.75" customHeight="1" x14ac:dyDescent="0.25">
      <c r="A174" s="6" t="s">
        <v>160</v>
      </c>
      <c r="B174" s="7" t="s">
        <v>120</v>
      </c>
      <c r="C174" s="7" t="s">
        <v>211</v>
      </c>
      <c r="D174" s="7">
        <v>2.1</v>
      </c>
      <c r="E174" s="5"/>
    </row>
    <row r="175" spans="1:5" ht="15.75" customHeight="1" x14ac:dyDescent="0.25">
      <c r="A175" s="6" t="s">
        <v>160</v>
      </c>
      <c r="B175" s="7" t="s">
        <v>120</v>
      </c>
      <c r="C175" s="7" t="s">
        <v>212</v>
      </c>
      <c r="D175" s="7">
        <v>4.4000000000000004</v>
      </c>
      <c r="E175" s="5"/>
    </row>
    <row r="176" spans="1:5" ht="15.75" customHeight="1" x14ac:dyDescent="0.25">
      <c r="A176" s="6" t="s">
        <v>160</v>
      </c>
      <c r="B176" s="7" t="s">
        <v>120</v>
      </c>
      <c r="C176" s="7" t="s">
        <v>213</v>
      </c>
      <c r="D176" s="7">
        <v>2.7</v>
      </c>
      <c r="E176" s="5"/>
    </row>
    <row r="177" spans="1:5" ht="15.75" customHeight="1" x14ac:dyDescent="0.25">
      <c r="A177" s="6" t="s">
        <v>160</v>
      </c>
      <c r="B177" s="7" t="s">
        <v>49</v>
      </c>
      <c r="C177" s="7" t="s">
        <v>214</v>
      </c>
      <c r="D177" s="7">
        <v>1.6</v>
      </c>
      <c r="E177" s="5"/>
    </row>
    <row r="178" spans="1:5" ht="15.75" customHeight="1" x14ac:dyDescent="0.25">
      <c r="A178" s="6" t="s">
        <v>160</v>
      </c>
      <c r="B178" s="7" t="s">
        <v>49</v>
      </c>
      <c r="C178" s="7" t="s">
        <v>215</v>
      </c>
      <c r="D178" s="7">
        <v>1.3</v>
      </c>
      <c r="E178" s="5"/>
    </row>
    <row r="179" spans="1:5" ht="15.75" customHeight="1" x14ac:dyDescent="0.25">
      <c r="A179" s="6" t="s">
        <v>160</v>
      </c>
      <c r="B179" s="7" t="s">
        <v>49</v>
      </c>
      <c r="C179" s="7" t="s">
        <v>216</v>
      </c>
      <c r="D179" s="7">
        <v>1.7</v>
      </c>
      <c r="E179" s="5"/>
    </row>
    <row r="180" spans="1:5" ht="15.75" customHeight="1" x14ac:dyDescent="0.25">
      <c r="A180" s="6" t="s">
        <v>160</v>
      </c>
      <c r="B180" s="7" t="s">
        <v>35</v>
      </c>
      <c r="C180" s="7" t="s">
        <v>218</v>
      </c>
      <c r="D180" s="7">
        <v>59.5</v>
      </c>
      <c r="E180" s="5"/>
    </row>
    <row r="181" spans="1:5" ht="15.75" customHeight="1" x14ac:dyDescent="0.25">
      <c r="A181" s="6" t="s">
        <v>160</v>
      </c>
      <c r="B181" s="7" t="s">
        <v>125</v>
      </c>
      <c r="C181" s="7" t="s">
        <v>219</v>
      </c>
      <c r="D181" s="7">
        <v>22.5</v>
      </c>
      <c r="E181" s="5"/>
    </row>
    <row r="182" spans="1:5" ht="15.75" customHeight="1" x14ac:dyDescent="0.25">
      <c r="A182" s="6" t="s">
        <v>160</v>
      </c>
      <c r="B182" s="7" t="s">
        <v>125</v>
      </c>
      <c r="C182" s="7" t="s">
        <v>220</v>
      </c>
      <c r="D182" s="7">
        <v>61.6</v>
      </c>
      <c r="E182" s="5"/>
    </row>
    <row r="183" spans="1:5" ht="15.75" customHeight="1" x14ac:dyDescent="0.25">
      <c r="A183" s="6" t="s">
        <v>160</v>
      </c>
      <c r="B183" s="7" t="s">
        <v>125</v>
      </c>
      <c r="C183" s="7" t="s">
        <v>221</v>
      </c>
      <c r="D183" s="7">
        <v>85.3</v>
      </c>
      <c r="E183" s="5"/>
    </row>
    <row r="184" spans="1:5" ht="15.75" customHeight="1" x14ac:dyDescent="0.25">
      <c r="A184" s="6" t="s">
        <v>160</v>
      </c>
      <c r="B184" s="7" t="s">
        <v>125</v>
      </c>
      <c r="C184" s="7" t="s">
        <v>222</v>
      </c>
      <c r="D184" s="7">
        <v>15.2</v>
      </c>
      <c r="E184" s="5">
        <f>AVERAGE(D70:D184)</f>
        <v>15.943478260869567</v>
      </c>
    </row>
    <row r="185" spans="1:5" ht="15.75" customHeight="1" x14ac:dyDescent="0.25">
      <c r="A185" s="8" t="s">
        <v>223</v>
      </c>
      <c r="B185" s="9" t="s">
        <v>224</v>
      </c>
      <c r="C185" s="9" t="s">
        <v>225</v>
      </c>
      <c r="D185" s="9">
        <v>8.5</v>
      </c>
      <c r="E185" s="5"/>
    </row>
    <row r="186" spans="1:5" ht="15.75" customHeight="1" x14ac:dyDescent="0.25">
      <c r="A186" s="8" t="s">
        <v>223</v>
      </c>
      <c r="B186" s="9" t="s">
        <v>224</v>
      </c>
      <c r="C186" s="9" t="s">
        <v>226</v>
      </c>
      <c r="D186" s="9">
        <v>20</v>
      </c>
      <c r="E186" s="5"/>
    </row>
    <row r="187" spans="1:5" ht="15.75" customHeight="1" x14ac:dyDescent="0.25">
      <c r="A187" s="8" t="s">
        <v>223</v>
      </c>
      <c r="B187" s="9" t="s">
        <v>224</v>
      </c>
      <c r="C187" s="9" t="s">
        <v>227</v>
      </c>
      <c r="D187" s="9">
        <v>16</v>
      </c>
      <c r="E187" s="5"/>
    </row>
    <row r="188" spans="1:5" ht="15.75" customHeight="1" x14ac:dyDescent="0.25">
      <c r="A188" s="8" t="s">
        <v>223</v>
      </c>
      <c r="B188" s="9" t="s">
        <v>224</v>
      </c>
      <c r="C188" s="9" t="s">
        <v>228</v>
      </c>
      <c r="D188" s="9">
        <v>25</v>
      </c>
      <c r="E188" s="5"/>
    </row>
    <row r="189" spans="1:5" ht="15.75" customHeight="1" x14ac:dyDescent="0.25">
      <c r="A189" s="8" t="s">
        <v>223</v>
      </c>
      <c r="B189" s="9" t="s">
        <v>100</v>
      </c>
      <c r="C189" s="9" t="s">
        <v>101</v>
      </c>
      <c r="D189" s="9">
        <v>22</v>
      </c>
      <c r="E189" s="5"/>
    </row>
    <row r="190" spans="1:5" ht="15.75" customHeight="1" x14ac:dyDescent="0.25">
      <c r="A190" s="8" t="s">
        <v>223</v>
      </c>
      <c r="B190" s="9" t="s">
        <v>9</v>
      </c>
      <c r="C190" s="9" t="s">
        <v>229</v>
      </c>
      <c r="D190" s="9">
        <v>30</v>
      </c>
      <c r="E190" s="5"/>
    </row>
    <row r="191" spans="1:5" ht="15.75" customHeight="1" x14ac:dyDescent="0.25">
      <c r="A191" s="8" t="s">
        <v>223</v>
      </c>
      <c r="B191" s="9" t="s">
        <v>9</v>
      </c>
      <c r="C191" s="9" t="s">
        <v>230</v>
      </c>
      <c r="D191" s="9">
        <v>50</v>
      </c>
      <c r="E191" s="5"/>
    </row>
    <row r="192" spans="1:5" ht="15.75" customHeight="1" x14ac:dyDescent="0.25">
      <c r="A192" s="8" t="s">
        <v>223</v>
      </c>
      <c r="B192" s="9" t="s">
        <v>9</v>
      </c>
      <c r="C192" s="9" t="s">
        <v>231</v>
      </c>
      <c r="D192" s="9">
        <v>21</v>
      </c>
      <c r="E192" s="5"/>
    </row>
    <row r="193" spans="1:5" ht="15.75" customHeight="1" x14ac:dyDescent="0.25">
      <c r="A193" s="8" t="s">
        <v>223</v>
      </c>
      <c r="B193" s="9" t="s">
        <v>9</v>
      </c>
      <c r="C193" s="9" t="s">
        <v>232</v>
      </c>
      <c r="D193" s="9">
        <v>15</v>
      </c>
      <c r="E193" s="5"/>
    </row>
    <row r="194" spans="1:5" ht="15.75" customHeight="1" x14ac:dyDescent="0.25">
      <c r="A194" s="8" t="s">
        <v>223</v>
      </c>
      <c r="B194" s="9" t="s">
        <v>9</v>
      </c>
      <c r="C194" s="9" t="s">
        <v>233</v>
      </c>
      <c r="D194" s="9">
        <v>12</v>
      </c>
      <c r="E194" s="5"/>
    </row>
    <row r="195" spans="1:5" ht="15.75" customHeight="1" x14ac:dyDescent="0.25">
      <c r="A195" s="8" t="s">
        <v>223</v>
      </c>
      <c r="B195" s="9" t="s">
        <v>9</v>
      </c>
      <c r="C195" s="9" t="s">
        <v>234</v>
      </c>
      <c r="D195" s="9">
        <v>30</v>
      </c>
      <c r="E195" s="5"/>
    </row>
    <row r="196" spans="1:5" ht="15.75" customHeight="1" x14ac:dyDescent="0.25">
      <c r="A196" s="8" t="s">
        <v>223</v>
      </c>
      <c r="B196" s="9" t="s">
        <v>9</v>
      </c>
      <c r="C196" s="9" t="s">
        <v>235</v>
      </c>
      <c r="D196" s="9">
        <v>35</v>
      </c>
      <c r="E196" s="5"/>
    </row>
    <row r="197" spans="1:5" ht="15.75" customHeight="1" x14ac:dyDescent="0.25">
      <c r="A197" s="8" t="s">
        <v>223</v>
      </c>
      <c r="B197" s="9" t="s">
        <v>9</v>
      </c>
      <c r="C197" s="9" t="s">
        <v>236</v>
      </c>
      <c r="D197" s="9">
        <v>18</v>
      </c>
      <c r="E197" s="5"/>
    </row>
    <row r="198" spans="1:5" ht="15.75" customHeight="1" x14ac:dyDescent="0.25">
      <c r="A198" s="8" t="s">
        <v>223</v>
      </c>
      <c r="B198" s="9" t="s">
        <v>9</v>
      </c>
      <c r="C198" s="9" t="s">
        <v>237</v>
      </c>
      <c r="D198" s="9">
        <v>30</v>
      </c>
      <c r="E198" s="5"/>
    </row>
    <row r="199" spans="1:5" ht="15.75" customHeight="1" x14ac:dyDescent="0.25">
      <c r="A199" s="8" t="s">
        <v>223</v>
      </c>
      <c r="B199" s="9" t="s">
        <v>9</v>
      </c>
      <c r="C199" s="9" t="s">
        <v>238</v>
      </c>
      <c r="D199" s="9">
        <v>12</v>
      </c>
      <c r="E199" s="5"/>
    </row>
    <row r="200" spans="1:5" ht="15.75" customHeight="1" x14ac:dyDescent="0.25">
      <c r="A200" s="8" t="s">
        <v>223</v>
      </c>
      <c r="B200" s="9" t="s">
        <v>9</v>
      </c>
      <c r="C200" s="9" t="s">
        <v>239</v>
      </c>
      <c r="D200" s="9">
        <v>31</v>
      </c>
      <c r="E200" s="5"/>
    </row>
    <row r="201" spans="1:5" ht="15.75" customHeight="1" x14ac:dyDescent="0.25">
      <c r="A201" s="8" t="s">
        <v>223</v>
      </c>
      <c r="B201" s="9" t="s">
        <v>9</v>
      </c>
      <c r="C201" s="9" t="s">
        <v>240</v>
      </c>
      <c r="D201" s="9">
        <v>25</v>
      </c>
      <c r="E201" s="5"/>
    </row>
    <row r="202" spans="1:5" ht="15.75" customHeight="1" x14ac:dyDescent="0.25">
      <c r="A202" s="8" t="s">
        <v>223</v>
      </c>
      <c r="B202" s="9" t="s">
        <v>9</v>
      </c>
      <c r="C202" s="9" t="s">
        <v>241</v>
      </c>
      <c r="D202" s="9">
        <v>32</v>
      </c>
      <c r="E202" s="5"/>
    </row>
    <row r="203" spans="1:5" ht="15.75" customHeight="1" x14ac:dyDescent="0.25">
      <c r="A203" s="8" t="s">
        <v>223</v>
      </c>
      <c r="B203" s="9" t="s">
        <v>199</v>
      </c>
      <c r="C203" s="9" t="s">
        <v>242</v>
      </c>
      <c r="D203" s="9">
        <v>13</v>
      </c>
      <c r="E203" s="5"/>
    </row>
    <row r="204" spans="1:5" ht="15.75" customHeight="1" x14ac:dyDescent="0.25">
      <c r="A204" s="8" t="s">
        <v>223</v>
      </c>
      <c r="B204" s="9" t="s">
        <v>199</v>
      </c>
      <c r="C204" s="9" t="s">
        <v>243</v>
      </c>
      <c r="D204" s="9">
        <v>4.5</v>
      </c>
      <c r="E204" s="5"/>
    </row>
    <row r="205" spans="1:5" ht="15.75" customHeight="1" x14ac:dyDescent="0.25">
      <c r="A205" s="8" t="s">
        <v>223</v>
      </c>
      <c r="B205" s="9" t="s">
        <v>244</v>
      </c>
      <c r="C205" s="9" t="s">
        <v>246</v>
      </c>
      <c r="D205" s="9">
        <v>33.5</v>
      </c>
      <c r="E205" s="5"/>
    </row>
    <row r="206" spans="1:5" ht="15.75" customHeight="1" x14ac:dyDescent="0.25">
      <c r="A206" s="8" t="s">
        <v>223</v>
      </c>
      <c r="B206" s="9" t="s">
        <v>78</v>
      </c>
      <c r="C206" s="9" t="s">
        <v>247</v>
      </c>
      <c r="D206" s="9">
        <v>45</v>
      </c>
      <c r="E206" s="5"/>
    </row>
    <row r="207" spans="1:5" ht="15.75" customHeight="1" x14ac:dyDescent="0.25">
      <c r="A207" s="8" t="s">
        <v>223</v>
      </c>
      <c r="B207" s="9" t="s">
        <v>248</v>
      </c>
      <c r="C207" s="9" t="s">
        <v>93</v>
      </c>
      <c r="D207" s="9">
        <v>8.1999999999999993</v>
      </c>
      <c r="E207" s="5"/>
    </row>
    <row r="208" spans="1:5" ht="15.75" customHeight="1" x14ac:dyDescent="0.25">
      <c r="A208" s="8" t="s">
        <v>223</v>
      </c>
      <c r="B208" s="9" t="s">
        <v>248</v>
      </c>
      <c r="C208" s="9" t="s">
        <v>93</v>
      </c>
      <c r="D208" s="9">
        <v>13.5</v>
      </c>
      <c r="E208" s="5"/>
    </row>
    <row r="209" spans="1:5" ht="15.75" customHeight="1" x14ac:dyDescent="0.25">
      <c r="A209" s="8" t="s">
        <v>249</v>
      </c>
      <c r="B209" s="9" t="s">
        <v>224</v>
      </c>
      <c r="C209" s="9" t="s">
        <v>250</v>
      </c>
      <c r="D209" s="9">
        <v>16</v>
      </c>
      <c r="E209" s="5"/>
    </row>
    <row r="210" spans="1:5" ht="15.75" customHeight="1" x14ac:dyDescent="0.25">
      <c r="A210" s="8" t="s">
        <v>249</v>
      </c>
      <c r="B210" s="9" t="s">
        <v>224</v>
      </c>
      <c r="C210" s="9" t="s">
        <v>251</v>
      </c>
      <c r="D210" s="9">
        <v>13.5</v>
      </c>
      <c r="E210" s="5"/>
    </row>
    <row r="211" spans="1:5" ht="15.75" customHeight="1" x14ac:dyDescent="0.25">
      <c r="A211" s="8" t="s">
        <v>249</v>
      </c>
      <c r="B211" s="9" t="s">
        <v>224</v>
      </c>
      <c r="C211" s="9" t="s">
        <v>252</v>
      </c>
      <c r="D211" s="9">
        <v>12</v>
      </c>
      <c r="E211" s="5"/>
    </row>
    <row r="212" spans="1:5" ht="15.75" customHeight="1" x14ac:dyDescent="0.25">
      <c r="A212" s="8" t="s">
        <v>249</v>
      </c>
      <c r="B212" s="9" t="s">
        <v>224</v>
      </c>
      <c r="C212" s="9" t="s">
        <v>253</v>
      </c>
      <c r="D212" s="9">
        <v>25</v>
      </c>
      <c r="E212" s="5"/>
    </row>
    <row r="213" spans="1:5" ht="15.75" customHeight="1" x14ac:dyDescent="0.25">
      <c r="A213" s="8" t="s">
        <v>249</v>
      </c>
      <c r="B213" s="9" t="s">
        <v>224</v>
      </c>
      <c r="C213" s="9" t="s">
        <v>254</v>
      </c>
      <c r="D213" s="9">
        <v>17.399999999999999</v>
      </c>
      <c r="E213" s="5"/>
    </row>
    <row r="214" spans="1:5" ht="15.75" customHeight="1" x14ac:dyDescent="0.25">
      <c r="A214" s="8" t="s">
        <v>249</v>
      </c>
      <c r="B214" s="9" t="s">
        <v>64</v>
      </c>
      <c r="C214" s="9" t="s">
        <v>255</v>
      </c>
      <c r="D214" s="9">
        <v>5.9</v>
      </c>
      <c r="E214" s="5"/>
    </row>
    <row r="215" spans="1:5" ht="15.75" customHeight="1" x14ac:dyDescent="0.25">
      <c r="A215" s="8" t="s">
        <v>249</v>
      </c>
      <c r="B215" s="9" t="s">
        <v>64</v>
      </c>
      <c r="C215" s="9" t="s">
        <v>256</v>
      </c>
      <c r="D215" s="9">
        <v>3.4</v>
      </c>
      <c r="E215" s="5"/>
    </row>
    <row r="216" spans="1:5" ht="15.75" customHeight="1" x14ac:dyDescent="0.25">
      <c r="A216" s="8" t="s">
        <v>249</v>
      </c>
      <c r="B216" s="9" t="s">
        <v>64</v>
      </c>
      <c r="C216" s="9" t="s">
        <v>257</v>
      </c>
      <c r="D216" s="9">
        <v>8</v>
      </c>
      <c r="E216" s="5"/>
    </row>
    <row r="217" spans="1:5" ht="15.75" customHeight="1" x14ac:dyDescent="0.25">
      <c r="A217" s="8" t="s">
        <v>249</v>
      </c>
      <c r="B217" s="9" t="s">
        <v>100</v>
      </c>
      <c r="C217" s="9" t="s">
        <v>101</v>
      </c>
      <c r="D217" s="9">
        <v>27.2</v>
      </c>
      <c r="E217" s="5"/>
    </row>
    <row r="218" spans="1:5" ht="15.75" customHeight="1" x14ac:dyDescent="0.25">
      <c r="A218" s="8" t="s">
        <v>249</v>
      </c>
      <c r="B218" s="9" t="s">
        <v>100</v>
      </c>
      <c r="C218" s="9" t="s">
        <v>101</v>
      </c>
      <c r="D218" s="9">
        <v>21</v>
      </c>
      <c r="E218" s="5"/>
    </row>
    <row r="219" spans="1:5" ht="15.75" customHeight="1" x14ac:dyDescent="0.25">
      <c r="A219" s="8" t="s">
        <v>249</v>
      </c>
      <c r="B219" s="9" t="s">
        <v>100</v>
      </c>
      <c r="C219" s="9" t="s">
        <v>101</v>
      </c>
      <c r="D219" s="9">
        <v>5</v>
      </c>
      <c r="E219" s="5"/>
    </row>
    <row r="220" spans="1:5" ht="15.75" customHeight="1" x14ac:dyDescent="0.25">
      <c r="A220" s="8" t="s">
        <v>249</v>
      </c>
      <c r="B220" s="9" t="s">
        <v>100</v>
      </c>
      <c r="C220" s="9" t="s">
        <v>101</v>
      </c>
      <c r="D220" s="9">
        <v>25.5</v>
      </c>
      <c r="E220" s="5"/>
    </row>
    <row r="221" spans="1:5" ht="15.75" customHeight="1" x14ac:dyDescent="0.25">
      <c r="A221" s="8" t="s">
        <v>249</v>
      </c>
      <c r="B221" s="9" t="s">
        <v>9</v>
      </c>
      <c r="C221" s="9" t="s">
        <v>258</v>
      </c>
      <c r="D221" s="9">
        <v>9</v>
      </c>
      <c r="E221" s="5"/>
    </row>
    <row r="222" spans="1:5" ht="15.75" customHeight="1" x14ac:dyDescent="0.25">
      <c r="A222" s="8" t="s">
        <v>249</v>
      </c>
      <c r="B222" s="9" t="s">
        <v>9</v>
      </c>
      <c r="C222" s="9" t="s">
        <v>259</v>
      </c>
      <c r="D222" s="9">
        <v>3.4</v>
      </c>
      <c r="E222" s="5"/>
    </row>
    <row r="223" spans="1:5" ht="15.75" customHeight="1" x14ac:dyDescent="0.25">
      <c r="A223" s="8" t="s">
        <v>249</v>
      </c>
      <c r="B223" s="9" t="s">
        <v>9</v>
      </c>
      <c r="C223" s="9" t="s">
        <v>260</v>
      </c>
      <c r="D223" s="9">
        <v>18.5</v>
      </c>
      <c r="E223" s="5"/>
    </row>
    <row r="224" spans="1:5" ht="15.75" customHeight="1" x14ac:dyDescent="0.25">
      <c r="A224" s="8" t="s">
        <v>249</v>
      </c>
      <c r="B224" s="9" t="s">
        <v>9</v>
      </c>
      <c r="C224" s="9" t="s">
        <v>261</v>
      </c>
      <c r="D224" s="9">
        <v>25</v>
      </c>
      <c r="E224" s="5"/>
    </row>
    <row r="225" spans="1:5" ht="15.75" customHeight="1" x14ac:dyDescent="0.25">
      <c r="A225" s="8" t="s">
        <v>249</v>
      </c>
      <c r="B225" s="9" t="s">
        <v>199</v>
      </c>
      <c r="C225" s="9" t="s">
        <v>262</v>
      </c>
      <c r="D225" s="9">
        <v>2.5</v>
      </c>
      <c r="E225" s="5"/>
    </row>
    <row r="226" spans="1:5" ht="15.75" customHeight="1" x14ac:dyDescent="0.25">
      <c r="A226" s="8" t="s">
        <v>249</v>
      </c>
      <c r="B226" s="9" t="s">
        <v>199</v>
      </c>
      <c r="C226" s="9" t="s">
        <v>263</v>
      </c>
      <c r="D226" s="9">
        <v>1.8</v>
      </c>
      <c r="E226" s="5"/>
    </row>
    <row r="227" spans="1:5" ht="15.75" customHeight="1" x14ac:dyDescent="0.25">
      <c r="A227" s="8" t="s">
        <v>249</v>
      </c>
      <c r="B227" s="9" t="s">
        <v>244</v>
      </c>
      <c r="C227" s="9" t="s">
        <v>264</v>
      </c>
      <c r="D227" s="9">
        <v>23.5</v>
      </c>
      <c r="E227" s="5"/>
    </row>
    <row r="228" spans="1:5" ht="15.75" customHeight="1" x14ac:dyDescent="0.25">
      <c r="A228" s="8" t="s">
        <v>249</v>
      </c>
      <c r="B228" s="9" t="s">
        <v>244</v>
      </c>
      <c r="C228" s="9" t="s">
        <v>265</v>
      </c>
      <c r="D228" s="9">
        <v>6</v>
      </c>
      <c r="E228" s="5"/>
    </row>
    <row r="229" spans="1:5" ht="15.75" customHeight="1" x14ac:dyDescent="0.25">
      <c r="A229" s="8" t="s">
        <v>249</v>
      </c>
      <c r="B229" s="9" t="s">
        <v>244</v>
      </c>
      <c r="C229" s="9" t="s">
        <v>266</v>
      </c>
      <c r="D229" s="9">
        <v>12</v>
      </c>
      <c r="E229" s="5"/>
    </row>
    <row r="230" spans="1:5" ht="15.75" customHeight="1" x14ac:dyDescent="0.25">
      <c r="A230" s="8" t="s">
        <v>249</v>
      </c>
      <c r="B230" s="9" t="s">
        <v>244</v>
      </c>
      <c r="C230" s="9" t="s">
        <v>267</v>
      </c>
      <c r="D230" s="9">
        <v>26.5</v>
      </c>
      <c r="E230" s="5"/>
    </row>
    <row r="231" spans="1:5" ht="15.75" customHeight="1" x14ac:dyDescent="0.25">
      <c r="A231" s="8" t="s">
        <v>249</v>
      </c>
      <c r="B231" s="9" t="s">
        <v>19</v>
      </c>
      <c r="C231" s="9" t="s">
        <v>268</v>
      </c>
      <c r="D231" s="9">
        <v>1.8</v>
      </c>
      <c r="E231" s="5"/>
    </row>
    <row r="232" spans="1:5" ht="15.75" customHeight="1" x14ac:dyDescent="0.25">
      <c r="A232" s="8" t="s">
        <v>249</v>
      </c>
      <c r="B232" s="9" t="s">
        <v>19</v>
      </c>
      <c r="C232" s="9" t="s">
        <v>269</v>
      </c>
      <c r="D232" s="9">
        <v>3</v>
      </c>
      <c r="E232" s="5"/>
    </row>
    <row r="233" spans="1:5" ht="15.75" customHeight="1" x14ac:dyDescent="0.25">
      <c r="A233" s="8" t="s">
        <v>249</v>
      </c>
      <c r="B233" s="9" t="s">
        <v>270</v>
      </c>
      <c r="C233" s="9" t="s">
        <v>271</v>
      </c>
      <c r="D233" s="9">
        <v>10</v>
      </c>
      <c r="E233" s="5"/>
    </row>
    <row r="234" spans="1:5" ht="15.75" customHeight="1" x14ac:dyDescent="0.25">
      <c r="A234" s="8" t="s">
        <v>249</v>
      </c>
      <c r="B234" s="9" t="s">
        <v>27</v>
      </c>
      <c r="C234" s="9" t="s">
        <v>272</v>
      </c>
      <c r="D234" s="9">
        <v>3.5</v>
      </c>
      <c r="E234" s="5"/>
    </row>
    <row r="235" spans="1:5" ht="15.75" customHeight="1" x14ac:dyDescent="0.25">
      <c r="A235" s="8" t="s">
        <v>249</v>
      </c>
      <c r="B235" s="9" t="s">
        <v>217</v>
      </c>
      <c r="C235" s="9" t="s">
        <v>273</v>
      </c>
      <c r="D235" s="9">
        <v>21</v>
      </c>
      <c r="E235" s="5"/>
    </row>
    <row r="236" spans="1:5" ht="15.75" customHeight="1" x14ac:dyDescent="0.25">
      <c r="A236" s="8" t="s">
        <v>249</v>
      </c>
      <c r="B236" s="9" t="s">
        <v>274</v>
      </c>
      <c r="C236" s="9" t="s">
        <v>276</v>
      </c>
      <c r="D236" s="9">
        <v>16.600000000000001</v>
      </c>
      <c r="E236" s="5"/>
    </row>
    <row r="237" spans="1:5" ht="15.75" customHeight="1" x14ac:dyDescent="0.25">
      <c r="A237" s="8" t="s">
        <v>249</v>
      </c>
      <c r="B237" s="9" t="s">
        <v>274</v>
      </c>
      <c r="C237" s="9" t="s">
        <v>277</v>
      </c>
      <c r="D237" s="9">
        <v>23.2</v>
      </c>
      <c r="E237" s="5"/>
    </row>
    <row r="238" spans="1:5" ht="15.75" customHeight="1" x14ac:dyDescent="0.25">
      <c r="A238" s="8" t="s">
        <v>278</v>
      </c>
      <c r="B238" s="9" t="s">
        <v>100</v>
      </c>
      <c r="C238" s="9" t="s">
        <v>101</v>
      </c>
      <c r="D238" s="9">
        <v>16</v>
      </c>
      <c r="E238" s="5"/>
    </row>
    <row r="239" spans="1:5" ht="15.75" customHeight="1" x14ac:dyDescent="0.25">
      <c r="A239" s="8" t="s">
        <v>278</v>
      </c>
      <c r="B239" s="9" t="s">
        <v>244</v>
      </c>
      <c r="C239" s="9" t="s">
        <v>279</v>
      </c>
      <c r="D239" s="9">
        <v>29</v>
      </c>
      <c r="E239" s="5"/>
    </row>
    <row r="240" spans="1:5" ht="15.75" customHeight="1" x14ac:dyDescent="0.25">
      <c r="A240" s="8" t="s">
        <v>278</v>
      </c>
      <c r="B240" s="9" t="s">
        <v>244</v>
      </c>
      <c r="C240" s="9" t="s">
        <v>280</v>
      </c>
      <c r="D240" s="9">
        <v>25.5</v>
      </c>
      <c r="E240" s="5"/>
    </row>
    <row r="241" spans="1:5" ht="15.75" customHeight="1" x14ac:dyDescent="0.25">
      <c r="A241" s="8" t="s">
        <v>278</v>
      </c>
      <c r="B241" s="9" t="s">
        <v>244</v>
      </c>
      <c r="C241" s="9" t="s">
        <v>281</v>
      </c>
      <c r="D241" s="9">
        <v>43</v>
      </c>
      <c r="E241" s="5"/>
    </row>
    <row r="242" spans="1:5" ht="15.75" customHeight="1" x14ac:dyDescent="0.25">
      <c r="A242" s="8" t="s">
        <v>278</v>
      </c>
      <c r="B242" s="9" t="s">
        <v>244</v>
      </c>
      <c r="C242" s="9" t="s">
        <v>282</v>
      </c>
      <c r="D242" s="9">
        <v>26.5</v>
      </c>
      <c r="E242" s="5"/>
    </row>
    <row r="243" spans="1:5" ht="15.75" customHeight="1" x14ac:dyDescent="0.25">
      <c r="A243" s="8" t="s">
        <v>278</v>
      </c>
      <c r="B243" s="9" t="s">
        <v>244</v>
      </c>
      <c r="C243" s="9" t="s">
        <v>283</v>
      </c>
      <c r="D243" s="9">
        <v>17</v>
      </c>
      <c r="E243" s="5"/>
    </row>
    <row r="244" spans="1:5" ht="15.75" customHeight="1" x14ac:dyDescent="0.25">
      <c r="A244" s="8" t="s">
        <v>278</v>
      </c>
      <c r="B244" s="9" t="s">
        <v>19</v>
      </c>
      <c r="C244" s="9" t="s">
        <v>284</v>
      </c>
      <c r="D244" s="9">
        <v>25</v>
      </c>
      <c r="E244" s="5"/>
    </row>
    <row r="245" spans="1:5" ht="15.75" customHeight="1" x14ac:dyDescent="0.25">
      <c r="A245" s="8" t="s">
        <v>278</v>
      </c>
      <c r="B245" s="9" t="s">
        <v>285</v>
      </c>
      <c r="C245" s="9" t="s">
        <v>286</v>
      </c>
      <c r="D245" s="9">
        <v>6</v>
      </c>
      <c r="E245" s="5"/>
    </row>
    <row r="246" spans="1:5" ht="15.75" customHeight="1" x14ac:dyDescent="0.25">
      <c r="A246" s="8" t="s">
        <v>278</v>
      </c>
      <c r="B246" s="9" t="s">
        <v>248</v>
      </c>
      <c r="C246" s="9" t="s">
        <v>93</v>
      </c>
      <c r="D246" s="9">
        <v>2.5</v>
      </c>
      <c r="E246" s="5">
        <f>AVERAGE(D185:D246)</f>
        <v>18.191935483870971</v>
      </c>
    </row>
    <row r="247" spans="1:5" ht="15.75" customHeight="1" x14ac:dyDescent="0.25">
      <c r="A247" s="10" t="s">
        <v>287</v>
      </c>
      <c r="B247" s="11" t="s">
        <v>224</v>
      </c>
      <c r="C247" s="11" t="s">
        <v>288</v>
      </c>
      <c r="D247" s="11">
        <v>13</v>
      </c>
      <c r="E247" s="5"/>
    </row>
    <row r="248" spans="1:5" ht="15.75" customHeight="1" x14ac:dyDescent="0.25">
      <c r="A248" s="10" t="s">
        <v>287</v>
      </c>
      <c r="B248" s="11" t="s">
        <v>224</v>
      </c>
      <c r="C248" s="11" t="s">
        <v>289</v>
      </c>
      <c r="D248" s="11">
        <v>17</v>
      </c>
      <c r="E248" s="5"/>
    </row>
    <row r="249" spans="1:5" ht="15.75" customHeight="1" x14ac:dyDescent="0.25">
      <c r="A249" s="10" t="s">
        <v>287</v>
      </c>
      <c r="B249" s="11" t="s">
        <v>64</v>
      </c>
      <c r="C249" s="11" t="s">
        <v>290</v>
      </c>
      <c r="D249" s="11">
        <v>4.2</v>
      </c>
      <c r="E249" s="5"/>
    </row>
    <row r="250" spans="1:5" ht="15.75" customHeight="1" x14ac:dyDescent="0.25">
      <c r="A250" s="10" t="s">
        <v>287</v>
      </c>
      <c r="B250" s="11" t="s">
        <v>64</v>
      </c>
      <c r="C250" s="11" t="s">
        <v>291</v>
      </c>
      <c r="D250" s="11">
        <v>2.2999999999999998</v>
      </c>
      <c r="E250" s="5"/>
    </row>
    <row r="251" spans="1:5" ht="15.75" customHeight="1" x14ac:dyDescent="0.25">
      <c r="A251" s="10" t="s">
        <v>287</v>
      </c>
      <c r="B251" s="11" t="s">
        <v>64</v>
      </c>
      <c r="C251" s="11" t="s">
        <v>292</v>
      </c>
      <c r="D251" s="11">
        <v>1.5</v>
      </c>
      <c r="E251" s="5"/>
    </row>
    <row r="252" spans="1:5" ht="15.75" customHeight="1" x14ac:dyDescent="0.25">
      <c r="A252" s="10" t="s">
        <v>287</v>
      </c>
      <c r="B252" s="11" t="s">
        <v>64</v>
      </c>
      <c r="C252" s="11" t="s">
        <v>293</v>
      </c>
      <c r="D252" s="11">
        <v>5.2</v>
      </c>
      <c r="E252" s="5"/>
    </row>
    <row r="253" spans="1:5" ht="15.75" customHeight="1" x14ac:dyDescent="0.25">
      <c r="A253" s="10" t="s">
        <v>287</v>
      </c>
      <c r="B253" s="11" t="s">
        <v>64</v>
      </c>
      <c r="C253" s="11" t="s">
        <v>294</v>
      </c>
      <c r="D253" s="11">
        <v>3.7</v>
      </c>
      <c r="E253" s="5"/>
    </row>
    <row r="254" spans="1:5" ht="15.75" customHeight="1" x14ac:dyDescent="0.25">
      <c r="A254" s="10" t="s">
        <v>287</v>
      </c>
      <c r="B254" s="11" t="s">
        <v>64</v>
      </c>
      <c r="C254" s="11" t="s">
        <v>295</v>
      </c>
      <c r="D254" s="11">
        <v>12.4</v>
      </c>
      <c r="E254" s="5"/>
    </row>
    <row r="255" spans="1:5" ht="15.75" customHeight="1" x14ac:dyDescent="0.25">
      <c r="A255" s="10" t="s">
        <v>287</v>
      </c>
      <c r="B255" s="11" t="s">
        <v>64</v>
      </c>
      <c r="C255" s="11" t="s">
        <v>296</v>
      </c>
      <c r="D255" s="11">
        <v>1.8</v>
      </c>
      <c r="E255" s="5"/>
    </row>
    <row r="256" spans="1:5" ht="15.75" customHeight="1" x14ac:dyDescent="0.25">
      <c r="A256" s="10" t="s">
        <v>287</v>
      </c>
      <c r="B256" s="11" t="s">
        <v>64</v>
      </c>
      <c r="C256" s="11" t="s">
        <v>297</v>
      </c>
      <c r="D256" s="11">
        <v>12</v>
      </c>
      <c r="E256" s="5"/>
    </row>
    <row r="257" spans="1:5" ht="15.75" customHeight="1" x14ac:dyDescent="0.25">
      <c r="A257" s="10" t="s">
        <v>287</v>
      </c>
      <c r="B257" s="11" t="s">
        <v>64</v>
      </c>
      <c r="C257" s="11" t="s">
        <v>298</v>
      </c>
      <c r="D257" s="11">
        <v>17.8</v>
      </c>
      <c r="E257" s="5"/>
    </row>
    <row r="258" spans="1:5" ht="15.75" customHeight="1" x14ac:dyDescent="0.25">
      <c r="A258" s="10" t="s">
        <v>287</v>
      </c>
      <c r="B258" s="11" t="s">
        <v>64</v>
      </c>
      <c r="C258" s="11" t="s">
        <v>299</v>
      </c>
      <c r="D258" s="11">
        <v>5.6</v>
      </c>
      <c r="E258" s="5"/>
    </row>
    <row r="259" spans="1:5" ht="15.75" customHeight="1" x14ac:dyDescent="0.25">
      <c r="A259" s="10" t="s">
        <v>287</v>
      </c>
      <c r="B259" s="11" t="s">
        <v>64</v>
      </c>
      <c r="C259" s="11" t="s">
        <v>300</v>
      </c>
      <c r="D259" s="11">
        <v>2.6</v>
      </c>
      <c r="E259" s="5"/>
    </row>
    <row r="260" spans="1:5" ht="15.75" customHeight="1" x14ac:dyDescent="0.25">
      <c r="A260" s="10" t="s">
        <v>287</v>
      </c>
      <c r="B260" s="11" t="s">
        <v>64</v>
      </c>
      <c r="C260" s="11" t="s">
        <v>301</v>
      </c>
      <c r="D260" s="11">
        <v>4.5</v>
      </c>
      <c r="E260" s="5"/>
    </row>
    <row r="261" spans="1:5" ht="15.75" customHeight="1" x14ac:dyDescent="0.25">
      <c r="A261" s="10" t="s">
        <v>287</v>
      </c>
      <c r="B261" s="11" t="s">
        <v>64</v>
      </c>
      <c r="C261" s="11" t="s">
        <v>302</v>
      </c>
      <c r="D261" s="11">
        <v>5.2</v>
      </c>
      <c r="E261" s="5"/>
    </row>
    <row r="262" spans="1:5" ht="15.75" customHeight="1" x14ac:dyDescent="0.25">
      <c r="A262" s="10" t="s">
        <v>287</v>
      </c>
      <c r="B262" s="11" t="s">
        <v>64</v>
      </c>
      <c r="C262" s="11" t="s">
        <v>303</v>
      </c>
      <c r="D262" s="11">
        <v>2</v>
      </c>
      <c r="E262" s="5"/>
    </row>
    <row r="263" spans="1:5" ht="15.75" customHeight="1" x14ac:dyDescent="0.25">
      <c r="A263" s="10" t="s">
        <v>287</v>
      </c>
      <c r="B263" s="11" t="s">
        <v>64</v>
      </c>
      <c r="C263" s="11" t="s">
        <v>304</v>
      </c>
      <c r="D263" s="11">
        <v>12.5</v>
      </c>
      <c r="E263" s="5"/>
    </row>
    <row r="264" spans="1:5" ht="15.75" customHeight="1" x14ac:dyDescent="0.25">
      <c r="A264" s="10" t="s">
        <v>287</v>
      </c>
      <c r="B264" s="11" t="s">
        <v>305</v>
      </c>
      <c r="C264" s="11" t="s">
        <v>306</v>
      </c>
      <c r="D264" s="11">
        <v>11</v>
      </c>
      <c r="E264" s="5"/>
    </row>
    <row r="265" spans="1:5" ht="15.75" customHeight="1" x14ac:dyDescent="0.25">
      <c r="A265" s="10" t="s">
        <v>287</v>
      </c>
      <c r="B265" s="11" t="s">
        <v>64</v>
      </c>
      <c r="C265" s="11" t="s">
        <v>307</v>
      </c>
      <c r="D265" s="11">
        <v>3</v>
      </c>
      <c r="E265" s="5"/>
    </row>
    <row r="266" spans="1:5" ht="15.75" customHeight="1" x14ac:dyDescent="0.25">
      <c r="A266" s="10" t="s">
        <v>287</v>
      </c>
      <c r="B266" s="11" t="s">
        <v>64</v>
      </c>
      <c r="C266" s="11" t="s">
        <v>308</v>
      </c>
      <c r="D266" s="11">
        <v>7.7</v>
      </c>
      <c r="E266" s="5"/>
    </row>
    <row r="267" spans="1:5" ht="15.75" customHeight="1" x14ac:dyDescent="0.25">
      <c r="A267" s="10" t="s">
        <v>287</v>
      </c>
      <c r="B267" s="11" t="s">
        <v>199</v>
      </c>
      <c r="C267" s="11" t="s">
        <v>309</v>
      </c>
      <c r="D267" s="11">
        <v>2</v>
      </c>
      <c r="E267" s="5"/>
    </row>
    <row r="268" spans="1:5" ht="15.75" customHeight="1" x14ac:dyDescent="0.25">
      <c r="A268" s="10" t="s">
        <v>287</v>
      </c>
      <c r="B268" s="11" t="s">
        <v>310</v>
      </c>
      <c r="C268" s="11" t="s">
        <v>311</v>
      </c>
      <c r="D268" s="11">
        <v>5.4</v>
      </c>
      <c r="E268" s="5"/>
    </row>
    <row r="269" spans="1:5" ht="15.75" customHeight="1" x14ac:dyDescent="0.25">
      <c r="A269" s="10" t="s">
        <v>287</v>
      </c>
      <c r="B269" s="11" t="s">
        <v>310</v>
      </c>
      <c r="C269" s="11" t="s">
        <v>312</v>
      </c>
      <c r="D269" s="11">
        <v>13</v>
      </c>
      <c r="E269" s="5"/>
    </row>
    <row r="270" spans="1:5" ht="15.75" customHeight="1" x14ac:dyDescent="0.25">
      <c r="A270" s="10" t="s">
        <v>287</v>
      </c>
      <c r="B270" s="11" t="s">
        <v>310</v>
      </c>
      <c r="C270" s="11" t="s">
        <v>313</v>
      </c>
      <c r="D270" s="11">
        <v>3.5</v>
      </c>
      <c r="E270" s="5"/>
    </row>
    <row r="271" spans="1:5" ht="15.75" customHeight="1" x14ac:dyDescent="0.25">
      <c r="A271" s="10" t="s">
        <v>287</v>
      </c>
      <c r="B271" s="11" t="s">
        <v>310</v>
      </c>
      <c r="C271" s="11" t="s">
        <v>314</v>
      </c>
      <c r="D271" s="11">
        <v>11</v>
      </c>
      <c r="E271" s="5"/>
    </row>
    <row r="272" spans="1:5" ht="15.75" customHeight="1" x14ac:dyDescent="0.25">
      <c r="A272" s="10" t="s">
        <v>287</v>
      </c>
      <c r="B272" s="11" t="s">
        <v>310</v>
      </c>
      <c r="C272" s="11" t="s">
        <v>315</v>
      </c>
      <c r="D272" s="11">
        <v>29.7</v>
      </c>
      <c r="E272" s="5"/>
    </row>
    <row r="273" spans="1:5" ht="15.75" customHeight="1" x14ac:dyDescent="0.25">
      <c r="A273" s="10" t="s">
        <v>287</v>
      </c>
      <c r="B273" s="11" t="s">
        <v>41</v>
      </c>
      <c r="C273" s="11" t="s">
        <v>316</v>
      </c>
      <c r="D273" s="11">
        <v>51</v>
      </c>
      <c r="E273" s="5"/>
    </row>
    <row r="274" spans="1:5" ht="15.75" customHeight="1" x14ac:dyDescent="0.25">
      <c r="A274" s="10" t="s">
        <v>287</v>
      </c>
      <c r="B274" s="11" t="s">
        <v>41</v>
      </c>
      <c r="C274" s="11" t="s">
        <v>317</v>
      </c>
      <c r="D274" s="11">
        <v>6.5</v>
      </c>
      <c r="E274" s="5"/>
    </row>
    <row r="275" spans="1:5" ht="15.75" customHeight="1" x14ac:dyDescent="0.25">
      <c r="A275" s="10" t="s">
        <v>287</v>
      </c>
      <c r="B275" s="11" t="s">
        <v>41</v>
      </c>
      <c r="C275" s="11" t="s">
        <v>318</v>
      </c>
      <c r="D275" s="11">
        <v>83</v>
      </c>
      <c r="E275" s="5"/>
    </row>
    <row r="276" spans="1:5" ht="15.75" customHeight="1" x14ac:dyDescent="0.25">
      <c r="A276" s="10" t="s">
        <v>287</v>
      </c>
      <c r="B276" s="11" t="s">
        <v>120</v>
      </c>
      <c r="C276" s="11" t="s">
        <v>319</v>
      </c>
      <c r="D276" s="11">
        <v>3.5</v>
      </c>
      <c r="E276" s="5"/>
    </row>
    <row r="277" spans="1:5" ht="15.75" customHeight="1" x14ac:dyDescent="0.25">
      <c r="A277" s="10" t="s">
        <v>287</v>
      </c>
      <c r="B277" s="11" t="s">
        <v>120</v>
      </c>
      <c r="C277" s="11" t="s">
        <v>320</v>
      </c>
      <c r="D277" s="11">
        <v>4.5</v>
      </c>
      <c r="E277" s="5"/>
    </row>
    <row r="278" spans="1:5" ht="15.75" customHeight="1" x14ac:dyDescent="0.25">
      <c r="A278" s="10" t="s">
        <v>287</v>
      </c>
      <c r="B278" s="11" t="s">
        <v>120</v>
      </c>
      <c r="C278" s="11" t="s">
        <v>321</v>
      </c>
      <c r="D278" s="11">
        <v>10.8</v>
      </c>
      <c r="E278" s="5"/>
    </row>
    <row r="279" spans="1:5" ht="15.75" customHeight="1" x14ac:dyDescent="0.25">
      <c r="A279" s="10" t="s">
        <v>287</v>
      </c>
      <c r="B279" s="11" t="s">
        <v>120</v>
      </c>
      <c r="C279" s="11" t="s">
        <v>322</v>
      </c>
      <c r="D279" s="11">
        <v>2.4</v>
      </c>
      <c r="E279" s="5"/>
    </row>
    <row r="280" spans="1:5" ht="15.75" customHeight="1" x14ac:dyDescent="0.25">
      <c r="A280" s="10" t="s">
        <v>287</v>
      </c>
      <c r="B280" s="11" t="s">
        <v>120</v>
      </c>
      <c r="C280" s="11" t="s">
        <v>323</v>
      </c>
      <c r="D280" s="11">
        <v>22</v>
      </c>
      <c r="E280" s="5"/>
    </row>
    <row r="281" spans="1:5" ht="15.75" customHeight="1" x14ac:dyDescent="0.25">
      <c r="A281" s="10" t="s">
        <v>287</v>
      </c>
      <c r="B281" s="11" t="s">
        <v>120</v>
      </c>
      <c r="C281" s="11" t="s">
        <v>324</v>
      </c>
      <c r="D281" s="11">
        <v>2.5</v>
      </c>
      <c r="E281" s="5"/>
    </row>
    <row r="282" spans="1:5" ht="15.75" customHeight="1" x14ac:dyDescent="0.25">
      <c r="A282" s="10" t="s">
        <v>287</v>
      </c>
      <c r="B282" s="11" t="s">
        <v>120</v>
      </c>
      <c r="C282" s="11" t="s">
        <v>325</v>
      </c>
      <c r="D282" s="11">
        <v>11.7</v>
      </c>
      <c r="E282" s="5"/>
    </row>
    <row r="283" spans="1:5" ht="15.75" customHeight="1" x14ac:dyDescent="0.25">
      <c r="A283" s="10" t="s">
        <v>287</v>
      </c>
      <c r="B283" s="11" t="s">
        <v>120</v>
      </c>
      <c r="C283" s="11" t="s">
        <v>326</v>
      </c>
      <c r="D283" s="11">
        <v>25</v>
      </c>
      <c r="E283" s="5"/>
    </row>
    <row r="284" spans="1:5" ht="15.75" customHeight="1" x14ac:dyDescent="0.25">
      <c r="A284" s="10" t="s">
        <v>287</v>
      </c>
      <c r="B284" s="11" t="s">
        <v>120</v>
      </c>
      <c r="C284" s="11" t="s">
        <v>327</v>
      </c>
      <c r="D284" s="11">
        <v>9</v>
      </c>
      <c r="E284" s="5"/>
    </row>
    <row r="285" spans="1:5" ht="15.75" customHeight="1" x14ac:dyDescent="0.25">
      <c r="A285" s="10" t="s">
        <v>287</v>
      </c>
      <c r="B285" s="11" t="s">
        <v>120</v>
      </c>
      <c r="C285" s="11" t="s">
        <v>328</v>
      </c>
      <c r="D285" s="11">
        <v>4.5</v>
      </c>
      <c r="E285" s="5"/>
    </row>
    <row r="286" spans="1:5" ht="15.75" customHeight="1" x14ac:dyDescent="0.25">
      <c r="A286" s="10" t="s">
        <v>287</v>
      </c>
      <c r="B286" s="11" t="s">
        <v>120</v>
      </c>
      <c r="C286" s="11" t="s">
        <v>329</v>
      </c>
      <c r="D286" s="11">
        <v>5.3</v>
      </c>
      <c r="E286" s="5"/>
    </row>
    <row r="287" spans="1:5" ht="15.75" customHeight="1" x14ac:dyDescent="0.25">
      <c r="A287" s="10" t="s">
        <v>287</v>
      </c>
      <c r="B287" s="11" t="s">
        <v>120</v>
      </c>
      <c r="C287" s="11" t="s">
        <v>330</v>
      </c>
      <c r="D287" s="11">
        <v>9.5</v>
      </c>
      <c r="E287" s="5"/>
    </row>
    <row r="288" spans="1:5" ht="15.75" customHeight="1" x14ac:dyDescent="0.25">
      <c r="A288" s="10" t="s">
        <v>287</v>
      </c>
      <c r="B288" s="11" t="s">
        <v>120</v>
      </c>
      <c r="C288" s="11" t="s">
        <v>331</v>
      </c>
      <c r="D288" s="11">
        <v>7.5</v>
      </c>
      <c r="E288" s="5"/>
    </row>
    <row r="289" spans="1:5" ht="15.75" customHeight="1" x14ac:dyDescent="0.25">
      <c r="A289" s="10" t="s">
        <v>287</v>
      </c>
      <c r="B289" s="11" t="s">
        <v>120</v>
      </c>
      <c r="C289" s="11" t="s">
        <v>332</v>
      </c>
      <c r="D289" s="11">
        <v>8</v>
      </c>
      <c r="E289" s="5"/>
    </row>
    <row r="290" spans="1:5" ht="15.75" customHeight="1" x14ac:dyDescent="0.25">
      <c r="A290" s="10" t="s">
        <v>287</v>
      </c>
      <c r="B290" s="11" t="s">
        <v>120</v>
      </c>
      <c r="C290" s="11" t="s">
        <v>333</v>
      </c>
      <c r="D290" s="11">
        <v>5.3</v>
      </c>
      <c r="E290" s="5"/>
    </row>
    <row r="291" spans="1:5" ht="15.75" customHeight="1" x14ac:dyDescent="0.25">
      <c r="A291" s="10" t="s">
        <v>287</v>
      </c>
      <c r="B291" s="11" t="s">
        <v>120</v>
      </c>
      <c r="C291" s="11" t="s">
        <v>334</v>
      </c>
      <c r="D291" s="11">
        <v>15.2</v>
      </c>
      <c r="E291" s="5"/>
    </row>
    <row r="292" spans="1:5" ht="15.75" customHeight="1" x14ac:dyDescent="0.25">
      <c r="A292" s="10" t="s">
        <v>287</v>
      </c>
      <c r="B292" s="11" t="s">
        <v>120</v>
      </c>
      <c r="C292" s="11" t="s">
        <v>335</v>
      </c>
      <c r="D292" s="11">
        <v>6.5</v>
      </c>
      <c r="E292" s="5"/>
    </row>
    <row r="293" spans="1:5" ht="15.75" customHeight="1" x14ac:dyDescent="0.25">
      <c r="A293" s="10" t="s">
        <v>287</v>
      </c>
      <c r="B293" s="11" t="s">
        <v>120</v>
      </c>
      <c r="C293" s="11" t="s">
        <v>336</v>
      </c>
      <c r="D293" s="11">
        <v>5.2</v>
      </c>
      <c r="E293" s="5"/>
    </row>
    <row r="294" spans="1:5" ht="15.75" customHeight="1" x14ac:dyDescent="0.25">
      <c r="A294" s="10" t="s">
        <v>287</v>
      </c>
      <c r="B294" s="11" t="s">
        <v>126</v>
      </c>
      <c r="C294" s="11" t="s">
        <v>337</v>
      </c>
      <c r="D294" s="11">
        <v>11</v>
      </c>
      <c r="E294" s="5"/>
    </row>
    <row r="295" spans="1:5" ht="15.75" customHeight="1" x14ac:dyDescent="0.25">
      <c r="A295" s="10" t="s">
        <v>338</v>
      </c>
      <c r="B295" s="11" t="s">
        <v>224</v>
      </c>
      <c r="C295" s="11" t="s">
        <v>339</v>
      </c>
      <c r="D295" s="11">
        <v>15.2</v>
      </c>
      <c r="E295" s="5"/>
    </row>
    <row r="296" spans="1:5" ht="15.75" customHeight="1" x14ac:dyDescent="0.25">
      <c r="A296" s="10" t="s">
        <v>338</v>
      </c>
      <c r="B296" s="11" t="s">
        <v>224</v>
      </c>
      <c r="C296" s="11" t="s">
        <v>340</v>
      </c>
      <c r="D296" s="11">
        <v>20</v>
      </c>
      <c r="E296" s="5"/>
    </row>
    <row r="297" spans="1:5" ht="15.75" customHeight="1" x14ac:dyDescent="0.25">
      <c r="A297" s="10" t="s">
        <v>338</v>
      </c>
      <c r="B297" s="11" t="s">
        <v>224</v>
      </c>
      <c r="C297" s="11" t="s">
        <v>341</v>
      </c>
      <c r="D297" s="11">
        <v>22.5</v>
      </c>
      <c r="E297" s="5"/>
    </row>
    <row r="298" spans="1:5" ht="15.75" customHeight="1" x14ac:dyDescent="0.25">
      <c r="A298" s="10" t="s">
        <v>338</v>
      </c>
      <c r="B298" s="11" t="s">
        <v>224</v>
      </c>
      <c r="C298" s="11" t="s">
        <v>342</v>
      </c>
      <c r="D298" s="11">
        <v>25.2</v>
      </c>
      <c r="E298" s="5"/>
    </row>
    <row r="299" spans="1:5" ht="15.75" customHeight="1" x14ac:dyDescent="0.25">
      <c r="A299" s="10" t="s">
        <v>338</v>
      </c>
      <c r="B299" s="11" t="s">
        <v>224</v>
      </c>
      <c r="C299" s="11" t="s">
        <v>343</v>
      </c>
      <c r="D299" s="11">
        <v>25.2</v>
      </c>
      <c r="E299" s="5"/>
    </row>
    <row r="300" spans="1:5" ht="15.75" customHeight="1" x14ac:dyDescent="0.25">
      <c r="A300" s="10" t="s">
        <v>338</v>
      </c>
      <c r="B300" s="11" t="s">
        <v>224</v>
      </c>
      <c r="C300" s="11" t="s">
        <v>344</v>
      </c>
      <c r="D300" s="11">
        <v>25</v>
      </c>
      <c r="E300" s="5"/>
    </row>
    <row r="301" spans="1:5" ht="15.75" customHeight="1" x14ac:dyDescent="0.25">
      <c r="A301" s="10" t="s">
        <v>338</v>
      </c>
      <c r="B301" s="11" t="s">
        <v>9</v>
      </c>
      <c r="C301" s="11" t="s">
        <v>345</v>
      </c>
      <c r="D301" s="11">
        <v>17</v>
      </c>
      <c r="E301" s="5"/>
    </row>
    <row r="302" spans="1:5" ht="15.75" customHeight="1" x14ac:dyDescent="0.25">
      <c r="A302" s="10" t="s">
        <v>338</v>
      </c>
      <c r="B302" s="11" t="s">
        <v>9</v>
      </c>
      <c r="C302" s="11" t="s">
        <v>346</v>
      </c>
      <c r="D302" s="11">
        <v>17.2</v>
      </c>
      <c r="E302" s="5"/>
    </row>
    <row r="303" spans="1:5" ht="15.75" customHeight="1" x14ac:dyDescent="0.25">
      <c r="A303" s="10" t="s">
        <v>338</v>
      </c>
      <c r="B303" s="11" t="s">
        <v>347</v>
      </c>
      <c r="C303" s="11" t="s">
        <v>348</v>
      </c>
      <c r="D303" s="11">
        <v>17.2</v>
      </c>
      <c r="E303" s="5"/>
    </row>
    <row r="304" spans="1:5" ht="15.75" customHeight="1" x14ac:dyDescent="0.25">
      <c r="A304" s="10" t="s">
        <v>338</v>
      </c>
      <c r="B304" s="11" t="s">
        <v>310</v>
      </c>
      <c r="C304" s="11" t="s">
        <v>349</v>
      </c>
      <c r="D304" s="11">
        <v>33</v>
      </c>
      <c r="E304" s="5"/>
    </row>
    <row r="305" spans="1:5" ht="15.75" customHeight="1" x14ac:dyDescent="0.25">
      <c r="A305" s="10" t="s">
        <v>338</v>
      </c>
      <c r="B305" s="11" t="s">
        <v>310</v>
      </c>
      <c r="C305" s="11" t="s">
        <v>350</v>
      </c>
      <c r="D305" s="11">
        <v>11.6</v>
      </c>
      <c r="E305" s="5"/>
    </row>
    <row r="306" spans="1:5" ht="15.75" customHeight="1" x14ac:dyDescent="0.25">
      <c r="A306" s="10" t="s">
        <v>338</v>
      </c>
      <c r="B306" s="11" t="s">
        <v>310</v>
      </c>
      <c r="C306" s="11" t="s">
        <v>351</v>
      </c>
      <c r="D306" s="11">
        <v>54.5</v>
      </c>
      <c r="E306" s="5"/>
    </row>
    <row r="307" spans="1:5" ht="15.75" customHeight="1" x14ac:dyDescent="0.25">
      <c r="A307" s="10" t="s">
        <v>338</v>
      </c>
      <c r="B307" s="11" t="s">
        <v>120</v>
      </c>
      <c r="C307" s="11" t="s">
        <v>352</v>
      </c>
      <c r="D307" s="11">
        <v>7.5</v>
      </c>
      <c r="E307" s="5"/>
    </row>
    <row r="308" spans="1:5" ht="15.75" customHeight="1" x14ac:dyDescent="0.25">
      <c r="A308" s="10" t="s">
        <v>338</v>
      </c>
      <c r="B308" s="11" t="s">
        <v>120</v>
      </c>
      <c r="C308" s="11" t="s">
        <v>353</v>
      </c>
      <c r="D308" s="11">
        <v>5.7</v>
      </c>
      <c r="E308" s="5"/>
    </row>
    <row r="309" spans="1:5" ht="15.75" customHeight="1" x14ac:dyDescent="0.25">
      <c r="A309" s="10" t="s">
        <v>338</v>
      </c>
      <c r="B309" s="11" t="s">
        <v>120</v>
      </c>
      <c r="C309" s="11" t="s">
        <v>354</v>
      </c>
      <c r="D309" s="11">
        <v>9</v>
      </c>
      <c r="E309" s="5"/>
    </row>
    <row r="310" spans="1:5" ht="15.75" customHeight="1" x14ac:dyDescent="0.25">
      <c r="A310" s="10" t="s">
        <v>338</v>
      </c>
      <c r="B310" s="11" t="s">
        <v>120</v>
      </c>
      <c r="C310" s="11" t="s">
        <v>355</v>
      </c>
      <c r="D310" s="11">
        <v>18.3</v>
      </c>
      <c r="E310" s="5"/>
    </row>
    <row r="311" spans="1:5" ht="15.75" customHeight="1" x14ac:dyDescent="0.25">
      <c r="A311" s="10" t="s">
        <v>338</v>
      </c>
      <c r="B311" s="11" t="s">
        <v>120</v>
      </c>
      <c r="C311" s="11" t="s">
        <v>356</v>
      </c>
      <c r="D311" s="11">
        <v>12.5</v>
      </c>
      <c r="E311" s="5"/>
    </row>
    <row r="312" spans="1:5" ht="15.75" customHeight="1" x14ac:dyDescent="0.25">
      <c r="A312" s="10" t="s">
        <v>338</v>
      </c>
      <c r="B312" s="11" t="s">
        <v>120</v>
      </c>
      <c r="C312" s="11" t="s">
        <v>357</v>
      </c>
      <c r="D312" s="11">
        <v>8</v>
      </c>
      <c r="E312" s="5"/>
    </row>
    <row r="313" spans="1:5" ht="15.75" customHeight="1" x14ac:dyDescent="0.25">
      <c r="A313" s="10" t="s">
        <v>338</v>
      </c>
      <c r="B313" s="11" t="s">
        <v>120</v>
      </c>
      <c r="C313" s="11" t="s">
        <v>358</v>
      </c>
      <c r="D313" s="11">
        <v>52</v>
      </c>
      <c r="E313" s="5"/>
    </row>
    <row r="314" spans="1:5" ht="15.75" customHeight="1" x14ac:dyDescent="0.25">
      <c r="A314" s="10" t="s">
        <v>338</v>
      </c>
      <c r="B314" s="11" t="s">
        <v>126</v>
      </c>
      <c r="C314" s="11" t="s">
        <v>359</v>
      </c>
      <c r="D314" s="11">
        <v>30</v>
      </c>
      <c r="E314" s="5"/>
    </row>
    <row r="315" spans="1:5" ht="15.75" customHeight="1" x14ac:dyDescent="0.25">
      <c r="A315" s="10" t="s">
        <v>338</v>
      </c>
      <c r="B315" s="11" t="s">
        <v>360</v>
      </c>
      <c r="C315" s="11" t="s">
        <v>361</v>
      </c>
      <c r="D315" s="11">
        <v>5</v>
      </c>
      <c r="E315" s="5"/>
    </row>
    <row r="316" spans="1:5" ht="15.75" customHeight="1" x14ac:dyDescent="0.25">
      <c r="A316" s="10" t="s">
        <v>338</v>
      </c>
      <c r="B316" s="11" t="s">
        <v>92</v>
      </c>
      <c r="C316" s="11" t="s">
        <v>93</v>
      </c>
      <c r="D316" s="11">
        <v>3.5</v>
      </c>
      <c r="E316" s="5"/>
    </row>
    <row r="317" spans="1:5" ht="15.75" customHeight="1" x14ac:dyDescent="0.25">
      <c r="A317" s="10" t="s">
        <v>338</v>
      </c>
      <c r="B317" s="11" t="s">
        <v>362</v>
      </c>
      <c r="C317" s="11" t="s">
        <v>363</v>
      </c>
      <c r="D317" s="11">
        <v>48.5</v>
      </c>
      <c r="E317" s="5"/>
    </row>
    <row r="318" spans="1:5" ht="15.75" customHeight="1" x14ac:dyDescent="0.25">
      <c r="A318" s="10" t="s">
        <v>338</v>
      </c>
      <c r="B318" s="11" t="s">
        <v>364</v>
      </c>
      <c r="C318" s="11" t="s">
        <v>366</v>
      </c>
      <c r="D318" s="11">
        <v>30</v>
      </c>
      <c r="E318" s="5"/>
    </row>
    <row r="319" spans="1:5" ht="15.75" customHeight="1" x14ac:dyDescent="0.25">
      <c r="A319" s="10" t="s">
        <v>367</v>
      </c>
      <c r="B319" s="11" t="s">
        <v>224</v>
      </c>
      <c r="C319" s="11" t="s">
        <v>368</v>
      </c>
      <c r="D319" s="11">
        <v>13</v>
      </c>
      <c r="E319" s="5"/>
    </row>
    <row r="320" spans="1:5" ht="15.75" customHeight="1" x14ac:dyDescent="0.25">
      <c r="A320" s="10" t="s">
        <v>367</v>
      </c>
      <c r="B320" s="11" t="s">
        <v>9</v>
      </c>
      <c r="C320" s="11" t="s">
        <v>369</v>
      </c>
      <c r="D320" s="11">
        <v>19.2</v>
      </c>
      <c r="E320" s="5"/>
    </row>
    <row r="321" spans="1:5" ht="15.75" customHeight="1" x14ac:dyDescent="0.25">
      <c r="A321" s="10" t="s">
        <v>367</v>
      </c>
      <c r="B321" s="11" t="s">
        <v>9</v>
      </c>
      <c r="C321" s="11" t="s">
        <v>370</v>
      </c>
      <c r="D321" s="11">
        <v>7</v>
      </c>
      <c r="E321" s="5"/>
    </row>
    <row r="322" spans="1:5" ht="15.75" customHeight="1" x14ac:dyDescent="0.25">
      <c r="A322" s="10" t="s">
        <v>367</v>
      </c>
      <c r="B322" s="11" t="s">
        <v>310</v>
      </c>
      <c r="C322" s="11" t="s">
        <v>371</v>
      </c>
      <c r="D322" s="11">
        <v>35</v>
      </c>
      <c r="E322" s="5"/>
    </row>
    <row r="323" spans="1:5" ht="15.75" customHeight="1" x14ac:dyDescent="0.25">
      <c r="A323" s="10" t="s">
        <v>367</v>
      </c>
      <c r="B323" s="11" t="s">
        <v>19</v>
      </c>
      <c r="C323" s="11" t="s">
        <v>372</v>
      </c>
      <c r="D323" s="11">
        <v>6</v>
      </c>
      <c r="E323" s="5"/>
    </row>
    <row r="324" spans="1:5" ht="15.75" customHeight="1" x14ac:dyDescent="0.25">
      <c r="A324" s="10" t="s">
        <v>367</v>
      </c>
      <c r="B324" s="11" t="s">
        <v>19</v>
      </c>
      <c r="C324" s="11" t="s">
        <v>373</v>
      </c>
      <c r="D324" s="11">
        <v>5.5</v>
      </c>
      <c r="E324" s="5"/>
    </row>
    <row r="325" spans="1:5" ht="15.75" customHeight="1" x14ac:dyDescent="0.25">
      <c r="A325" s="10" t="s">
        <v>367</v>
      </c>
      <c r="B325" s="11" t="s">
        <v>41</v>
      </c>
      <c r="C325" s="11" t="s">
        <v>374</v>
      </c>
      <c r="D325" s="11">
        <v>53.5</v>
      </c>
      <c r="E325" s="5"/>
    </row>
    <row r="326" spans="1:5" ht="15.75" customHeight="1" x14ac:dyDescent="0.25">
      <c r="A326" s="10" t="s">
        <v>367</v>
      </c>
      <c r="B326" s="11" t="s">
        <v>41</v>
      </c>
      <c r="C326" s="11" t="s">
        <v>375</v>
      </c>
      <c r="D326" s="11">
        <v>4</v>
      </c>
      <c r="E326" s="5"/>
    </row>
    <row r="327" spans="1:5" ht="15.75" customHeight="1" x14ac:dyDescent="0.25">
      <c r="A327" s="10" t="s">
        <v>367</v>
      </c>
      <c r="B327" s="11" t="s">
        <v>41</v>
      </c>
      <c r="C327" s="11" t="s">
        <v>376</v>
      </c>
      <c r="D327" s="11">
        <v>87</v>
      </c>
      <c r="E327" s="5"/>
    </row>
    <row r="328" spans="1:5" ht="15.75" customHeight="1" x14ac:dyDescent="0.25">
      <c r="A328" s="10" t="s">
        <v>367</v>
      </c>
      <c r="B328" s="11" t="s">
        <v>41</v>
      </c>
      <c r="C328" s="11" t="s">
        <v>377</v>
      </c>
      <c r="D328" s="11">
        <v>21.5</v>
      </c>
      <c r="E328" s="5"/>
    </row>
    <row r="329" spans="1:5" ht="15.75" customHeight="1" x14ac:dyDescent="0.25">
      <c r="A329" s="10" t="s">
        <v>367</v>
      </c>
      <c r="B329" s="11" t="s">
        <v>41</v>
      </c>
      <c r="C329" s="11" t="s">
        <v>378</v>
      </c>
      <c r="D329" s="11">
        <v>26.5</v>
      </c>
      <c r="E329" s="5"/>
    </row>
    <row r="330" spans="1:5" ht="15.75" customHeight="1" x14ac:dyDescent="0.25">
      <c r="A330" s="10" t="s">
        <v>367</v>
      </c>
      <c r="B330" s="11" t="s">
        <v>379</v>
      </c>
      <c r="C330" s="11" t="s">
        <v>380</v>
      </c>
      <c r="D330" s="11">
        <v>33.299999999999997</v>
      </c>
      <c r="E330" s="5"/>
    </row>
    <row r="331" spans="1:5" ht="15.75" customHeight="1" x14ac:dyDescent="0.25">
      <c r="A331" s="10" t="s">
        <v>367</v>
      </c>
      <c r="B331" s="11" t="s">
        <v>379</v>
      </c>
      <c r="C331" s="11" t="s">
        <v>381</v>
      </c>
      <c r="D331" s="11">
        <v>53.5</v>
      </c>
      <c r="E331" s="5"/>
    </row>
    <row r="332" spans="1:5" ht="15.75" customHeight="1" x14ac:dyDescent="0.25">
      <c r="A332" s="10" t="s">
        <v>367</v>
      </c>
      <c r="B332" s="11" t="s">
        <v>382</v>
      </c>
      <c r="C332" s="11" t="s">
        <v>384</v>
      </c>
      <c r="D332" s="11">
        <v>4</v>
      </c>
      <c r="E332" s="5"/>
    </row>
    <row r="333" spans="1:5" ht="15.75" customHeight="1" x14ac:dyDescent="0.25">
      <c r="A333" s="10" t="s">
        <v>367</v>
      </c>
      <c r="B333" s="11" t="s">
        <v>382</v>
      </c>
      <c r="C333" s="11" t="s">
        <v>385</v>
      </c>
      <c r="D333" s="11">
        <v>13.2</v>
      </c>
      <c r="E333" s="5"/>
    </row>
    <row r="334" spans="1:5" ht="15.75" customHeight="1" x14ac:dyDescent="0.25">
      <c r="A334" s="10" t="s">
        <v>367</v>
      </c>
      <c r="B334" s="11" t="s">
        <v>120</v>
      </c>
      <c r="C334" s="11" t="s">
        <v>386</v>
      </c>
      <c r="D334" s="11">
        <v>3</v>
      </c>
      <c r="E334" s="5"/>
    </row>
    <row r="335" spans="1:5" ht="15.75" customHeight="1" x14ac:dyDescent="0.25">
      <c r="A335" s="10" t="s">
        <v>367</v>
      </c>
      <c r="B335" s="11" t="s">
        <v>120</v>
      </c>
      <c r="C335" s="11" t="s">
        <v>387</v>
      </c>
      <c r="D335" s="11">
        <v>3.2</v>
      </c>
      <c r="E335" s="5"/>
    </row>
    <row r="336" spans="1:5" ht="15.75" customHeight="1" x14ac:dyDescent="0.25">
      <c r="A336" s="10" t="s">
        <v>367</v>
      </c>
      <c r="B336" s="11" t="s">
        <v>120</v>
      </c>
      <c r="C336" s="11" t="s">
        <v>388</v>
      </c>
      <c r="D336" s="11">
        <v>2</v>
      </c>
      <c r="E336" s="5"/>
    </row>
    <row r="337" spans="1:5" ht="15.75" customHeight="1" x14ac:dyDescent="0.25">
      <c r="A337" s="10" t="s">
        <v>367</v>
      </c>
      <c r="B337" s="11" t="s">
        <v>120</v>
      </c>
      <c r="C337" s="11" t="s">
        <v>389</v>
      </c>
      <c r="D337" s="11">
        <v>3</v>
      </c>
      <c r="E337" s="5"/>
    </row>
    <row r="338" spans="1:5" ht="15.75" customHeight="1" x14ac:dyDescent="0.25">
      <c r="A338" s="10" t="s">
        <v>367</v>
      </c>
      <c r="B338" s="11" t="s">
        <v>120</v>
      </c>
      <c r="C338" s="11" t="s">
        <v>390</v>
      </c>
      <c r="D338" s="11">
        <v>7.5</v>
      </c>
      <c r="E338" s="5"/>
    </row>
    <row r="339" spans="1:5" ht="15.75" customHeight="1" x14ac:dyDescent="0.25">
      <c r="A339" s="10" t="s">
        <v>367</v>
      </c>
      <c r="B339" s="11" t="s">
        <v>120</v>
      </c>
      <c r="C339" s="11" t="s">
        <v>391</v>
      </c>
      <c r="D339" s="11">
        <v>6.3</v>
      </c>
      <c r="E339" s="5"/>
    </row>
    <row r="340" spans="1:5" ht="15.75" customHeight="1" x14ac:dyDescent="0.25">
      <c r="A340" s="10" t="s">
        <v>367</v>
      </c>
      <c r="B340" s="11" t="s">
        <v>120</v>
      </c>
      <c r="C340" s="11" t="s">
        <v>392</v>
      </c>
      <c r="D340" s="11">
        <v>5.7</v>
      </c>
      <c r="E340" s="5"/>
    </row>
    <row r="341" spans="1:5" ht="15.75" customHeight="1" x14ac:dyDescent="0.25">
      <c r="A341" s="10" t="s">
        <v>367</v>
      </c>
      <c r="B341" s="11" t="s">
        <v>120</v>
      </c>
      <c r="C341" s="11" t="s">
        <v>393</v>
      </c>
      <c r="D341" s="11">
        <v>6.5</v>
      </c>
      <c r="E341" s="5"/>
    </row>
    <row r="342" spans="1:5" ht="15.75" customHeight="1" x14ac:dyDescent="0.25">
      <c r="A342" s="10" t="s">
        <v>367</v>
      </c>
      <c r="B342" s="11" t="s">
        <v>120</v>
      </c>
      <c r="C342" s="11" t="s">
        <v>394</v>
      </c>
      <c r="D342" s="11">
        <v>3</v>
      </c>
      <c r="E342" s="5"/>
    </row>
    <row r="343" spans="1:5" ht="15.75" customHeight="1" x14ac:dyDescent="0.25">
      <c r="A343" s="10" t="s">
        <v>367</v>
      </c>
      <c r="B343" s="11" t="s">
        <v>120</v>
      </c>
      <c r="C343" s="11" t="s">
        <v>395</v>
      </c>
      <c r="D343" s="11">
        <v>3.7</v>
      </c>
      <c r="E343" s="5"/>
    </row>
    <row r="344" spans="1:5" ht="15.75" customHeight="1" x14ac:dyDescent="0.25">
      <c r="A344" s="10" t="s">
        <v>367</v>
      </c>
      <c r="B344" s="11" t="s">
        <v>120</v>
      </c>
      <c r="C344" s="11" t="s">
        <v>396</v>
      </c>
      <c r="D344" s="11">
        <v>6</v>
      </c>
      <c r="E344" s="5"/>
    </row>
    <row r="345" spans="1:5" ht="15.75" customHeight="1" x14ac:dyDescent="0.25">
      <c r="A345" s="10" t="s">
        <v>367</v>
      </c>
      <c r="B345" s="11" t="s">
        <v>120</v>
      </c>
      <c r="C345" s="11" t="s">
        <v>397</v>
      </c>
      <c r="D345" s="11">
        <v>9</v>
      </c>
      <c r="E345" s="5"/>
    </row>
    <row r="346" spans="1:5" ht="15.75" customHeight="1" x14ac:dyDescent="0.25">
      <c r="A346" s="10" t="s">
        <v>367</v>
      </c>
      <c r="B346" s="11" t="s">
        <v>120</v>
      </c>
      <c r="C346" s="11" t="s">
        <v>398</v>
      </c>
      <c r="D346" s="11">
        <v>4.5</v>
      </c>
      <c r="E346" s="5"/>
    </row>
    <row r="347" spans="1:5" ht="15.75" customHeight="1" x14ac:dyDescent="0.25">
      <c r="A347" s="10" t="s">
        <v>367</v>
      </c>
      <c r="B347" s="11" t="s">
        <v>120</v>
      </c>
      <c r="C347" s="11" t="s">
        <v>399</v>
      </c>
      <c r="D347" s="11">
        <v>1.7</v>
      </c>
      <c r="E347" s="5"/>
    </row>
    <row r="348" spans="1:5" ht="15.75" customHeight="1" x14ac:dyDescent="0.25">
      <c r="A348" s="10" t="s">
        <v>367</v>
      </c>
      <c r="B348" s="11" t="s">
        <v>120</v>
      </c>
      <c r="C348" s="11" t="s">
        <v>400</v>
      </c>
      <c r="D348" s="11">
        <v>3.2</v>
      </c>
      <c r="E348" s="5"/>
    </row>
    <row r="349" spans="1:5" ht="15.75" customHeight="1" x14ac:dyDescent="0.25">
      <c r="A349" s="10" t="s">
        <v>367</v>
      </c>
      <c r="B349" s="11" t="s">
        <v>120</v>
      </c>
      <c r="C349" s="11" t="s">
        <v>401</v>
      </c>
      <c r="D349" s="11">
        <v>15.4</v>
      </c>
      <c r="E349" s="5"/>
    </row>
    <row r="350" spans="1:5" ht="15.75" customHeight="1" x14ac:dyDescent="0.25">
      <c r="A350" s="10" t="s">
        <v>367</v>
      </c>
      <c r="B350" s="11" t="s">
        <v>120</v>
      </c>
      <c r="C350" s="11" t="s">
        <v>402</v>
      </c>
      <c r="D350" s="11">
        <v>8</v>
      </c>
      <c r="E350" s="5"/>
    </row>
    <row r="351" spans="1:5" ht="15.75" customHeight="1" x14ac:dyDescent="0.25">
      <c r="A351" s="10" t="s">
        <v>367</v>
      </c>
      <c r="B351" s="11" t="s">
        <v>120</v>
      </c>
      <c r="C351" s="11" t="s">
        <v>403</v>
      </c>
      <c r="D351" s="11">
        <v>6.2</v>
      </c>
      <c r="E351" s="5"/>
    </row>
    <row r="352" spans="1:5" ht="15.75" customHeight="1" x14ac:dyDescent="0.25">
      <c r="A352" s="10" t="s">
        <v>367</v>
      </c>
      <c r="B352" s="11" t="s">
        <v>120</v>
      </c>
      <c r="C352" s="11" t="s">
        <v>404</v>
      </c>
      <c r="D352" s="11">
        <v>10</v>
      </c>
      <c r="E352" s="5"/>
    </row>
    <row r="353" spans="1:5" ht="15.75" customHeight="1" x14ac:dyDescent="0.25">
      <c r="A353" s="10" t="s">
        <v>367</v>
      </c>
      <c r="B353" s="11" t="s">
        <v>120</v>
      </c>
      <c r="C353" s="11" t="s">
        <v>405</v>
      </c>
      <c r="D353" s="11">
        <v>6</v>
      </c>
      <c r="E353" s="5"/>
    </row>
    <row r="354" spans="1:5" ht="15.75" customHeight="1" x14ac:dyDescent="0.25">
      <c r="A354" s="10" t="s">
        <v>367</v>
      </c>
      <c r="B354" s="11" t="s">
        <v>120</v>
      </c>
      <c r="C354" s="11" t="s">
        <v>406</v>
      </c>
      <c r="D354" s="11">
        <v>24</v>
      </c>
      <c r="E354" s="5"/>
    </row>
    <row r="355" spans="1:5" ht="15.75" customHeight="1" x14ac:dyDescent="0.25">
      <c r="A355" s="10" t="s">
        <v>367</v>
      </c>
      <c r="B355" s="11" t="s">
        <v>120</v>
      </c>
      <c r="C355" s="11" t="s">
        <v>407</v>
      </c>
      <c r="D355" s="11">
        <v>6.5</v>
      </c>
      <c r="E355" s="5"/>
    </row>
    <row r="356" spans="1:5" ht="15.75" customHeight="1" x14ac:dyDescent="0.25">
      <c r="A356" s="10" t="s">
        <v>367</v>
      </c>
      <c r="B356" s="11" t="s">
        <v>126</v>
      </c>
      <c r="C356" s="11" t="s">
        <v>408</v>
      </c>
      <c r="D356" s="11">
        <v>19.3</v>
      </c>
      <c r="E356" s="5"/>
    </row>
    <row r="357" spans="1:5" ht="15.75" customHeight="1" x14ac:dyDescent="0.25">
      <c r="A357" s="10" t="s">
        <v>367</v>
      </c>
      <c r="B357" s="11" t="s">
        <v>125</v>
      </c>
      <c r="C357" s="11" t="s">
        <v>409</v>
      </c>
      <c r="D357" s="11">
        <v>66</v>
      </c>
      <c r="E357" s="5"/>
    </row>
    <row r="358" spans="1:5" ht="15.75" customHeight="1" x14ac:dyDescent="0.25">
      <c r="A358" s="10" t="s">
        <v>367</v>
      </c>
      <c r="B358" s="11" t="s">
        <v>410</v>
      </c>
      <c r="C358" s="11" t="s">
        <v>412</v>
      </c>
      <c r="D358" s="11">
        <v>13.6</v>
      </c>
      <c r="E358" s="5"/>
    </row>
    <row r="359" spans="1:5" ht="15.75" customHeight="1" x14ac:dyDescent="0.25">
      <c r="A359" s="10" t="s">
        <v>367</v>
      </c>
      <c r="B359" s="11" t="s">
        <v>360</v>
      </c>
      <c r="C359" s="11" t="s">
        <v>414</v>
      </c>
      <c r="D359" s="11">
        <v>7</v>
      </c>
      <c r="E359" s="5">
        <f>AVERAGE(D247:D359)</f>
        <v>14.739823008849562</v>
      </c>
    </row>
    <row r="360" spans="1:5" ht="15.75" customHeight="1" x14ac:dyDescent="0.25">
      <c r="A360" s="2"/>
      <c r="B360" s="5"/>
      <c r="C360" s="5">
        <f>SUM(C359)</f>
        <v>0</v>
      </c>
      <c r="D360" s="5"/>
      <c r="E360" s="5"/>
    </row>
    <row r="361" spans="1:5" ht="15.75" customHeight="1" x14ac:dyDescent="0.25">
      <c r="E361" s="5"/>
    </row>
    <row r="362" spans="1:5" ht="15.75" customHeight="1" x14ac:dyDescent="0.25">
      <c r="E362" s="5"/>
    </row>
    <row r="363" spans="1:5" ht="15.75" customHeight="1" x14ac:dyDescent="0.25">
      <c r="E363" s="5"/>
    </row>
    <row r="364" spans="1:5" ht="15.75" customHeight="1" x14ac:dyDescent="0.25">
      <c r="E364" s="5"/>
    </row>
    <row r="365" spans="1:5" ht="15.75" customHeight="1" x14ac:dyDescent="0.2"/>
    <row r="366" spans="1:5" ht="15.75" customHeight="1" x14ac:dyDescent="0.2"/>
    <row r="367" spans="1:5" ht="15.75" customHeight="1" x14ac:dyDescent="0.2"/>
    <row r="368" spans="1:5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D1" xr:uid="{00000000-0009-0000-0000-000000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>
      <selection activeCell="H6" sqref="H6"/>
    </sheetView>
  </sheetViews>
  <sheetFormatPr baseColWidth="10" defaultColWidth="12.625" defaultRowHeight="15" customHeight="1" x14ac:dyDescent="0.2"/>
  <cols>
    <col min="1" max="1" width="22.25" customWidth="1"/>
    <col min="2" max="5" width="9.375" customWidth="1"/>
    <col min="6" max="6" width="12.875" customWidth="1"/>
    <col min="7" max="7" width="9.875" customWidth="1"/>
    <col min="8" max="8" width="20" customWidth="1"/>
    <col min="9" max="26" width="9.375" customWidth="1"/>
  </cols>
  <sheetData>
    <row r="1" spans="1:13" ht="15.75" x14ac:dyDescent="0.25">
      <c r="A1" s="12" t="s">
        <v>497</v>
      </c>
      <c r="F1" s="13"/>
      <c r="G1" s="5"/>
      <c r="H1" s="12" t="s">
        <v>499</v>
      </c>
    </row>
    <row r="2" spans="1:13" x14ac:dyDescent="0.25">
      <c r="A2" s="1" t="s">
        <v>495</v>
      </c>
      <c r="B2" s="1" t="s">
        <v>415</v>
      </c>
      <c r="C2" s="1" t="s">
        <v>416</v>
      </c>
      <c r="D2" s="1" t="s">
        <v>417</v>
      </c>
      <c r="E2" s="1" t="s">
        <v>418</v>
      </c>
      <c r="F2" s="14" t="s">
        <v>498</v>
      </c>
      <c r="G2" s="5"/>
      <c r="H2" s="1" t="s">
        <v>495</v>
      </c>
      <c r="I2" s="1" t="s">
        <v>415</v>
      </c>
      <c r="J2" s="1" t="s">
        <v>416</v>
      </c>
      <c r="K2" s="1" t="s">
        <v>417</v>
      </c>
      <c r="L2" s="1" t="s">
        <v>418</v>
      </c>
    </row>
    <row r="3" spans="1:13" x14ac:dyDescent="0.25">
      <c r="A3" s="5" t="s">
        <v>419</v>
      </c>
      <c r="B3" s="15">
        <f>COUNTIF('Plots_identified species'!$C$2:$C$69,$A3)</f>
        <v>6</v>
      </c>
      <c r="C3" s="15">
        <f>COUNTIF('Plots_identified species'!$C$70:$C$184,$A3)</f>
        <v>1</v>
      </c>
      <c r="D3" s="15">
        <f>COUNTIF('Plots_identified species'!$C$185:$C$246,$A3)</f>
        <v>0</v>
      </c>
      <c r="E3" s="15">
        <f>COUNTIF('Plots_identified species'!$C$247:$C$359,$A3)</f>
        <v>0</v>
      </c>
      <c r="F3" s="16">
        <f t="shared" ref="F3:F27" si="0">COUNTIF(B3:E3,"&gt;0")</f>
        <v>2</v>
      </c>
      <c r="G3" s="5"/>
      <c r="H3" s="5" t="s">
        <v>420</v>
      </c>
      <c r="I3" s="15">
        <v>1</v>
      </c>
      <c r="J3" s="15">
        <v>1</v>
      </c>
      <c r="K3" s="15">
        <v>0</v>
      </c>
      <c r="L3" s="15">
        <v>0</v>
      </c>
      <c r="M3" s="2"/>
    </row>
    <row r="4" spans="1:13" x14ac:dyDescent="0.25">
      <c r="A4" s="5" t="s">
        <v>421</v>
      </c>
      <c r="B4" s="15">
        <f>COUNTIF('Plots_identified species'!$C$2:$C$69,$A4)</f>
        <v>0</v>
      </c>
      <c r="C4" s="15">
        <f>COUNTIF('Plots_identified species'!$C$70:$C$184,$A4)</f>
        <v>5</v>
      </c>
      <c r="D4" s="15">
        <f>COUNTIF('Plots_identified species'!$C$185:$C$246,$A4)</f>
        <v>9</v>
      </c>
      <c r="E4" s="15">
        <f>COUNTIF('Plots_identified species'!$C$247:$C$359,$A4)</f>
        <v>9</v>
      </c>
      <c r="F4" s="16">
        <f t="shared" si="0"/>
        <v>3</v>
      </c>
      <c r="G4" s="5"/>
      <c r="H4" s="5" t="s">
        <v>422</v>
      </c>
      <c r="I4" s="15">
        <v>0</v>
      </c>
      <c r="J4" s="15">
        <v>1</v>
      </c>
      <c r="K4" s="15">
        <v>1</v>
      </c>
      <c r="L4" s="15">
        <v>1</v>
      </c>
      <c r="M4" s="2"/>
    </row>
    <row r="5" spans="1:13" x14ac:dyDescent="0.25">
      <c r="A5" s="5" t="s">
        <v>423</v>
      </c>
      <c r="B5" s="15">
        <f>COUNTIF('Plots_identified species'!$C$2:$C$69,$A5)</f>
        <v>2</v>
      </c>
      <c r="C5" s="15">
        <f>COUNTIF('Plots_identified species'!$C$70:$C$184,$A5)</f>
        <v>30</v>
      </c>
      <c r="D5" s="15">
        <f>COUNTIF('Plots_identified species'!$C$185:$C$246,$A5)</f>
        <v>3</v>
      </c>
      <c r="E5" s="15">
        <f>COUNTIF('Plots_identified species'!$C$247:$C$359,$A5)</f>
        <v>18</v>
      </c>
      <c r="F5" s="16">
        <f t="shared" si="0"/>
        <v>4</v>
      </c>
      <c r="G5" s="5"/>
      <c r="H5" s="5" t="s">
        <v>424</v>
      </c>
      <c r="I5" s="15">
        <v>1</v>
      </c>
      <c r="J5" s="15">
        <v>1</v>
      </c>
      <c r="K5" s="15">
        <v>1</v>
      </c>
      <c r="L5" s="15">
        <v>1</v>
      </c>
      <c r="M5" s="2"/>
    </row>
    <row r="6" spans="1:13" x14ac:dyDescent="0.25">
      <c r="A6" s="5" t="s">
        <v>101</v>
      </c>
      <c r="B6" s="15">
        <f>COUNTIF('Plots_identified species'!$C$2:$C$69,$A6)</f>
        <v>0</v>
      </c>
      <c r="C6" s="15">
        <f>COUNTIF('Plots_identified species'!$C$70:$C$184,$A6)</f>
        <v>4</v>
      </c>
      <c r="D6" s="15">
        <f>COUNTIF('Plots_identified species'!$C$185:$C$246,$A6)</f>
        <v>6</v>
      </c>
      <c r="E6" s="15">
        <f>COUNTIF('Plots_identified species'!$C$247:$C$359,$A6)</f>
        <v>0</v>
      </c>
      <c r="F6" s="16">
        <f t="shared" si="0"/>
        <v>2</v>
      </c>
      <c r="G6" s="5"/>
      <c r="H6" s="5" t="s">
        <v>101</v>
      </c>
      <c r="I6" s="15">
        <v>0</v>
      </c>
      <c r="J6" s="15">
        <v>1</v>
      </c>
      <c r="K6" s="15">
        <v>1</v>
      </c>
      <c r="L6" s="15">
        <v>0</v>
      </c>
      <c r="M6" s="2"/>
    </row>
    <row r="7" spans="1:13" x14ac:dyDescent="0.25">
      <c r="A7" s="5" t="s">
        <v>425</v>
      </c>
      <c r="B7" s="15">
        <f>COUNTIF('Plots_identified species'!$C$2:$C$69,$A7)</f>
        <v>8</v>
      </c>
      <c r="C7" s="15">
        <f>COUNTIF('Plots_identified species'!$C$70:$C$184,$A7)</f>
        <v>21</v>
      </c>
      <c r="D7" s="15">
        <f>COUNTIF('Plots_identified species'!$C$185:$C$246,$A7)</f>
        <v>17</v>
      </c>
      <c r="E7" s="15">
        <f>COUNTIF('Plots_identified species'!$C$247:$C$359,$A7)</f>
        <v>4</v>
      </c>
      <c r="F7" s="16">
        <f t="shared" si="0"/>
        <v>4</v>
      </c>
      <c r="G7" s="5"/>
      <c r="H7" s="5" t="s">
        <v>426</v>
      </c>
      <c r="I7" s="15">
        <v>1</v>
      </c>
      <c r="J7" s="15">
        <v>1</v>
      </c>
      <c r="K7" s="15">
        <v>1</v>
      </c>
      <c r="L7" s="15">
        <v>1</v>
      </c>
      <c r="M7" s="2"/>
    </row>
    <row r="8" spans="1:13" x14ac:dyDescent="0.25">
      <c r="A8" s="5" t="s">
        <v>427</v>
      </c>
      <c r="B8" s="15">
        <f>COUNTIF('Plots_identified species'!$C$2:$C$69,$A8)</f>
        <v>0</v>
      </c>
      <c r="C8" s="15">
        <f>COUNTIF('Plots_identified species'!$C$70:$C$184,$A8)</f>
        <v>1</v>
      </c>
      <c r="D8" s="15">
        <f>COUNTIF('Plots_identified species'!$C$185:$C$246,$A8)</f>
        <v>4</v>
      </c>
      <c r="E8" s="15">
        <f>COUNTIF('Plots_identified species'!$C$247:$C$359,$A8)</f>
        <v>1</v>
      </c>
      <c r="F8" s="16">
        <f t="shared" si="0"/>
        <v>3</v>
      </c>
      <c r="G8" s="5"/>
      <c r="H8" s="5" t="s">
        <v>428</v>
      </c>
      <c r="I8" s="15">
        <v>0</v>
      </c>
      <c r="J8" s="15">
        <v>1</v>
      </c>
      <c r="K8" s="15">
        <v>1</v>
      </c>
      <c r="L8" s="15">
        <v>1</v>
      </c>
      <c r="M8" s="2"/>
    </row>
    <row r="9" spans="1:13" x14ac:dyDescent="0.25">
      <c r="A9" s="5" t="s">
        <v>429</v>
      </c>
      <c r="B9" s="15">
        <f>COUNTIF('Plots_identified species'!$C$2:$C$69,$A9)</f>
        <v>0</v>
      </c>
      <c r="C9" s="15">
        <f>COUNTIF('Plots_identified species'!$C$70:$C$184,$A9)</f>
        <v>4</v>
      </c>
      <c r="D9" s="15">
        <f>COUNTIF('Plots_identified species'!$C$185:$C$246,$A9)</f>
        <v>0</v>
      </c>
      <c r="E9" s="15">
        <f>COUNTIF('Plots_identified species'!$C$247:$C$359,$A9)</f>
        <v>0</v>
      </c>
      <c r="F9" s="16">
        <f t="shared" si="0"/>
        <v>1</v>
      </c>
      <c r="G9" s="5"/>
      <c r="H9" s="5" t="s">
        <v>430</v>
      </c>
      <c r="I9" s="15">
        <v>0</v>
      </c>
      <c r="J9" s="15">
        <v>1</v>
      </c>
      <c r="K9" s="15">
        <v>0</v>
      </c>
      <c r="L9" s="15">
        <v>0</v>
      </c>
      <c r="M9" s="2"/>
    </row>
    <row r="10" spans="1:13" x14ac:dyDescent="0.25">
      <c r="A10" s="5" t="s">
        <v>431</v>
      </c>
      <c r="B10" s="15">
        <f>COUNTIF('Plots_identified species'!$C$2:$C$69,$A10)</f>
        <v>0</v>
      </c>
      <c r="C10" s="15">
        <f>COUNTIF('Plots_identified species'!$C$70:$C$184,$A10)</f>
        <v>0</v>
      </c>
      <c r="D10" s="15">
        <f>COUNTIF('Plots_identified species'!$C$185:$C$246,$A10)</f>
        <v>10</v>
      </c>
      <c r="E10" s="15">
        <f>COUNTIF('Plots_identified species'!$C$247:$C$359,$A10)</f>
        <v>1</v>
      </c>
      <c r="F10" s="16">
        <f t="shared" si="0"/>
        <v>2</v>
      </c>
      <c r="G10" s="5"/>
      <c r="H10" s="5" t="s">
        <v>432</v>
      </c>
      <c r="I10" s="15">
        <v>0</v>
      </c>
      <c r="J10" s="15">
        <v>0</v>
      </c>
      <c r="K10" s="15">
        <v>1</v>
      </c>
      <c r="L10" s="15">
        <v>1</v>
      </c>
      <c r="M10" s="2"/>
    </row>
    <row r="11" spans="1:13" x14ac:dyDescent="0.25">
      <c r="A11" s="5" t="s">
        <v>433</v>
      </c>
      <c r="B11" s="15">
        <f>COUNTIF('Plots_identified species'!$C$2:$C$69,$A11)</f>
        <v>3</v>
      </c>
      <c r="C11" s="15">
        <f>COUNTIF('Plots_identified species'!$C$70:$C$184,$A11)</f>
        <v>0</v>
      </c>
      <c r="D11" s="15">
        <f>COUNTIF('Plots_identified species'!$C$185:$C$246,$A11)</f>
        <v>0</v>
      </c>
      <c r="E11" s="15">
        <f>COUNTIF('Plots_identified species'!$C$247:$C$359,$A11)</f>
        <v>0</v>
      </c>
      <c r="F11" s="16">
        <f t="shared" si="0"/>
        <v>1</v>
      </c>
      <c r="G11" s="5"/>
      <c r="H11" s="5" t="s">
        <v>434</v>
      </c>
      <c r="I11" s="15">
        <v>1</v>
      </c>
      <c r="J11" s="15">
        <v>0</v>
      </c>
      <c r="K11" s="15">
        <v>0</v>
      </c>
      <c r="L11" s="15">
        <v>0</v>
      </c>
      <c r="M11" s="2"/>
    </row>
    <row r="12" spans="1:13" x14ac:dyDescent="0.25">
      <c r="A12" s="5" t="s">
        <v>435</v>
      </c>
      <c r="B12" s="15">
        <f>COUNTIF('Plots_identified species'!$C$2:$C$69,$A12)</f>
        <v>1</v>
      </c>
      <c r="C12" s="15">
        <f>COUNTIF('Plots_identified species'!$C$70:$C$184,$A12)</f>
        <v>0</v>
      </c>
      <c r="D12" s="15">
        <f>COUNTIF('Plots_identified species'!$C$185:$C$246,$A12)</f>
        <v>0</v>
      </c>
      <c r="E12" s="15">
        <f>COUNTIF('Plots_identified species'!$C$247:$C$359,$A12)</f>
        <v>0</v>
      </c>
      <c r="F12" s="16">
        <f t="shared" si="0"/>
        <v>1</v>
      </c>
      <c r="G12" s="5"/>
      <c r="H12" s="5" t="s">
        <v>436</v>
      </c>
      <c r="I12" s="15">
        <v>1</v>
      </c>
      <c r="J12" s="15">
        <v>0</v>
      </c>
      <c r="K12" s="15">
        <v>0</v>
      </c>
      <c r="L12" s="15">
        <v>0</v>
      </c>
      <c r="M12" s="2"/>
    </row>
    <row r="13" spans="1:13" x14ac:dyDescent="0.25">
      <c r="A13" s="5" t="s">
        <v>437</v>
      </c>
      <c r="B13" s="15">
        <f>COUNTIF('Plots_identified species'!$C$2:$C$69,$A13)</f>
        <v>6</v>
      </c>
      <c r="C13" s="15">
        <f>COUNTIF('Plots_identified species'!$C$70:$C$184,$A13)</f>
        <v>5</v>
      </c>
      <c r="D13" s="15">
        <f>COUNTIF('Plots_identified species'!$C$185:$C$246,$A13)</f>
        <v>0</v>
      </c>
      <c r="E13" s="15">
        <f>COUNTIF('Plots_identified species'!$C$247:$C$359,$A13)</f>
        <v>9</v>
      </c>
      <c r="F13" s="16">
        <f t="shared" si="0"/>
        <v>3</v>
      </c>
      <c r="G13" s="5"/>
      <c r="H13" s="5" t="s">
        <v>438</v>
      </c>
      <c r="I13" s="15">
        <v>1</v>
      </c>
      <c r="J13" s="15">
        <v>1</v>
      </c>
      <c r="K13" s="15">
        <v>0</v>
      </c>
      <c r="L13" s="15">
        <v>1</v>
      </c>
      <c r="M13" s="2"/>
    </row>
    <row r="14" spans="1:13" x14ac:dyDescent="0.25">
      <c r="A14" s="5" t="s">
        <v>439</v>
      </c>
      <c r="B14" s="15">
        <f>COUNTIF('Plots_identified species'!$C$2:$C$69,$A14)</f>
        <v>6</v>
      </c>
      <c r="C14" s="15">
        <f>COUNTIF('Plots_identified species'!$C$70:$C$184,$A14)</f>
        <v>2</v>
      </c>
      <c r="D14" s="15">
        <f>COUNTIF('Plots_identified species'!$C$185:$C$246,$A14)</f>
        <v>3</v>
      </c>
      <c r="E14" s="15">
        <f>COUNTIF('Plots_identified species'!$C$247:$C$359,$A14)</f>
        <v>2</v>
      </c>
      <c r="F14" s="16">
        <f t="shared" si="0"/>
        <v>4</v>
      </c>
      <c r="G14" s="5"/>
      <c r="H14" s="5" t="s">
        <v>440</v>
      </c>
      <c r="I14" s="15">
        <v>1</v>
      </c>
      <c r="J14" s="15">
        <v>1</v>
      </c>
      <c r="K14" s="15">
        <v>1</v>
      </c>
      <c r="L14" s="15">
        <v>1</v>
      </c>
      <c r="M14" s="2"/>
    </row>
    <row r="15" spans="1:13" x14ac:dyDescent="0.25">
      <c r="A15" s="5" t="s">
        <v>441</v>
      </c>
      <c r="B15" s="15">
        <f>COUNTIF('Plots_identified species'!$C$2:$C$69,$A15)</f>
        <v>5</v>
      </c>
      <c r="C15" s="15">
        <f>COUNTIF('Plots_identified species'!$C$70:$C$184,$A15)</f>
        <v>3</v>
      </c>
      <c r="D15" s="15">
        <f>COUNTIF('Plots_identified species'!$C$185:$C$246,$A15)</f>
        <v>1</v>
      </c>
      <c r="E15" s="15">
        <f>COUNTIF('Plots_identified species'!$C$247:$C$359,$A15)</f>
        <v>10</v>
      </c>
      <c r="F15" s="16">
        <f t="shared" si="0"/>
        <v>4</v>
      </c>
      <c r="G15" s="5"/>
      <c r="H15" s="5" t="s">
        <v>442</v>
      </c>
      <c r="I15" s="15">
        <v>1</v>
      </c>
      <c r="J15" s="15">
        <v>1</v>
      </c>
      <c r="K15" s="15">
        <v>1</v>
      </c>
      <c r="L15" s="15">
        <v>1</v>
      </c>
      <c r="M15" s="2"/>
    </row>
    <row r="16" spans="1:13" x14ac:dyDescent="0.25">
      <c r="A16" s="5" t="s">
        <v>443</v>
      </c>
      <c r="B16" s="15">
        <f>COUNTIF('Plots_identified species'!$C$2:$C$69,$A16)</f>
        <v>0</v>
      </c>
      <c r="C16" s="15">
        <f>COUNTIF('Plots_identified species'!$C$70:$C$184,$A16)</f>
        <v>0</v>
      </c>
      <c r="D16" s="15">
        <f>COUNTIF('Plots_identified species'!$C$185:$C$246,$A16)</f>
        <v>0</v>
      </c>
      <c r="E16" s="15">
        <f>COUNTIF('Plots_identified species'!$C$247:$C$359,$A16)</f>
        <v>2</v>
      </c>
      <c r="F16" s="16">
        <f t="shared" si="0"/>
        <v>1</v>
      </c>
      <c r="G16" s="5"/>
      <c r="H16" s="5" t="s">
        <v>444</v>
      </c>
      <c r="I16" s="15">
        <v>0</v>
      </c>
      <c r="J16" s="15">
        <v>0</v>
      </c>
      <c r="K16" s="15">
        <v>0</v>
      </c>
      <c r="L16" s="15">
        <v>1</v>
      </c>
      <c r="M16" s="2"/>
    </row>
    <row r="17" spans="1:13" x14ac:dyDescent="0.25">
      <c r="A17" s="5" t="s">
        <v>445</v>
      </c>
      <c r="B17" s="15">
        <f>COUNTIF('Plots_identified species'!$C$2:$C$69,$A17)</f>
        <v>0</v>
      </c>
      <c r="C17" s="15">
        <f>COUNTIF('Plots_identified species'!$C$70:$C$184,$A17)</f>
        <v>12</v>
      </c>
      <c r="D17" s="15">
        <f>COUNTIF('Plots_identified species'!$C$185:$C$246,$A17)</f>
        <v>0</v>
      </c>
      <c r="E17" s="15">
        <f>COUNTIF('Plots_identified species'!$C$247:$C$359,$A17)</f>
        <v>0</v>
      </c>
      <c r="F17" s="16">
        <f t="shared" si="0"/>
        <v>1</v>
      </c>
      <c r="G17" s="5"/>
      <c r="H17" s="5" t="s">
        <v>446</v>
      </c>
      <c r="I17" s="15">
        <v>0</v>
      </c>
      <c r="J17" s="15">
        <v>1</v>
      </c>
      <c r="K17" s="15">
        <v>0</v>
      </c>
      <c r="L17" s="15">
        <v>0</v>
      </c>
      <c r="M17" s="2"/>
    </row>
    <row r="18" spans="1:13" x14ac:dyDescent="0.25">
      <c r="A18" s="5" t="s">
        <v>447</v>
      </c>
      <c r="B18" s="15">
        <f>COUNTIF('Plots_identified species'!$C$2:$C$69,$A18)</f>
        <v>7</v>
      </c>
      <c r="C18" s="15">
        <f>COUNTIF('Plots_identified species'!$C$70:$C$184,$A18)</f>
        <v>11</v>
      </c>
      <c r="D18" s="15">
        <f>COUNTIF('Plots_identified species'!$C$185:$C$246,$A18)</f>
        <v>3</v>
      </c>
      <c r="E18" s="15">
        <f>COUNTIF('Plots_identified species'!$C$247:$C$359,$A18)</f>
        <v>47</v>
      </c>
      <c r="F18" s="16">
        <f t="shared" si="0"/>
        <v>4</v>
      </c>
      <c r="G18" s="5"/>
      <c r="H18" s="5" t="s">
        <v>448</v>
      </c>
      <c r="I18" s="15">
        <v>1</v>
      </c>
      <c r="J18" s="15">
        <v>1</v>
      </c>
      <c r="K18" s="15">
        <v>1</v>
      </c>
      <c r="L18" s="15">
        <v>1</v>
      </c>
      <c r="M18" s="2"/>
    </row>
    <row r="19" spans="1:13" x14ac:dyDescent="0.25">
      <c r="A19" s="5" t="s">
        <v>449</v>
      </c>
      <c r="B19" s="15">
        <f>COUNTIF('Plots_identified species'!$C$2:$C$69,$A19)</f>
        <v>4</v>
      </c>
      <c r="C19" s="15">
        <f>COUNTIF('Plots_identified species'!$C$70:$C$184,$A19)</f>
        <v>4</v>
      </c>
      <c r="D19" s="15">
        <f>COUNTIF('Plots_identified species'!$C$185:$C$246,$A19)</f>
        <v>0</v>
      </c>
      <c r="E19" s="15">
        <f>COUNTIF('Plots_identified species'!$C$247:$C$359,$A19)</f>
        <v>4</v>
      </c>
      <c r="F19" s="16">
        <f t="shared" si="0"/>
        <v>3</v>
      </c>
      <c r="G19" s="5"/>
      <c r="H19" s="5" t="s">
        <v>450</v>
      </c>
      <c r="I19" s="15">
        <v>1</v>
      </c>
      <c r="J19" s="15">
        <v>1</v>
      </c>
      <c r="K19" s="15">
        <v>0</v>
      </c>
      <c r="L19" s="15">
        <v>1</v>
      </c>
      <c r="M19" s="2"/>
    </row>
    <row r="20" spans="1:13" x14ac:dyDescent="0.25">
      <c r="A20" s="5" t="s">
        <v>451</v>
      </c>
      <c r="B20" s="15">
        <f>COUNTIF('Plots_identified species'!$C$2:$C$69,$A20)</f>
        <v>0</v>
      </c>
      <c r="C20" s="15">
        <f>COUNTIF('Plots_identified species'!$C$70:$C$184,$A20)</f>
        <v>1</v>
      </c>
      <c r="D20" s="15">
        <f>COUNTIF('Plots_identified species'!$C$185:$C$246,$A20)</f>
        <v>1</v>
      </c>
      <c r="E20" s="15">
        <f>COUNTIF('Plots_identified species'!$C$247:$C$359,$A20)</f>
        <v>1</v>
      </c>
      <c r="F20" s="16">
        <f t="shared" si="0"/>
        <v>3</v>
      </c>
      <c r="G20" s="5"/>
      <c r="H20" s="5" t="s">
        <v>452</v>
      </c>
      <c r="I20" s="15">
        <v>0</v>
      </c>
      <c r="J20" s="15">
        <v>1</v>
      </c>
      <c r="K20" s="15">
        <v>1</v>
      </c>
      <c r="L20" s="15">
        <v>1</v>
      </c>
      <c r="M20" s="2"/>
    </row>
    <row r="21" spans="1:13" ht="15.75" customHeight="1" x14ac:dyDescent="0.25">
      <c r="A21" s="5" t="s">
        <v>453</v>
      </c>
      <c r="B21" s="15">
        <f>COUNTIF('Plots_identified species'!$C$2:$C$69,$A21)</f>
        <v>0</v>
      </c>
      <c r="C21" s="15">
        <f>COUNTIF('Plots_identified species'!$C$70:$C$184,$A21)</f>
        <v>7</v>
      </c>
      <c r="D21" s="15">
        <f>COUNTIF('Plots_identified species'!$C$185:$C$246,$A21)</f>
        <v>0</v>
      </c>
      <c r="E21" s="15">
        <f>COUNTIF('Plots_identified species'!$C$247:$C$359,$A21)</f>
        <v>0</v>
      </c>
      <c r="F21" s="16">
        <f t="shared" si="0"/>
        <v>1</v>
      </c>
      <c r="G21" s="5"/>
      <c r="H21" s="5" t="s">
        <v>454</v>
      </c>
      <c r="I21" s="15">
        <v>0</v>
      </c>
      <c r="J21" s="15">
        <v>1</v>
      </c>
      <c r="K21" s="15">
        <v>0</v>
      </c>
      <c r="L21" s="15">
        <v>0</v>
      </c>
      <c r="M21" s="2"/>
    </row>
    <row r="22" spans="1:13" ht="15.75" customHeight="1" x14ac:dyDescent="0.25">
      <c r="A22" s="5" t="s">
        <v>455</v>
      </c>
      <c r="B22" s="15">
        <f>COUNTIF('Plots_identified species'!$C$2:$C$69,$A22)</f>
        <v>0</v>
      </c>
      <c r="C22" s="15">
        <f>COUNTIF('Plots_identified species'!$C$70:$C$184,$A22)</f>
        <v>0</v>
      </c>
      <c r="D22" s="15">
        <f>COUNTIF('Plots_identified species'!$C$185:$C$246,$A22)</f>
        <v>0</v>
      </c>
      <c r="E22" s="15">
        <f>COUNTIF('Plots_identified species'!$C$247:$C$359,$A22)</f>
        <v>1</v>
      </c>
      <c r="F22" s="16">
        <f t="shared" si="0"/>
        <v>1</v>
      </c>
      <c r="G22" s="5"/>
      <c r="H22" s="5" t="s">
        <v>456</v>
      </c>
      <c r="I22" s="15">
        <v>0</v>
      </c>
      <c r="J22" s="15">
        <v>0</v>
      </c>
      <c r="K22" s="15">
        <v>0</v>
      </c>
      <c r="L22" s="15">
        <v>1</v>
      </c>
      <c r="M22" s="2"/>
    </row>
    <row r="23" spans="1:13" ht="15.75" customHeight="1" x14ac:dyDescent="0.25">
      <c r="A23" s="5" t="s">
        <v>457</v>
      </c>
      <c r="B23" s="15">
        <f>COUNTIF('Plots_identified species'!$C$2:$C$69,$A23)</f>
        <v>17</v>
      </c>
      <c r="C23" s="15">
        <f>COUNTIF('Plots_identified species'!$C$70:$C$184,$A23)</f>
        <v>4</v>
      </c>
      <c r="D23" s="15">
        <f>COUNTIF('Plots_identified species'!$C$185:$C$246,$A23)</f>
        <v>0</v>
      </c>
      <c r="E23" s="15">
        <f>COUNTIF('Plots_identified species'!$C$247:$C$359,$A23)</f>
        <v>0</v>
      </c>
      <c r="F23" s="16">
        <f t="shared" si="0"/>
        <v>2</v>
      </c>
      <c r="G23" s="5"/>
      <c r="H23" s="5" t="s">
        <v>458</v>
      </c>
      <c r="I23" s="15">
        <v>1</v>
      </c>
      <c r="J23" s="15">
        <v>1</v>
      </c>
      <c r="K23" s="15">
        <v>0</v>
      </c>
      <c r="L23" s="15">
        <v>0</v>
      </c>
      <c r="M23" s="2"/>
    </row>
    <row r="24" spans="1:13" ht="15.75" customHeight="1" x14ac:dyDescent="0.25">
      <c r="A24" s="5" t="s">
        <v>459</v>
      </c>
      <c r="B24" s="15">
        <f>COUNTIF('Plots_identified species'!$C$2:$C$69,$A24)</f>
        <v>0</v>
      </c>
      <c r="C24" s="15">
        <f>COUNTIF('Plots_identified species'!$C$70:$C$184,$A24)</f>
        <v>0</v>
      </c>
      <c r="D24" s="15">
        <f>COUNTIF('Plots_identified species'!$C$185:$C$246,$A24)</f>
        <v>0</v>
      </c>
      <c r="E24" s="15">
        <f>COUNTIF('Plots_identified species'!$C$247:$C$359,$A24)</f>
        <v>1</v>
      </c>
      <c r="F24" s="16">
        <f t="shared" si="0"/>
        <v>1</v>
      </c>
      <c r="G24" s="5"/>
      <c r="H24" s="5" t="s">
        <v>460</v>
      </c>
      <c r="I24" s="15">
        <v>0</v>
      </c>
      <c r="J24" s="15">
        <v>0</v>
      </c>
      <c r="K24" s="15">
        <v>0</v>
      </c>
      <c r="L24" s="15">
        <v>1</v>
      </c>
      <c r="M24" s="2"/>
    </row>
    <row r="25" spans="1:13" ht="15.75" customHeight="1" x14ac:dyDescent="0.25">
      <c r="A25" s="5" t="s">
        <v>93</v>
      </c>
      <c r="B25" s="15">
        <f>COUNTIF('Plots_identified species'!$C$2:$C$69,$A25)</f>
        <v>3</v>
      </c>
      <c r="C25" s="15">
        <f>COUNTIF('Plots_identified species'!$C$70:$C$184,$A25)</f>
        <v>0</v>
      </c>
      <c r="D25" s="15">
        <f>COUNTIF('Plots_identified species'!$C$185:$C$246,$A25)</f>
        <v>3</v>
      </c>
      <c r="E25" s="15">
        <f>COUNTIF('Plots_identified species'!$C$247:$C$359,$A25)</f>
        <v>1</v>
      </c>
      <c r="F25" s="16">
        <f t="shared" si="0"/>
        <v>3</v>
      </c>
      <c r="G25" s="5"/>
      <c r="H25" s="5" t="s">
        <v>93</v>
      </c>
      <c r="I25" s="15">
        <v>1</v>
      </c>
      <c r="J25" s="15">
        <v>0</v>
      </c>
      <c r="K25" s="15">
        <v>1</v>
      </c>
      <c r="L25" s="15">
        <v>1</v>
      </c>
      <c r="M25" s="2"/>
    </row>
    <row r="26" spans="1:13" ht="15.75" customHeight="1" x14ac:dyDescent="0.25">
      <c r="A26" s="5" t="s">
        <v>461</v>
      </c>
      <c r="B26" s="15">
        <f>COUNTIF('Plots_identified species'!$C$2:$C$69,$A26)</f>
        <v>0</v>
      </c>
      <c r="C26" s="15">
        <f>COUNTIF('Plots_identified species'!$C$70:$C$184,$A26)</f>
        <v>0</v>
      </c>
      <c r="D26" s="15">
        <f>COUNTIF('Plots_identified species'!$C$185:$C$246,$A26)</f>
        <v>2</v>
      </c>
      <c r="E26" s="15">
        <f>COUNTIF('Plots_identified species'!$C$247:$C$359,$A26)</f>
        <v>1</v>
      </c>
      <c r="F26" s="16">
        <f t="shared" si="0"/>
        <v>2</v>
      </c>
      <c r="G26" s="5"/>
      <c r="H26" s="5" t="s">
        <v>462</v>
      </c>
      <c r="I26" s="15">
        <v>0</v>
      </c>
      <c r="J26" s="15">
        <v>0</v>
      </c>
      <c r="K26" s="15">
        <v>1</v>
      </c>
      <c r="L26" s="15">
        <v>1</v>
      </c>
      <c r="M26" s="2"/>
    </row>
    <row r="27" spans="1:13" ht="15.75" customHeight="1" x14ac:dyDescent="0.25">
      <c r="A27" s="5" t="s">
        <v>463</v>
      </c>
      <c r="B27" s="15">
        <f>COUNTIF('Plots_identified species'!$C$2:$C$69,$A27)</f>
        <v>0</v>
      </c>
      <c r="C27" s="15">
        <f>COUNTIF('Plots_identified species'!$C$70:$C$184,$A27)</f>
        <v>0</v>
      </c>
      <c r="D27" s="15">
        <f>COUNTIF('Plots_identified species'!$C$185:$C$246,$A27)</f>
        <v>0</v>
      </c>
      <c r="E27" s="15">
        <f>COUNTIF('Plots_identified species'!$C$247:$C$359,$A27)</f>
        <v>1</v>
      </c>
      <c r="F27" s="16">
        <f t="shared" si="0"/>
        <v>1</v>
      </c>
      <c r="G27" s="5"/>
      <c r="H27" s="5" t="s">
        <v>464</v>
      </c>
      <c r="I27" s="15">
        <v>0</v>
      </c>
      <c r="J27" s="15">
        <v>0</v>
      </c>
      <c r="K27" s="15">
        <v>0</v>
      </c>
      <c r="L27" s="15">
        <v>1</v>
      </c>
      <c r="M27" s="2"/>
    </row>
    <row r="28" spans="1:13" ht="15.75" customHeight="1" x14ac:dyDescent="0.25">
      <c r="B28" s="1">
        <f t="shared" ref="B28:E28" si="1">SUM(B3:B27)</f>
        <v>68</v>
      </c>
      <c r="C28" s="1">
        <f t="shared" si="1"/>
        <v>115</v>
      </c>
      <c r="D28" s="1">
        <f t="shared" si="1"/>
        <v>62</v>
      </c>
      <c r="E28" s="1">
        <f t="shared" si="1"/>
        <v>113</v>
      </c>
      <c r="F28" s="17">
        <f>SUM(B28:E28)</f>
        <v>358</v>
      </c>
      <c r="G28" s="2"/>
      <c r="M28" s="2"/>
    </row>
    <row r="29" spans="1:13" ht="15.75" customHeight="1" x14ac:dyDescent="0.25">
      <c r="F29" s="13"/>
      <c r="G29" s="5"/>
    </row>
    <row r="30" spans="1:13" ht="15.75" customHeight="1" x14ac:dyDescent="0.25">
      <c r="F30" s="13"/>
      <c r="G30" s="5"/>
    </row>
    <row r="31" spans="1:13" ht="15.75" customHeight="1" x14ac:dyDescent="0.25">
      <c r="F31" s="13"/>
      <c r="G31" s="5"/>
    </row>
    <row r="32" spans="1:13" ht="15.75" customHeight="1" x14ac:dyDescent="0.25">
      <c r="F32" s="13"/>
      <c r="G32" s="5"/>
    </row>
    <row r="33" spans="6:7" ht="15.75" customHeight="1" x14ac:dyDescent="0.25">
      <c r="F33" s="13"/>
      <c r="G33" s="5"/>
    </row>
    <row r="34" spans="6:7" ht="15.75" customHeight="1" x14ac:dyDescent="0.25">
      <c r="F34" s="13"/>
      <c r="G34" s="5"/>
    </row>
    <row r="35" spans="6:7" ht="15.75" customHeight="1" x14ac:dyDescent="0.25">
      <c r="F35" s="13"/>
      <c r="G35" s="5"/>
    </row>
    <row r="36" spans="6:7" ht="15.75" customHeight="1" x14ac:dyDescent="0.25">
      <c r="F36" s="13"/>
      <c r="G36" s="5"/>
    </row>
    <row r="37" spans="6:7" ht="15.75" customHeight="1" x14ac:dyDescent="0.25">
      <c r="F37" s="13"/>
      <c r="G37" s="5"/>
    </row>
    <row r="38" spans="6:7" ht="15.75" customHeight="1" x14ac:dyDescent="0.25">
      <c r="F38" s="13"/>
      <c r="G38" s="5"/>
    </row>
    <row r="39" spans="6:7" ht="15.75" customHeight="1" x14ac:dyDescent="0.25">
      <c r="F39" s="13"/>
      <c r="G39" s="5"/>
    </row>
    <row r="40" spans="6:7" ht="15.75" customHeight="1" x14ac:dyDescent="0.25">
      <c r="F40" s="13"/>
      <c r="G40" s="5"/>
    </row>
    <row r="41" spans="6:7" ht="15.75" customHeight="1" x14ac:dyDescent="0.25">
      <c r="F41" s="13"/>
      <c r="G41" s="5"/>
    </row>
    <row r="42" spans="6:7" ht="15.75" customHeight="1" x14ac:dyDescent="0.25">
      <c r="F42" s="13"/>
      <c r="G42" s="5"/>
    </row>
    <row r="43" spans="6:7" ht="15.75" customHeight="1" x14ac:dyDescent="0.25">
      <c r="F43" s="13"/>
      <c r="G43" s="5"/>
    </row>
    <row r="44" spans="6:7" ht="15.75" customHeight="1" x14ac:dyDescent="0.25">
      <c r="F44" s="13"/>
      <c r="G44" s="5"/>
    </row>
    <row r="45" spans="6:7" ht="15.75" customHeight="1" x14ac:dyDescent="0.25">
      <c r="F45" s="13"/>
      <c r="G45" s="5"/>
    </row>
    <row r="46" spans="6:7" ht="15.75" customHeight="1" x14ac:dyDescent="0.25">
      <c r="F46" s="13"/>
      <c r="G46" s="5"/>
    </row>
    <row r="47" spans="6:7" ht="15.75" customHeight="1" x14ac:dyDescent="0.25">
      <c r="F47" s="13"/>
      <c r="G47" s="5"/>
    </row>
    <row r="48" spans="6:7" ht="15.75" customHeight="1" x14ac:dyDescent="0.25">
      <c r="F48" s="13"/>
      <c r="G48" s="5"/>
    </row>
    <row r="49" spans="6:7" ht="15.75" customHeight="1" x14ac:dyDescent="0.25">
      <c r="F49" s="13"/>
      <c r="G49" s="5"/>
    </row>
    <row r="50" spans="6:7" ht="15.75" customHeight="1" x14ac:dyDescent="0.25">
      <c r="F50" s="13"/>
      <c r="G50" s="5"/>
    </row>
    <row r="51" spans="6:7" ht="15.75" customHeight="1" x14ac:dyDescent="0.25">
      <c r="F51" s="13"/>
      <c r="G51" s="5"/>
    </row>
    <row r="52" spans="6:7" ht="15.75" customHeight="1" x14ac:dyDescent="0.25">
      <c r="F52" s="13"/>
      <c r="G52" s="5"/>
    </row>
    <row r="53" spans="6:7" ht="15.75" customHeight="1" x14ac:dyDescent="0.25">
      <c r="F53" s="13"/>
      <c r="G53" s="5"/>
    </row>
    <row r="54" spans="6:7" ht="15.75" customHeight="1" x14ac:dyDescent="0.25">
      <c r="F54" s="13"/>
      <c r="G54" s="5"/>
    </row>
    <row r="55" spans="6:7" ht="15.75" customHeight="1" x14ac:dyDescent="0.25">
      <c r="F55" s="13"/>
      <c r="G55" s="5"/>
    </row>
    <row r="56" spans="6:7" ht="15.75" customHeight="1" x14ac:dyDescent="0.25">
      <c r="F56" s="13"/>
      <c r="G56" s="5"/>
    </row>
    <row r="57" spans="6:7" ht="15.75" customHeight="1" x14ac:dyDescent="0.25">
      <c r="F57" s="13"/>
      <c r="G57" s="5"/>
    </row>
    <row r="58" spans="6:7" ht="15.75" customHeight="1" x14ac:dyDescent="0.25">
      <c r="F58" s="13"/>
      <c r="G58" s="5"/>
    </row>
    <row r="59" spans="6:7" ht="15.75" customHeight="1" x14ac:dyDescent="0.25">
      <c r="F59" s="13"/>
      <c r="G59" s="5"/>
    </row>
    <row r="60" spans="6:7" ht="15.75" customHeight="1" x14ac:dyDescent="0.25">
      <c r="F60" s="13"/>
      <c r="G60" s="5"/>
    </row>
    <row r="61" spans="6:7" ht="15.75" customHeight="1" x14ac:dyDescent="0.25">
      <c r="F61" s="13"/>
      <c r="G61" s="5"/>
    </row>
    <row r="62" spans="6:7" ht="15.75" customHeight="1" x14ac:dyDescent="0.25">
      <c r="F62" s="13"/>
      <c r="G62" s="5"/>
    </row>
    <row r="63" spans="6:7" ht="15.75" customHeight="1" x14ac:dyDescent="0.25">
      <c r="F63" s="13"/>
      <c r="G63" s="5"/>
    </row>
    <row r="64" spans="6:7" ht="15.75" customHeight="1" x14ac:dyDescent="0.25">
      <c r="F64" s="13"/>
      <c r="G64" s="5"/>
    </row>
    <row r="65" spans="6:7" ht="15.75" customHeight="1" x14ac:dyDescent="0.25">
      <c r="F65" s="13"/>
      <c r="G65" s="5"/>
    </row>
    <row r="66" spans="6:7" ht="15.75" customHeight="1" x14ac:dyDescent="0.25">
      <c r="F66" s="13"/>
      <c r="G66" s="5"/>
    </row>
    <row r="67" spans="6:7" ht="15.75" customHeight="1" x14ac:dyDescent="0.25">
      <c r="F67" s="13"/>
      <c r="G67" s="5"/>
    </row>
    <row r="68" spans="6:7" ht="15.75" customHeight="1" x14ac:dyDescent="0.25">
      <c r="F68" s="13"/>
      <c r="G68" s="5"/>
    </row>
    <row r="69" spans="6:7" ht="15.75" customHeight="1" x14ac:dyDescent="0.25">
      <c r="F69" s="13"/>
      <c r="G69" s="5"/>
    </row>
    <row r="70" spans="6:7" ht="15.75" customHeight="1" x14ac:dyDescent="0.25">
      <c r="F70" s="13"/>
      <c r="G70" s="5"/>
    </row>
    <row r="71" spans="6:7" ht="15.75" customHeight="1" x14ac:dyDescent="0.25">
      <c r="F71" s="13"/>
      <c r="G71" s="5"/>
    </row>
    <row r="72" spans="6:7" ht="15.75" customHeight="1" x14ac:dyDescent="0.25">
      <c r="F72" s="13"/>
      <c r="G72" s="5"/>
    </row>
    <row r="73" spans="6:7" ht="15.75" customHeight="1" x14ac:dyDescent="0.25">
      <c r="F73" s="13"/>
      <c r="G73" s="5"/>
    </row>
    <row r="74" spans="6:7" ht="15.75" customHeight="1" x14ac:dyDescent="0.25">
      <c r="F74" s="13"/>
      <c r="G74" s="5"/>
    </row>
    <row r="75" spans="6:7" ht="15.75" customHeight="1" x14ac:dyDescent="0.25">
      <c r="F75" s="13"/>
      <c r="G75" s="5"/>
    </row>
    <row r="76" spans="6:7" ht="15.75" customHeight="1" x14ac:dyDescent="0.25">
      <c r="F76" s="13"/>
      <c r="G76" s="5"/>
    </row>
    <row r="77" spans="6:7" ht="15.75" customHeight="1" x14ac:dyDescent="0.25">
      <c r="F77" s="13"/>
      <c r="G77" s="5"/>
    </row>
    <row r="78" spans="6:7" ht="15.75" customHeight="1" x14ac:dyDescent="0.25">
      <c r="F78" s="13"/>
      <c r="G78" s="5"/>
    </row>
    <row r="79" spans="6:7" ht="15.75" customHeight="1" x14ac:dyDescent="0.25">
      <c r="F79" s="13"/>
      <c r="G79" s="5"/>
    </row>
    <row r="80" spans="6:7" ht="15.75" customHeight="1" x14ac:dyDescent="0.25">
      <c r="F80" s="13"/>
      <c r="G80" s="5"/>
    </row>
    <row r="81" spans="6:7" ht="15.75" customHeight="1" x14ac:dyDescent="0.25">
      <c r="F81" s="13"/>
      <c r="G81" s="5"/>
    </row>
    <row r="82" spans="6:7" ht="15.75" customHeight="1" x14ac:dyDescent="0.25">
      <c r="F82" s="13"/>
      <c r="G82" s="5"/>
    </row>
    <row r="83" spans="6:7" ht="15.75" customHeight="1" x14ac:dyDescent="0.25">
      <c r="F83" s="13"/>
      <c r="G83" s="5"/>
    </row>
    <row r="84" spans="6:7" ht="15.75" customHeight="1" x14ac:dyDescent="0.25">
      <c r="F84" s="13"/>
      <c r="G84" s="5"/>
    </row>
    <row r="85" spans="6:7" ht="15.75" customHeight="1" x14ac:dyDescent="0.25">
      <c r="F85" s="13"/>
      <c r="G85" s="5"/>
    </row>
    <row r="86" spans="6:7" ht="15.75" customHeight="1" x14ac:dyDescent="0.25">
      <c r="F86" s="13"/>
      <c r="G86" s="5"/>
    </row>
    <row r="87" spans="6:7" ht="15.75" customHeight="1" x14ac:dyDescent="0.25">
      <c r="F87" s="13"/>
      <c r="G87" s="5"/>
    </row>
    <row r="88" spans="6:7" ht="15.75" customHeight="1" x14ac:dyDescent="0.25">
      <c r="F88" s="13"/>
      <c r="G88" s="5"/>
    </row>
    <row r="89" spans="6:7" ht="15.75" customHeight="1" x14ac:dyDescent="0.25">
      <c r="F89" s="13"/>
      <c r="G89" s="5"/>
    </row>
    <row r="90" spans="6:7" ht="15.75" customHeight="1" x14ac:dyDescent="0.25">
      <c r="F90" s="13"/>
      <c r="G90" s="5"/>
    </row>
    <row r="91" spans="6:7" ht="15.75" customHeight="1" x14ac:dyDescent="0.25">
      <c r="F91" s="13"/>
      <c r="G91" s="5"/>
    </row>
    <row r="92" spans="6:7" ht="15.75" customHeight="1" x14ac:dyDescent="0.25">
      <c r="F92" s="13"/>
      <c r="G92" s="5"/>
    </row>
    <row r="93" spans="6:7" ht="15.75" customHeight="1" x14ac:dyDescent="0.25">
      <c r="F93" s="13"/>
      <c r="G93" s="5"/>
    </row>
    <row r="94" spans="6:7" ht="15.75" customHeight="1" x14ac:dyDescent="0.25">
      <c r="F94" s="13"/>
      <c r="G94" s="5"/>
    </row>
    <row r="95" spans="6:7" ht="15.75" customHeight="1" x14ac:dyDescent="0.25">
      <c r="F95" s="13"/>
      <c r="G95" s="5"/>
    </row>
    <row r="96" spans="6:7" ht="15.75" customHeight="1" x14ac:dyDescent="0.25">
      <c r="F96" s="13"/>
      <c r="G96" s="5"/>
    </row>
    <row r="97" spans="6:7" ht="15.75" customHeight="1" x14ac:dyDescent="0.25">
      <c r="F97" s="13"/>
      <c r="G97" s="5"/>
    </row>
    <row r="98" spans="6:7" ht="15.75" customHeight="1" x14ac:dyDescent="0.25">
      <c r="F98" s="13"/>
      <c r="G98" s="5"/>
    </row>
    <row r="99" spans="6:7" ht="15.75" customHeight="1" x14ac:dyDescent="0.25">
      <c r="F99" s="13"/>
      <c r="G99" s="5"/>
    </row>
    <row r="100" spans="6:7" ht="15.75" customHeight="1" x14ac:dyDescent="0.25">
      <c r="F100" s="13"/>
      <c r="G100" s="5"/>
    </row>
    <row r="101" spans="6:7" ht="15.75" customHeight="1" x14ac:dyDescent="0.25">
      <c r="F101" s="13"/>
      <c r="G101" s="5"/>
    </row>
    <row r="102" spans="6:7" ht="15.75" customHeight="1" x14ac:dyDescent="0.25">
      <c r="F102" s="13"/>
      <c r="G102" s="5"/>
    </row>
    <row r="103" spans="6:7" ht="15.75" customHeight="1" x14ac:dyDescent="0.25">
      <c r="F103" s="13"/>
      <c r="G103" s="5"/>
    </row>
    <row r="104" spans="6:7" ht="15.75" customHeight="1" x14ac:dyDescent="0.25">
      <c r="F104" s="13"/>
      <c r="G104" s="5"/>
    </row>
    <row r="105" spans="6:7" ht="15.75" customHeight="1" x14ac:dyDescent="0.25">
      <c r="F105" s="13"/>
      <c r="G105" s="5"/>
    </row>
    <row r="106" spans="6:7" ht="15.75" customHeight="1" x14ac:dyDescent="0.25">
      <c r="F106" s="13"/>
      <c r="G106" s="5"/>
    </row>
    <row r="107" spans="6:7" ht="15.75" customHeight="1" x14ac:dyDescent="0.25">
      <c r="F107" s="13"/>
      <c r="G107" s="5"/>
    </row>
    <row r="108" spans="6:7" ht="15.75" customHeight="1" x14ac:dyDescent="0.25">
      <c r="F108" s="13"/>
      <c r="G108" s="5"/>
    </row>
    <row r="109" spans="6:7" ht="15.75" customHeight="1" x14ac:dyDescent="0.25">
      <c r="F109" s="13"/>
      <c r="G109" s="5"/>
    </row>
    <row r="110" spans="6:7" ht="15.75" customHeight="1" x14ac:dyDescent="0.25">
      <c r="F110" s="13"/>
      <c r="G110" s="5"/>
    </row>
    <row r="111" spans="6:7" ht="15.75" customHeight="1" x14ac:dyDescent="0.25">
      <c r="F111" s="13"/>
      <c r="G111" s="5"/>
    </row>
    <row r="112" spans="6:7" ht="15.75" customHeight="1" x14ac:dyDescent="0.25">
      <c r="F112" s="13"/>
      <c r="G112" s="5"/>
    </row>
    <row r="113" spans="6:7" ht="15.75" customHeight="1" x14ac:dyDescent="0.25">
      <c r="F113" s="13"/>
      <c r="G113" s="5"/>
    </row>
    <row r="114" spans="6:7" ht="15.75" customHeight="1" x14ac:dyDescent="0.25">
      <c r="F114" s="13"/>
      <c r="G114" s="5"/>
    </row>
    <row r="115" spans="6:7" ht="15.75" customHeight="1" x14ac:dyDescent="0.25">
      <c r="F115" s="13"/>
      <c r="G115" s="5"/>
    </row>
    <row r="116" spans="6:7" ht="15.75" customHeight="1" x14ac:dyDescent="0.25">
      <c r="F116" s="13"/>
      <c r="G116" s="5"/>
    </row>
    <row r="117" spans="6:7" ht="15.75" customHeight="1" x14ac:dyDescent="0.25">
      <c r="F117" s="13"/>
      <c r="G117" s="5"/>
    </row>
    <row r="118" spans="6:7" ht="15.75" customHeight="1" x14ac:dyDescent="0.25">
      <c r="F118" s="13"/>
      <c r="G118" s="5"/>
    </row>
    <row r="119" spans="6:7" ht="15.75" customHeight="1" x14ac:dyDescent="0.25">
      <c r="F119" s="13"/>
      <c r="G119" s="5"/>
    </row>
    <row r="120" spans="6:7" ht="15.75" customHeight="1" x14ac:dyDescent="0.25">
      <c r="F120" s="13"/>
      <c r="G120" s="5"/>
    </row>
    <row r="121" spans="6:7" ht="15.75" customHeight="1" x14ac:dyDescent="0.25">
      <c r="F121" s="13"/>
      <c r="G121" s="5"/>
    </row>
    <row r="122" spans="6:7" ht="15.75" customHeight="1" x14ac:dyDescent="0.25">
      <c r="F122" s="13"/>
      <c r="G122" s="5"/>
    </row>
    <row r="123" spans="6:7" ht="15.75" customHeight="1" x14ac:dyDescent="0.25">
      <c r="F123" s="13"/>
      <c r="G123" s="5"/>
    </row>
    <row r="124" spans="6:7" ht="15.75" customHeight="1" x14ac:dyDescent="0.25">
      <c r="F124" s="13"/>
      <c r="G124" s="5"/>
    </row>
    <row r="125" spans="6:7" ht="15.75" customHeight="1" x14ac:dyDescent="0.25">
      <c r="F125" s="13"/>
      <c r="G125" s="5"/>
    </row>
    <row r="126" spans="6:7" ht="15.75" customHeight="1" x14ac:dyDescent="0.25">
      <c r="F126" s="13"/>
      <c r="G126" s="5"/>
    </row>
    <row r="127" spans="6:7" ht="15.75" customHeight="1" x14ac:dyDescent="0.25">
      <c r="F127" s="13"/>
      <c r="G127" s="5"/>
    </row>
    <row r="128" spans="6:7" ht="15.75" customHeight="1" x14ac:dyDescent="0.25">
      <c r="F128" s="13"/>
      <c r="G128" s="5"/>
    </row>
    <row r="129" spans="6:7" ht="15.75" customHeight="1" x14ac:dyDescent="0.25">
      <c r="F129" s="13"/>
      <c r="G129" s="5"/>
    </row>
    <row r="130" spans="6:7" ht="15.75" customHeight="1" x14ac:dyDescent="0.25">
      <c r="F130" s="13"/>
      <c r="G130" s="5"/>
    </row>
    <row r="131" spans="6:7" ht="15.75" customHeight="1" x14ac:dyDescent="0.25">
      <c r="F131" s="13"/>
      <c r="G131" s="5"/>
    </row>
    <row r="132" spans="6:7" ht="15.75" customHeight="1" x14ac:dyDescent="0.25">
      <c r="F132" s="13"/>
      <c r="G132" s="5"/>
    </row>
    <row r="133" spans="6:7" ht="15.75" customHeight="1" x14ac:dyDescent="0.25">
      <c r="F133" s="13"/>
      <c r="G133" s="5"/>
    </row>
    <row r="134" spans="6:7" ht="15.75" customHeight="1" x14ac:dyDescent="0.25">
      <c r="F134" s="13"/>
      <c r="G134" s="5"/>
    </row>
    <row r="135" spans="6:7" ht="15.75" customHeight="1" x14ac:dyDescent="0.25">
      <c r="F135" s="13"/>
      <c r="G135" s="5"/>
    </row>
    <row r="136" spans="6:7" ht="15.75" customHeight="1" x14ac:dyDescent="0.25">
      <c r="F136" s="13"/>
      <c r="G136" s="5"/>
    </row>
    <row r="137" spans="6:7" ht="15.75" customHeight="1" x14ac:dyDescent="0.25">
      <c r="F137" s="13"/>
      <c r="G137" s="5"/>
    </row>
    <row r="138" spans="6:7" ht="15.75" customHeight="1" x14ac:dyDescent="0.25">
      <c r="F138" s="13"/>
      <c r="G138" s="5"/>
    </row>
    <row r="139" spans="6:7" ht="15.75" customHeight="1" x14ac:dyDescent="0.25">
      <c r="F139" s="13"/>
      <c r="G139" s="5"/>
    </row>
    <row r="140" spans="6:7" ht="15.75" customHeight="1" x14ac:dyDescent="0.25">
      <c r="F140" s="13"/>
      <c r="G140" s="5"/>
    </row>
    <row r="141" spans="6:7" ht="15.75" customHeight="1" x14ac:dyDescent="0.25">
      <c r="F141" s="13"/>
      <c r="G141" s="5"/>
    </row>
    <row r="142" spans="6:7" ht="15.75" customHeight="1" x14ac:dyDescent="0.25">
      <c r="F142" s="13"/>
      <c r="G142" s="5"/>
    </row>
    <row r="143" spans="6:7" ht="15.75" customHeight="1" x14ac:dyDescent="0.25">
      <c r="F143" s="13"/>
      <c r="G143" s="5"/>
    </row>
    <row r="144" spans="6:7" ht="15.75" customHeight="1" x14ac:dyDescent="0.25">
      <c r="F144" s="13"/>
      <c r="G144" s="5"/>
    </row>
    <row r="145" spans="6:7" ht="15.75" customHeight="1" x14ac:dyDescent="0.25">
      <c r="F145" s="13"/>
      <c r="G145" s="5"/>
    </row>
    <row r="146" spans="6:7" ht="15.75" customHeight="1" x14ac:dyDescent="0.25">
      <c r="F146" s="13"/>
      <c r="G146" s="5"/>
    </row>
    <row r="147" spans="6:7" ht="15.75" customHeight="1" x14ac:dyDescent="0.25">
      <c r="F147" s="13"/>
      <c r="G147" s="5"/>
    </row>
    <row r="148" spans="6:7" ht="15.75" customHeight="1" x14ac:dyDescent="0.25">
      <c r="F148" s="13"/>
      <c r="G148" s="5"/>
    </row>
    <row r="149" spans="6:7" ht="15.75" customHeight="1" x14ac:dyDescent="0.25">
      <c r="F149" s="13"/>
      <c r="G149" s="5"/>
    </row>
    <row r="150" spans="6:7" ht="15.75" customHeight="1" x14ac:dyDescent="0.25">
      <c r="F150" s="13"/>
      <c r="G150" s="5"/>
    </row>
    <row r="151" spans="6:7" ht="15.75" customHeight="1" x14ac:dyDescent="0.25">
      <c r="F151" s="13"/>
      <c r="G151" s="5"/>
    </row>
    <row r="152" spans="6:7" ht="15.75" customHeight="1" x14ac:dyDescent="0.25">
      <c r="F152" s="13"/>
      <c r="G152" s="5"/>
    </row>
    <row r="153" spans="6:7" ht="15.75" customHeight="1" x14ac:dyDescent="0.25">
      <c r="F153" s="13"/>
      <c r="G153" s="5"/>
    </row>
    <row r="154" spans="6:7" ht="15.75" customHeight="1" x14ac:dyDescent="0.25">
      <c r="F154" s="13"/>
      <c r="G154" s="5"/>
    </row>
    <row r="155" spans="6:7" ht="15.75" customHeight="1" x14ac:dyDescent="0.25">
      <c r="F155" s="13"/>
      <c r="G155" s="5"/>
    </row>
    <row r="156" spans="6:7" ht="15.75" customHeight="1" x14ac:dyDescent="0.25">
      <c r="F156" s="13"/>
      <c r="G156" s="5"/>
    </row>
    <row r="157" spans="6:7" ht="15.75" customHeight="1" x14ac:dyDescent="0.25">
      <c r="F157" s="13"/>
      <c r="G157" s="5"/>
    </row>
    <row r="158" spans="6:7" ht="15.75" customHeight="1" x14ac:dyDescent="0.25">
      <c r="F158" s="13"/>
      <c r="G158" s="5"/>
    </row>
    <row r="159" spans="6:7" ht="15.75" customHeight="1" x14ac:dyDescent="0.25">
      <c r="F159" s="13"/>
      <c r="G159" s="5"/>
    </row>
    <row r="160" spans="6:7" ht="15.75" customHeight="1" x14ac:dyDescent="0.25">
      <c r="F160" s="13"/>
      <c r="G160" s="5"/>
    </row>
    <row r="161" spans="6:7" ht="15.75" customHeight="1" x14ac:dyDescent="0.25">
      <c r="F161" s="13"/>
      <c r="G161" s="5"/>
    </row>
    <row r="162" spans="6:7" ht="15.75" customHeight="1" x14ac:dyDescent="0.25">
      <c r="F162" s="13"/>
      <c r="G162" s="5"/>
    </row>
    <row r="163" spans="6:7" ht="15.75" customHeight="1" x14ac:dyDescent="0.25">
      <c r="F163" s="13"/>
      <c r="G163" s="5"/>
    </row>
    <row r="164" spans="6:7" ht="15.75" customHeight="1" x14ac:dyDescent="0.25">
      <c r="F164" s="13"/>
      <c r="G164" s="5"/>
    </row>
    <row r="165" spans="6:7" ht="15.75" customHeight="1" x14ac:dyDescent="0.25">
      <c r="F165" s="13"/>
      <c r="G165" s="5"/>
    </row>
    <row r="166" spans="6:7" ht="15.75" customHeight="1" x14ac:dyDescent="0.25">
      <c r="F166" s="13"/>
      <c r="G166" s="5"/>
    </row>
    <row r="167" spans="6:7" ht="15.75" customHeight="1" x14ac:dyDescent="0.25">
      <c r="F167" s="13"/>
      <c r="G167" s="5"/>
    </row>
    <row r="168" spans="6:7" ht="15.75" customHeight="1" x14ac:dyDescent="0.25">
      <c r="F168" s="13"/>
      <c r="G168" s="5"/>
    </row>
    <row r="169" spans="6:7" ht="15.75" customHeight="1" x14ac:dyDescent="0.25">
      <c r="F169" s="13"/>
      <c r="G169" s="5"/>
    </row>
    <row r="170" spans="6:7" ht="15.75" customHeight="1" x14ac:dyDescent="0.25">
      <c r="F170" s="13"/>
      <c r="G170" s="5"/>
    </row>
    <row r="171" spans="6:7" ht="15.75" customHeight="1" x14ac:dyDescent="0.25">
      <c r="F171" s="13"/>
      <c r="G171" s="5"/>
    </row>
    <row r="172" spans="6:7" ht="15.75" customHeight="1" x14ac:dyDescent="0.25">
      <c r="F172" s="13"/>
      <c r="G172" s="5"/>
    </row>
    <row r="173" spans="6:7" ht="15.75" customHeight="1" x14ac:dyDescent="0.25">
      <c r="F173" s="13"/>
      <c r="G173" s="5"/>
    </row>
    <row r="174" spans="6:7" ht="15.75" customHeight="1" x14ac:dyDescent="0.25">
      <c r="F174" s="13"/>
      <c r="G174" s="5"/>
    </row>
    <row r="175" spans="6:7" ht="15.75" customHeight="1" x14ac:dyDescent="0.25">
      <c r="F175" s="13"/>
      <c r="G175" s="5"/>
    </row>
    <row r="176" spans="6:7" ht="15.75" customHeight="1" x14ac:dyDescent="0.25">
      <c r="F176" s="13"/>
      <c r="G176" s="5"/>
    </row>
    <row r="177" spans="6:7" ht="15.75" customHeight="1" x14ac:dyDescent="0.25">
      <c r="F177" s="13"/>
      <c r="G177" s="5"/>
    </row>
    <row r="178" spans="6:7" ht="15.75" customHeight="1" x14ac:dyDescent="0.25">
      <c r="F178" s="13"/>
      <c r="G178" s="5"/>
    </row>
    <row r="179" spans="6:7" ht="15.75" customHeight="1" x14ac:dyDescent="0.25">
      <c r="F179" s="13"/>
      <c r="G179" s="5"/>
    </row>
    <row r="180" spans="6:7" ht="15.75" customHeight="1" x14ac:dyDescent="0.25">
      <c r="F180" s="13"/>
      <c r="G180" s="5"/>
    </row>
    <row r="181" spans="6:7" ht="15.75" customHeight="1" x14ac:dyDescent="0.25">
      <c r="F181" s="13"/>
      <c r="G181" s="5"/>
    </row>
    <row r="182" spans="6:7" ht="15.75" customHeight="1" x14ac:dyDescent="0.25">
      <c r="F182" s="13"/>
      <c r="G182" s="5"/>
    </row>
    <row r="183" spans="6:7" ht="15.75" customHeight="1" x14ac:dyDescent="0.25">
      <c r="F183" s="13"/>
      <c r="G183" s="5"/>
    </row>
    <row r="184" spans="6:7" ht="15.75" customHeight="1" x14ac:dyDescent="0.25">
      <c r="F184" s="13"/>
      <c r="G184" s="5"/>
    </row>
    <row r="185" spans="6:7" ht="15.75" customHeight="1" x14ac:dyDescent="0.25">
      <c r="F185" s="13"/>
      <c r="G185" s="5"/>
    </row>
    <row r="186" spans="6:7" ht="15.75" customHeight="1" x14ac:dyDescent="0.25">
      <c r="F186" s="13"/>
      <c r="G186" s="5"/>
    </row>
    <row r="187" spans="6:7" ht="15.75" customHeight="1" x14ac:dyDescent="0.25">
      <c r="F187" s="13"/>
      <c r="G187" s="5"/>
    </row>
    <row r="188" spans="6:7" ht="15.75" customHeight="1" x14ac:dyDescent="0.25">
      <c r="F188" s="13"/>
      <c r="G188" s="5"/>
    </row>
    <row r="189" spans="6:7" ht="15.75" customHeight="1" x14ac:dyDescent="0.25">
      <c r="F189" s="13"/>
      <c r="G189" s="5"/>
    </row>
    <row r="190" spans="6:7" ht="15.75" customHeight="1" x14ac:dyDescent="0.25">
      <c r="F190" s="13"/>
      <c r="G190" s="5"/>
    </row>
    <row r="191" spans="6:7" ht="15.75" customHeight="1" x14ac:dyDescent="0.25">
      <c r="F191" s="13"/>
      <c r="G191" s="5"/>
    </row>
    <row r="192" spans="6:7" ht="15.75" customHeight="1" x14ac:dyDescent="0.25">
      <c r="F192" s="13"/>
      <c r="G192" s="5"/>
    </row>
    <row r="193" spans="6:7" ht="15.75" customHeight="1" x14ac:dyDescent="0.25">
      <c r="F193" s="13"/>
      <c r="G193" s="5"/>
    </row>
    <row r="194" spans="6:7" ht="15.75" customHeight="1" x14ac:dyDescent="0.25">
      <c r="F194" s="13"/>
      <c r="G194" s="5"/>
    </row>
    <row r="195" spans="6:7" ht="15.75" customHeight="1" x14ac:dyDescent="0.25">
      <c r="F195" s="13"/>
      <c r="G195" s="5"/>
    </row>
    <row r="196" spans="6:7" ht="15.75" customHeight="1" x14ac:dyDescent="0.25">
      <c r="F196" s="13"/>
      <c r="G196" s="5"/>
    </row>
    <row r="197" spans="6:7" ht="15.75" customHeight="1" x14ac:dyDescent="0.25">
      <c r="F197" s="13"/>
      <c r="G197" s="5"/>
    </row>
    <row r="198" spans="6:7" ht="15.75" customHeight="1" x14ac:dyDescent="0.25">
      <c r="F198" s="13"/>
      <c r="G198" s="5"/>
    </row>
    <row r="199" spans="6:7" ht="15.75" customHeight="1" x14ac:dyDescent="0.25">
      <c r="F199" s="13"/>
      <c r="G199" s="5"/>
    </row>
    <row r="200" spans="6:7" ht="15.75" customHeight="1" x14ac:dyDescent="0.25">
      <c r="F200" s="13"/>
      <c r="G200" s="5"/>
    </row>
    <row r="201" spans="6:7" ht="15.75" customHeight="1" x14ac:dyDescent="0.25">
      <c r="F201" s="13"/>
      <c r="G201" s="5"/>
    </row>
    <row r="202" spans="6:7" ht="15.75" customHeight="1" x14ac:dyDescent="0.25">
      <c r="F202" s="13"/>
      <c r="G202" s="5"/>
    </row>
    <row r="203" spans="6:7" ht="15.75" customHeight="1" x14ac:dyDescent="0.25">
      <c r="F203" s="13"/>
      <c r="G203" s="5"/>
    </row>
    <row r="204" spans="6:7" ht="15.75" customHeight="1" x14ac:dyDescent="0.25">
      <c r="F204" s="13"/>
      <c r="G204" s="5"/>
    </row>
    <row r="205" spans="6:7" ht="15.75" customHeight="1" x14ac:dyDescent="0.25">
      <c r="F205" s="13"/>
      <c r="G205" s="5"/>
    </row>
    <row r="206" spans="6:7" ht="15.75" customHeight="1" x14ac:dyDescent="0.25">
      <c r="F206" s="13"/>
      <c r="G206" s="5"/>
    </row>
    <row r="207" spans="6:7" ht="15.75" customHeight="1" x14ac:dyDescent="0.25">
      <c r="F207" s="13"/>
      <c r="G207" s="5"/>
    </row>
    <row r="208" spans="6:7" ht="15.75" customHeight="1" x14ac:dyDescent="0.25">
      <c r="F208" s="13"/>
      <c r="G208" s="5"/>
    </row>
    <row r="209" spans="6:7" ht="15.75" customHeight="1" x14ac:dyDescent="0.25">
      <c r="F209" s="13"/>
      <c r="G209" s="5"/>
    </row>
    <row r="210" spans="6:7" ht="15.75" customHeight="1" x14ac:dyDescent="0.25">
      <c r="F210" s="13"/>
      <c r="G210" s="5"/>
    </row>
    <row r="211" spans="6:7" ht="15.75" customHeight="1" x14ac:dyDescent="0.25">
      <c r="F211" s="13"/>
      <c r="G211" s="5"/>
    </row>
    <row r="212" spans="6:7" ht="15.75" customHeight="1" x14ac:dyDescent="0.25">
      <c r="F212" s="13"/>
      <c r="G212" s="5"/>
    </row>
    <row r="213" spans="6:7" ht="15.75" customHeight="1" x14ac:dyDescent="0.25">
      <c r="F213" s="13"/>
      <c r="G213" s="5"/>
    </row>
    <row r="214" spans="6:7" ht="15.75" customHeight="1" x14ac:dyDescent="0.25">
      <c r="F214" s="13"/>
      <c r="G214" s="5"/>
    </row>
    <row r="215" spans="6:7" ht="15.75" customHeight="1" x14ac:dyDescent="0.25">
      <c r="F215" s="13"/>
      <c r="G215" s="5"/>
    </row>
    <row r="216" spans="6:7" ht="15.75" customHeight="1" x14ac:dyDescent="0.25">
      <c r="F216" s="13"/>
      <c r="G216" s="5"/>
    </row>
    <row r="217" spans="6:7" ht="15.75" customHeight="1" x14ac:dyDescent="0.25">
      <c r="F217" s="13"/>
      <c r="G217" s="5"/>
    </row>
    <row r="218" spans="6:7" ht="15.75" customHeight="1" x14ac:dyDescent="0.25">
      <c r="F218" s="13"/>
      <c r="G218" s="5"/>
    </row>
    <row r="219" spans="6:7" ht="15.75" customHeight="1" x14ac:dyDescent="0.25">
      <c r="F219" s="13"/>
      <c r="G219" s="5"/>
    </row>
    <row r="220" spans="6:7" ht="15.75" customHeight="1" x14ac:dyDescent="0.25">
      <c r="F220" s="13"/>
      <c r="G220" s="5"/>
    </row>
    <row r="221" spans="6:7" ht="15.75" customHeight="1" x14ac:dyDescent="0.25">
      <c r="F221" s="13"/>
      <c r="G221" s="5"/>
    </row>
    <row r="222" spans="6:7" ht="15.75" customHeight="1" x14ac:dyDescent="0.25">
      <c r="F222" s="13"/>
      <c r="G222" s="5"/>
    </row>
    <row r="223" spans="6:7" ht="15.75" customHeight="1" x14ac:dyDescent="0.25">
      <c r="F223" s="13"/>
      <c r="G223" s="5"/>
    </row>
    <row r="224" spans="6:7" ht="15.75" customHeight="1" x14ac:dyDescent="0.25">
      <c r="F224" s="13"/>
      <c r="G224" s="5"/>
    </row>
    <row r="225" spans="6:7" ht="15.75" customHeight="1" x14ac:dyDescent="0.25">
      <c r="F225" s="13"/>
      <c r="G225" s="5"/>
    </row>
    <row r="226" spans="6:7" ht="15.75" customHeight="1" x14ac:dyDescent="0.25">
      <c r="F226" s="13"/>
      <c r="G226" s="5"/>
    </row>
    <row r="227" spans="6:7" ht="15.75" customHeight="1" x14ac:dyDescent="0.25">
      <c r="F227" s="13"/>
      <c r="G227" s="5"/>
    </row>
    <row r="228" spans="6:7" ht="15.75" customHeight="1" x14ac:dyDescent="0.25">
      <c r="F228" s="13"/>
      <c r="G228" s="5"/>
    </row>
    <row r="229" spans="6:7" ht="15.75" customHeight="1" x14ac:dyDescent="0.25">
      <c r="F229" s="13"/>
      <c r="G229" s="5"/>
    </row>
    <row r="230" spans="6:7" ht="15.75" customHeight="1" x14ac:dyDescent="0.25">
      <c r="F230" s="13"/>
      <c r="G230" s="5"/>
    </row>
    <row r="231" spans="6:7" ht="15.75" customHeight="1" x14ac:dyDescent="0.25">
      <c r="F231" s="13"/>
      <c r="G231" s="5"/>
    </row>
    <row r="232" spans="6:7" ht="15.75" customHeight="1" x14ac:dyDescent="0.25">
      <c r="F232" s="13"/>
      <c r="G232" s="5"/>
    </row>
    <row r="233" spans="6:7" ht="15.75" customHeight="1" x14ac:dyDescent="0.25">
      <c r="F233" s="13"/>
      <c r="G233" s="5"/>
    </row>
    <row r="234" spans="6:7" ht="15.75" customHeight="1" x14ac:dyDescent="0.25">
      <c r="F234" s="13"/>
      <c r="G234" s="5"/>
    </row>
    <row r="235" spans="6:7" ht="15.75" customHeight="1" x14ac:dyDescent="0.25">
      <c r="F235" s="13"/>
      <c r="G235" s="5"/>
    </row>
    <row r="236" spans="6:7" ht="15.75" customHeight="1" x14ac:dyDescent="0.25">
      <c r="F236" s="13"/>
      <c r="G236" s="5"/>
    </row>
    <row r="237" spans="6:7" ht="15.75" customHeight="1" x14ac:dyDescent="0.25">
      <c r="F237" s="13"/>
      <c r="G237" s="5"/>
    </row>
    <row r="238" spans="6:7" ht="15.75" customHeight="1" x14ac:dyDescent="0.25">
      <c r="F238" s="13"/>
      <c r="G238" s="5"/>
    </row>
    <row r="239" spans="6:7" ht="15.75" customHeight="1" x14ac:dyDescent="0.25">
      <c r="F239" s="13"/>
      <c r="G239" s="5"/>
    </row>
    <row r="240" spans="6:7" ht="15.75" customHeight="1" x14ac:dyDescent="0.25">
      <c r="F240" s="13"/>
      <c r="G240" s="5"/>
    </row>
    <row r="241" spans="6:7" ht="15.75" customHeight="1" x14ac:dyDescent="0.25">
      <c r="F241" s="13"/>
      <c r="G241" s="5"/>
    </row>
    <row r="242" spans="6:7" ht="15.75" customHeight="1" x14ac:dyDescent="0.25">
      <c r="F242" s="13"/>
      <c r="G242" s="5"/>
    </row>
    <row r="243" spans="6:7" ht="15.75" customHeight="1" x14ac:dyDescent="0.25">
      <c r="F243" s="13"/>
      <c r="G243" s="5"/>
    </row>
    <row r="244" spans="6:7" ht="15.75" customHeight="1" x14ac:dyDescent="0.25">
      <c r="F244" s="13"/>
      <c r="G244" s="5"/>
    </row>
    <row r="245" spans="6:7" ht="15.75" customHeight="1" x14ac:dyDescent="0.25">
      <c r="F245" s="13"/>
      <c r="G245" s="5"/>
    </row>
    <row r="246" spans="6:7" ht="15.75" customHeight="1" x14ac:dyDescent="0.25">
      <c r="F246" s="13"/>
      <c r="G246" s="5"/>
    </row>
    <row r="247" spans="6:7" ht="15.75" customHeight="1" x14ac:dyDescent="0.25">
      <c r="F247" s="13"/>
      <c r="G247" s="5"/>
    </row>
    <row r="248" spans="6:7" ht="15.75" customHeight="1" x14ac:dyDescent="0.25">
      <c r="F248" s="13"/>
      <c r="G248" s="5"/>
    </row>
    <row r="249" spans="6:7" ht="15.75" customHeight="1" x14ac:dyDescent="0.25">
      <c r="F249" s="13"/>
      <c r="G249" s="5"/>
    </row>
    <row r="250" spans="6:7" ht="15.75" customHeight="1" x14ac:dyDescent="0.25">
      <c r="F250" s="13"/>
      <c r="G250" s="5"/>
    </row>
    <row r="251" spans="6:7" ht="15.75" customHeight="1" x14ac:dyDescent="0.25">
      <c r="F251" s="13"/>
      <c r="G251" s="5"/>
    </row>
    <row r="252" spans="6:7" ht="15.75" customHeight="1" x14ac:dyDescent="0.25">
      <c r="F252" s="13"/>
      <c r="G252" s="5"/>
    </row>
    <row r="253" spans="6:7" ht="15.75" customHeight="1" x14ac:dyDescent="0.25">
      <c r="F253" s="13"/>
      <c r="G253" s="5"/>
    </row>
    <row r="254" spans="6:7" ht="15.75" customHeight="1" x14ac:dyDescent="0.25">
      <c r="F254" s="13"/>
      <c r="G254" s="5"/>
    </row>
    <row r="255" spans="6:7" ht="15.75" customHeight="1" x14ac:dyDescent="0.25">
      <c r="F255" s="13"/>
      <c r="G255" s="5"/>
    </row>
    <row r="256" spans="6:7" ht="15.75" customHeight="1" x14ac:dyDescent="0.25">
      <c r="F256" s="13"/>
      <c r="G256" s="5"/>
    </row>
    <row r="257" spans="6:7" ht="15.75" customHeight="1" x14ac:dyDescent="0.25">
      <c r="F257" s="13"/>
      <c r="G257" s="5"/>
    </row>
    <row r="258" spans="6:7" ht="15.75" customHeight="1" x14ac:dyDescent="0.25">
      <c r="F258" s="13"/>
      <c r="G258" s="5"/>
    </row>
    <row r="259" spans="6:7" ht="15.75" customHeight="1" x14ac:dyDescent="0.25">
      <c r="F259" s="13"/>
      <c r="G259" s="5"/>
    </row>
    <row r="260" spans="6:7" ht="15.75" customHeight="1" x14ac:dyDescent="0.25">
      <c r="F260" s="13"/>
      <c r="G260" s="5"/>
    </row>
    <row r="261" spans="6:7" ht="15.75" customHeight="1" x14ac:dyDescent="0.25">
      <c r="F261" s="13"/>
      <c r="G261" s="5"/>
    </row>
    <row r="262" spans="6:7" ht="15.75" customHeight="1" x14ac:dyDescent="0.25">
      <c r="F262" s="13"/>
      <c r="G262" s="5"/>
    </row>
    <row r="263" spans="6:7" ht="15.75" customHeight="1" x14ac:dyDescent="0.25">
      <c r="F263" s="13"/>
      <c r="G263" s="5"/>
    </row>
    <row r="264" spans="6:7" ht="15.75" customHeight="1" x14ac:dyDescent="0.25">
      <c r="F264" s="13"/>
      <c r="G264" s="5"/>
    </row>
    <row r="265" spans="6:7" ht="15.75" customHeight="1" x14ac:dyDescent="0.25">
      <c r="F265" s="13"/>
      <c r="G265" s="5"/>
    </row>
    <row r="266" spans="6:7" ht="15.75" customHeight="1" x14ac:dyDescent="0.25">
      <c r="F266" s="13"/>
      <c r="G266" s="5"/>
    </row>
    <row r="267" spans="6:7" ht="15.75" customHeight="1" x14ac:dyDescent="0.25">
      <c r="F267" s="13"/>
      <c r="G267" s="5"/>
    </row>
    <row r="268" spans="6:7" ht="15.75" customHeight="1" x14ac:dyDescent="0.25">
      <c r="F268" s="13"/>
      <c r="G268" s="5"/>
    </row>
    <row r="269" spans="6:7" ht="15.75" customHeight="1" x14ac:dyDescent="0.25">
      <c r="F269" s="13"/>
      <c r="G269" s="5"/>
    </row>
    <row r="270" spans="6:7" ht="15.75" customHeight="1" x14ac:dyDescent="0.25">
      <c r="F270" s="13"/>
      <c r="G270" s="5"/>
    </row>
    <row r="271" spans="6:7" ht="15.75" customHeight="1" x14ac:dyDescent="0.25">
      <c r="F271" s="13"/>
      <c r="G271" s="5"/>
    </row>
    <row r="272" spans="6:7" ht="15.75" customHeight="1" x14ac:dyDescent="0.25">
      <c r="F272" s="13"/>
      <c r="G272" s="5"/>
    </row>
    <row r="273" spans="6:7" ht="15.75" customHeight="1" x14ac:dyDescent="0.25">
      <c r="F273" s="13"/>
      <c r="G273" s="5"/>
    </row>
    <row r="274" spans="6:7" ht="15.75" customHeight="1" x14ac:dyDescent="0.25">
      <c r="F274" s="13"/>
      <c r="G274" s="5"/>
    </row>
    <row r="275" spans="6:7" ht="15.75" customHeight="1" x14ac:dyDescent="0.25">
      <c r="F275" s="13"/>
      <c r="G275" s="5"/>
    </row>
    <row r="276" spans="6:7" ht="15.75" customHeight="1" x14ac:dyDescent="0.25">
      <c r="F276" s="13"/>
      <c r="G276" s="5"/>
    </row>
    <row r="277" spans="6:7" ht="15.75" customHeight="1" x14ac:dyDescent="0.25">
      <c r="F277" s="13"/>
      <c r="G277" s="5"/>
    </row>
    <row r="278" spans="6:7" ht="15.75" customHeight="1" x14ac:dyDescent="0.25">
      <c r="F278" s="13"/>
      <c r="G278" s="5"/>
    </row>
    <row r="279" spans="6:7" ht="15.75" customHeight="1" x14ac:dyDescent="0.25">
      <c r="F279" s="13"/>
      <c r="G279" s="5"/>
    </row>
    <row r="280" spans="6:7" ht="15.75" customHeight="1" x14ac:dyDescent="0.25">
      <c r="F280" s="13"/>
      <c r="G280" s="5"/>
    </row>
    <row r="281" spans="6:7" ht="15.75" customHeight="1" x14ac:dyDescent="0.25">
      <c r="F281" s="13"/>
      <c r="G281" s="5"/>
    </row>
    <row r="282" spans="6:7" ht="15.75" customHeight="1" x14ac:dyDescent="0.25">
      <c r="F282" s="13"/>
      <c r="G282" s="5"/>
    </row>
    <row r="283" spans="6:7" ht="15.75" customHeight="1" x14ac:dyDescent="0.25">
      <c r="F283" s="13"/>
      <c r="G283" s="5"/>
    </row>
    <row r="284" spans="6:7" ht="15.75" customHeight="1" x14ac:dyDescent="0.25">
      <c r="F284" s="13"/>
      <c r="G284" s="5"/>
    </row>
    <row r="285" spans="6:7" ht="15.75" customHeight="1" x14ac:dyDescent="0.25">
      <c r="F285" s="13"/>
      <c r="G285" s="5"/>
    </row>
    <row r="286" spans="6:7" ht="15.75" customHeight="1" x14ac:dyDescent="0.25">
      <c r="F286" s="13"/>
      <c r="G286" s="5"/>
    </row>
    <row r="287" spans="6:7" ht="15.75" customHeight="1" x14ac:dyDescent="0.25">
      <c r="F287" s="13"/>
      <c r="G287" s="5"/>
    </row>
    <row r="288" spans="6:7" ht="15.75" customHeight="1" x14ac:dyDescent="0.25">
      <c r="F288" s="13"/>
      <c r="G288" s="5"/>
    </row>
    <row r="289" spans="6:7" ht="15.75" customHeight="1" x14ac:dyDescent="0.25">
      <c r="F289" s="13"/>
      <c r="G289" s="5"/>
    </row>
    <row r="290" spans="6:7" ht="15.75" customHeight="1" x14ac:dyDescent="0.25">
      <c r="F290" s="13"/>
      <c r="G290" s="5"/>
    </row>
    <row r="291" spans="6:7" ht="15.75" customHeight="1" x14ac:dyDescent="0.25">
      <c r="F291" s="13"/>
      <c r="G291" s="5"/>
    </row>
    <row r="292" spans="6:7" ht="15.75" customHeight="1" x14ac:dyDescent="0.25">
      <c r="F292" s="13"/>
      <c r="G292" s="5"/>
    </row>
    <row r="293" spans="6:7" ht="15.75" customHeight="1" x14ac:dyDescent="0.25">
      <c r="F293" s="13"/>
      <c r="G293" s="5"/>
    </row>
    <row r="294" spans="6:7" ht="15.75" customHeight="1" x14ac:dyDescent="0.25">
      <c r="F294" s="13"/>
      <c r="G294" s="5"/>
    </row>
    <row r="295" spans="6:7" ht="15.75" customHeight="1" x14ac:dyDescent="0.25">
      <c r="F295" s="13"/>
      <c r="G295" s="5"/>
    </row>
    <row r="296" spans="6:7" ht="15.75" customHeight="1" x14ac:dyDescent="0.25">
      <c r="F296" s="13"/>
      <c r="G296" s="5"/>
    </row>
    <row r="297" spans="6:7" ht="15.75" customHeight="1" x14ac:dyDescent="0.25">
      <c r="F297" s="13"/>
      <c r="G297" s="5"/>
    </row>
    <row r="298" spans="6:7" ht="15.75" customHeight="1" x14ac:dyDescent="0.25">
      <c r="F298" s="13"/>
      <c r="G298" s="5"/>
    </row>
    <row r="299" spans="6:7" ht="15.75" customHeight="1" x14ac:dyDescent="0.25">
      <c r="F299" s="13"/>
      <c r="G299" s="5"/>
    </row>
    <row r="300" spans="6:7" ht="15.75" customHeight="1" x14ac:dyDescent="0.25">
      <c r="F300" s="13"/>
      <c r="G300" s="5"/>
    </row>
    <row r="301" spans="6:7" ht="15.75" customHeight="1" x14ac:dyDescent="0.25">
      <c r="F301" s="13"/>
      <c r="G301" s="5"/>
    </row>
    <row r="302" spans="6:7" ht="15.75" customHeight="1" x14ac:dyDescent="0.25">
      <c r="F302" s="13"/>
      <c r="G302" s="5"/>
    </row>
    <row r="303" spans="6:7" ht="15.75" customHeight="1" x14ac:dyDescent="0.25">
      <c r="F303" s="13"/>
      <c r="G303" s="5"/>
    </row>
    <row r="304" spans="6:7" ht="15.75" customHeight="1" x14ac:dyDescent="0.25">
      <c r="F304" s="13"/>
      <c r="G304" s="5"/>
    </row>
    <row r="305" spans="6:7" ht="15.75" customHeight="1" x14ac:dyDescent="0.25">
      <c r="F305" s="13"/>
      <c r="G305" s="5"/>
    </row>
    <row r="306" spans="6:7" ht="15.75" customHeight="1" x14ac:dyDescent="0.25">
      <c r="F306" s="13"/>
      <c r="G306" s="5"/>
    </row>
    <row r="307" spans="6:7" ht="15.75" customHeight="1" x14ac:dyDescent="0.25">
      <c r="F307" s="13"/>
      <c r="G307" s="5"/>
    </row>
    <row r="308" spans="6:7" ht="15.75" customHeight="1" x14ac:dyDescent="0.25">
      <c r="F308" s="13"/>
      <c r="G308" s="5"/>
    </row>
    <row r="309" spans="6:7" ht="15.75" customHeight="1" x14ac:dyDescent="0.25">
      <c r="F309" s="13"/>
      <c r="G309" s="5"/>
    </row>
    <row r="310" spans="6:7" ht="15.75" customHeight="1" x14ac:dyDescent="0.25">
      <c r="F310" s="13"/>
      <c r="G310" s="5"/>
    </row>
    <row r="311" spans="6:7" ht="15.75" customHeight="1" x14ac:dyDescent="0.25">
      <c r="F311" s="13"/>
      <c r="G311" s="5"/>
    </row>
    <row r="312" spans="6:7" ht="15.75" customHeight="1" x14ac:dyDescent="0.25">
      <c r="F312" s="13"/>
      <c r="G312" s="5"/>
    </row>
    <row r="313" spans="6:7" ht="15.75" customHeight="1" x14ac:dyDescent="0.25">
      <c r="F313" s="13"/>
      <c r="G313" s="5"/>
    </row>
    <row r="314" spans="6:7" ht="15.75" customHeight="1" x14ac:dyDescent="0.25">
      <c r="F314" s="13"/>
      <c r="G314" s="5"/>
    </row>
    <row r="315" spans="6:7" ht="15.75" customHeight="1" x14ac:dyDescent="0.25">
      <c r="F315" s="13"/>
      <c r="G315" s="5"/>
    </row>
    <row r="316" spans="6:7" ht="15.75" customHeight="1" x14ac:dyDescent="0.25">
      <c r="F316" s="13"/>
      <c r="G316" s="5"/>
    </row>
    <row r="317" spans="6:7" ht="15.75" customHeight="1" x14ac:dyDescent="0.25">
      <c r="F317" s="13"/>
      <c r="G317" s="5"/>
    </row>
    <row r="318" spans="6:7" ht="15.75" customHeight="1" x14ac:dyDescent="0.25">
      <c r="F318" s="13"/>
      <c r="G318" s="5"/>
    </row>
    <row r="319" spans="6:7" ht="15.75" customHeight="1" x14ac:dyDescent="0.25">
      <c r="F319" s="13"/>
      <c r="G319" s="5"/>
    </row>
    <row r="320" spans="6:7" ht="15.75" customHeight="1" x14ac:dyDescent="0.25">
      <c r="F320" s="13"/>
      <c r="G320" s="5"/>
    </row>
    <row r="321" spans="6:7" ht="15.75" customHeight="1" x14ac:dyDescent="0.25">
      <c r="F321" s="13"/>
      <c r="G321" s="5"/>
    </row>
    <row r="322" spans="6:7" ht="15.75" customHeight="1" x14ac:dyDescent="0.25">
      <c r="F322" s="13"/>
      <c r="G322" s="5"/>
    </row>
    <row r="323" spans="6:7" ht="15.75" customHeight="1" x14ac:dyDescent="0.25">
      <c r="F323" s="13"/>
      <c r="G323" s="5"/>
    </row>
    <row r="324" spans="6:7" ht="15.75" customHeight="1" x14ac:dyDescent="0.25">
      <c r="F324" s="13"/>
      <c r="G324" s="5"/>
    </row>
    <row r="325" spans="6:7" ht="15.75" customHeight="1" x14ac:dyDescent="0.25">
      <c r="F325" s="13"/>
      <c r="G325" s="5"/>
    </row>
    <row r="326" spans="6:7" ht="15.75" customHeight="1" x14ac:dyDescent="0.25">
      <c r="F326" s="13"/>
      <c r="G326" s="5"/>
    </row>
    <row r="327" spans="6:7" ht="15.75" customHeight="1" x14ac:dyDescent="0.25">
      <c r="F327" s="13"/>
      <c r="G327" s="5"/>
    </row>
    <row r="328" spans="6:7" ht="15.75" customHeight="1" x14ac:dyDescent="0.25">
      <c r="F328" s="13"/>
      <c r="G328" s="5"/>
    </row>
    <row r="329" spans="6:7" ht="15.75" customHeight="1" x14ac:dyDescent="0.25">
      <c r="F329" s="13"/>
      <c r="G329" s="5"/>
    </row>
    <row r="330" spans="6:7" ht="15.75" customHeight="1" x14ac:dyDescent="0.25">
      <c r="F330" s="13"/>
      <c r="G330" s="5"/>
    </row>
    <row r="331" spans="6:7" ht="15.75" customHeight="1" x14ac:dyDescent="0.25">
      <c r="F331" s="13"/>
      <c r="G331" s="5"/>
    </row>
    <row r="332" spans="6:7" ht="15.75" customHeight="1" x14ac:dyDescent="0.25">
      <c r="F332" s="13"/>
      <c r="G332" s="5"/>
    </row>
    <row r="333" spans="6:7" ht="15.75" customHeight="1" x14ac:dyDescent="0.25">
      <c r="F333" s="13"/>
      <c r="G333" s="5"/>
    </row>
    <row r="334" spans="6:7" ht="15.75" customHeight="1" x14ac:dyDescent="0.25">
      <c r="F334" s="13"/>
      <c r="G334" s="5"/>
    </row>
    <row r="335" spans="6:7" ht="15.75" customHeight="1" x14ac:dyDescent="0.25">
      <c r="F335" s="13"/>
      <c r="G335" s="5"/>
    </row>
    <row r="336" spans="6:7" ht="15.75" customHeight="1" x14ac:dyDescent="0.25">
      <c r="F336" s="13"/>
      <c r="G336" s="5"/>
    </row>
    <row r="337" spans="6:7" ht="15.75" customHeight="1" x14ac:dyDescent="0.25">
      <c r="F337" s="13"/>
      <c r="G337" s="5"/>
    </row>
    <row r="338" spans="6:7" ht="15.75" customHeight="1" x14ac:dyDescent="0.25">
      <c r="F338" s="13"/>
      <c r="G338" s="5"/>
    </row>
    <row r="339" spans="6:7" ht="15.75" customHeight="1" x14ac:dyDescent="0.25">
      <c r="F339" s="13"/>
      <c r="G339" s="5"/>
    </row>
    <row r="340" spans="6:7" ht="15.75" customHeight="1" x14ac:dyDescent="0.25">
      <c r="F340" s="13"/>
      <c r="G340" s="5"/>
    </row>
    <row r="341" spans="6:7" ht="15.75" customHeight="1" x14ac:dyDescent="0.25">
      <c r="F341" s="13"/>
      <c r="G341" s="5"/>
    </row>
    <row r="342" spans="6:7" ht="15.75" customHeight="1" x14ac:dyDescent="0.25">
      <c r="F342" s="13"/>
      <c r="G342" s="5"/>
    </row>
    <row r="343" spans="6:7" ht="15.75" customHeight="1" x14ac:dyDescent="0.25">
      <c r="F343" s="13"/>
      <c r="G343" s="5"/>
    </row>
    <row r="344" spans="6:7" ht="15.75" customHeight="1" x14ac:dyDescent="0.25">
      <c r="F344" s="13"/>
      <c r="G344" s="5"/>
    </row>
    <row r="345" spans="6:7" ht="15.75" customHeight="1" x14ac:dyDescent="0.25">
      <c r="F345" s="13"/>
      <c r="G345" s="5"/>
    </row>
    <row r="346" spans="6:7" ht="15.75" customHeight="1" x14ac:dyDescent="0.25">
      <c r="F346" s="13"/>
      <c r="G346" s="5"/>
    </row>
    <row r="347" spans="6:7" ht="15.75" customHeight="1" x14ac:dyDescent="0.25">
      <c r="F347" s="13"/>
      <c r="G347" s="5"/>
    </row>
    <row r="348" spans="6:7" ht="15.75" customHeight="1" x14ac:dyDescent="0.25">
      <c r="F348" s="13"/>
      <c r="G348" s="5"/>
    </row>
    <row r="349" spans="6:7" ht="15.75" customHeight="1" x14ac:dyDescent="0.25">
      <c r="F349" s="13"/>
      <c r="G349" s="5"/>
    </row>
    <row r="350" spans="6:7" ht="15.75" customHeight="1" x14ac:dyDescent="0.25">
      <c r="F350" s="13"/>
      <c r="G350" s="5"/>
    </row>
    <row r="351" spans="6:7" ht="15.75" customHeight="1" x14ac:dyDescent="0.25">
      <c r="F351" s="13"/>
      <c r="G351" s="5"/>
    </row>
    <row r="352" spans="6:7" ht="15.75" customHeight="1" x14ac:dyDescent="0.25">
      <c r="F352" s="13"/>
      <c r="G352" s="5"/>
    </row>
    <row r="353" spans="6:7" ht="15.75" customHeight="1" x14ac:dyDescent="0.25">
      <c r="F353" s="13"/>
      <c r="G353" s="5"/>
    </row>
    <row r="354" spans="6:7" ht="15.75" customHeight="1" x14ac:dyDescent="0.25">
      <c r="F354" s="13"/>
      <c r="G354" s="5"/>
    </row>
    <row r="355" spans="6:7" ht="15.75" customHeight="1" x14ac:dyDescent="0.25">
      <c r="F355" s="13"/>
      <c r="G355" s="5"/>
    </row>
    <row r="356" spans="6:7" ht="15.75" customHeight="1" x14ac:dyDescent="0.25">
      <c r="F356" s="13"/>
      <c r="G356" s="5"/>
    </row>
    <row r="357" spans="6:7" ht="15.75" customHeight="1" x14ac:dyDescent="0.25">
      <c r="F357" s="13"/>
      <c r="G357" s="5"/>
    </row>
    <row r="358" spans="6:7" ht="15.75" customHeight="1" x14ac:dyDescent="0.25">
      <c r="F358" s="13"/>
      <c r="G358" s="5"/>
    </row>
    <row r="359" spans="6:7" ht="15.75" customHeight="1" x14ac:dyDescent="0.25">
      <c r="F359" s="13"/>
      <c r="G359" s="5"/>
    </row>
    <row r="360" spans="6:7" ht="15.75" customHeight="1" x14ac:dyDescent="0.25">
      <c r="F360" s="13"/>
      <c r="G360" s="5"/>
    </row>
    <row r="361" spans="6:7" ht="15.75" customHeight="1" x14ac:dyDescent="0.25">
      <c r="F361" s="13"/>
      <c r="G361" s="5"/>
    </row>
    <row r="362" spans="6:7" ht="15.75" customHeight="1" x14ac:dyDescent="0.25">
      <c r="F362" s="13"/>
      <c r="G362" s="5"/>
    </row>
    <row r="363" spans="6:7" ht="15.75" customHeight="1" x14ac:dyDescent="0.25">
      <c r="F363" s="13"/>
      <c r="G363" s="5"/>
    </row>
    <row r="364" spans="6:7" ht="15.75" customHeight="1" x14ac:dyDescent="0.25">
      <c r="F364" s="13"/>
      <c r="G364" s="5"/>
    </row>
    <row r="365" spans="6:7" ht="15.75" customHeight="1" x14ac:dyDescent="0.25">
      <c r="F365" s="13"/>
      <c r="G365" s="5"/>
    </row>
    <row r="366" spans="6:7" ht="15.75" customHeight="1" x14ac:dyDescent="0.25">
      <c r="F366" s="13"/>
      <c r="G366" s="5"/>
    </row>
    <row r="367" spans="6:7" ht="15.75" customHeight="1" x14ac:dyDescent="0.25">
      <c r="F367" s="13"/>
      <c r="G367" s="5"/>
    </row>
    <row r="368" spans="6:7" ht="15.75" customHeight="1" x14ac:dyDescent="0.25">
      <c r="F368" s="13"/>
      <c r="G368" s="5"/>
    </row>
    <row r="369" spans="6:7" ht="15.75" customHeight="1" x14ac:dyDescent="0.25">
      <c r="F369" s="13"/>
      <c r="G369" s="5"/>
    </row>
    <row r="370" spans="6:7" ht="15.75" customHeight="1" x14ac:dyDescent="0.25">
      <c r="F370" s="13"/>
      <c r="G370" s="5"/>
    </row>
    <row r="371" spans="6:7" ht="15.75" customHeight="1" x14ac:dyDescent="0.25">
      <c r="F371" s="13"/>
      <c r="G371" s="5"/>
    </row>
    <row r="372" spans="6:7" ht="15.75" customHeight="1" x14ac:dyDescent="0.25">
      <c r="F372" s="13"/>
      <c r="G372" s="5"/>
    </row>
    <row r="373" spans="6:7" ht="15.75" customHeight="1" x14ac:dyDescent="0.25">
      <c r="F373" s="13"/>
      <c r="G373" s="5"/>
    </row>
    <row r="374" spans="6:7" ht="15.75" customHeight="1" x14ac:dyDescent="0.25">
      <c r="F374" s="13"/>
      <c r="G374" s="5"/>
    </row>
    <row r="375" spans="6:7" ht="15.75" customHeight="1" x14ac:dyDescent="0.25">
      <c r="F375" s="13"/>
      <c r="G375" s="5"/>
    </row>
    <row r="376" spans="6:7" ht="15.75" customHeight="1" x14ac:dyDescent="0.25">
      <c r="F376" s="13"/>
      <c r="G376" s="5"/>
    </row>
    <row r="377" spans="6:7" ht="15.75" customHeight="1" x14ac:dyDescent="0.25">
      <c r="F377" s="13"/>
      <c r="G377" s="5"/>
    </row>
    <row r="378" spans="6:7" ht="15.75" customHeight="1" x14ac:dyDescent="0.25">
      <c r="F378" s="13"/>
      <c r="G378" s="5"/>
    </row>
    <row r="379" spans="6:7" ht="15.75" customHeight="1" x14ac:dyDescent="0.25">
      <c r="F379" s="13"/>
      <c r="G379" s="5"/>
    </row>
    <row r="380" spans="6:7" ht="15.75" customHeight="1" x14ac:dyDescent="0.25">
      <c r="F380" s="13"/>
      <c r="G380" s="5"/>
    </row>
    <row r="381" spans="6:7" ht="15.75" customHeight="1" x14ac:dyDescent="0.25">
      <c r="F381" s="13"/>
      <c r="G381" s="5"/>
    </row>
    <row r="382" spans="6:7" ht="15.75" customHeight="1" x14ac:dyDescent="0.25">
      <c r="F382" s="13"/>
      <c r="G382" s="5"/>
    </row>
    <row r="383" spans="6:7" ht="15.75" customHeight="1" x14ac:dyDescent="0.25">
      <c r="F383" s="13"/>
      <c r="G383" s="5"/>
    </row>
    <row r="384" spans="6:7" ht="15.75" customHeight="1" x14ac:dyDescent="0.25">
      <c r="F384" s="13"/>
      <c r="G384" s="5"/>
    </row>
    <row r="385" spans="6:7" ht="15.75" customHeight="1" x14ac:dyDescent="0.25">
      <c r="F385" s="13"/>
      <c r="G385" s="5"/>
    </row>
    <row r="386" spans="6:7" ht="15.75" customHeight="1" x14ac:dyDescent="0.25">
      <c r="F386" s="13"/>
      <c r="G386" s="5"/>
    </row>
    <row r="387" spans="6:7" ht="15.75" customHeight="1" x14ac:dyDescent="0.25">
      <c r="F387" s="13"/>
      <c r="G387" s="5"/>
    </row>
    <row r="388" spans="6:7" ht="15.75" customHeight="1" x14ac:dyDescent="0.25">
      <c r="F388" s="13"/>
      <c r="G388" s="5"/>
    </row>
    <row r="389" spans="6:7" ht="15.75" customHeight="1" x14ac:dyDescent="0.25">
      <c r="F389" s="13"/>
      <c r="G389" s="5"/>
    </row>
    <row r="390" spans="6:7" ht="15.75" customHeight="1" x14ac:dyDescent="0.25">
      <c r="F390" s="13"/>
      <c r="G390" s="5"/>
    </row>
    <row r="391" spans="6:7" ht="15.75" customHeight="1" x14ac:dyDescent="0.25">
      <c r="F391" s="13"/>
      <c r="G391" s="5"/>
    </row>
    <row r="392" spans="6:7" ht="15.75" customHeight="1" x14ac:dyDescent="0.25">
      <c r="F392" s="13"/>
      <c r="G392" s="5"/>
    </row>
    <row r="393" spans="6:7" ht="15.75" customHeight="1" x14ac:dyDescent="0.25">
      <c r="F393" s="13"/>
      <c r="G393" s="5"/>
    </row>
    <row r="394" spans="6:7" ht="15.75" customHeight="1" x14ac:dyDescent="0.25">
      <c r="F394" s="13"/>
      <c r="G394" s="5"/>
    </row>
    <row r="395" spans="6:7" ht="15.75" customHeight="1" x14ac:dyDescent="0.25">
      <c r="F395" s="13"/>
      <c r="G395" s="5"/>
    </row>
    <row r="396" spans="6:7" ht="15.75" customHeight="1" x14ac:dyDescent="0.25">
      <c r="F396" s="13"/>
      <c r="G396" s="5"/>
    </row>
    <row r="397" spans="6:7" ht="15.75" customHeight="1" x14ac:dyDescent="0.25">
      <c r="F397" s="13"/>
      <c r="G397" s="5"/>
    </row>
    <row r="398" spans="6:7" ht="15.75" customHeight="1" x14ac:dyDescent="0.25">
      <c r="F398" s="13"/>
      <c r="G398" s="5"/>
    </row>
    <row r="399" spans="6:7" ht="15.75" customHeight="1" x14ac:dyDescent="0.25">
      <c r="F399" s="13"/>
      <c r="G399" s="5"/>
    </row>
    <row r="400" spans="6:7" ht="15.75" customHeight="1" x14ac:dyDescent="0.25">
      <c r="F400" s="13"/>
      <c r="G400" s="5"/>
    </row>
    <row r="401" spans="6:7" ht="15.75" customHeight="1" x14ac:dyDescent="0.25">
      <c r="F401" s="13"/>
      <c r="G401" s="5"/>
    </row>
    <row r="402" spans="6:7" ht="15.75" customHeight="1" x14ac:dyDescent="0.25">
      <c r="F402" s="13"/>
      <c r="G402" s="5"/>
    </row>
    <row r="403" spans="6:7" ht="15.75" customHeight="1" x14ac:dyDescent="0.25">
      <c r="F403" s="13"/>
      <c r="G403" s="5"/>
    </row>
    <row r="404" spans="6:7" ht="15.75" customHeight="1" x14ac:dyDescent="0.25">
      <c r="F404" s="13"/>
      <c r="G404" s="5"/>
    </row>
    <row r="405" spans="6:7" ht="15.75" customHeight="1" x14ac:dyDescent="0.25">
      <c r="F405" s="13"/>
      <c r="G405" s="5"/>
    </row>
    <row r="406" spans="6:7" ht="15.75" customHeight="1" x14ac:dyDescent="0.25">
      <c r="F406" s="13"/>
      <c r="G406" s="5"/>
    </row>
    <row r="407" spans="6:7" ht="15.75" customHeight="1" x14ac:dyDescent="0.25">
      <c r="F407" s="13"/>
      <c r="G407" s="5"/>
    </row>
    <row r="408" spans="6:7" ht="15.75" customHeight="1" x14ac:dyDescent="0.25">
      <c r="F408" s="13"/>
      <c r="G408" s="5"/>
    </row>
    <row r="409" spans="6:7" ht="15.75" customHeight="1" x14ac:dyDescent="0.25">
      <c r="F409" s="13"/>
      <c r="G409" s="5"/>
    </row>
    <row r="410" spans="6:7" ht="15.75" customHeight="1" x14ac:dyDescent="0.25">
      <c r="F410" s="13"/>
      <c r="G410" s="5"/>
    </row>
    <row r="411" spans="6:7" ht="15.75" customHeight="1" x14ac:dyDescent="0.25">
      <c r="F411" s="13"/>
      <c r="G411" s="5"/>
    </row>
    <row r="412" spans="6:7" ht="15.75" customHeight="1" x14ac:dyDescent="0.25">
      <c r="F412" s="13"/>
      <c r="G412" s="5"/>
    </row>
    <row r="413" spans="6:7" ht="15.75" customHeight="1" x14ac:dyDescent="0.25">
      <c r="F413" s="13"/>
      <c r="G413" s="5"/>
    </row>
    <row r="414" spans="6:7" ht="15.75" customHeight="1" x14ac:dyDescent="0.25">
      <c r="F414" s="13"/>
      <c r="G414" s="5"/>
    </row>
    <row r="415" spans="6:7" ht="15.75" customHeight="1" x14ac:dyDescent="0.25">
      <c r="F415" s="13"/>
      <c r="G415" s="5"/>
    </row>
    <row r="416" spans="6:7" ht="15.75" customHeight="1" x14ac:dyDescent="0.25">
      <c r="F416" s="13"/>
      <c r="G416" s="5"/>
    </row>
    <row r="417" spans="6:7" ht="15.75" customHeight="1" x14ac:dyDescent="0.25">
      <c r="F417" s="13"/>
      <c r="G417" s="5"/>
    </row>
    <row r="418" spans="6:7" ht="15.75" customHeight="1" x14ac:dyDescent="0.25">
      <c r="F418" s="13"/>
      <c r="G418" s="5"/>
    </row>
    <row r="419" spans="6:7" ht="15.75" customHeight="1" x14ac:dyDescent="0.25">
      <c r="F419" s="13"/>
      <c r="G419" s="5"/>
    </row>
    <row r="420" spans="6:7" ht="15.75" customHeight="1" x14ac:dyDescent="0.25">
      <c r="F420" s="13"/>
      <c r="G420" s="5"/>
    </row>
    <row r="421" spans="6:7" ht="15.75" customHeight="1" x14ac:dyDescent="0.25">
      <c r="F421" s="13"/>
      <c r="G421" s="5"/>
    </row>
    <row r="422" spans="6:7" ht="15.75" customHeight="1" x14ac:dyDescent="0.25">
      <c r="F422" s="13"/>
      <c r="G422" s="5"/>
    </row>
    <row r="423" spans="6:7" ht="15.75" customHeight="1" x14ac:dyDescent="0.25">
      <c r="F423" s="13"/>
      <c r="G423" s="5"/>
    </row>
    <row r="424" spans="6:7" ht="15.75" customHeight="1" x14ac:dyDescent="0.25">
      <c r="F424" s="13"/>
      <c r="G424" s="5"/>
    </row>
    <row r="425" spans="6:7" ht="15.75" customHeight="1" x14ac:dyDescent="0.25">
      <c r="F425" s="13"/>
      <c r="G425" s="5"/>
    </row>
    <row r="426" spans="6:7" ht="15.75" customHeight="1" x14ac:dyDescent="0.25">
      <c r="F426" s="13"/>
      <c r="G426" s="5"/>
    </row>
    <row r="427" spans="6:7" ht="15.75" customHeight="1" x14ac:dyDescent="0.25">
      <c r="F427" s="13"/>
      <c r="G427" s="5"/>
    </row>
    <row r="428" spans="6:7" ht="15.75" customHeight="1" x14ac:dyDescent="0.25">
      <c r="F428" s="13"/>
      <c r="G428" s="5"/>
    </row>
    <row r="429" spans="6:7" ht="15.75" customHeight="1" x14ac:dyDescent="0.25">
      <c r="F429" s="13"/>
      <c r="G429" s="5"/>
    </row>
    <row r="430" spans="6:7" ht="15.75" customHeight="1" x14ac:dyDescent="0.25">
      <c r="F430" s="13"/>
      <c r="G430" s="5"/>
    </row>
    <row r="431" spans="6:7" ht="15.75" customHeight="1" x14ac:dyDescent="0.25">
      <c r="F431" s="13"/>
      <c r="G431" s="5"/>
    </row>
    <row r="432" spans="6:7" ht="15.75" customHeight="1" x14ac:dyDescent="0.25">
      <c r="F432" s="13"/>
      <c r="G432" s="5"/>
    </row>
    <row r="433" spans="6:7" ht="15.75" customHeight="1" x14ac:dyDescent="0.25">
      <c r="F433" s="13"/>
      <c r="G433" s="5"/>
    </row>
    <row r="434" spans="6:7" ht="15.75" customHeight="1" x14ac:dyDescent="0.25">
      <c r="F434" s="13"/>
      <c r="G434" s="5"/>
    </row>
    <row r="435" spans="6:7" ht="15.75" customHeight="1" x14ac:dyDescent="0.25">
      <c r="F435" s="13"/>
      <c r="G435" s="5"/>
    </row>
    <row r="436" spans="6:7" ht="15.75" customHeight="1" x14ac:dyDescent="0.25">
      <c r="F436" s="13"/>
      <c r="G436" s="5"/>
    </row>
    <row r="437" spans="6:7" ht="15.75" customHeight="1" x14ac:dyDescent="0.25">
      <c r="F437" s="13"/>
      <c r="G437" s="5"/>
    </row>
    <row r="438" spans="6:7" ht="15.75" customHeight="1" x14ac:dyDescent="0.25">
      <c r="F438" s="13"/>
      <c r="G438" s="5"/>
    </row>
    <row r="439" spans="6:7" ht="15.75" customHeight="1" x14ac:dyDescent="0.25">
      <c r="F439" s="13"/>
      <c r="G439" s="5"/>
    </row>
    <row r="440" spans="6:7" ht="15.75" customHeight="1" x14ac:dyDescent="0.25">
      <c r="F440" s="13"/>
      <c r="G440" s="5"/>
    </row>
    <row r="441" spans="6:7" ht="15.75" customHeight="1" x14ac:dyDescent="0.25">
      <c r="F441" s="13"/>
      <c r="G441" s="5"/>
    </row>
    <row r="442" spans="6:7" ht="15.75" customHeight="1" x14ac:dyDescent="0.25">
      <c r="F442" s="13"/>
      <c r="G442" s="5"/>
    </row>
    <row r="443" spans="6:7" ht="15.75" customHeight="1" x14ac:dyDescent="0.25">
      <c r="F443" s="13"/>
      <c r="G443" s="5"/>
    </row>
    <row r="444" spans="6:7" ht="15.75" customHeight="1" x14ac:dyDescent="0.25">
      <c r="F444" s="13"/>
      <c r="G444" s="5"/>
    </row>
    <row r="445" spans="6:7" ht="15.75" customHeight="1" x14ac:dyDescent="0.25">
      <c r="F445" s="13"/>
      <c r="G445" s="5"/>
    </row>
    <row r="446" spans="6:7" ht="15.75" customHeight="1" x14ac:dyDescent="0.25">
      <c r="F446" s="13"/>
      <c r="G446" s="5"/>
    </row>
    <row r="447" spans="6:7" ht="15.75" customHeight="1" x14ac:dyDescent="0.25">
      <c r="F447" s="13"/>
      <c r="G447" s="5"/>
    </row>
    <row r="448" spans="6:7" ht="15.75" customHeight="1" x14ac:dyDescent="0.25">
      <c r="F448" s="13"/>
      <c r="G448" s="5"/>
    </row>
    <row r="449" spans="6:7" ht="15.75" customHeight="1" x14ac:dyDescent="0.25">
      <c r="F449" s="13"/>
      <c r="G449" s="5"/>
    </row>
    <row r="450" spans="6:7" ht="15.75" customHeight="1" x14ac:dyDescent="0.25">
      <c r="F450" s="13"/>
      <c r="G450" s="5"/>
    </row>
    <row r="451" spans="6:7" ht="15.75" customHeight="1" x14ac:dyDescent="0.25">
      <c r="F451" s="13"/>
      <c r="G451" s="5"/>
    </row>
    <row r="452" spans="6:7" ht="15.75" customHeight="1" x14ac:dyDescent="0.25">
      <c r="F452" s="13"/>
      <c r="G452" s="5"/>
    </row>
    <row r="453" spans="6:7" ht="15.75" customHeight="1" x14ac:dyDescent="0.25">
      <c r="F453" s="13"/>
      <c r="G453" s="5"/>
    </row>
    <row r="454" spans="6:7" ht="15.75" customHeight="1" x14ac:dyDescent="0.25">
      <c r="F454" s="13"/>
      <c r="G454" s="5"/>
    </row>
    <row r="455" spans="6:7" ht="15.75" customHeight="1" x14ac:dyDescent="0.25">
      <c r="F455" s="13"/>
      <c r="G455" s="5"/>
    </row>
    <row r="456" spans="6:7" ht="15.75" customHeight="1" x14ac:dyDescent="0.25">
      <c r="F456" s="13"/>
      <c r="G456" s="5"/>
    </row>
    <row r="457" spans="6:7" ht="15.75" customHeight="1" x14ac:dyDescent="0.25">
      <c r="F457" s="13"/>
      <c r="G457" s="5"/>
    </row>
    <row r="458" spans="6:7" ht="15.75" customHeight="1" x14ac:dyDescent="0.25">
      <c r="F458" s="13"/>
      <c r="G458" s="5"/>
    </row>
    <row r="459" spans="6:7" ht="15.75" customHeight="1" x14ac:dyDescent="0.25">
      <c r="F459" s="13"/>
      <c r="G459" s="5"/>
    </row>
    <row r="460" spans="6:7" ht="15.75" customHeight="1" x14ac:dyDescent="0.25">
      <c r="F460" s="13"/>
      <c r="G460" s="5"/>
    </row>
    <row r="461" spans="6:7" ht="15.75" customHeight="1" x14ac:dyDescent="0.25">
      <c r="F461" s="13"/>
      <c r="G461" s="5"/>
    </row>
    <row r="462" spans="6:7" ht="15.75" customHeight="1" x14ac:dyDescent="0.25">
      <c r="F462" s="13"/>
      <c r="G462" s="5"/>
    </row>
    <row r="463" spans="6:7" ht="15.75" customHeight="1" x14ac:dyDescent="0.25">
      <c r="F463" s="13"/>
      <c r="G463" s="5"/>
    </row>
    <row r="464" spans="6:7" ht="15.75" customHeight="1" x14ac:dyDescent="0.25">
      <c r="F464" s="13"/>
      <c r="G464" s="5"/>
    </row>
    <row r="465" spans="6:7" ht="15.75" customHeight="1" x14ac:dyDescent="0.25">
      <c r="F465" s="13"/>
      <c r="G465" s="5"/>
    </row>
    <row r="466" spans="6:7" ht="15.75" customHeight="1" x14ac:dyDescent="0.25">
      <c r="F466" s="13"/>
      <c r="G466" s="5"/>
    </row>
    <row r="467" spans="6:7" ht="15.75" customHeight="1" x14ac:dyDescent="0.25">
      <c r="F467" s="13"/>
      <c r="G467" s="5"/>
    </row>
    <row r="468" spans="6:7" ht="15.75" customHeight="1" x14ac:dyDescent="0.25">
      <c r="F468" s="13"/>
      <c r="G468" s="5"/>
    </row>
    <row r="469" spans="6:7" ht="15.75" customHeight="1" x14ac:dyDescent="0.25">
      <c r="F469" s="13"/>
      <c r="G469" s="5"/>
    </row>
    <row r="470" spans="6:7" ht="15.75" customHeight="1" x14ac:dyDescent="0.25">
      <c r="F470" s="13"/>
      <c r="G470" s="5"/>
    </row>
    <row r="471" spans="6:7" ht="15.75" customHeight="1" x14ac:dyDescent="0.25">
      <c r="F471" s="13"/>
      <c r="G471" s="5"/>
    </row>
    <row r="472" spans="6:7" ht="15.75" customHeight="1" x14ac:dyDescent="0.25">
      <c r="F472" s="13"/>
      <c r="G472" s="5"/>
    </row>
    <row r="473" spans="6:7" ht="15.75" customHeight="1" x14ac:dyDescent="0.25">
      <c r="F473" s="13"/>
      <c r="G473" s="5"/>
    </row>
    <row r="474" spans="6:7" ht="15.75" customHeight="1" x14ac:dyDescent="0.25">
      <c r="F474" s="13"/>
      <c r="G474" s="5"/>
    </row>
    <row r="475" spans="6:7" ht="15.75" customHeight="1" x14ac:dyDescent="0.25">
      <c r="F475" s="13"/>
      <c r="G475" s="5"/>
    </row>
    <row r="476" spans="6:7" ht="15.75" customHeight="1" x14ac:dyDescent="0.25">
      <c r="F476" s="13"/>
      <c r="G476" s="5"/>
    </row>
    <row r="477" spans="6:7" ht="15.75" customHeight="1" x14ac:dyDescent="0.25">
      <c r="F477" s="13"/>
      <c r="G477" s="5"/>
    </row>
    <row r="478" spans="6:7" ht="15.75" customHeight="1" x14ac:dyDescent="0.25">
      <c r="F478" s="13"/>
      <c r="G478" s="5"/>
    </row>
    <row r="479" spans="6:7" ht="15.75" customHeight="1" x14ac:dyDescent="0.25">
      <c r="F479" s="13"/>
      <c r="G479" s="5"/>
    </row>
    <row r="480" spans="6:7" ht="15.75" customHeight="1" x14ac:dyDescent="0.25">
      <c r="F480" s="13"/>
      <c r="G480" s="5"/>
    </row>
    <row r="481" spans="6:7" ht="15.75" customHeight="1" x14ac:dyDescent="0.25">
      <c r="F481" s="13"/>
      <c r="G481" s="5"/>
    </row>
    <row r="482" spans="6:7" ht="15.75" customHeight="1" x14ac:dyDescent="0.25">
      <c r="F482" s="13"/>
      <c r="G482" s="5"/>
    </row>
    <row r="483" spans="6:7" ht="15.75" customHeight="1" x14ac:dyDescent="0.25">
      <c r="F483" s="13"/>
      <c r="G483" s="5"/>
    </row>
    <row r="484" spans="6:7" ht="15.75" customHeight="1" x14ac:dyDescent="0.25">
      <c r="F484" s="13"/>
      <c r="G484" s="5"/>
    </row>
    <row r="485" spans="6:7" ht="15.75" customHeight="1" x14ac:dyDescent="0.25">
      <c r="F485" s="13"/>
      <c r="G485" s="5"/>
    </row>
    <row r="486" spans="6:7" ht="15.75" customHeight="1" x14ac:dyDescent="0.25">
      <c r="F486" s="13"/>
      <c r="G486" s="5"/>
    </row>
    <row r="487" spans="6:7" ht="15.75" customHeight="1" x14ac:dyDescent="0.25">
      <c r="F487" s="13"/>
      <c r="G487" s="5"/>
    </row>
    <row r="488" spans="6:7" ht="15.75" customHeight="1" x14ac:dyDescent="0.25">
      <c r="F488" s="13"/>
      <c r="G488" s="5"/>
    </row>
    <row r="489" spans="6:7" ht="15.75" customHeight="1" x14ac:dyDescent="0.25">
      <c r="F489" s="13"/>
      <c r="G489" s="5"/>
    </row>
    <row r="490" spans="6:7" ht="15.75" customHeight="1" x14ac:dyDescent="0.25">
      <c r="F490" s="13"/>
      <c r="G490" s="5"/>
    </row>
    <row r="491" spans="6:7" ht="15.75" customHeight="1" x14ac:dyDescent="0.25">
      <c r="F491" s="13"/>
      <c r="G491" s="5"/>
    </row>
    <row r="492" spans="6:7" ht="15.75" customHeight="1" x14ac:dyDescent="0.25">
      <c r="F492" s="13"/>
      <c r="G492" s="5"/>
    </row>
    <row r="493" spans="6:7" ht="15.75" customHeight="1" x14ac:dyDescent="0.25">
      <c r="F493" s="13"/>
      <c r="G493" s="5"/>
    </row>
    <row r="494" spans="6:7" ht="15.75" customHeight="1" x14ac:dyDescent="0.25">
      <c r="F494" s="13"/>
      <c r="G494" s="5"/>
    </row>
    <row r="495" spans="6:7" ht="15.75" customHeight="1" x14ac:dyDescent="0.25">
      <c r="F495" s="13"/>
      <c r="G495" s="5"/>
    </row>
    <row r="496" spans="6:7" ht="15.75" customHeight="1" x14ac:dyDescent="0.25">
      <c r="F496" s="13"/>
      <c r="G496" s="5"/>
    </row>
    <row r="497" spans="6:7" ht="15.75" customHeight="1" x14ac:dyDescent="0.25">
      <c r="F497" s="13"/>
      <c r="G497" s="5"/>
    </row>
    <row r="498" spans="6:7" ht="15.75" customHeight="1" x14ac:dyDescent="0.25">
      <c r="F498" s="13"/>
      <c r="G498" s="5"/>
    </row>
    <row r="499" spans="6:7" ht="15.75" customHeight="1" x14ac:dyDescent="0.25">
      <c r="F499" s="13"/>
      <c r="G499" s="5"/>
    </row>
    <row r="500" spans="6:7" ht="15.75" customHeight="1" x14ac:dyDescent="0.25">
      <c r="F500" s="13"/>
      <c r="G500" s="5"/>
    </row>
    <row r="501" spans="6:7" ht="15.75" customHeight="1" x14ac:dyDescent="0.25">
      <c r="F501" s="13"/>
      <c r="G501" s="5"/>
    </row>
    <row r="502" spans="6:7" ht="15.75" customHeight="1" x14ac:dyDescent="0.25">
      <c r="F502" s="13"/>
      <c r="G502" s="5"/>
    </row>
    <row r="503" spans="6:7" ht="15.75" customHeight="1" x14ac:dyDescent="0.25">
      <c r="F503" s="13"/>
      <c r="G503" s="5"/>
    </row>
    <row r="504" spans="6:7" ht="15.75" customHeight="1" x14ac:dyDescent="0.25">
      <c r="F504" s="13"/>
      <c r="G504" s="5"/>
    </row>
    <row r="505" spans="6:7" ht="15.75" customHeight="1" x14ac:dyDescent="0.25">
      <c r="F505" s="13"/>
      <c r="G505" s="5"/>
    </row>
    <row r="506" spans="6:7" ht="15.75" customHeight="1" x14ac:dyDescent="0.25">
      <c r="F506" s="13"/>
      <c r="G506" s="5"/>
    </row>
    <row r="507" spans="6:7" ht="15.75" customHeight="1" x14ac:dyDescent="0.25">
      <c r="F507" s="13"/>
      <c r="G507" s="5"/>
    </row>
    <row r="508" spans="6:7" ht="15.75" customHeight="1" x14ac:dyDescent="0.25">
      <c r="F508" s="13"/>
      <c r="G508" s="5"/>
    </row>
    <row r="509" spans="6:7" ht="15.75" customHeight="1" x14ac:dyDescent="0.25">
      <c r="F509" s="13"/>
      <c r="G509" s="5"/>
    </row>
    <row r="510" spans="6:7" ht="15.75" customHeight="1" x14ac:dyDescent="0.25">
      <c r="F510" s="13"/>
      <c r="G510" s="5"/>
    </row>
    <row r="511" spans="6:7" ht="15.75" customHeight="1" x14ac:dyDescent="0.25">
      <c r="F511" s="13"/>
      <c r="G511" s="5"/>
    </row>
    <row r="512" spans="6:7" ht="15.75" customHeight="1" x14ac:dyDescent="0.25">
      <c r="F512" s="13"/>
      <c r="G512" s="5"/>
    </row>
    <row r="513" spans="6:7" ht="15.75" customHeight="1" x14ac:dyDescent="0.25">
      <c r="F513" s="13"/>
      <c r="G513" s="5"/>
    </row>
    <row r="514" spans="6:7" ht="15.75" customHeight="1" x14ac:dyDescent="0.25">
      <c r="F514" s="13"/>
      <c r="G514" s="5"/>
    </row>
    <row r="515" spans="6:7" ht="15.75" customHeight="1" x14ac:dyDescent="0.25">
      <c r="F515" s="13"/>
      <c r="G515" s="5"/>
    </row>
    <row r="516" spans="6:7" ht="15.75" customHeight="1" x14ac:dyDescent="0.25">
      <c r="F516" s="13"/>
      <c r="G516" s="5"/>
    </row>
    <row r="517" spans="6:7" ht="15.75" customHeight="1" x14ac:dyDescent="0.25">
      <c r="F517" s="13"/>
      <c r="G517" s="5"/>
    </row>
    <row r="518" spans="6:7" ht="15.75" customHeight="1" x14ac:dyDescent="0.25">
      <c r="F518" s="13"/>
      <c r="G518" s="5"/>
    </row>
    <row r="519" spans="6:7" ht="15.75" customHeight="1" x14ac:dyDescent="0.25">
      <c r="F519" s="13"/>
      <c r="G519" s="5"/>
    </row>
    <row r="520" spans="6:7" ht="15.75" customHeight="1" x14ac:dyDescent="0.25">
      <c r="F520" s="13"/>
      <c r="G520" s="5"/>
    </row>
    <row r="521" spans="6:7" ht="15.75" customHeight="1" x14ac:dyDescent="0.25">
      <c r="F521" s="13"/>
      <c r="G521" s="5"/>
    </row>
    <row r="522" spans="6:7" ht="15.75" customHeight="1" x14ac:dyDescent="0.25">
      <c r="F522" s="13"/>
      <c r="G522" s="5"/>
    </row>
    <row r="523" spans="6:7" ht="15.75" customHeight="1" x14ac:dyDescent="0.25">
      <c r="F523" s="13"/>
      <c r="G523" s="5"/>
    </row>
    <row r="524" spans="6:7" ht="15.75" customHeight="1" x14ac:dyDescent="0.25">
      <c r="F524" s="13"/>
      <c r="G524" s="5"/>
    </row>
    <row r="525" spans="6:7" ht="15.75" customHeight="1" x14ac:dyDescent="0.25">
      <c r="F525" s="13"/>
      <c r="G525" s="5"/>
    </row>
    <row r="526" spans="6:7" ht="15.75" customHeight="1" x14ac:dyDescent="0.25">
      <c r="F526" s="13"/>
      <c r="G526" s="5"/>
    </row>
    <row r="527" spans="6:7" ht="15.75" customHeight="1" x14ac:dyDescent="0.25">
      <c r="F527" s="13"/>
      <c r="G527" s="5"/>
    </row>
    <row r="528" spans="6:7" ht="15.75" customHeight="1" x14ac:dyDescent="0.25">
      <c r="F528" s="13"/>
      <c r="G528" s="5"/>
    </row>
    <row r="529" spans="6:7" ht="15.75" customHeight="1" x14ac:dyDescent="0.25">
      <c r="F529" s="13"/>
      <c r="G529" s="5"/>
    </row>
    <row r="530" spans="6:7" ht="15.75" customHeight="1" x14ac:dyDescent="0.25">
      <c r="F530" s="13"/>
      <c r="G530" s="5"/>
    </row>
    <row r="531" spans="6:7" ht="15.75" customHeight="1" x14ac:dyDescent="0.25">
      <c r="F531" s="13"/>
      <c r="G531" s="5"/>
    </row>
    <row r="532" spans="6:7" ht="15.75" customHeight="1" x14ac:dyDescent="0.25">
      <c r="F532" s="13"/>
      <c r="G532" s="5"/>
    </row>
    <row r="533" spans="6:7" ht="15.75" customHeight="1" x14ac:dyDescent="0.25">
      <c r="F533" s="13"/>
      <c r="G533" s="5"/>
    </row>
    <row r="534" spans="6:7" ht="15.75" customHeight="1" x14ac:dyDescent="0.25">
      <c r="F534" s="13"/>
      <c r="G534" s="5"/>
    </row>
    <row r="535" spans="6:7" ht="15.75" customHeight="1" x14ac:dyDescent="0.25">
      <c r="F535" s="13"/>
      <c r="G535" s="5"/>
    </row>
    <row r="536" spans="6:7" ht="15.75" customHeight="1" x14ac:dyDescent="0.25">
      <c r="F536" s="13"/>
      <c r="G536" s="5"/>
    </row>
    <row r="537" spans="6:7" ht="15.75" customHeight="1" x14ac:dyDescent="0.25">
      <c r="F537" s="13"/>
      <c r="G537" s="5"/>
    </row>
    <row r="538" spans="6:7" ht="15.75" customHeight="1" x14ac:dyDescent="0.25">
      <c r="F538" s="13"/>
      <c r="G538" s="5"/>
    </row>
    <row r="539" spans="6:7" ht="15.75" customHeight="1" x14ac:dyDescent="0.25">
      <c r="F539" s="13"/>
      <c r="G539" s="5"/>
    </row>
    <row r="540" spans="6:7" ht="15.75" customHeight="1" x14ac:dyDescent="0.25">
      <c r="F540" s="13"/>
      <c r="G540" s="5"/>
    </row>
    <row r="541" spans="6:7" ht="15.75" customHeight="1" x14ac:dyDescent="0.25">
      <c r="F541" s="13"/>
      <c r="G541" s="5"/>
    </row>
    <row r="542" spans="6:7" ht="15.75" customHeight="1" x14ac:dyDescent="0.25">
      <c r="F542" s="13"/>
      <c r="G542" s="5"/>
    </row>
    <row r="543" spans="6:7" ht="15.75" customHeight="1" x14ac:dyDescent="0.25">
      <c r="F543" s="13"/>
      <c r="G543" s="5"/>
    </row>
    <row r="544" spans="6:7" ht="15.75" customHeight="1" x14ac:dyDescent="0.25">
      <c r="F544" s="13"/>
      <c r="G544" s="5"/>
    </row>
    <row r="545" spans="6:7" ht="15.75" customHeight="1" x14ac:dyDescent="0.25">
      <c r="F545" s="13"/>
      <c r="G545" s="5"/>
    </row>
    <row r="546" spans="6:7" ht="15.75" customHeight="1" x14ac:dyDescent="0.25">
      <c r="F546" s="13"/>
      <c r="G546" s="5"/>
    </row>
    <row r="547" spans="6:7" ht="15.75" customHeight="1" x14ac:dyDescent="0.25">
      <c r="F547" s="13"/>
      <c r="G547" s="5"/>
    </row>
    <row r="548" spans="6:7" ht="15.75" customHeight="1" x14ac:dyDescent="0.25">
      <c r="F548" s="13"/>
      <c r="G548" s="5"/>
    </row>
    <row r="549" spans="6:7" ht="15.75" customHeight="1" x14ac:dyDescent="0.25">
      <c r="F549" s="13"/>
      <c r="G549" s="5"/>
    </row>
    <row r="550" spans="6:7" ht="15.75" customHeight="1" x14ac:dyDescent="0.25">
      <c r="F550" s="13"/>
      <c r="G550" s="5"/>
    </row>
    <row r="551" spans="6:7" ht="15.75" customHeight="1" x14ac:dyDescent="0.25">
      <c r="F551" s="13"/>
      <c r="G551" s="5"/>
    </row>
    <row r="552" spans="6:7" ht="15.75" customHeight="1" x14ac:dyDescent="0.25">
      <c r="F552" s="13"/>
      <c r="G552" s="5"/>
    </row>
    <row r="553" spans="6:7" ht="15.75" customHeight="1" x14ac:dyDescent="0.25">
      <c r="F553" s="13"/>
      <c r="G553" s="5"/>
    </row>
    <row r="554" spans="6:7" ht="15.75" customHeight="1" x14ac:dyDescent="0.25">
      <c r="F554" s="13"/>
      <c r="G554" s="5"/>
    </row>
    <row r="555" spans="6:7" ht="15.75" customHeight="1" x14ac:dyDescent="0.25">
      <c r="F555" s="13"/>
      <c r="G555" s="5"/>
    </row>
    <row r="556" spans="6:7" ht="15.75" customHeight="1" x14ac:dyDescent="0.25">
      <c r="F556" s="13"/>
      <c r="G556" s="5"/>
    </row>
    <row r="557" spans="6:7" ht="15.75" customHeight="1" x14ac:dyDescent="0.25">
      <c r="F557" s="13"/>
      <c r="G557" s="5"/>
    </row>
    <row r="558" spans="6:7" ht="15.75" customHeight="1" x14ac:dyDescent="0.25">
      <c r="F558" s="13"/>
      <c r="G558" s="5"/>
    </row>
    <row r="559" spans="6:7" ht="15.75" customHeight="1" x14ac:dyDescent="0.25">
      <c r="F559" s="13"/>
      <c r="G559" s="5"/>
    </row>
    <row r="560" spans="6:7" ht="15.75" customHeight="1" x14ac:dyDescent="0.25">
      <c r="F560" s="13"/>
      <c r="G560" s="5"/>
    </row>
    <row r="561" spans="6:7" ht="15.75" customHeight="1" x14ac:dyDescent="0.25">
      <c r="F561" s="13"/>
      <c r="G561" s="5"/>
    </row>
    <row r="562" spans="6:7" ht="15.75" customHeight="1" x14ac:dyDescent="0.25">
      <c r="F562" s="13"/>
      <c r="G562" s="5"/>
    </row>
    <row r="563" spans="6:7" ht="15.75" customHeight="1" x14ac:dyDescent="0.25">
      <c r="F563" s="13"/>
      <c r="G563" s="5"/>
    </row>
    <row r="564" spans="6:7" ht="15.75" customHeight="1" x14ac:dyDescent="0.25">
      <c r="F564" s="13"/>
      <c r="G564" s="5"/>
    </row>
    <row r="565" spans="6:7" ht="15.75" customHeight="1" x14ac:dyDescent="0.25">
      <c r="F565" s="13"/>
      <c r="G565" s="5"/>
    </row>
    <row r="566" spans="6:7" ht="15.75" customHeight="1" x14ac:dyDescent="0.25">
      <c r="F566" s="13"/>
      <c r="G566" s="5"/>
    </row>
    <row r="567" spans="6:7" ht="15.75" customHeight="1" x14ac:dyDescent="0.25">
      <c r="F567" s="13"/>
      <c r="G567" s="5"/>
    </row>
    <row r="568" spans="6:7" ht="15.75" customHeight="1" x14ac:dyDescent="0.25">
      <c r="F568" s="13"/>
      <c r="G568" s="5"/>
    </row>
    <row r="569" spans="6:7" ht="15.75" customHeight="1" x14ac:dyDescent="0.25">
      <c r="F569" s="13"/>
      <c r="G569" s="5"/>
    </row>
    <row r="570" spans="6:7" ht="15.75" customHeight="1" x14ac:dyDescent="0.25">
      <c r="F570" s="13"/>
      <c r="G570" s="5"/>
    </row>
    <row r="571" spans="6:7" ht="15.75" customHeight="1" x14ac:dyDescent="0.25">
      <c r="F571" s="13"/>
      <c r="G571" s="5"/>
    </row>
    <row r="572" spans="6:7" ht="15.75" customHeight="1" x14ac:dyDescent="0.25">
      <c r="F572" s="13"/>
      <c r="G572" s="5"/>
    </row>
    <row r="573" spans="6:7" ht="15.75" customHeight="1" x14ac:dyDescent="0.25">
      <c r="F573" s="13"/>
      <c r="G573" s="5"/>
    </row>
    <row r="574" spans="6:7" ht="15.75" customHeight="1" x14ac:dyDescent="0.25">
      <c r="F574" s="13"/>
      <c r="G574" s="5"/>
    </row>
    <row r="575" spans="6:7" ht="15.75" customHeight="1" x14ac:dyDescent="0.25">
      <c r="F575" s="13"/>
      <c r="G575" s="5"/>
    </row>
    <row r="576" spans="6:7" ht="15.75" customHeight="1" x14ac:dyDescent="0.25">
      <c r="F576" s="13"/>
      <c r="G576" s="5"/>
    </row>
    <row r="577" spans="6:7" ht="15.75" customHeight="1" x14ac:dyDescent="0.25">
      <c r="F577" s="13"/>
      <c r="G577" s="5"/>
    </row>
    <row r="578" spans="6:7" ht="15.75" customHeight="1" x14ac:dyDescent="0.25">
      <c r="F578" s="13"/>
      <c r="G578" s="5"/>
    </row>
    <row r="579" spans="6:7" ht="15.75" customHeight="1" x14ac:dyDescent="0.25">
      <c r="F579" s="13"/>
      <c r="G579" s="5"/>
    </row>
    <row r="580" spans="6:7" ht="15.75" customHeight="1" x14ac:dyDescent="0.25">
      <c r="F580" s="13"/>
      <c r="G580" s="5"/>
    </row>
    <row r="581" spans="6:7" ht="15.75" customHeight="1" x14ac:dyDescent="0.25">
      <c r="F581" s="13"/>
      <c r="G581" s="5"/>
    </row>
    <row r="582" spans="6:7" ht="15.75" customHeight="1" x14ac:dyDescent="0.25">
      <c r="F582" s="13"/>
      <c r="G582" s="5"/>
    </row>
    <row r="583" spans="6:7" ht="15.75" customHeight="1" x14ac:dyDescent="0.25">
      <c r="F583" s="13"/>
      <c r="G583" s="5"/>
    </row>
    <row r="584" spans="6:7" ht="15.75" customHeight="1" x14ac:dyDescent="0.25">
      <c r="F584" s="13"/>
      <c r="G584" s="5"/>
    </row>
    <row r="585" spans="6:7" ht="15.75" customHeight="1" x14ac:dyDescent="0.25">
      <c r="F585" s="13"/>
      <c r="G585" s="5"/>
    </row>
    <row r="586" spans="6:7" ht="15.75" customHeight="1" x14ac:dyDescent="0.25">
      <c r="F586" s="13"/>
      <c r="G586" s="5"/>
    </row>
    <row r="587" spans="6:7" ht="15.75" customHeight="1" x14ac:dyDescent="0.25">
      <c r="F587" s="13"/>
      <c r="G587" s="5"/>
    </row>
    <row r="588" spans="6:7" ht="15.75" customHeight="1" x14ac:dyDescent="0.25">
      <c r="F588" s="13"/>
      <c r="G588" s="5"/>
    </row>
    <row r="589" spans="6:7" ht="15.75" customHeight="1" x14ac:dyDescent="0.25">
      <c r="F589" s="13"/>
      <c r="G589" s="5"/>
    </row>
    <row r="590" spans="6:7" ht="15.75" customHeight="1" x14ac:dyDescent="0.25">
      <c r="F590" s="13"/>
      <c r="G590" s="5"/>
    </row>
    <row r="591" spans="6:7" ht="15.75" customHeight="1" x14ac:dyDescent="0.25">
      <c r="F591" s="13"/>
      <c r="G591" s="5"/>
    </row>
    <row r="592" spans="6:7" ht="15.75" customHeight="1" x14ac:dyDescent="0.25">
      <c r="F592" s="13"/>
      <c r="G592" s="5"/>
    </row>
    <row r="593" spans="6:7" ht="15.75" customHeight="1" x14ac:dyDescent="0.25">
      <c r="F593" s="13"/>
      <c r="G593" s="5"/>
    </row>
    <row r="594" spans="6:7" ht="15.75" customHeight="1" x14ac:dyDescent="0.25">
      <c r="F594" s="13"/>
      <c r="G594" s="5"/>
    </row>
    <row r="595" spans="6:7" ht="15.75" customHeight="1" x14ac:dyDescent="0.25">
      <c r="F595" s="13"/>
      <c r="G595" s="5"/>
    </row>
    <row r="596" spans="6:7" ht="15.75" customHeight="1" x14ac:dyDescent="0.25">
      <c r="F596" s="13"/>
      <c r="G596" s="5"/>
    </row>
    <row r="597" spans="6:7" ht="15.75" customHeight="1" x14ac:dyDescent="0.25">
      <c r="F597" s="13"/>
      <c r="G597" s="5"/>
    </row>
    <row r="598" spans="6:7" ht="15.75" customHeight="1" x14ac:dyDescent="0.25">
      <c r="F598" s="13"/>
      <c r="G598" s="5"/>
    </row>
    <row r="599" spans="6:7" ht="15.75" customHeight="1" x14ac:dyDescent="0.25">
      <c r="F599" s="13"/>
      <c r="G599" s="5"/>
    </row>
    <row r="600" spans="6:7" ht="15.75" customHeight="1" x14ac:dyDescent="0.25">
      <c r="F600" s="13"/>
      <c r="G600" s="5"/>
    </row>
    <row r="601" spans="6:7" ht="15.75" customHeight="1" x14ac:dyDescent="0.25">
      <c r="F601" s="13"/>
      <c r="G601" s="5"/>
    </row>
    <row r="602" spans="6:7" ht="15.75" customHeight="1" x14ac:dyDescent="0.25">
      <c r="F602" s="13"/>
      <c r="G602" s="5"/>
    </row>
    <row r="603" spans="6:7" ht="15.75" customHeight="1" x14ac:dyDescent="0.25">
      <c r="F603" s="13"/>
      <c r="G603" s="5"/>
    </row>
    <row r="604" spans="6:7" ht="15.75" customHeight="1" x14ac:dyDescent="0.25">
      <c r="F604" s="13"/>
      <c r="G604" s="5"/>
    </row>
    <row r="605" spans="6:7" ht="15.75" customHeight="1" x14ac:dyDescent="0.25">
      <c r="F605" s="13"/>
      <c r="G605" s="5"/>
    </row>
    <row r="606" spans="6:7" ht="15.75" customHeight="1" x14ac:dyDescent="0.25">
      <c r="F606" s="13"/>
      <c r="G606" s="5"/>
    </row>
    <row r="607" spans="6:7" ht="15.75" customHeight="1" x14ac:dyDescent="0.25">
      <c r="F607" s="13"/>
      <c r="G607" s="5"/>
    </row>
    <row r="608" spans="6:7" ht="15.75" customHeight="1" x14ac:dyDescent="0.25">
      <c r="F608" s="13"/>
      <c r="G608" s="5"/>
    </row>
    <row r="609" spans="6:7" ht="15.75" customHeight="1" x14ac:dyDescent="0.25">
      <c r="F609" s="13"/>
      <c r="G609" s="5"/>
    </row>
    <row r="610" spans="6:7" ht="15.75" customHeight="1" x14ac:dyDescent="0.25">
      <c r="F610" s="13"/>
      <c r="G610" s="5"/>
    </row>
    <row r="611" spans="6:7" ht="15.75" customHeight="1" x14ac:dyDescent="0.25">
      <c r="F611" s="13"/>
      <c r="G611" s="5"/>
    </row>
    <row r="612" spans="6:7" ht="15.75" customHeight="1" x14ac:dyDescent="0.25">
      <c r="F612" s="13"/>
      <c r="G612" s="5"/>
    </row>
    <row r="613" spans="6:7" ht="15.75" customHeight="1" x14ac:dyDescent="0.25">
      <c r="F613" s="13"/>
      <c r="G613" s="5"/>
    </row>
    <row r="614" spans="6:7" ht="15.75" customHeight="1" x14ac:dyDescent="0.25">
      <c r="F614" s="13"/>
      <c r="G614" s="5"/>
    </row>
    <row r="615" spans="6:7" ht="15.75" customHeight="1" x14ac:dyDescent="0.25">
      <c r="F615" s="13"/>
      <c r="G615" s="5"/>
    </row>
    <row r="616" spans="6:7" ht="15.75" customHeight="1" x14ac:dyDescent="0.25">
      <c r="F616" s="13"/>
      <c r="G616" s="5"/>
    </row>
    <row r="617" spans="6:7" ht="15.75" customHeight="1" x14ac:dyDescent="0.25">
      <c r="F617" s="13"/>
      <c r="G617" s="5"/>
    </row>
    <row r="618" spans="6:7" ht="15.75" customHeight="1" x14ac:dyDescent="0.25">
      <c r="F618" s="13"/>
      <c r="G618" s="5"/>
    </row>
    <row r="619" spans="6:7" ht="15.75" customHeight="1" x14ac:dyDescent="0.25">
      <c r="F619" s="13"/>
      <c r="G619" s="5"/>
    </row>
    <row r="620" spans="6:7" ht="15.75" customHeight="1" x14ac:dyDescent="0.25">
      <c r="F620" s="13"/>
      <c r="G620" s="5"/>
    </row>
    <row r="621" spans="6:7" ht="15.75" customHeight="1" x14ac:dyDescent="0.25">
      <c r="F621" s="13"/>
      <c r="G621" s="5"/>
    </row>
    <row r="622" spans="6:7" ht="15.75" customHeight="1" x14ac:dyDescent="0.25">
      <c r="F622" s="13"/>
      <c r="G622" s="5"/>
    </row>
    <row r="623" spans="6:7" ht="15.75" customHeight="1" x14ac:dyDescent="0.25">
      <c r="F623" s="13"/>
      <c r="G623" s="5"/>
    </row>
    <row r="624" spans="6:7" ht="15.75" customHeight="1" x14ac:dyDescent="0.25">
      <c r="F624" s="13"/>
      <c r="G624" s="5"/>
    </row>
    <row r="625" spans="6:7" ht="15.75" customHeight="1" x14ac:dyDescent="0.25">
      <c r="F625" s="13"/>
      <c r="G625" s="5"/>
    </row>
    <row r="626" spans="6:7" ht="15.75" customHeight="1" x14ac:dyDescent="0.25">
      <c r="F626" s="13"/>
      <c r="G626" s="5"/>
    </row>
    <row r="627" spans="6:7" ht="15.75" customHeight="1" x14ac:dyDescent="0.25">
      <c r="F627" s="13"/>
      <c r="G627" s="5"/>
    </row>
    <row r="628" spans="6:7" ht="15.75" customHeight="1" x14ac:dyDescent="0.25">
      <c r="F628" s="13"/>
      <c r="G628" s="5"/>
    </row>
    <row r="629" spans="6:7" ht="15.75" customHeight="1" x14ac:dyDescent="0.25">
      <c r="F629" s="13"/>
      <c r="G629" s="5"/>
    </row>
    <row r="630" spans="6:7" ht="15.75" customHeight="1" x14ac:dyDescent="0.25">
      <c r="F630" s="13"/>
      <c r="G630" s="5"/>
    </row>
    <row r="631" spans="6:7" ht="15.75" customHeight="1" x14ac:dyDescent="0.25">
      <c r="F631" s="13"/>
      <c r="G631" s="5"/>
    </row>
    <row r="632" spans="6:7" ht="15.75" customHeight="1" x14ac:dyDescent="0.25">
      <c r="F632" s="13"/>
      <c r="G632" s="5"/>
    </row>
    <row r="633" spans="6:7" ht="15.75" customHeight="1" x14ac:dyDescent="0.25">
      <c r="F633" s="13"/>
      <c r="G633" s="5"/>
    </row>
    <row r="634" spans="6:7" ht="15.75" customHeight="1" x14ac:dyDescent="0.25">
      <c r="F634" s="13"/>
      <c r="G634" s="5"/>
    </row>
    <row r="635" spans="6:7" ht="15.75" customHeight="1" x14ac:dyDescent="0.25">
      <c r="F635" s="13"/>
      <c r="G635" s="5"/>
    </row>
    <row r="636" spans="6:7" ht="15.75" customHeight="1" x14ac:dyDescent="0.25">
      <c r="F636" s="13"/>
      <c r="G636" s="5"/>
    </row>
    <row r="637" spans="6:7" ht="15.75" customHeight="1" x14ac:dyDescent="0.25">
      <c r="F637" s="13"/>
      <c r="G637" s="5"/>
    </row>
    <row r="638" spans="6:7" ht="15.75" customHeight="1" x14ac:dyDescent="0.25">
      <c r="F638" s="13"/>
      <c r="G638" s="5"/>
    </row>
    <row r="639" spans="6:7" ht="15.75" customHeight="1" x14ac:dyDescent="0.25">
      <c r="F639" s="13"/>
      <c r="G639" s="5"/>
    </row>
    <row r="640" spans="6:7" ht="15.75" customHeight="1" x14ac:dyDescent="0.25">
      <c r="F640" s="13"/>
      <c r="G640" s="5"/>
    </row>
    <row r="641" spans="6:7" ht="15.75" customHeight="1" x14ac:dyDescent="0.25">
      <c r="F641" s="13"/>
      <c r="G641" s="5"/>
    </row>
    <row r="642" spans="6:7" ht="15.75" customHeight="1" x14ac:dyDescent="0.25">
      <c r="F642" s="13"/>
      <c r="G642" s="5"/>
    </row>
    <row r="643" spans="6:7" ht="15.75" customHeight="1" x14ac:dyDescent="0.25">
      <c r="F643" s="13"/>
      <c r="G643" s="5"/>
    </row>
    <row r="644" spans="6:7" ht="15.75" customHeight="1" x14ac:dyDescent="0.25">
      <c r="F644" s="13"/>
      <c r="G644" s="5"/>
    </row>
    <row r="645" spans="6:7" ht="15.75" customHeight="1" x14ac:dyDescent="0.25">
      <c r="F645" s="13"/>
      <c r="G645" s="5"/>
    </row>
    <row r="646" spans="6:7" ht="15.75" customHeight="1" x14ac:dyDescent="0.25">
      <c r="F646" s="13"/>
      <c r="G646" s="5"/>
    </row>
    <row r="647" spans="6:7" ht="15.75" customHeight="1" x14ac:dyDescent="0.25">
      <c r="F647" s="13"/>
      <c r="G647" s="5"/>
    </row>
    <row r="648" spans="6:7" ht="15.75" customHeight="1" x14ac:dyDescent="0.25">
      <c r="F648" s="13"/>
      <c r="G648" s="5"/>
    </row>
    <row r="649" spans="6:7" ht="15.75" customHeight="1" x14ac:dyDescent="0.25">
      <c r="F649" s="13"/>
      <c r="G649" s="5"/>
    </row>
    <row r="650" spans="6:7" ht="15.75" customHeight="1" x14ac:dyDescent="0.25">
      <c r="F650" s="13"/>
      <c r="G650" s="5"/>
    </row>
    <row r="651" spans="6:7" ht="15.75" customHeight="1" x14ac:dyDescent="0.25">
      <c r="F651" s="13"/>
      <c r="G651" s="5"/>
    </row>
    <row r="652" spans="6:7" ht="15.75" customHeight="1" x14ac:dyDescent="0.25">
      <c r="F652" s="13"/>
      <c r="G652" s="5"/>
    </row>
    <row r="653" spans="6:7" ht="15.75" customHeight="1" x14ac:dyDescent="0.25">
      <c r="F653" s="13"/>
      <c r="G653" s="5"/>
    </row>
    <row r="654" spans="6:7" ht="15.75" customHeight="1" x14ac:dyDescent="0.25">
      <c r="F654" s="13"/>
      <c r="G654" s="5"/>
    </row>
    <row r="655" spans="6:7" ht="15.75" customHeight="1" x14ac:dyDescent="0.25">
      <c r="F655" s="13"/>
      <c r="G655" s="5"/>
    </row>
    <row r="656" spans="6:7" ht="15.75" customHeight="1" x14ac:dyDescent="0.25">
      <c r="F656" s="13"/>
      <c r="G656" s="5"/>
    </row>
    <row r="657" spans="6:7" ht="15.75" customHeight="1" x14ac:dyDescent="0.25">
      <c r="F657" s="13"/>
      <c r="G657" s="5"/>
    </row>
    <row r="658" spans="6:7" ht="15.75" customHeight="1" x14ac:dyDescent="0.25">
      <c r="F658" s="13"/>
      <c r="G658" s="5"/>
    </row>
    <row r="659" spans="6:7" ht="15.75" customHeight="1" x14ac:dyDescent="0.25">
      <c r="F659" s="13"/>
      <c r="G659" s="5"/>
    </row>
    <row r="660" spans="6:7" ht="15.75" customHeight="1" x14ac:dyDescent="0.25">
      <c r="F660" s="13"/>
      <c r="G660" s="5"/>
    </row>
    <row r="661" spans="6:7" ht="15.75" customHeight="1" x14ac:dyDescent="0.25">
      <c r="F661" s="13"/>
      <c r="G661" s="5"/>
    </row>
    <row r="662" spans="6:7" ht="15.75" customHeight="1" x14ac:dyDescent="0.25">
      <c r="F662" s="13"/>
      <c r="G662" s="5"/>
    </row>
    <row r="663" spans="6:7" ht="15.75" customHeight="1" x14ac:dyDescent="0.25">
      <c r="F663" s="13"/>
      <c r="G663" s="5"/>
    </row>
    <row r="664" spans="6:7" ht="15.75" customHeight="1" x14ac:dyDescent="0.25">
      <c r="F664" s="13"/>
      <c r="G664" s="5"/>
    </row>
    <row r="665" spans="6:7" ht="15.75" customHeight="1" x14ac:dyDescent="0.25">
      <c r="F665" s="13"/>
      <c r="G665" s="5"/>
    </row>
    <row r="666" spans="6:7" ht="15.75" customHeight="1" x14ac:dyDescent="0.25">
      <c r="F666" s="13"/>
      <c r="G666" s="5"/>
    </row>
    <row r="667" spans="6:7" ht="15.75" customHeight="1" x14ac:dyDescent="0.25">
      <c r="F667" s="13"/>
      <c r="G667" s="5"/>
    </row>
    <row r="668" spans="6:7" ht="15.75" customHeight="1" x14ac:dyDescent="0.25">
      <c r="F668" s="13"/>
      <c r="G668" s="5"/>
    </row>
    <row r="669" spans="6:7" ht="15.75" customHeight="1" x14ac:dyDescent="0.25">
      <c r="F669" s="13"/>
      <c r="G669" s="5"/>
    </row>
    <row r="670" spans="6:7" ht="15.75" customHeight="1" x14ac:dyDescent="0.25">
      <c r="F670" s="13"/>
      <c r="G670" s="5"/>
    </row>
    <row r="671" spans="6:7" ht="15.75" customHeight="1" x14ac:dyDescent="0.25">
      <c r="F671" s="13"/>
      <c r="G671" s="5"/>
    </row>
    <row r="672" spans="6:7" ht="15.75" customHeight="1" x14ac:dyDescent="0.25">
      <c r="F672" s="13"/>
      <c r="G672" s="5"/>
    </row>
    <row r="673" spans="6:7" ht="15.75" customHeight="1" x14ac:dyDescent="0.25">
      <c r="F673" s="13"/>
      <c r="G673" s="5"/>
    </row>
    <row r="674" spans="6:7" ht="15.75" customHeight="1" x14ac:dyDescent="0.25">
      <c r="F674" s="13"/>
      <c r="G674" s="5"/>
    </row>
    <row r="675" spans="6:7" ht="15.75" customHeight="1" x14ac:dyDescent="0.25">
      <c r="F675" s="13"/>
      <c r="G675" s="5"/>
    </row>
    <row r="676" spans="6:7" ht="15.75" customHeight="1" x14ac:dyDescent="0.25">
      <c r="F676" s="13"/>
      <c r="G676" s="5"/>
    </row>
    <row r="677" spans="6:7" ht="15.75" customHeight="1" x14ac:dyDescent="0.25">
      <c r="F677" s="13"/>
      <c r="G677" s="5"/>
    </row>
    <row r="678" spans="6:7" ht="15.75" customHeight="1" x14ac:dyDescent="0.25">
      <c r="F678" s="13"/>
      <c r="G678" s="5"/>
    </row>
    <row r="679" spans="6:7" ht="15.75" customHeight="1" x14ac:dyDescent="0.25">
      <c r="F679" s="13"/>
      <c r="G679" s="5"/>
    </row>
    <row r="680" spans="6:7" ht="15.75" customHeight="1" x14ac:dyDescent="0.25">
      <c r="F680" s="13"/>
      <c r="G680" s="5"/>
    </row>
    <row r="681" spans="6:7" ht="15.75" customHeight="1" x14ac:dyDescent="0.25">
      <c r="F681" s="13"/>
      <c r="G681" s="5"/>
    </row>
    <row r="682" spans="6:7" ht="15.75" customHeight="1" x14ac:dyDescent="0.25">
      <c r="F682" s="13"/>
      <c r="G682" s="5"/>
    </row>
    <row r="683" spans="6:7" ht="15.75" customHeight="1" x14ac:dyDescent="0.25">
      <c r="F683" s="13"/>
      <c r="G683" s="5"/>
    </row>
    <row r="684" spans="6:7" ht="15.75" customHeight="1" x14ac:dyDescent="0.25">
      <c r="F684" s="13"/>
      <c r="G684" s="5"/>
    </row>
    <row r="685" spans="6:7" ht="15.75" customHeight="1" x14ac:dyDescent="0.25">
      <c r="F685" s="13"/>
      <c r="G685" s="5"/>
    </row>
    <row r="686" spans="6:7" ht="15.75" customHeight="1" x14ac:dyDescent="0.25">
      <c r="F686" s="13"/>
      <c r="G686" s="5"/>
    </row>
    <row r="687" spans="6:7" ht="15.75" customHeight="1" x14ac:dyDescent="0.25">
      <c r="F687" s="13"/>
      <c r="G687" s="5"/>
    </row>
    <row r="688" spans="6:7" ht="15.75" customHeight="1" x14ac:dyDescent="0.25">
      <c r="F688" s="13"/>
      <c r="G688" s="5"/>
    </row>
    <row r="689" spans="6:7" ht="15.75" customHeight="1" x14ac:dyDescent="0.25">
      <c r="F689" s="13"/>
      <c r="G689" s="5"/>
    </row>
    <row r="690" spans="6:7" ht="15.75" customHeight="1" x14ac:dyDescent="0.25">
      <c r="F690" s="13"/>
      <c r="G690" s="5"/>
    </row>
    <row r="691" spans="6:7" ht="15.75" customHeight="1" x14ac:dyDescent="0.25">
      <c r="F691" s="13"/>
      <c r="G691" s="5"/>
    </row>
    <row r="692" spans="6:7" ht="15.75" customHeight="1" x14ac:dyDescent="0.25">
      <c r="F692" s="13"/>
      <c r="G692" s="5"/>
    </row>
    <row r="693" spans="6:7" ht="15.75" customHeight="1" x14ac:dyDescent="0.25">
      <c r="F693" s="13"/>
      <c r="G693" s="5"/>
    </row>
    <row r="694" spans="6:7" ht="15.75" customHeight="1" x14ac:dyDescent="0.25">
      <c r="F694" s="13"/>
      <c r="G694" s="5"/>
    </row>
    <row r="695" spans="6:7" ht="15.75" customHeight="1" x14ac:dyDescent="0.25">
      <c r="F695" s="13"/>
      <c r="G695" s="5"/>
    </row>
    <row r="696" spans="6:7" ht="15.75" customHeight="1" x14ac:dyDescent="0.25">
      <c r="F696" s="13"/>
      <c r="G696" s="5"/>
    </row>
    <row r="697" spans="6:7" ht="15.75" customHeight="1" x14ac:dyDescent="0.25">
      <c r="F697" s="13"/>
      <c r="G697" s="5"/>
    </row>
    <row r="698" spans="6:7" ht="15.75" customHeight="1" x14ac:dyDescent="0.25">
      <c r="F698" s="13"/>
      <c r="G698" s="5"/>
    </row>
    <row r="699" spans="6:7" ht="15.75" customHeight="1" x14ac:dyDescent="0.25">
      <c r="F699" s="13"/>
      <c r="G699" s="5"/>
    </row>
    <row r="700" spans="6:7" ht="15.75" customHeight="1" x14ac:dyDescent="0.25">
      <c r="F700" s="13"/>
      <c r="G700" s="5"/>
    </row>
    <row r="701" spans="6:7" ht="15.75" customHeight="1" x14ac:dyDescent="0.25">
      <c r="F701" s="13"/>
      <c r="G701" s="5"/>
    </row>
    <row r="702" spans="6:7" ht="15.75" customHeight="1" x14ac:dyDescent="0.25">
      <c r="F702" s="13"/>
      <c r="G702" s="5"/>
    </row>
    <row r="703" spans="6:7" ht="15.75" customHeight="1" x14ac:dyDescent="0.25">
      <c r="F703" s="13"/>
      <c r="G703" s="5"/>
    </row>
    <row r="704" spans="6:7" ht="15.75" customHeight="1" x14ac:dyDescent="0.25">
      <c r="F704" s="13"/>
      <c r="G704" s="5"/>
    </row>
    <row r="705" spans="6:7" ht="15.75" customHeight="1" x14ac:dyDescent="0.25">
      <c r="F705" s="13"/>
      <c r="G705" s="5"/>
    </row>
    <row r="706" spans="6:7" ht="15.75" customHeight="1" x14ac:dyDescent="0.25">
      <c r="F706" s="13"/>
      <c r="G706" s="5"/>
    </row>
    <row r="707" spans="6:7" ht="15.75" customHeight="1" x14ac:dyDescent="0.25">
      <c r="F707" s="13"/>
      <c r="G707" s="5"/>
    </row>
    <row r="708" spans="6:7" ht="15.75" customHeight="1" x14ac:dyDescent="0.25">
      <c r="F708" s="13"/>
      <c r="G708" s="5"/>
    </row>
    <row r="709" spans="6:7" ht="15.75" customHeight="1" x14ac:dyDescent="0.25">
      <c r="F709" s="13"/>
      <c r="G709" s="5"/>
    </row>
    <row r="710" spans="6:7" ht="15.75" customHeight="1" x14ac:dyDescent="0.25">
      <c r="F710" s="13"/>
      <c r="G710" s="5"/>
    </row>
    <row r="711" spans="6:7" ht="15.75" customHeight="1" x14ac:dyDescent="0.25">
      <c r="F711" s="13"/>
      <c r="G711" s="5"/>
    </row>
    <row r="712" spans="6:7" ht="15.75" customHeight="1" x14ac:dyDescent="0.25">
      <c r="F712" s="13"/>
      <c r="G712" s="5"/>
    </row>
    <row r="713" spans="6:7" ht="15.75" customHeight="1" x14ac:dyDescent="0.25">
      <c r="F713" s="13"/>
      <c r="G713" s="5"/>
    </row>
    <row r="714" spans="6:7" ht="15.75" customHeight="1" x14ac:dyDescent="0.25">
      <c r="F714" s="13"/>
      <c r="G714" s="5"/>
    </row>
    <row r="715" spans="6:7" ht="15.75" customHeight="1" x14ac:dyDescent="0.25">
      <c r="F715" s="13"/>
      <c r="G715" s="5"/>
    </row>
    <row r="716" spans="6:7" ht="15.75" customHeight="1" x14ac:dyDescent="0.25">
      <c r="F716" s="13"/>
      <c r="G716" s="5"/>
    </row>
    <row r="717" spans="6:7" ht="15.75" customHeight="1" x14ac:dyDescent="0.25">
      <c r="F717" s="13"/>
      <c r="G717" s="5"/>
    </row>
    <row r="718" spans="6:7" ht="15.75" customHeight="1" x14ac:dyDescent="0.25">
      <c r="F718" s="13"/>
      <c r="G718" s="5"/>
    </row>
    <row r="719" spans="6:7" ht="15.75" customHeight="1" x14ac:dyDescent="0.25">
      <c r="F719" s="13"/>
      <c r="G719" s="5"/>
    </row>
    <row r="720" spans="6:7" ht="15.75" customHeight="1" x14ac:dyDescent="0.25">
      <c r="F720" s="13"/>
      <c r="G720" s="5"/>
    </row>
    <row r="721" spans="6:7" ht="15.75" customHeight="1" x14ac:dyDescent="0.25">
      <c r="F721" s="13"/>
      <c r="G721" s="5"/>
    </row>
    <row r="722" spans="6:7" ht="15.75" customHeight="1" x14ac:dyDescent="0.25">
      <c r="F722" s="13"/>
      <c r="G722" s="5"/>
    </row>
    <row r="723" spans="6:7" ht="15.75" customHeight="1" x14ac:dyDescent="0.25">
      <c r="F723" s="13"/>
      <c r="G723" s="5"/>
    </row>
    <row r="724" spans="6:7" ht="15.75" customHeight="1" x14ac:dyDescent="0.25">
      <c r="F724" s="13"/>
      <c r="G724" s="5"/>
    </row>
    <row r="725" spans="6:7" ht="15.75" customHeight="1" x14ac:dyDescent="0.25">
      <c r="F725" s="13"/>
      <c r="G725" s="5"/>
    </row>
    <row r="726" spans="6:7" ht="15.75" customHeight="1" x14ac:dyDescent="0.25">
      <c r="F726" s="13"/>
      <c r="G726" s="5"/>
    </row>
    <row r="727" spans="6:7" ht="15.75" customHeight="1" x14ac:dyDescent="0.25">
      <c r="F727" s="13"/>
      <c r="G727" s="5"/>
    </row>
    <row r="728" spans="6:7" ht="15.75" customHeight="1" x14ac:dyDescent="0.25">
      <c r="F728" s="13"/>
      <c r="G728" s="5"/>
    </row>
    <row r="729" spans="6:7" ht="15.75" customHeight="1" x14ac:dyDescent="0.25">
      <c r="F729" s="13"/>
      <c r="G729" s="5"/>
    </row>
    <row r="730" spans="6:7" ht="15.75" customHeight="1" x14ac:dyDescent="0.25">
      <c r="F730" s="13"/>
      <c r="G730" s="5"/>
    </row>
    <row r="731" spans="6:7" ht="15.75" customHeight="1" x14ac:dyDescent="0.25">
      <c r="F731" s="13"/>
      <c r="G731" s="5"/>
    </row>
    <row r="732" spans="6:7" ht="15.75" customHeight="1" x14ac:dyDescent="0.25">
      <c r="F732" s="13"/>
      <c r="G732" s="5"/>
    </row>
    <row r="733" spans="6:7" ht="15.75" customHeight="1" x14ac:dyDescent="0.25">
      <c r="F733" s="13"/>
      <c r="G733" s="5"/>
    </row>
    <row r="734" spans="6:7" ht="15.75" customHeight="1" x14ac:dyDescent="0.25">
      <c r="F734" s="13"/>
      <c r="G734" s="5"/>
    </row>
    <row r="735" spans="6:7" ht="15.75" customHeight="1" x14ac:dyDescent="0.25">
      <c r="F735" s="13"/>
      <c r="G735" s="5"/>
    </row>
    <row r="736" spans="6:7" ht="15.75" customHeight="1" x14ac:dyDescent="0.25">
      <c r="F736" s="13"/>
      <c r="G736" s="5"/>
    </row>
    <row r="737" spans="6:7" ht="15.75" customHeight="1" x14ac:dyDescent="0.25">
      <c r="F737" s="13"/>
      <c r="G737" s="5"/>
    </row>
    <row r="738" spans="6:7" ht="15.75" customHeight="1" x14ac:dyDescent="0.25">
      <c r="F738" s="13"/>
      <c r="G738" s="5"/>
    </row>
    <row r="739" spans="6:7" ht="15.75" customHeight="1" x14ac:dyDescent="0.25">
      <c r="F739" s="13"/>
      <c r="G739" s="5"/>
    </row>
    <row r="740" spans="6:7" ht="15.75" customHeight="1" x14ac:dyDescent="0.25">
      <c r="F740" s="13"/>
      <c r="G740" s="5"/>
    </row>
    <row r="741" spans="6:7" ht="15.75" customHeight="1" x14ac:dyDescent="0.25">
      <c r="F741" s="13"/>
      <c r="G741" s="5"/>
    </row>
    <row r="742" spans="6:7" ht="15.75" customHeight="1" x14ac:dyDescent="0.25">
      <c r="F742" s="13"/>
      <c r="G742" s="5"/>
    </row>
    <row r="743" spans="6:7" ht="15.75" customHeight="1" x14ac:dyDescent="0.25">
      <c r="F743" s="13"/>
      <c r="G743" s="5"/>
    </row>
    <row r="744" spans="6:7" ht="15.75" customHeight="1" x14ac:dyDescent="0.25">
      <c r="F744" s="13"/>
      <c r="G744" s="5"/>
    </row>
    <row r="745" spans="6:7" ht="15.75" customHeight="1" x14ac:dyDescent="0.25">
      <c r="F745" s="13"/>
      <c r="G745" s="5"/>
    </row>
    <row r="746" spans="6:7" ht="15.75" customHeight="1" x14ac:dyDescent="0.25">
      <c r="F746" s="13"/>
      <c r="G746" s="5"/>
    </row>
    <row r="747" spans="6:7" ht="15.75" customHeight="1" x14ac:dyDescent="0.25">
      <c r="F747" s="13"/>
      <c r="G747" s="5"/>
    </row>
    <row r="748" spans="6:7" ht="15.75" customHeight="1" x14ac:dyDescent="0.25">
      <c r="F748" s="13"/>
      <c r="G748" s="5"/>
    </row>
    <row r="749" spans="6:7" ht="15.75" customHeight="1" x14ac:dyDescent="0.25">
      <c r="F749" s="13"/>
      <c r="G749" s="5"/>
    </row>
    <row r="750" spans="6:7" ht="15.75" customHeight="1" x14ac:dyDescent="0.25">
      <c r="F750" s="13"/>
      <c r="G750" s="5"/>
    </row>
    <row r="751" spans="6:7" ht="15.75" customHeight="1" x14ac:dyDescent="0.25">
      <c r="F751" s="13"/>
      <c r="G751" s="5"/>
    </row>
    <row r="752" spans="6:7" ht="15.75" customHeight="1" x14ac:dyDescent="0.25">
      <c r="F752" s="13"/>
      <c r="G752" s="5"/>
    </row>
    <row r="753" spans="6:7" ht="15.75" customHeight="1" x14ac:dyDescent="0.25">
      <c r="F753" s="13"/>
      <c r="G753" s="5"/>
    </row>
    <row r="754" spans="6:7" ht="15.75" customHeight="1" x14ac:dyDescent="0.25">
      <c r="F754" s="13"/>
      <c r="G754" s="5"/>
    </row>
    <row r="755" spans="6:7" ht="15.75" customHeight="1" x14ac:dyDescent="0.25">
      <c r="F755" s="13"/>
      <c r="G755" s="5"/>
    </row>
    <row r="756" spans="6:7" ht="15.75" customHeight="1" x14ac:dyDescent="0.25">
      <c r="F756" s="13"/>
      <c r="G756" s="5"/>
    </row>
    <row r="757" spans="6:7" ht="15.75" customHeight="1" x14ac:dyDescent="0.25">
      <c r="F757" s="13"/>
      <c r="G757" s="5"/>
    </row>
    <row r="758" spans="6:7" ht="15.75" customHeight="1" x14ac:dyDescent="0.25">
      <c r="F758" s="13"/>
      <c r="G758" s="5"/>
    </row>
    <row r="759" spans="6:7" ht="15.75" customHeight="1" x14ac:dyDescent="0.25">
      <c r="F759" s="13"/>
      <c r="G759" s="5"/>
    </row>
    <row r="760" spans="6:7" ht="15.75" customHeight="1" x14ac:dyDescent="0.25">
      <c r="F760" s="13"/>
      <c r="G760" s="5"/>
    </row>
    <row r="761" spans="6:7" ht="15.75" customHeight="1" x14ac:dyDescent="0.25">
      <c r="F761" s="13"/>
      <c r="G761" s="5"/>
    </row>
    <row r="762" spans="6:7" ht="15.75" customHeight="1" x14ac:dyDescent="0.25">
      <c r="F762" s="13"/>
      <c r="G762" s="5"/>
    </row>
    <row r="763" spans="6:7" ht="15.75" customHeight="1" x14ac:dyDescent="0.25">
      <c r="F763" s="13"/>
      <c r="G763" s="5"/>
    </row>
    <row r="764" spans="6:7" ht="15.75" customHeight="1" x14ac:dyDescent="0.25">
      <c r="F764" s="13"/>
      <c r="G764" s="5"/>
    </row>
    <row r="765" spans="6:7" ht="15.75" customHeight="1" x14ac:dyDescent="0.25">
      <c r="F765" s="13"/>
      <c r="G765" s="5"/>
    </row>
    <row r="766" spans="6:7" ht="15.75" customHeight="1" x14ac:dyDescent="0.25">
      <c r="F766" s="13"/>
      <c r="G766" s="5"/>
    </row>
    <row r="767" spans="6:7" ht="15.75" customHeight="1" x14ac:dyDescent="0.25">
      <c r="F767" s="13"/>
      <c r="G767" s="5"/>
    </row>
    <row r="768" spans="6:7" ht="15.75" customHeight="1" x14ac:dyDescent="0.25">
      <c r="F768" s="13"/>
      <c r="G768" s="5"/>
    </row>
    <row r="769" spans="6:7" ht="15.75" customHeight="1" x14ac:dyDescent="0.25">
      <c r="F769" s="13"/>
      <c r="G769" s="5"/>
    </row>
    <row r="770" spans="6:7" ht="15.75" customHeight="1" x14ac:dyDescent="0.25">
      <c r="F770" s="13"/>
      <c r="G770" s="5"/>
    </row>
    <row r="771" spans="6:7" ht="15.75" customHeight="1" x14ac:dyDescent="0.25">
      <c r="F771" s="13"/>
      <c r="G771" s="5"/>
    </row>
    <row r="772" spans="6:7" ht="15.75" customHeight="1" x14ac:dyDescent="0.25">
      <c r="F772" s="13"/>
      <c r="G772" s="5"/>
    </row>
    <row r="773" spans="6:7" ht="15.75" customHeight="1" x14ac:dyDescent="0.25">
      <c r="F773" s="13"/>
      <c r="G773" s="5"/>
    </row>
    <row r="774" spans="6:7" ht="15.75" customHeight="1" x14ac:dyDescent="0.25">
      <c r="F774" s="13"/>
      <c r="G774" s="5"/>
    </row>
    <row r="775" spans="6:7" ht="15.75" customHeight="1" x14ac:dyDescent="0.25">
      <c r="F775" s="13"/>
      <c r="G775" s="5"/>
    </row>
    <row r="776" spans="6:7" ht="15.75" customHeight="1" x14ac:dyDescent="0.25">
      <c r="F776" s="13"/>
      <c r="G776" s="5"/>
    </row>
    <row r="777" spans="6:7" ht="15.75" customHeight="1" x14ac:dyDescent="0.25">
      <c r="F777" s="13"/>
      <c r="G777" s="5"/>
    </row>
    <row r="778" spans="6:7" ht="15.75" customHeight="1" x14ac:dyDescent="0.25">
      <c r="F778" s="13"/>
      <c r="G778" s="5"/>
    </row>
    <row r="779" spans="6:7" ht="15.75" customHeight="1" x14ac:dyDescent="0.25">
      <c r="F779" s="13"/>
      <c r="G779" s="5"/>
    </row>
    <row r="780" spans="6:7" ht="15.75" customHeight="1" x14ac:dyDescent="0.25">
      <c r="F780" s="13"/>
      <c r="G780" s="5"/>
    </row>
    <row r="781" spans="6:7" ht="15.75" customHeight="1" x14ac:dyDescent="0.25">
      <c r="F781" s="13"/>
      <c r="G781" s="5"/>
    </row>
    <row r="782" spans="6:7" ht="15.75" customHeight="1" x14ac:dyDescent="0.25">
      <c r="F782" s="13"/>
      <c r="G782" s="5"/>
    </row>
    <row r="783" spans="6:7" ht="15.75" customHeight="1" x14ac:dyDescent="0.25">
      <c r="F783" s="13"/>
      <c r="G783" s="5"/>
    </row>
    <row r="784" spans="6:7" ht="15.75" customHeight="1" x14ac:dyDescent="0.25">
      <c r="F784" s="13"/>
      <c r="G784" s="5"/>
    </row>
    <row r="785" spans="6:7" ht="15.75" customHeight="1" x14ac:dyDescent="0.25">
      <c r="F785" s="13"/>
      <c r="G785" s="5"/>
    </row>
    <row r="786" spans="6:7" ht="15.75" customHeight="1" x14ac:dyDescent="0.25">
      <c r="F786" s="13"/>
      <c r="G786" s="5"/>
    </row>
    <row r="787" spans="6:7" ht="15.75" customHeight="1" x14ac:dyDescent="0.25">
      <c r="F787" s="13"/>
      <c r="G787" s="5"/>
    </row>
    <row r="788" spans="6:7" ht="15.75" customHeight="1" x14ac:dyDescent="0.25">
      <c r="F788" s="13"/>
      <c r="G788" s="5"/>
    </row>
    <row r="789" spans="6:7" ht="15.75" customHeight="1" x14ac:dyDescent="0.25">
      <c r="F789" s="13"/>
      <c r="G789" s="5"/>
    </row>
    <row r="790" spans="6:7" ht="15.75" customHeight="1" x14ac:dyDescent="0.25">
      <c r="F790" s="13"/>
      <c r="G790" s="5"/>
    </row>
    <row r="791" spans="6:7" ht="15.75" customHeight="1" x14ac:dyDescent="0.25">
      <c r="F791" s="13"/>
      <c r="G791" s="5"/>
    </row>
    <row r="792" spans="6:7" ht="15.75" customHeight="1" x14ac:dyDescent="0.25">
      <c r="F792" s="13"/>
      <c r="G792" s="5"/>
    </row>
    <row r="793" spans="6:7" ht="15.75" customHeight="1" x14ac:dyDescent="0.25">
      <c r="F793" s="13"/>
      <c r="G793" s="5"/>
    </row>
    <row r="794" spans="6:7" ht="15.75" customHeight="1" x14ac:dyDescent="0.25">
      <c r="F794" s="13"/>
      <c r="G794" s="5"/>
    </row>
    <row r="795" spans="6:7" ht="15.75" customHeight="1" x14ac:dyDescent="0.25">
      <c r="F795" s="13"/>
      <c r="G795" s="5"/>
    </row>
    <row r="796" spans="6:7" ht="15.75" customHeight="1" x14ac:dyDescent="0.25">
      <c r="F796" s="13"/>
      <c r="G796" s="5"/>
    </row>
    <row r="797" spans="6:7" ht="15.75" customHeight="1" x14ac:dyDescent="0.25">
      <c r="F797" s="13"/>
      <c r="G797" s="5"/>
    </row>
    <row r="798" spans="6:7" ht="15.75" customHeight="1" x14ac:dyDescent="0.25">
      <c r="F798" s="13"/>
      <c r="G798" s="5"/>
    </row>
    <row r="799" spans="6:7" ht="15.75" customHeight="1" x14ac:dyDescent="0.25">
      <c r="F799" s="13"/>
      <c r="G799" s="5"/>
    </row>
    <row r="800" spans="6:7" ht="15.75" customHeight="1" x14ac:dyDescent="0.25">
      <c r="F800" s="13"/>
      <c r="G800" s="5"/>
    </row>
    <row r="801" spans="6:7" ht="15.75" customHeight="1" x14ac:dyDescent="0.25">
      <c r="F801" s="13"/>
      <c r="G801" s="5"/>
    </row>
    <row r="802" spans="6:7" ht="15.75" customHeight="1" x14ac:dyDescent="0.25">
      <c r="F802" s="13"/>
      <c r="G802" s="5"/>
    </row>
    <row r="803" spans="6:7" ht="15.75" customHeight="1" x14ac:dyDescent="0.25">
      <c r="F803" s="13"/>
      <c r="G803" s="5"/>
    </row>
    <row r="804" spans="6:7" ht="15.75" customHeight="1" x14ac:dyDescent="0.25">
      <c r="F804" s="13"/>
      <c r="G804" s="5"/>
    </row>
    <row r="805" spans="6:7" ht="15.75" customHeight="1" x14ac:dyDescent="0.25">
      <c r="F805" s="13"/>
      <c r="G805" s="5"/>
    </row>
    <row r="806" spans="6:7" ht="15.75" customHeight="1" x14ac:dyDescent="0.25">
      <c r="F806" s="13"/>
      <c r="G806" s="5"/>
    </row>
    <row r="807" spans="6:7" ht="15.75" customHeight="1" x14ac:dyDescent="0.25">
      <c r="F807" s="13"/>
      <c r="G807" s="5"/>
    </row>
    <row r="808" spans="6:7" ht="15.75" customHeight="1" x14ac:dyDescent="0.25">
      <c r="F808" s="13"/>
      <c r="G808" s="5"/>
    </row>
    <row r="809" spans="6:7" ht="15.75" customHeight="1" x14ac:dyDescent="0.25">
      <c r="F809" s="13"/>
      <c r="G809" s="5"/>
    </row>
    <row r="810" spans="6:7" ht="15.75" customHeight="1" x14ac:dyDescent="0.25">
      <c r="F810" s="13"/>
      <c r="G810" s="5"/>
    </row>
    <row r="811" spans="6:7" ht="15.75" customHeight="1" x14ac:dyDescent="0.25">
      <c r="F811" s="13"/>
      <c r="G811" s="5"/>
    </row>
    <row r="812" spans="6:7" ht="15.75" customHeight="1" x14ac:dyDescent="0.25">
      <c r="F812" s="13"/>
      <c r="G812" s="5"/>
    </row>
    <row r="813" spans="6:7" ht="15.75" customHeight="1" x14ac:dyDescent="0.25">
      <c r="F813" s="13"/>
      <c r="G813" s="5"/>
    </row>
    <row r="814" spans="6:7" ht="15.75" customHeight="1" x14ac:dyDescent="0.25">
      <c r="F814" s="13"/>
      <c r="G814" s="5"/>
    </row>
    <row r="815" spans="6:7" ht="15.75" customHeight="1" x14ac:dyDescent="0.25">
      <c r="F815" s="13"/>
      <c r="G815" s="5"/>
    </row>
    <row r="816" spans="6:7" ht="15.75" customHeight="1" x14ac:dyDescent="0.25">
      <c r="F816" s="13"/>
      <c r="G816" s="5"/>
    </row>
    <row r="817" spans="6:7" ht="15.75" customHeight="1" x14ac:dyDescent="0.25">
      <c r="F817" s="13"/>
      <c r="G817" s="5"/>
    </row>
    <row r="818" spans="6:7" ht="15.75" customHeight="1" x14ac:dyDescent="0.25">
      <c r="F818" s="13"/>
      <c r="G818" s="5"/>
    </row>
    <row r="819" spans="6:7" ht="15.75" customHeight="1" x14ac:dyDescent="0.25">
      <c r="F819" s="13"/>
      <c r="G819" s="5"/>
    </row>
    <row r="820" spans="6:7" ht="15.75" customHeight="1" x14ac:dyDescent="0.25">
      <c r="F820" s="13"/>
      <c r="G820" s="5"/>
    </row>
    <row r="821" spans="6:7" ht="15.75" customHeight="1" x14ac:dyDescent="0.25">
      <c r="F821" s="13"/>
      <c r="G821" s="5"/>
    </row>
    <row r="822" spans="6:7" ht="15.75" customHeight="1" x14ac:dyDescent="0.25">
      <c r="F822" s="13"/>
      <c r="G822" s="5"/>
    </row>
    <row r="823" spans="6:7" ht="15.75" customHeight="1" x14ac:dyDescent="0.25">
      <c r="F823" s="13"/>
      <c r="G823" s="5"/>
    </row>
    <row r="824" spans="6:7" ht="15.75" customHeight="1" x14ac:dyDescent="0.25">
      <c r="F824" s="13"/>
      <c r="G824" s="5"/>
    </row>
    <row r="825" spans="6:7" ht="15.75" customHeight="1" x14ac:dyDescent="0.25">
      <c r="F825" s="13"/>
      <c r="G825" s="5"/>
    </row>
    <row r="826" spans="6:7" ht="15.75" customHeight="1" x14ac:dyDescent="0.25">
      <c r="F826" s="13"/>
      <c r="G826" s="5"/>
    </row>
    <row r="827" spans="6:7" ht="15.75" customHeight="1" x14ac:dyDescent="0.25">
      <c r="F827" s="13"/>
      <c r="G827" s="5"/>
    </row>
    <row r="828" spans="6:7" ht="15.75" customHeight="1" x14ac:dyDescent="0.25">
      <c r="F828" s="13"/>
      <c r="G828" s="5"/>
    </row>
    <row r="829" spans="6:7" ht="15.75" customHeight="1" x14ac:dyDescent="0.25">
      <c r="F829" s="13"/>
      <c r="G829" s="5"/>
    </row>
    <row r="830" spans="6:7" ht="15.75" customHeight="1" x14ac:dyDescent="0.25">
      <c r="F830" s="13"/>
      <c r="G830" s="5"/>
    </row>
    <row r="831" spans="6:7" ht="15.75" customHeight="1" x14ac:dyDescent="0.25">
      <c r="F831" s="13"/>
      <c r="G831" s="5"/>
    </row>
    <row r="832" spans="6:7" ht="15.75" customHeight="1" x14ac:dyDescent="0.25">
      <c r="F832" s="13"/>
      <c r="G832" s="5"/>
    </row>
    <row r="833" spans="6:7" ht="15.75" customHeight="1" x14ac:dyDescent="0.25">
      <c r="F833" s="13"/>
      <c r="G833" s="5"/>
    </row>
    <row r="834" spans="6:7" ht="15.75" customHeight="1" x14ac:dyDescent="0.25">
      <c r="F834" s="13"/>
      <c r="G834" s="5"/>
    </row>
    <row r="835" spans="6:7" ht="15.75" customHeight="1" x14ac:dyDescent="0.25">
      <c r="F835" s="13"/>
      <c r="G835" s="5"/>
    </row>
    <row r="836" spans="6:7" ht="15.75" customHeight="1" x14ac:dyDescent="0.25">
      <c r="F836" s="13"/>
      <c r="G836" s="5"/>
    </row>
    <row r="837" spans="6:7" ht="15.75" customHeight="1" x14ac:dyDescent="0.25">
      <c r="F837" s="13"/>
      <c r="G837" s="5"/>
    </row>
    <row r="838" spans="6:7" ht="15.75" customHeight="1" x14ac:dyDescent="0.25">
      <c r="F838" s="13"/>
      <c r="G838" s="5"/>
    </row>
    <row r="839" spans="6:7" ht="15.75" customHeight="1" x14ac:dyDescent="0.25">
      <c r="F839" s="13"/>
      <c r="G839" s="5"/>
    </row>
    <row r="840" spans="6:7" ht="15.75" customHeight="1" x14ac:dyDescent="0.25">
      <c r="F840" s="13"/>
      <c r="G840" s="5"/>
    </row>
    <row r="841" spans="6:7" ht="15.75" customHeight="1" x14ac:dyDescent="0.25">
      <c r="F841" s="13"/>
      <c r="G841" s="5"/>
    </row>
    <row r="842" spans="6:7" ht="15.75" customHeight="1" x14ac:dyDescent="0.25">
      <c r="F842" s="13"/>
      <c r="G842" s="5"/>
    </row>
    <row r="843" spans="6:7" ht="15.75" customHeight="1" x14ac:dyDescent="0.25">
      <c r="F843" s="13"/>
      <c r="G843" s="5"/>
    </row>
    <row r="844" spans="6:7" ht="15.75" customHeight="1" x14ac:dyDescent="0.25">
      <c r="F844" s="13"/>
      <c r="G844" s="5"/>
    </row>
    <row r="845" spans="6:7" ht="15.75" customHeight="1" x14ac:dyDescent="0.25">
      <c r="F845" s="13"/>
      <c r="G845" s="5"/>
    </row>
    <row r="846" spans="6:7" ht="15.75" customHeight="1" x14ac:dyDescent="0.25">
      <c r="F846" s="13"/>
      <c r="G846" s="5"/>
    </row>
    <row r="847" spans="6:7" ht="15.75" customHeight="1" x14ac:dyDescent="0.25">
      <c r="F847" s="13"/>
      <c r="G847" s="5"/>
    </row>
    <row r="848" spans="6:7" ht="15.75" customHeight="1" x14ac:dyDescent="0.25">
      <c r="F848" s="13"/>
      <c r="G848" s="5"/>
    </row>
    <row r="849" spans="6:7" ht="15.75" customHeight="1" x14ac:dyDescent="0.25">
      <c r="F849" s="13"/>
      <c r="G849" s="5"/>
    </row>
    <row r="850" spans="6:7" ht="15.75" customHeight="1" x14ac:dyDescent="0.25">
      <c r="F850" s="13"/>
      <c r="G850" s="5"/>
    </row>
    <row r="851" spans="6:7" ht="15.75" customHeight="1" x14ac:dyDescent="0.25">
      <c r="F851" s="13"/>
      <c r="G851" s="5"/>
    </row>
    <row r="852" spans="6:7" ht="15.75" customHeight="1" x14ac:dyDescent="0.25">
      <c r="F852" s="13"/>
      <c r="G852" s="5"/>
    </row>
    <row r="853" spans="6:7" ht="15.75" customHeight="1" x14ac:dyDescent="0.25">
      <c r="F853" s="13"/>
      <c r="G853" s="5"/>
    </row>
    <row r="854" spans="6:7" ht="15.75" customHeight="1" x14ac:dyDescent="0.25">
      <c r="F854" s="13"/>
      <c r="G854" s="5"/>
    </row>
    <row r="855" spans="6:7" ht="15.75" customHeight="1" x14ac:dyDescent="0.25">
      <c r="F855" s="13"/>
      <c r="G855" s="5"/>
    </row>
    <row r="856" spans="6:7" ht="15.75" customHeight="1" x14ac:dyDescent="0.25">
      <c r="F856" s="13"/>
      <c r="G856" s="5"/>
    </row>
    <row r="857" spans="6:7" ht="15.75" customHeight="1" x14ac:dyDescent="0.25">
      <c r="F857" s="13"/>
      <c r="G857" s="5"/>
    </row>
    <row r="858" spans="6:7" ht="15.75" customHeight="1" x14ac:dyDescent="0.25">
      <c r="F858" s="13"/>
      <c r="G858" s="5"/>
    </row>
    <row r="859" spans="6:7" ht="15.75" customHeight="1" x14ac:dyDescent="0.25">
      <c r="F859" s="13"/>
      <c r="G859" s="5"/>
    </row>
    <row r="860" spans="6:7" ht="15.75" customHeight="1" x14ac:dyDescent="0.25">
      <c r="F860" s="13"/>
      <c r="G860" s="5"/>
    </row>
    <row r="861" spans="6:7" ht="15.75" customHeight="1" x14ac:dyDescent="0.25">
      <c r="F861" s="13"/>
      <c r="G861" s="5"/>
    </row>
    <row r="862" spans="6:7" ht="15.75" customHeight="1" x14ac:dyDescent="0.25">
      <c r="F862" s="13"/>
      <c r="G862" s="5"/>
    </row>
    <row r="863" spans="6:7" ht="15.75" customHeight="1" x14ac:dyDescent="0.25">
      <c r="F863" s="13"/>
      <c r="G863" s="5"/>
    </row>
    <row r="864" spans="6:7" ht="15.75" customHeight="1" x14ac:dyDescent="0.25">
      <c r="F864" s="13"/>
      <c r="G864" s="5"/>
    </row>
    <row r="865" spans="6:7" ht="15.75" customHeight="1" x14ac:dyDescent="0.25">
      <c r="F865" s="13"/>
      <c r="G865" s="5"/>
    </row>
    <row r="866" spans="6:7" ht="15.75" customHeight="1" x14ac:dyDescent="0.25">
      <c r="F866" s="13"/>
      <c r="G866" s="5"/>
    </row>
    <row r="867" spans="6:7" ht="15.75" customHeight="1" x14ac:dyDescent="0.25">
      <c r="F867" s="13"/>
      <c r="G867" s="5"/>
    </row>
    <row r="868" spans="6:7" ht="15.75" customHeight="1" x14ac:dyDescent="0.25">
      <c r="F868" s="13"/>
      <c r="G868" s="5"/>
    </row>
    <row r="869" spans="6:7" ht="15.75" customHeight="1" x14ac:dyDescent="0.25">
      <c r="F869" s="13"/>
      <c r="G869" s="5"/>
    </row>
    <row r="870" spans="6:7" ht="15.75" customHeight="1" x14ac:dyDescent="0.25">
      <c r="F870" s="13"/>
      <c r="G870" s="5"/>
    </row>
    <row r="871" spans="6:7" ht="15.75" customHeight="1" x14ac:dyDescent="0.25">
      <c r="F871" s="13"/>
      <c r="G871" s="5"/>
    </row>
    <row r="872" spans="6:7" ht="15.75" customHeight="1" x14ac:dyDescent="0.25">
      <c r="F872" s="13"/>
      <c r="G872" s="5"/>
    </row>
    <row r="873" spans="6:7" ht="15.75" customHeight="1" x14ac:dyDescent="0.25">
      <c r="F873" s="13"/>
      <c r="G873" s="5"/>
    </row>
    <row r="874" spans="6:7" ht="15.75" customHeight="1" x14ac:dyDescent="0.25">
      <c r="F874" s="13"/>
      <c r="G874" s="5"/>
    </row>
    <row r="875" spans="6:7" ht="15.75" customHeight="1" x14ac:dyDescent="0.25">
      <c r="F875" s="13"/>
      <c r="G875" s="5"/>
    </row>
    <row r="876" spans="6:7" ht="15.75" customHeight="1" x14ac:dyDescent="0.25">
      <c r="F876" s="13"/>
      <c r="G876" s="5"/>
    </row>
    <row r="877" spans="6:7" ht="15.75" customHeight="1" x14ac:dyDescent="0.25">
      <c r="F877" s="13"/>
      <c r="G877" s="5"/>
    </row>
    <row r="878" spans="6:7" ht="15.75" customHeight="1" x14ac:dyDescent="0.25">
      <c r="F878" s="13"/>
      <c r="G878" s="5"/>
    </row>
    <row r="879" spans="6:7" ht="15.75" customHeight="1" x14ac:dyDescent="0.25">
      <c r="F879" s="13"/>
      <c r="G879" s="5"/>
    </row>
    <row r="880" spans="6:7" ht="15.75" customHeight="1" x14ac:dyDescent="0.25">
      <c r="F880" s="13"/>
      <c r="G880" s="5"/>
    </row>
    <row r="881" spans="6:7" ht="15.75" customHeight="1" x14ac:dyDescent="0.25">
      <c r="F881" s="13"/>
      <c r="G881" s="5"/>
    </row>
    <row r="882" spans="6:7" ht="15.75" customHeight="1" x14ac:dyDescent="0.25">
      <c r="F882" s="13"/>
      <c r="G882" s="5"/>
    </row>
    <row r="883" spans="6:7" ht="15.75" customHeight="1" x14ac:dyDescent="0.25">
      <c r="F883" s="13"/>
      <c r="G883" s="5"/>
    </row>
    <row r="884" spans="6:7" ht="15.75" customHeight="1" x14ac:dyDescent="0.25">
      <c r="F884" s="13"/>
      <c r="G884" s="5"/>
    </row>
    <row r="885" spans="6:7" ht="15.75" customHeight="1" x14ac:dyDescent="0.25">
      <c r="F885" s="13"/>
      <c r="G885" s="5"/>
    </row>
    <row r="886" spans="6:7" ht="15.75" customHeight="1" x14ac:dyDescent="0.25">
      <c r="F886" s="13"/>
      <c r="G886" s="5"/>
    </row>
    <row r="887" spans="6:7" ht="15.75" customHeight="1" x14ac:dyDescent="0.25">
      <c r="F887" s="13"/>
      <c r="G887" s="5"/>
    </row>
    <row r="888" spans="6:7" ht="15.75" customHeight="1" x14ac:dyDescent="0.25">
      <c r="F888" s="13"/>
      <c r="G888" s="5"/>
    </row>
    <row r="889" spans="6:7" ht="15.75" customHeight="1" x14ac:dyDescent="0.25">
      <c r="F889" s="13"/>
      <c r="G889" s="5"/>
    </row>
    <row r="890" spans="6:7" ht="15.75" customHeight="1" x14ac:dyDescent="0.25">
      <c r="F890" s="13"/>
      <c r="G890" s="5"/>
    </row>
    <row r="891" spans="6:7" ht="15.75" customHeight="1" x14ac:dyDescent="0.25">
      <c r="F891" s="13"/>
      <c r="G891" s="5"/>
    </row>
    <row r="892" spans="6:7" ht="15.75" customHeight="1" x14ac:dyDescent="0.25">
      <c r="F892" s="13"/>
      <c r="G892" s="5"/>
    </row>
    <row r="893" spans="6:7" ht="15.75" customHeight="1" x14ac:dyDescent="0.25">
      <c r="F893" s="13"/>
      <c r="G893" s="5"/>
    </row>
    <row r="894" spans="6:7" ht="15.75" customHeight="1" x14ac:dyDescent="0.25">
      <c r="F894" s="13"/>
      <c r="G894" s="5"/>
    </row>
    <row r="895" spans="6:7" ht="15.75" customHeight="1" x14ac:dyDescent="0.25">
      <c r="F895" s="13"/>
      <c r="G895" s="5"/>
    </row>
    <row r="896" spans="6:7" ht="15.75" customHeight="1" x14ac:dyDescent="0.25">
      <c r="F896" s="13"/>
      <c r="G896" s="5"/>
    </row>
    <row r="897" spans="6:7" ht="15.75" customHeight="1" x14ac:dyDescent="0.25">
      <c r="F897" s="13"/>
      <c r="G897" s="5"/>
    </row>
    <row r="898" spans="6:7" ht="15.75" customHeight="1" x14ac:dyDescent="0.25">
      <c r="F898" s="13"/>
      <c r="G898" s="5"/>
    </row>
    <row r="899" spans="6:7" ht="15.75" customHeight="1" x14ac:dyDescent="0.25">
      <c r="F899" s="13"/>
      <c r="G899" s="5"/>
    </row>
    <row r="900" spans="6:7" ht="15.75" customHeight="1" x14ac:dyDescent="0.25">
      <c r="F900" s="13"/>
      <c r="G900" s="5"/>
    </row>
    <row r="901" spans="6:7" ht="15.75" customHeight="1" x14ac:dyDescent="0.25">
      <c r="F901" s="13"/>
      <c r="G901" s="5"/>
    </row>
    <row r="902" spans="6:7" ht="15.75" customHeight="1" x14ac:dyDescent="0.25">
      <c r="F902" s="13"/>
      <c r="G902" s="5"/>
    </row>
    <row r="903" spans="6:7" ht="15.75" customHeight="1" x14ac:dyDescent="0.25">
      <c r="F903" s="13"/>
      <c r="G903" s="5"/>
    </row>
    <row r="904" spans="6:7" ht="15.75" customHeight="1" x14ac:dyDescent="0.25">
      <c r="F904" s="13"/>
      <c r="G904" s="5"/>
    </row>
    <row r="905" spans="6:7" ht="15.75" customHeight="1" x14ac:dyDescent="0.25">
      <c r="F905" s="13"/>
      <c r="G905" s="5"/>
    </row>
    <row r="906" spans="6:7" ht="15.75" customHeight="1" x14ac:dyDescent="0.25">
      <c r="F906" s="13"/>
      <c r="G906" s="5"/>
    </row>
    <row r="907" spans="6:7" ht="15.75" customHeight="1" x14ac:dyDescent="0.25">
      <c r="F907" s="13"/>
      <c r="G907" s="5"/>
    </row>
    <row r="908" spans="6:7" ht="15.75" customHeight="1" x14ac:dyDescent="0.25">
      <c r="F908" s="13"/>
      <c r="G908" s="5"/>
    </row>
    <row r="909" spans="6:7" ht="15.75" customHeight="1" x14ac:dyDescent="0.25">
      <c r="F909" s="13"/>
      <c r="G909" s="5"/>
    </row>
    <row r="910" spans="6:7" ht="15.75" customHeight="1" x14ac:dyDescent="0.25">
      <c r="F910" s="13"/>
      <c r="G910" s="5"/>
    </row>
    <row r="911" spans="6:7" ht="15.75" customHeight="1" x14ac:dyDescent="0.25">
      <c r="F911" s="13"/>
      <c r="G911" s="5"/>
    </row>
    <row r="912" spans="6:7" ht="15.75" customHeight="1" x14ac:dyDescent="0.25">
      <c r="F912" s="13"/>
      <c r="G912" s="5"/>
    </row>
    <row r="913" spans="6:7" ht="15.75" customHeight="1" x14ac:dyDescent="0.25">
      <c r="F913" s="13"/>
      <c r="G913" s="5"/>
    </row>
    <row r="914" spans="6:7" ht="15.75" customHeight="1" x14ac:dyDescent="0.25">
      <c r="F914" s="13"/>
      <c r="G914" s="5"/>
    </row>
    <row r="915" spans="6:7" ht="15.75" customHeight="1" x14ac:dyDescent="0.25">
      <c r="F915" s="13"/>
      <c r="G915" s="5"/>
    </row>
    <row r="916" spans="6:7" ht="15.75" customHeight="1" x14ac:dyDescent="0.25">
      <c r="F916" s="13"/>
      <c r="G916" s="5"/>
    </row>
    <row r="917" spans="6:7" ht="15.75" customHeight="1" x14ac:dyDescent="0.25">
      <c r="F917" s="13"/>
      <c r="G917" s="5"/>
    </row>
    <row r="918" spans="6:7" ht="15.75" customHeight="1" x14ac:dyDescent="0.25">
      <c r="F918" s="13"/>
      <c r="G918" s="5"/>
    </row>
    <row r="919" spans="6:7" ht="15.75" customHeight="1" x14ac:dyDescent="0.25">
      <c r="F919" s="13"/>
      <c r="G919" s="5"/>
    </row>
    <row r="920" spans="6:7" ht="15.75" customHeight="1" x14ac:dyDescent="0.25">
      <c r="F920" s="13"/>
      <c r="G920" s="5"/>
    </row>
    <row r="921" spans="6:7" ht="15.75" customHeight="1" x14ac:dyDescent="0.25">
      <c r="F921" s="13"/>
      <c r="G921" s="5"/>
    </row>
    <row r="922" spans="6:7" ht="15.75" customHeight="1" x14ac:dyDescent="0.25">
      <c r="F922" s="13"/>
      <c r="G922" s="5"/>
    </row>
    <row r="923" spans="6:7" ht="15.75" customHeight="1" x14ac:dyDescent="0.25">
      <c r="F923" s="13"/>
      <c r="G923" s="5"/>
    </row>
    <row r="924" spans="6:7" ht="15.75" customHeight="1" x14ac:dyDescent="0.25">
      <c r="F924" s="13"/>
      <c r="G924" s="5"/>
    </row>
    <row r="925" spans="6:7" ht="15.75" customHeight="1" x14ac:dyDescent="0.25">
      <c r="F925" s="13"/>
      <c r="G925" s="5"/>
    </row>
    <row r="926" spans="6:7" ht="15.75" customHeight="1" x14ac:dyDescent="0.25">
      <c r="F926" s="13"/>
      <c r="G926" s="5"/>
    </row>
    <row r="927" spans="6:7" ht="15.75" customHeight="1" x14ac:dyDescent="0.25">
      <c r="F927" s="13"/>
      <c r="G927" s="5"/>
    </row>
    <row r="928" spans="6:7" ht="15.75" customHeight="1" x14ac:dyDescent="0.25">
      <c r="F928" s="13"/>
      <c r="G928" s="5"/>
    </row>
    <row r="929" spans="6:7" ht="15.75" customHeight="1" x14ac:dyDescent="0.25">
      <c r="F929" s="13"/>
      <c r="G929" s="5"/>
    </row>
    <row r="930" spans="6:7" ht="15.75" customHeight="1" x14ac:dyDescent="0.25">
      <c r="F930" s="13"/>
      <c r="G930" s="5"/>
    </row>
    <row r="931" spans="6:7" ht="15.75" customHeight="1" x14ac:dyDescent="0.25">
      <c r="F931" s="13"/>
      <c r="G931" s="5"/>
    </row>
    <row r="932" spans="6:7" ht="15.75" customHeight="1" x14ac:dyDescent="0.25">
      <c r="F932" s="13"/>
      <c r="G932" s="5"/>
    </row>
    <row r="933" spans="6:7" ht="15.75" customHeight="1" x14ac:dyDescent="0.25">
      <c r="F933" s="13"/>
      <c r="G933" s="5"/>
    </row>
    <row r="934" spans="6:7" ht="15.75" customHeight="1" x14ac:dyDescent="0.25">
      <c r="F934" s="13"/>
      <c r="G934" s="5"/>
    </row>
    <row r="935" spans="6:7" ht="15.75" customHeight="1" x14ac:dyDescent="0.25">
      <c r="F935" s="13"/>
      <c r="G935" s="5"/>
    </row>
    <row r="936" spans="6:7" ht="15.75" customHeight="1" x14ac:dyDescent="0.25">
      <c r="F936" s="13"/>
      <c r="G936" s="5"/>
    </row>
    <row r="937" spans="6:7" ht="15.75" customHeight="1" x14ac:dyDescent="0.25">
      <c r="F937" s="13"/>
      <c r="G937" s="5"/>
    </row>
    <row r="938" spans="6:7" ht="15.75" customHeight="1" x14ac:dyDescent="0.25">
      <c r="F938" s="13"/>
      <c r="G938" s="5"/>
    </row>
    <row r="939" spans="6:7" ht="15.75" customHeight="1" x14ac:dyDescent="0.25">
      <c r="F939" s="13"/>
      <c r="G939" s="5"/>
    </row>
    <row r="940" spans="6:7" ht="15.75" customHeight="1" x14ac:dyDescent="0.25">
      <c r="F940" s="13"/>
      <c r="G940" s="5"/>
    </row>
    <row r="941" spans="6:7" ht="15.75" customHeight="1" x14ac:dyDescent="0.25">
      <c r="F941" s="13"/>
      <c r="G941" s="5"/>
    </row>
    <row r="942" spans="6:7" ht="15.75" customHeight="1" x14ac:dyDescent="0.25">
      <c r="F942" s="13"/>
      <c r="G942" s="5"/>
    </row>
    <row r="943" spans="6:7" ht="15.75" customHeight="1" x14ac:dyDescent="0.25">
      <c r="F943" s="13"/>
      <c r="G943" s="5"/>
    </row>
    <row r="944" spans="6:7" ht="15.75" customHeight="1" x14ac:dyDescent="0.25">
      <c r="F944" s="13"/>
      <c r="G944" s="5"/>
    </row>
    <row r="945" spans="6:7" ht="15.75" customHeight="1" x14ac:dyDescent="0.25">
      <c r="F945" s="13"/>
      <c r="G945" s="5"/>
    </row>
    <row r="946" spans="6:7" ht="15.75" customHeight="1" x14ac:dyDescent="0.25">
      <c r="F946" s="13"/>
      <c r="G946" s="5"/>
    </row>
    <row r="947" spans="6:7" ht="15.75" customHeight="1" x14ac:dyDescent="0.25">
      <c r="F947" s="13"/>
      <c r="G947" s="5"/>
    </row>
    <row r="948" spans="6:7" ht="15.75" customHeight="1" x14ac:dyDescent="0.25">
      <c r="F948" s="13"/>
      <c r="G948" s="5"/>
    </row>
    <row r="949" spans="6:7" ht="15.75" customHeight="1" x14ac:dyDescent="0.25">
      <c r="F949" s="13"/>
      <c r="G949" s="5"/>
    </row>
    <row r="950" spans="6:7" ht="15.75" customHeight="1" x14ac:dyDescent="0.25">
      <c r="F950" s="13"/>
      <c r="G950" s="5"/>
    </row>
    <row r="951" spans="6:7" ht="15.75" customHeight="1" x14ac:dyDescent="0.25">
      <c r="F951" s="13"/>
      <c r="G951" s="5"/>
    </row>
    <row r="952" spans="6:7" ht="15.75" customHeight="1" x14ac:dyDescent="0.25">
      <c r="F952" s="13"/>
      <c r="G952" s="5"/>
    </row>
    <row r="953" spans="6:7" ht="15.75" customHeight="1" x14ac:dyDescent="0.25">
      <c r="F953" s="13"/>
      <c r="G953" s="5"/>
    </row>
    <row r="954" spans="6:7" ht="15.75" customHeight="1" x14ac:dyDescent="0.25">
      <c r="F954" s="13"/>
      <c r="G954" s="5"/>
    </row>
    <row r="955" spans="6:7" ht="15.75" customHeight="1" x14ac:dyDescent="0.25">
      <c r="F955" s="13"/>
      <c r="G955" s="5"/>
    </row>
    <row r="956" spans="6:7" ht="15.75" customHeight="1" x14ac:dyDescent="0.25">
      <c r="F956" s="13"/>
      <c r="G956" s="5"/>
    </row>
    <row r="957" spans="6:7" ht="15.75" customHeight="1" x14ac:dyDescent="0.25">
      <c r="F957" s="13"/>
      <c r="G957" s="5"/>
    </row>
    <row r="958" spans="6:7" ht="15.75" customHeight="1" x14ac:dyDescent="0.25">
      <c r="F958" s="13"/>
      <c r="G958" s="5"/>
    </row>
    <row r="959" spans="6:7" ht="15.75" customHeight="1" x14ac:dyDescent="0.25">
      <c r="F959" s="13"/>
      <c r="G959" s="5"/>
    </row>
    <row r="960" spans="6:7" ht="15.75" customHeight="1" x14ac:dyDescent="0.25">
      <c r="F960" s="13"/>
      <c r="G960" s="5"/>
    </row>
    <row r="961" spans="6:7" ht="15.75" customHeight="1" x14ac:dyDescent="0.25">
      <c r="F961" s="13"/>
      <c r="G961" s="5"/>
    </row>
    <row r="962" spans="6:7" ht="15.75" customHeight="1" x14ac:dyDescent="0.25">
      <c r="F962" s="13"/>
      <c r="G962" s="5"/>
    </row>
    <row r="963" spans="6:7" ht="15.75" customHeight="1" x14ac:dyDescent="0.25">
      <c r="F963" s="13"/>
      <c r="G963" s="5"/>
    </row>
    <row r="964" spans="6:7" ht="15.75" customHeight="1" x14ac:dyDescent="0.25">
      <c r="F964" s="13"/>
      <c r="G964" s="5"/>
    </row>
    <row r="965" spans="6:7" ht="15.75" customHeight="1" x14ac:dyDescent="0.25">
      <c r="F965" s="13"/>
      <c r="G965" s="5"/>
    </row>
    <row r="966" spans="6:7" ht="15.75" customHeight="1" x14ac:dyDescent="0.25">
      <c r="F966" s="13"/>
      <c r="G966" s="5"/>
    </row>
    <row r="967" spans="6:7" ht="15.75" customHeight="1" x14ac:dyDescent="0.25">
      <c r="F967" s="13"/>
      <c r="G967" s="5"/>
    </row>
    <row r="968" spans="6:7" ht="15.75" customHeight="1" x14ac:dyDescent="0.25">
      <c r="F968" s="13"/>
      <c r="G968" s="5"/>
    </row>
    <row r="969" spans="6:7" ht="15.75" customHeight="1" x14ac:dyDescent="0.25">
      <c r="F969" s="13"/>
      <c r="G969" s="5"/>
    </row>
    <row r="970" spans="6:7" ht="15.75" customHeight="1" x14ac:dyDescent="0.25">
      <c r="F970" s="13"/>
      <c r="G970" s="5"/>
    </row>
    <row r="971" spans="6:7" ht="15.75" customHeight="1" x14ac:dyDescent="0.25">
      <c r="F971" s="13"/>
      <c r="G971" s="5"/>
    </row>
    <row r="972" spans="6:7" ht="15.75" customHeight="1" x14ac:dyDescent="0.25">
      <c r="F972" s="13"/>
      <c r="G972" s="5"/>
    </row>
    <row r="973" spans="6:7" ht="15.75" customHeight="1" x14ac:dyDescent="0.25">
      <c r="F973" s="13"/>
      <c r="G973" s="5"/>
    </row>
    <row r="974" spans="6:7" ht="15.75" customHeight="1" x14ac:dyDescent="0.25">
      <c r="F974" s="13"/>
      <c r="G974" s="5"/>
    </row>
    <row r="975" spans="6:7" ht="15.75" customHeight="1" x14ac:dyDescent="0.25">
      <c r="F975" s="13"/>
      <c r="G975" s="5"/>
    </row>
    <row r="976" spans="6:7" ht="15.75" customHeight="1" x14ac:dyDescent="0.25">
      <c r="F976" s="13"/>
      <c r="G976" s="5"/>
    </row>
    <row r="977" spans="6:7" ht="15.75" customHeight="1" x14ac:dyDescent="0.25">
      <c r="F977" s="13"/>
      <c r="G977" s="5"/>
    </row>
    <row r="978" spans="6:7" ht="15.75" customHeight="1" x14ac:dyDescent="0.25">
      <c r="F978" s="13"/>
      <c r="G978" s="5"/>
    </row>
    <row r="979" spans="6:7" ht="15.75" customHeight="1" x14ac:dyDescent="0.25">
      <c r="F979" s="13"/>
      <c r="G979" s="5"/>
    </row>
    <row r="980" spans="6:7" ht="15.75" customHeight="1" x14ac:dyDescent="0.25">
      <c r="F980" s="13"/>
      <c r="G980" s="5"/>
    </row>
    <row r="981" spans="6:7" ht="15.75" customHeight="1" x14ac:dyDescent="0.25">
      <c r="F981" s="13"/>
      <c r="G981" s="5"/>
    </row>
    <row r="982" spans="6:7" ht="15.75" customHeight="1" x14ac:dyDescent="0.25">
      <c r="F982" s="13"/>
      <c r="G982" s="5"/>
    </row>
    <row r="983" spans="6:7" ht="15.75" customHeight="1" x14ac:dyDescent="0.25">
      <c r="F983" s="13"/>
      <c r="G983" s="5"/>
    </row>
    <row r="984" spans="6:7" ht="15.75" customHeight="1" x14ac:dyDescent="0.25">
      <c r="F984" s="13"/>
      <c r="G984" s="5"/>
    </row>
    <row r="985" spans="6:7" ht="15.75" customHeight="1" x14ac:dyDescent="0.25">
      <c r="F985" s="13"/>
      <c r="G985" s="5"/>
    </row>
    <row r="986" spans="6:7" ht="15.75" customHeight="1" x14ac:dyDescent="0.25">
      <c r="F986" s="13"/>
      <c r="G986" s="5"/>
    </row>
    <row r="987" spans="6:7" ht="15.75" customHeight="1" x14ac:dyDescent="0.25">
      <c r="F987" s="13"/>
      <c r="G987" s="5"/>
    </row>
    <row r="988" spans="6:7" ht="15.75" customHeight="1" x14ac:dyDescent="0.25">
      <c r="F988" s="13"/>
      <c r="G988" s="5"/>
    </row>
    <row r="989" spans="6:7" ht="15.75" customHeight="1" x14ac:dyDescent="0.25">
      <c r="F989" s="13"/>
      <c r="G989" s="5"/>
    </row>
    <row r="990" spans="6:7" ht="15.75" customHeight="1" x14ac:dyDescent="0.25">
      <c r="F990" s="13"/>
      <c r="G990" s="5"/>
    </row>
    <row r="991" spans="6:7" ht="15.75" customHeight="1" x14ac:dyDescent="0.25">
      <c r="F991" s="13"/>
      <c r="G991" s="5"/>
    </row>
    <row r="992" spans="6:7" ht="15.75" customHeight="1" x14ac:dyDescent="0.25">
      <c r="F992" s="13"/>
      <c r="G992" s="5"/>
    </row>
    <row r="993" spans="6:7" ht="15.75" customHeight="1" x14ac:dyDescent="0.25">
      <c r="F993" s="13"/>
      <c r="G993" s="5"/>
    </row>
    <row r="994" spans="6:7" ht="15.75" customHeight="1" x14ac:dyDescent="0.25">
      <c r="F994" s="13"/>
      <c r="G994" s="5"/>
    </row>
    <row r="995" spans="6:7" ht="15.75" customHeight="1" x14ac:dyDescent="0.25">
      <c r="F995" s="13"/>
      <c r="G995" s="5"/>
    </row>
    <row r="996" spans="6:7" ht="15.75" customHeight="1" x14ac:dyDescent="0.25">
      <c r="F996" s="13"/>
      <c r="G996" s="5"/>
    </row>
    <row r="997" spans="6:7" ht="15.75" customHeight="1" x14ac:dyDescent="0.25">
      <c r="F997" s="13"/>
      <c r="G997" s="5"/>
    </row>
    <row r="998" spans="6:7" ht="15.75" customHeight="1" x14ac:dyDescent="0.25">
      <c r="F998" s="13"/>
      <c r="G998" s="5"/>
    </row>
    <row r="999" spans="6:7" ht="15.75" customHeight="1" x14ac:dyDescent="0.25">
      <c r="F999" s="13"/>
      <c r="G999" s="5"/>
    </row>
    <row r="1000" spans="6:7" ht="15.75" customHeight="1" x14ac:dyDescent="0.25">
      <c r="F1000" s="13"/>
      <c r="G1000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topLeftCell="A19" workbookViewId="0">
      <selection activeCell="B2" sqref="B2"/>
    </sheetView>
  </sheetViews>
  <sheetFormatPr baseColWidth="10" defaultColWidth="12.625" defaultRowHeight="15" customHeight="1" x14ac:dyDescent="0.2"/>
  <cols>
    <col min="1" max="1" width="29.75" customWidth="1"/>
    <col min="2" max="2" width="30.25" customWidth="1"/>
    <col min="3" max="26" width="9.375" customWidth="1"/>
  </cols>
  <sheetData>
    <row r="1" spans="1:2" x14ac:dyDescent="0.25">
      <c r="A1" s="2" t="s">
        <v>500</v>
      </c>
      <c r="B1" s="2" t="s">
        <v>501</v>
      </c>
    </row>
    <row r="2" spans="1:2" x14ac:dyDescent="0.25">
      <c r="A2" s="5" t="s">
        <v>3</v>
      </c>
      <c r="B2" s="5" t="s">
        <v>465</v>
      </c>
    </row>
    <row r="3" spans="1:2" x14ac:dyDescent="0.25">
      <c r="A3" s="5" t="s">
        <v>97</v>
      </c>
      <c r="B3" s="5" t="s">
        <v>466</v>
      </c>
    </row>
    <row r="4" spans="1:2" ht="15.75" x14ac:dyDescent="0.25">
      <c r="A4" s="18" t="s">
        <v>65</v>
      </c>
      <c r="B4" s="5" t="s">
        <v>467</v>
      </c>
    </row>
    <row r="5" spans="1:2" x14ac:dyDescent="0.25">
      <c r="A5" s="5" t="s">
        <v>100</v>
      </c>
      <c r="B5" s="5" t="s">
        <v>101</v>
      </c>
    </row>
    <row r="6" spans="1:2" x14ac:dyDescent="0.25">
      <c r="A6" s="5" t="s">
        <v>10</v>
      </c>
      <c r="B6" s="5" t="s">
        <v>468</v>
      </c>
    </row>
    <row r="7" spans="1:2" x14ac:dyDescent="0.25">
      <c r="A7" s="5" t="s">
        <v>200</v>
      </c>
      <c r="B7" s="5" t="s">
        <v>469</v>
      </c>
    </row>
    <row r="8" spans="1:2" x14ac:dyDescent="0.25">
      <c r="A8" s="5" t="s">
        <v>135</v>
      </c>
      <c r="B8" s="5" t="s">
        <v>470</v>
      </c>
    </row>
    <row r="9" spans="1:2" x14ac:dyDescent="0.25">
      <c r="A9" s="5" t="s">
        <v>245</v>
      </c>
      <c r="B9" s="5" t="s">
        <v>471</v>
      </c>
    </row>
    <row r="10" spans="1:2" x14ac:dyDescent="0.25">
      <c r="A10" s="5" t="s">
        <v>42</v>
      </c>
      <c r="B10" s="5" t="s">
        <v>472</v>
      </c>
    </row>
    <row r="11" spans="1:2" x14ac:dyDescent="0.25">
      <c r="A11" s="5" t="s">
        <v>14</v>
      </c>
      <c r="B11" s="5" t="s">
        <v>473</v>
      </c>
    </row>
    <row r="12" spans="1:2" x14ac:dyDescent="0.25">
      <c r="A12" s="5" t="s">
        <v>17</v>
      </c>
      <c r="B12" s="5" t="s">
        <v>474</v>
      </c>
    </row>
    <row r="13" spans="1:2" x14ac:dyDescent="0.25">
      <c r="A13" s="5" t="s">
        <v>20</v>
      </c>
      <c r="B13" s="5" t="s">
        <v>475</v>
      </c>
    </row>
    <row r="14" spans="1:2" x14ac:dyDescent="0.25">
      <c r="A14" s="5" t="s">
        <v>79</v>
      </c>
      <c r="B14" s="5" t="s">
        <v>476</v>
      </c>
    </row>
    <row r="15" spans="1:2" x14ac:dyDescent="0.25">
      <c r="A15" s="5" t="s">
        <v>383</v>
      </c>
      <c r="B15" s="5" t="s">
        <v>477</v>
      </c>
    </row>
    <row r="16" spans="1:2" x14ac:dyDescent="0.25">
      <c r="A16" s="5" t="s">
        <v>140</v>
      </c>
      <c r="B16" s="5" t="s">
        <v>478</v>
      </c>
    </row>
    <row r="17" spans="1:2" x14ac:dyDescent="0.25">
      <c r="A17" s="5" t="s">
        <v>27</v>
      </c>
      <c r="B17" s="5" t="s">
        <v>479</v>
      </c>
    </row>
    <row r="18" spans="1:2" x14ac:dyDescent="0.25">
      <c r="A18" s="5" t="s">
        <v>50</v>
      </c>
      <c r="B18" s="5" t="s">
        <v>480</v>
      </c>
    </row>
    <row r="19" spans="1:2" x14ac:dyDescent="0.25">
      <c r="A19" s="5" t="s">
        <v>217</v>
      </c>
      <c r="B19" s="5" t="s">
        <v>481</v>
      </c>
    </row>
    <row r="20" spans="1:2" x14ac:dyDescent="0.25">
      <c r="A20" s="5" t="s">
        <v>126</v>
      </c>
      <c r="B20" s="5" t="s">
        <v>482</v>
      </c>
    </row>
    <row r="21" spans="1:2" ht="15.75" customHeight="1" x14ac:dyDescent="0.25">
      <c r="A21" s="5" t="s">
        <v>411</v>
      </c>
      <c r="B21" s="5" t="s">
        <v>483</v>
      </c>
    </row>
    <row r="22" spans="1:2" ht="15.75" customHeight="1" x14ac:dyDescent="0.25">
      <c r="A22" s="5" t="s">
        <v>33</v>
      </c>
      <c r="B22" s="5" t="s">
        <v>484</v>
      </c>
    </row>
    <row r="23" spans="1:2" ht="15.75" customHeight="1" x14ac:dyDescent="0.25">
      <c r="A23" s="5" t="s">
        <v>413</v>
      </c>
      <c r="B23" s="5" t="s">
        <v>485</v>
      </c>
    </row>
    <row r="24" spans="1:2" ht="15.75" customHeight="1" x14ac:dyDescent="0.25">
      <c r="A24" s="5" t="s">
        <v>92</v>
      </c>
      <c r="B24" s="5" t="s">
        <v>93</v>
      </c>
    </row>
    <row r="25" spans="1:2" ht="15.75" customHeight="1" x14ac:dyDescent="0.25">
      <c r="A25" s="5" t="s">
        <v>275</v>
      </c>
      <c r="B25" s="5" t="s">
        <v>486</v>
      </c>
    </row>
    <row r="26" spans="1:2" ht="15.75" customHeight="1" x14ac:dyDescent="0.25">
      <c r="A26" s="5" t="s">
        <v>365</v>
      </c>
      <c r="B26" s="5" t="s">
        <v>487</v>
      </c>
    </row>
    <row r="27" spans="1:2" ht="15.75" customHeight="1" x14ac:dyDescent="0.2"/>
    <row r="28" spans="1:2" ht="15.75" customHeight="1" x14ac:dyDescent="0.2"/>
    <row r="29" spans="1:2" ht="15.75" customHeight="1" x14ac:dyDescent="0.2"/>
    <row r="30" spans="1:2" ht="15.75" customHeight="1" x14ac:dyDescent="0.2"/>
    <row r="31" spans="1:2" ht="15.75" customHeight="1" x14ac:dyDescent="0.2"/>
    <row r="32" spans="1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00"/>
  <sheetViews>
    <sheetView tabSelected="1" topLeftCell="L1" workbookViewId="0">
      <selection activeCell="AA2" sqref="AA2"/>
    </sheetView>
  </sheetViews>
  <sheetFormatPr baseColWidth="10" defaultColWidth="12.625" defaultRowHeight="15" customHeight="1" x14ac:dyDescent="0.2"/>
  <cols>
    <col min="1" max="28" width="9.375" customWidth="1"/>
  </cols>
  <sheetData>
    <row r="1" spans="1:28" ht="45" x14ac:dyDescent="0.2">
      <c r="A1" s="19">
        <v>43546</v>
      </c>
      <c r="B1" s="20" t="s">
        <v>502</v>
      </c>
      <c r="C1" s="20" t="s">
        <v>503</v>
      </c>
      <c r="D1" s="20" t="s">
        <v>504</v>
      </c>
      <c r="E1" s="20" t="s">
        <v>505</v>
      </c>
      <c r="F1" s="20" t="s">
        <v>506</v>
      </c>
      <c r="G1" s="20" t="s">
        <v>489</v>
      </c>
      <c r="H1" s="21">
        <v>43609</v>
      </c>
      <c r="I1" s="20" t="s">
        <v>502</v>
      </c>
      <c r="J1" s="20" t="s">
        <v>503</v>
      </c>
      <c r="K1" s="20" t="s">
        <v>504</v>
      </c>
      <c r="L1" s="20" t="s">
        <v>505</v>
      </c>
      <c r="M1" s="20" t="s">
        <v>507</v>
      </c>
      <c r="N1" s="20" t="s">
        <v>489</v>
      </c>
      <c r="O1" s="19">
        <v>43687</v>
      </c>
      <c r="P1" s="20" t="s">
        <v>502</v>
      </c>
      <c r="Q1" s="20" t="s">
        <v>503</v>
      </c>
      <c r="R1" s="20" t="s">
        <v>504</v>
      </c>
      <c r="S1" s="20" t="s">
        <v>505</v>
      </c>
      <c r="T1" s="20" t="s">
        <v>507</v>
      </c>
      <c r="U1" s="20" t="s">
        <v>489</v>
      </c>
      <c r="V1" s="19">
        <v>43765</v>
      </c>
      <c r="W1" s="20" t="s">
        <v>502</v>
      </c>
      <c r="X1" s="20" t="s">
        <v>503</v>
      </c>
      <c r="Y1" s="20" t="s">
        <v>504</v>
      </c>
      <c r="Z1" s="20" t="s">
        <v>505</v>
      </c>
      <c r="AA1" s="20" t="s">
        <v>507</v>
      </c>
      <c r="AB1" s="20" t="s">
        <v>489</v>
      </c>
    </row>
    <row r="2" spans="1:28" x14ac:dyDescent="0.2">
      <c r="A2" s="22" t="s">
        <v>1</v>
      </c>
      <c r="B2" s="23">
        <v>7.5</v>
      </c>
      <c r="C2" s="24">
        <v>2</v>
      </c>
      <c r="D2" s="23">
        <v>4.5</v>
      </c>
      <c r="E2" s="23">
        <v>0</v>
      </c>
      <c r="F2" s="23">
        <f t="shared" ref="F2:F49" si="0">100-(E2*4)*1.04</f>
        <v>100</v>
      </c>
      <c r="G2" s="23">
        <v>6.8</v>
      </c>
      <c r="H2" s="22" t="s">
        <v>1</v>
      </c>
      <c r="I2" s="23">
        <v>1</v>
      </c>
      <c r="J2" s="24">
        <v>6</v>
      </c>
      <c r="K2" s="23">
        <v>1</v>
      </c>
      <c r="L2" s="23">
        <v>0</v>
      </c>
      <c r="M2" s="23">
        <f t="shared" ref="M2:M49" si="1">100-(L2*4)*1.04</f>
        <v>100</v>
      </c>
      <c r="N2" s="23">
        <v>6.8</v>
      </c>
      <c r="O2" s="22" t="s">
        <v>1</v>
      </c>
      <c r="P2" s="23">
        <v>8</v>
      </c>
      <c r="Q2" s="23">
        <v>3</v>
      </c>
      <c r="R2" s="23">
        <v>1.5</v>
      </c>
      <c r="S2" s="23">
        <v>0</v>
      </c>
      <c r="T2" s="23">
        <f t="shared" ref="T2:T49" si="2">100-(S2*4)*1.94</f>
        <v>100</v>
      </c>
      <c r="U2" s="23">
        <v>6</v>
      </c>
      <c r="V2" s="22" t="s">
        <v>1</v>
      </c>
      <c r="W2" s="23">
        <v>6.8</v>
      </c>
      <c r="X2" s="23">
        <v>-1</v>
      </c>
      <c r="Y2" s="23">
        <v>3</v>
      </c>
      <c r="Z2" s="23">
        <v>0</v>
      </c>
      <c r="AA2" s="23">
        <f t="shared" ref="AA2:AA49" si="3">100-(Z2*4)*1.04</f>
        <v>100</v>
      </c>
      <c r="AB2" s="23">
        <v>6.4</v>
      </c>
    </row>
    <row r="3" spans="1:28" x14ac:dyDescent="0.2">
      <c r="A3" s="22" t="s">
        <v>1</v>
      </c>
      <c r="B3" s="23">
        <v>4</v>
      </c>
      <c r="C3" s="24">
        <v>4</v>
      </c>
      <c r="D3" s="23">
        <v>4</v>
      </c>
      <c r="E3" s="23">
        <v>0</v>
      </c>
      <c r="F3" s="23">
        <f t="shared" si="0"/>
        <v>100</v>
      </c>
      <c r="G3" s="23">
        <v>6.5</v>
      </c>
      <c r="H3" s="22" t="s">
        <v>1</v>
      </c>
      <c r="I3" s="23">
        <v>1</v>
      </c>
      <c r="J3" s="24">
        <v>5</v>
      </c>
      <c r="K3" s="23">
        <v>3</v>
      </c>
      <c r="L3" s="23">
        <v>0</v>
      </c>
      <c r="M3" s="23">
        <f t="shared" si="1"/>
        <v>100</v>
      </c>
      <c r="N3" s="23">
        <v>6.8</v>
      </c>
      <c r="O3" s="22" t="s">
        <v>1</v>
      </c>
      <c r="P3" s="23">
        <v>1</v>
      </c>
      <c r="Q3" s="23">
        <v>2</v>
      </c>
      <c r="R3" s="23">
        <v>1.5</v>
      </c>
      <c r="S3" s="23">
        <v>0</v>
      </c>
      <c r="T3" s="23">
        <f t="shared" si="2"/>
        <v>100</v>
      </c>
      <c r="U3" s="23">
        <v>6.2</v>
      </c>
      <c r="V3" s="22" t="s">
        <v>1</v>
      </c>
      <c r="W3" s="23">
        <v>7</v>
      </c>
      <c r="X3" s="23">
        <v>-1</v>
      </c>
      <c r="Y3" s="23">
        <v>8</v>
      </c>
      <c r="Z3" s="23">
        <v>0</v>
      </c>
      <c r="AA3" s="23">
        <f t="shared" si="3"/>
        <v>100</v>
      </c>
      <c r="AB3" s="23">
        <v>6.2</v>
      </c>
    </row>
    <row r="4" spans="1:28" x14ac:dyDescent="0.2">
      <c r="A4" s="22" t="s">
        <v>1</v>
      </c>
      <c r="B4" s="23">
        <v>7.5</v>
      </c>
      <c r="C4" s="24">
        <v>1.5</v>
      </c>
      <c r="D4" s="23">
        <v>3.5</v>
      </c>
      <c r="E4" s="23">
        <v>0</v>
      </c>
      <c r="F4" s="23">
        <f t="shared" si="0"/>
        <v>100</v>
      </c>
      <c r="G4" s="23">
        <v>6.5</v>
      </c>
      <c r="H4" s="22" t="s">
        <v>1</v>
      </c>
      <c r="I4" s="23">
        <v>1</v>
      </c>
      <c r="J4" s="24">
        <v>5</v>
      </c>
      <c r="K4" s="23">
        <v>2.5</v>
      </c>
      <c r="L4" s="23">
        <v>0</v>
      </c>
      <c r="M4" s="23">
        <f t="shared" si="1"/>
        <v>100</v>
      </c>
      <c r="N4" s="23">
        <v>6.8</v>
      </c>
      <c r="O4" s="22" t="s">
        <v>1</v>
      </c>
      <c r="P4" s="23">
        <v>7</v>
      </c>
      <c r="Q4" s="23">
        <v>2</v>
      </c>
      <c r="R4" s="23">
        <v>4.3</v>
      </c>
      <c r="S4" s="23">
        <v>0</v>
      </c>
      <c r="T4" s="23">
        <f t="shared" si="2"/>
        <v>100</v>
      </c>
      <c r="U4" s="23">
        <v>6</v>
      </c>
      <c r="V4" s="22" t="s">
        <v>1</v>
      </c>
      <c r="W4" s="23">
        <v>7</v>
      </c>
      <c r="X4" s="23">
        <v>-1</v>
      </c>
      <c r="Y4" s="23">
        <v>2</v>
      </c>
      <c r="Z4" s="23">
        <v>0</v>
      </c>
      <c r="AA4" s="23">
        <f t="shared" si="3"/>
        <v>100</v>
      </c>
      <c r="AB4" s="23">
        <v>6.2</v>
      </c>
    </row>
    <row r="5" spans="1:28" x14ac:dyDescent="0.2">
      <c r="A5" s="22" t="s">
        <v>1</v>
      </c>
      <c r="B5" s="23">
        <v>5</v>
      </c>
      <c r="C5" s="24">
        <v>2</v>
      </c>
      <c r="D5" s="23">
        <v>4</v>
      </c>
      <c r="E5" s="23">
        <v>0</v>
      </c>
      <c r="F5" s="23">
        <f t="shared" si="0"/>
        <v>100</v>
      </c>
      <c r="G5" s="23">
        <v>6.6</v>
      </c>
      <c r="H5" s="22" t="s">
        <v>1</v>
      </c>
      <c r="I5" s="23">
        <v>1</v>
      </c>
      <c r="J5" s="24">
        <v>4</v>
      </c>
      <c r="K5" s="23">
        <v>1</v>
      </c>
      <c r="L5" s="23">
        <v>0</v>
      </c>
      <c r="M5" s="23">
        <f t="shared" si="1"/>
        <v>100</v>
      </c>
      <c r="N5" s="23">
        <v>6.8</v>
      </c>
      <c r="O5" s="22" t="s">
        <v>1</v>
      </c>
      <c r="P5" s="23">
        <v>1</v>
      </c>
      <c r="Q5" s="23">
        <v>3</v>
      </c>
      <c r="R5" s="23">
        <v>2</v>
      </c>
      <c r="S5" s="23">
        <v>0</v>
      </c>
      <c r="T5" s="23">
        <f t="shared" si="2"/>
        <v>100</v>
      </c>
      <c r="U5" s="23">
        <v>6.4</v>
      </c>
      <c r="V5" s="22" t="s">
        <v>1</v>
      </c>
      <c r="W5" s="23">
        <v>6.8</v>
      </c>
      <c r="X5" s="23">
        <v>0</v>
      </c>
      <c r="Y5" s="23">
        <v>3</v>
      </c>
      <c r="Z5" s="23">
        <v>0</v>
      </c>
      <c r="AA5" s="23">
        <f t="shared" si="3"/>
        <v>100</v>
      </c>
      <c r="AB5" s="23">
        <v>6.2</v>
      </c>
    </row>
    <row r="6" spans="1:28" x14ac:dyDescent="0.2">
      <c r="A6" s="25" t="s">
        <v>38</v>
      </c>
      <c r="B6" s="23">
        <v>6</v>
      </c>
      <c r="C6" s="24">
        <v>-3</v>
      </c>
      <c r="D6" s="23">
        <v>1</v>
      </c>
      <c r="E6" s="23">
        <v>0</v>
      </c>
      <c r="F6" s="23">
        <f t="shared" si="0"/>
        <v>100</v>
      </c>
      <c r="G6" s="23">
        <v>6.8</v>
      </c>
      <c r="H6" s="25" t="s">
        <v>38</v>
      </c>
      <c r="I6" s="23">
        <v>2</v>
      </c>
      <c r="J6" s="23">
        <v>5</v>
      </c>
      <c r="K6" s="23">
        <v>7.5</v>
      </c>
      <c r="L6" s="23">
        <v>0</v>
      </c>
      <c r="M6" s="23">
        <f t="shared" si="1"/>
        <v>100</v>
      </c>
      <c r="N6" s="23">
        <v>6.8</v>
      </c>
      <c r="O6" s="25" t="s">
        <v>38</v>
      </c>
      <c r="P6" s="23">
        <v>5</v>
      </c>
      <c r="Q6" s="23">
        <v>4</v>
      </c>
      <c r="R6" s="23">
        <v>4</v>
      </c>
      <c r="S6" s="23">
        <v>0</v>
      </c>
      <c r="T6" s="23">
        <f t="shared" si="2"/>
        <v>100</v>
      </c>
      <c r="U6" s="23">
        <v>6.4</v>
      </c>
      <c r="V6" s="25" t="s">
        <v>38</v>
      </c>
      <c r="W6" s="23">
        <v>7</v>
      </c>
      <c r="X6" s="23">
        <v>-2</v>
      </c>
      <c r="Y6" s="23">
        <v>10</v>
      </c>
      <c r="Z6" s="23">
        <v>0</v>
      </c>
      <c r="AA6" s="23">
        <f t="shared" si="3"/>
        <v>100</v>
      </c>
      <c r="AB6" s="23">
        <v>6.4</v>
      </c>
    </row>
    <row r="7" spans="1:28" x14ac:dyDescent="0.2">
      <c r="A7" s="25" t="s">
        <v>38</v>
      </c>
      <c r="B7" s="23">
        <v>8</v>
      </c>
      <c r="C7" s="24">
        <v>-1</v>
      </c>
      <c r="D7" s="23">
        <v>3</v>
      </c>
      <c r="E7" s="23">
        <v>1</v>
      </c>
      <c r="F7" s="23">
        <f t="shared" si="0"/>
        <v>95.84</v>
      </c>
      <c r="G7" s="23">
        <v>6.4</v>
      </c>
      <c r="H7" s="25" t="s">
        <v>38</v>
      </c>
      <c r="I7" s="23">
        <v>6</v>
      </c>
      <c r="J7" s="23">
        <v>4</v>
      </c>
      <c r="K7" s="23">
        <v>6.5</v>
      </c>
      <c r="L7" s="23">
        <v>0</v>
      </c>
      <c r="M7" s="23">
        <f t="shared" si="1"/>
        <v>100</v>
      </c>
      <c r="N7" s="23">
        <v>6.8</v>
      </c>
      <c r="O7" s="25" t="s">
        <v>38</v>
      </c>
      <c r="P7" s="23">
        <v>8</v>
      </c>
      <c r="Q7" s="23">
        <v>2</v>
      </c>
      <c r="R7" s="23">
        <v>10</v>
      </c>
      <c r="S7" s="23">
        <v>0</v>
      </c>
      <c r="T7" s="23">
        <f t="shared" si="2"/>
        <v>100</v>
      </c>
      <c r="U7" s="23">
        <v>6.3</v>
      </c>
      <c r="V7" s="25" t="s">
        <v>38</v>
      </c>
      <c r="W7" s="23">
        <v>7</v>
      </c>
      <c r="X7" s="23">
        <v>-1</v>
      </c>
      <c r="Y7" s="23">
        <v>5.4</v>
      </c>
      <c r="Z7" s="23">
        <v>0</v>
      </c>
      <c r="AA7" s="23">
        <f t="shared" si="3"/>
        <v>100</v>
      </c>
      <c r="AB7" s="23">
        <v>6.8</v>
      </c>
    </row>
    <row r="8" spans="1:28" x14ac:dyDescent="0.2">
      <c r="A8" s="25" t="s">
        <v>38</v>
      </c>
      <c r="B8" s="23">
        <v>8</v>
      </c>
      <c r="C8" s="24">
        <v>0</v>
      </c>
      <c r="D8" s="23">
        <v>3</v>
      </c>
      <c r="E8" s="23">
        <v>0</v>
      </c>
      <c r="F8" s="23">
        <f t="shared" si="0"/>
        <v>100</v>
      </c>
      <c r="G8" s="23">
        <v>6.6</v>
      </c>
      <c r="H8" s="25" t="s">
        <v>38</v>
      </c>
      <c r="I8" s="23">
        <v>4</v>
      </c>
      <c r="J8" s="23">
        <v>4</v>
      </c>
      <c r="K8" s="23">
        <v>5.5</v>
      </c>
      <c r="L8" s="23">
        <v>0</v>
      </c>
      <c r="M8" s="23">
        <f t="shared" si="1"/>
        <v>100</v>
      </c>
      <c r="N8" s="23">
        <v>6.6</v>
      </c>
      <c r="O8" s="25" t="s">
        <v>38</v>
      </c>
      <c r="P8" s="23">
        <v>7</v>
      </c>
      <c r="Q8" s="23">
        <v>3</v>
      </c>
      <c r="R8" s="23">
        <v>4.5</v>
      </c>
      <c r="S8" s="23">
        <v>1</v>
      </c>
      <c r="T8" s="23">
        <f t="shared" si="2"/>
        <v>92.24</v>
      </c>
      <c r="U8" s="23">
        <v>6.4</v>
      </c>
      <c r="V8" s="25" t="s">
        <v>38</v>
      </c>
      <c r="W8" s="23">
        <v>6.8</v>
      </c>
      <c r="X8" s="23">
        <v>-1</v>
      </c>
      <c r="Y8" s="23">
        <v>4.5</v>
      </c>
      <c r="Z8" s="23">
        <v>0</v>
      </c>
      <c r="AA8" s="23">
        <f t="shared" si="3"/>
        <v>100</v>
      </c>
      <c r="AB8" s="23">
        <v>6.6</v>
      </c>
    </row>
    <row r="9" spans="1:28" x14ac:dyDescent="0.2">
      <c r="A9" s="25" t="s">
        <v>38</v>
      </c>
      <c r="B9" s="23">
        <v>5</v>
      </c>
      <c r="C9" s="24">
        <v>-1</v>
      </c>
      <c r="D9" s="23">
        <v>2</v>
      </c>
      <c r="E9" s="23">
        <v>1</v>
      </c>
      <c r="F9" s="23">
        <f t="shared" si="0"/>
        <v>95.84</v>
      </c>
      <c r="G9" s="23">
        <v>6.6</v>
      </c>
      <c r="H9" s="25" t="s">
        <v>38</v>
      </c>
      <c r="I9" s="23">
        <v>3</v>
      </c>
      <c r="J9" s="23">
        <v>4</v>
      </c>
      <c r="K9" s="23">
        <v>2</v>
      </c>
      <c r="L9" s="23">
        <v>0</v>
      </c>
      <c r="M9" s="23">
        <f t="shared" si="1"/>
        <v>100</v>
      </c>
      <c r="N9" s="23">
        <v>6.8</v>
      </c>
      <c r="O9" s="25" t="s">
        <v>38</v>
      </c>
      <c r="P9" s="23">
        <v>7</v>
      </c>
      <c r="Q9" s="23">
        <v>4</v>
      </c>
      <c r="R9" s="23">
        <v>4</v>
      </c>
      <c r="S9" s="23">
        <v>1</v>
      </c>
      <c r="T9" s="23">
        <f t="shared" si="2"/>
        <v>92.24</v>
      </c>
      <c r="U9" s="23">
        <v>6.4</v>
      </c>
      <c r="V9" s="25" t="s">
        <v>38</v>
      </c>
      <c r="W9" s="23">
        <v>7</v>
      </c>
      <c r="X9" s="23">
        <v>-1</v>
      </c>
      <c r="Y9" s="23">
        <v>4.5</v>
      </c>
      <c r="Z9" s="23">
        <v>0</v>
      </c>
      <c r="AA9" s="23">
        <f t="shared" si="3"/>
        <v>100</v>
      </c>
      <c r="AB9" s="23">
        <v>6.2</v>
      </c>
    </row>
    <row r="10" spans="1:28" x14ac:dyDescent="0.2">
      <c r="A10" s="26" t="s">
        <v>63</v>
      </c>
      <c r="B10" s="23">
        <v>8</v>
      </c>
      <c r="C10" s="24">
        <v>1</v>
      </c>
      <c r="D10" s="23">
        <v>4</v>
      </c>
      <c r="E10" s="23">
        <v>0</v>
      </c>
      <c r="F10" s="23">
        <f t="shared" si="0"/>
        <v>100</v>
      </c>
      <c r="G10" s="23">
        <v>6.8</v>
      </c>
      <c r="H10" s="26" t="s">
        <v>63</v>
      </c>
      <c r="I10" s="23">
        <v>1</v>
      </c>
      <c r="J10" s="24">
        <v>5</v>
      </c>
      <c r="K10" s="23">
        <v>7.5</v>
      </c>
      <c r="L10" s="23">
        <v>0</v>
      </c>
      <c r="M10" s="23">
        <f t="shared" si="1"/>
        <v>100</v>
      </c>
      <c r="N10" s="23">
        <v>7</v>
      </c>
      <c r="O10" s="26" t="s">
        <v>63</v>
      </c>
      <c r="P10" s="23">
        <v>6</v>
      </c>
      <c r="Q10" s="23">
        <v>2</v>
      </c>
      <c r="R10" s="23">
        <v>8.5</v>
      </c>
      <c r="S10" s="23">
        <v>0</v>
      </c>
      <c r="T10" s="23">
        <f t="shared" si="2"/>
        <v>100</v>
      </c>
      <c r="U10" s="23">
        <v>6.4</v>
      </c>
      <c r="V10" s="26" t="s">
        <v>63</v>
      </c>
      <c r="W10" s="23">
        <v>6.8</v>
      </c>
      <c r="X10" s="23">
        <v>-1</v>
      </c>
      <c r="Y10" s="23">
        <v>8</v>
      </c>
      <c r="Z10" s="23">
        <v>0</v>
      </c>
      <c r="AA10" s="23">
        <f t="shared" si="3"/>
        <v>100</v>
      </c>
      <c r="AB10" s="23">
        <v>6.8</v>
      </c>
    </row>
    <row r="11" spans="1:28" x14ac:dyDescent="0.2">
      <c r="A11" s="26" t="s">
        <v>63</v>
      </c>
      <c r="B11" s="23">
        <v>8</v>
      </c>
      <c r="C11" s="24">
        <v>1</v>
      </c>
      <c r="D11" s="23">
        <v>5</v>
      </c>
      <c r="E11" s="23">
        <v>1</v>
      </c>
      <c r="F11" s="23">
        <f t="shared" si="0"/>
        <v>95.84</v>
      </c>
      <c r="G11" s="23">
        <v>6.4</v>
      </c>
      <c r="H11" s="26" t="s">
        <v>63</v>
      </c>
      <c r="I11" s="23">
        <v>1</v>
      </c>
      <c r="J11" s="24">
        <v>5</v>
      </c>
      <c r="K11" s="23">
        <v>9.5</v>
      </c>
      <c r="L11" s="23">
        <v>0</v>
      </c>
      <c r="M11" s="23">
        <f t="shared" si="1"/>
        <v>100</v>
      </c>
      <c r="N11" s="23">
        <v>7</v>
      </c>
      <c r="O11" s="26" t="s">
        <v>63</v>
      </c>
      <c r="P11" s="23">
        <v>8</v>
      </c>
      <c r="Q11" s="23">
        <v>2</v>
      </c>
      <c r="R11" s="23">
        <v>4</v>
      </c>
      <c r="S11" s="23">
        <v>0</v>
      </c>
      <c r="T11" s="23">
        <f t="shared" si="2"/>
        <v>100</v>
      </c>
      <c r="U11" s="23">
        <v>6.2</v>
      </c>
      <c r="V11" s="26" t="s">
        <v>63</v>
      </c>
      <c r="W11" s="23">
        <v>6.8</v>
      </c>
      <c r="X11" s="23">
        <v>0</v>
      </c>
      <c r="Y11" s="23">
        <v>9.5</v>
      </c>
      <c r="Z11" s="23">
        <v>0</v>
      </c>
      <c r="AA11" s="23">
        <f t="shared" si="3"/>
        <v>100</v>
      </c>
      <c r="AB11" s="23">
        <v>6.8</v>
      </c>
    </row>
    <row r="12" spans="1:28" x14ac:dyDescent="0.2">
      <c r="A12" s="26" t="s">
        <v>63</v>
      </c>
      <c r="B12" s="23">
        <v>8</v>
      </c>
      <c r="C12" s="24">
        <v>0</v>
      </c>
      <c r="D12" s="23">
        <v>5</v>
      </c>
      <c r="E12" s="23">
        <v>0</v>
      </c>
      <c r="F12" s="23">
        <f t="shared" si="0"/>
        <v>100</v>
      </c>
      <c r="G12" s="23">
        <v>6.6</v>
      </c>
      <c r="H12" s="26" t="s">
        <v>63</v>
      </c>
      <c r="I12" s="23">
        <v>1</v>
      </c>
      <c r="J12" s="24">
        <v>4</v>
      </c>
      <c r="K12" s="23">
        <v>4.5</v>
      </c>
      <c r="L12" s="23">
        <v>0</v>
      </c>
      <c r="M12" s="23">
        <f t="shared" si="1"/>
        <v>100</v>
      </c>
      <c r="N12" s="23">
        <v>6.6</v>
      </c>
      <c r="O12" s="26" t="s">
        <v>63</v>
      </c>
      <c r="P12" s="23">
        <v>5</v>
      </c>
      <c r="Q12" s="23">
        <v>2</v>
      </c>
      <c r="R12" s="23">
        <v>4</v>
      </c>
      <c r="S12" s="23">
        <v>0</v>
      </c>
      <c r="T12" s="23">
        <f t="shared" si="2"/>
        <v>100</v>
      </c>
      <c r="U12" s="23">
        <v>6.2</v>
      </c>
      <c r="V12" s="26" t="s">
        <v>63</v>
      </c>
      <c r="W12" s="23">
        <v>6.8</v>
      </c>
      <c r="X12" s="23">
        <v>-1</v>
      </c>
      <c r="Y12" s="23">
        <v>7</v>
      </c>
      <c r="Z12" s="23">
        <v>0</v>
      </c>
      <c r="AA12" s="23">
        <f t="shared" si="3"/>
        <v>100</v>
      </c>
      <c r="AB12" s="23">
        <v>6.6</v>
      </c>
    </row>
    <row r="13" spans="1:28" x14ac:dyDescent="0.2">
      <c r="A13" s="26" t="s">
        <v>63</v>
      </c>
      <c r="B13" s="23">
        <v>7</v>
      </c>
      <c r="C13" s="24">
        <v>1</v>
      </c>
      <c r="D13" s="23">
        <v>6</v>
      </c>
      <c r="E13" s="23">
        <v>1</v>
      </c>
      <c r="F13" s="23">
        <f t="shared" si="0"/>
        <v>95.84</v>
      </c>
      <c r="G13" s="23">
        <v>6.6</v>
      </c>
      <c r="H13" s="26" t="s">
        <v>63</v>
      </c>
      <c r="I13" s="23">
        <v>1</v>
      </c>
      <c r="J13" s="24">
        <v>4</v>
      </c>
      <c r="K13" s="23">
        <v>3</v>
      </c>
      <c r="L13" s="23">
        <v>0</v>
      </c>
      <c r="M13" s="23">
        <f t="shared" si="1"/>
        <v>100</v>
      </c>
      <c r="N13" s="23">
        <v>6.8</v>
      </c>
      <c r="O13" s="26" t="s">
        <v>63</v>
      </c>
      <c r="P13" s="23">
        <v>6</v>
      </c>
      <c r="Q13" s="23">
        <v>2</v>
      </c>
      <c r="R13" s="23">
        <v>6</v>
      </c>
      <c r="S13" s="23">
        <v>0</v>
      </c>
      <c r="T13" s="23">
        <f t="shared" si="2"/>
        <v>100</v>
      </c>
      <c r="U13" s="23">
        <v>6.2</v>
      </c>
      <c r="V13" s="26" t="s">
        <v>63</v>
      </c>
      <c r="W13" s="23">
        <v>6.8</v>
      </c>
      <c r="X13" s="23">
        <v>-1</v>
      </c>
      <c r="Y13" s="23">
        <v>9.5</v>
      </c>
      <c r="Z13" s="23">
        <v>0</v>
      </c>
      <c r="AA13" s="23">
        <f t="shared" si="3"/>
        <v>100</v>
      </c>
      <c r="AB13" s="23">
        <v>6.2</v>
      </c>
    </row>
    <row r="14" spans="1:28" x14ac:dyDescent="0.2">
      <c r="A14" s="22" t="s">
        <v>94</v>
      </c>
      <c r="B14" s="23">
        <v>5</v>
      </c>
      <c r="C14" s="24">
        <v>0</v>
      </c>
      <c r="D14" s="23">
        <v>3</v>
      </c>
      <c r="E14" s="23">
        <v>0</v>
      </c>
      <c r="F14" s="23">
        <f t="shared" si="0"/>
        <v>100</v>
      </c>
      <c r="G14" s="23">
        <v>6.6</v>
      </c>
      <c r="H14" s="22" t="s">
        <v>94</v>
      </c>
      <c r="I14" s="23">
        <v>1</v>
      </c>
      <c r="J14" s="24">
        <v>3</v>
      </c>
      <c r="K14" s="23">
        <v>6.5</v>
      </c>
      <c r="L14" s="23">
        <v>0</v>
      </c>
      <c r="M14" s="23">
        <f t="shared" si="1"/>
        <v>100</v>
      </c>
      <c r="N14" s="23">
        <v>7</v>
      </c>
      <c r="O14" s="22" t="s">
        <v>94</v>
      </c>
      <c r="P14" s="23">
        <v>2</v>
      </c>
      <c r="Q14" s="23">
        <v>3</v>
      </c>
      <c r="R14" s="23">
        <v>11</v>
      </c>
      <c r="S14" s="23">
        <v>0</v>
      </c>
      <c r="T14" s="23">
        <f t="shared" si="2"/>
        <v>100</v>
      </c>
      <c r="U14" s="23">
        <v>6.4</v>
      </c>
      <c r="V14" s="22" t="s">
        <v>94</v>
      </c>
      <c r="W14" s="23">
        <v>7</v>
      </c>
      <c r="X14" s="23">
        <v>0</v>
      </c>
      <c r="Y14" s="23">
        <v>3</v>
      </c>
      <c r="Z14" s="23">
        <v>0</v>
      </c>
      <c r="AA14" s="23">
        <f t="shared" si="3"/>
        <v>100</v>
      </c>
      <c r="AB14" s="23">
        <v>6.4</v>
      </c>
    </row>
    <row r="15" spans="1:28" x14ac:dyDescent="0.2">
      <c r="A15" s="22" t="s">
        <v>94</v>
      </c>
      <c r="B15" s="23">
        <v>3</v>
      </c>
      <c r="C15" s="24">
        <v>1.1111111111111112</v>
      </c>
      <c r="D15" s="23">
        <v>2.5</v>
      </c>
      <c r="E15" s="23">
        <v>0</v>
      </c>
      <c r="F15" s="23">
        <f t="shared" si="0"/>
        <v>100</v>
      </c>
      <c r="G15" s="23">
        <v>6.8</v>
      </c>
      <c r="H15" s="22" t="s">
        <v>94</v>
      </c>
      <c r="I15" s="23">
        <v>1</v>
      </c>
      <c r="J15" s="24">
        <v>3</v>
      </c>
      <c r="K15" s="23">
        <v>7</v>
      </c>
      <c r="L15" s="23">
        <v>0</v>
      </c>
      <c r="M15" s="23">
        <f t="shared" si="1"/>
        <v>100</v>
      </c>
      <c r="N15" s="23">
        <v>7</v>
      </c>
      <c r="O15" s="22" t="s">
        <v>94</v>
      </c>
      <c r="P15" s="23">
        <v>2</v>
      </c>
      <c r="Q15" s="23">
        <v>4</v>
      </c>
      <c r="R15" s="23">
        <v>8</v>
      </c>
      <c r="S15" s="23">
        <v>0</v>
      </c>
      <c r="T15" s="23">
        <f t="shared" si="2"/>
        <v>100</v>
      </c>
      <c r="U15" s="23">
        <v>6.4</v>
      </c>
      <c r="V15" s="22" t="s">
        <v>94</v>
      </c>
      <c r="W15" s="23">
        <v>6.8</v>
      </c>
      <c r="X15" s="23">
        <v>0</v>
      </c>
      <c r="Y15" s="23">
        <v>8</v>
      </c>
      <c r="Z15" s="23">
        <v>0</v>
      </c>
      <c r="AA15" s="23">
        <f t="shared" si="3"/>
        <v>100</v>
      </c>
      <c r="AB15" s="23">
        <v>6.8</v>
      </c>
    </row>
    <row r="16" spans="1:28" x14ac:dyDescent="0.2">
      <c r="A16" s="22" t="s">
        <v>94</v>
      </c>
      <c r="B16" s="23">
        <v>4.5</v>
      </c>
      <c r="C16" s="24">
        <v>0</v>
      </c>
      <c r="D16" s="23">
        <v>3</v>
      </c>
      <c r="E16" s="23">
        <v>0</v>
      </c>
      <c r="F16" s="23">
        <f t="shared" si="0"/>
        <v>100</v>
      </c>
      <c r="G16" s="23">
        <v>6.6</v>
      </c>
      <c r="H16" s="22" t="s">
        <v>94</v>
      </c>
      <c r="I16" s="23">
        <v>1</v>
      </c>
      <c r="J16" s="24">
        <v>4</v>
      </c>
      <c r="K16" s="23">
        <v>5</v>
      </c>
      <c r="L16" s="23">
        <v>0</v>
      </c>
      <c r="M16" s="23">
        <f t="shared" si="1"/>
        <v>100</v>
      </c>
      <c r="N16" s="23">
        <v>6.8</v>
      </c>
      <c r="O16" s="22" t="s">
        <v>94</v>
      </c>
      <c r="P16" s="23">
        <v>2</v>
      </c>
      <c r="Q16" s="23">
        <v>4</v>
      </c>
      <c r="R16" s="23">
        <v>6</v>
      </c>
      <c r="S16" s="23">
        <v>0</v>
      </c>
      <c r="T16" s="23">
        <f t="shared" si="2"/>
        <v>100</v>
      </c>
      <c r="U16" s="23">
        <v>6.8</v>
      </c>
      <c r="V16" s="22" t="s">
        <v>94</v>
      </c>
      <c r="W16" s="23">
        <v>7</v>
      </c>
      <c r="X16" s="23">
        <v>0</v>
      </c>
      <c r="Y16" s="23">
        <v>5</v>
      </c>
      <c r="Z16" s="23">
        <v>0</v>
      </c>
      <c r="AA16" s="23">
        <f t="shared" si="3"/>
        <v>100</v>
      </c>
      <c r="AB16" s="23">
        <v>6.4</v>
      </c>
    </row>
    <row r="17" spans="1:28" x14ac:dyDescent="0.2">
      <c r="A17" s="22" t="s">
        <v>94</v>
      </c>
      <c r="B17" s="23">
        <v>7</v>
      </c>
      <c r="C17" s="24">
        <v>3.333333333333333</v>
      </c>
      <c r="D17" s="23">
        <v>6</v>
      </c>
      <c r="E17" s="23">
        <v>0</v>
      </c>
      <c r="F17" s="23">
        <f t="shared" si="0"/>
        <v>100</v>
      </c>
      <c r="G17" s="23">
        <v>6.6</v>
      </c>
      <c r="H17" s="22" t="s">
        <v>94</v>
      </c>
      <c r="I17" s="23">
        <v>1</v>
      </c>
      <c r="J17" s="24">
        <v>3</v>
      </c>
      <c r="K17" s="23">
        <v>6</v>
      </c>
      <c r="L17" s="23">
        <v>0</v>
      </c>
      <c r="M17" s="23">
        <f t="shared" si="1"/>
        <v>100</v>
      </c>
      <c r="N17" s="23">
        <v>6.8</v>
      </c>
      <c r="O17" s="22" t="s">
        <v>94</v>
      </c>
      <c r="P17" s="23">
        <v>1</v>
      </c>
      <c r="Q17" s="23">
        <v>3</v>
      </c>
      <c r="R17" s="23">
        <v>2</v>
      </c>
      <c r="S17" s="23">
        <v>0</v>
      </c>
      <c r="T17" s="23">
        <f t="shared" si="2"/>
        <v>100</v>
      </c>
      <c r="U17" s="23">
        <v>6.7</v>
      </c>
      <c r="V17" s="22" t="s">
        <v>94</v>
      </c>
      <c r="W17" s="23">
        <v>7</v>
      </c>
      <c r="X17" s="23">
        <v>0</v>
      </c>
      <c r="Y17" s="23">
        <v>8.5</v>
      </c>
      <c r="Z17" s="23">
        <v>0</v>
      </c>
      <c r="AA17" s="23">
        <f t="shared" si="3"/>
        <v>100</v>
      </c>
      <c r="AB17" s="23">
        <v>6</v>
      </c>
    </row>
    <row r="18" spans="1:28" x14ac:dyDescent="0.2">
      <c r="A18" s="25" t="s">
        <v>131</v>
      </c>
      <c r="B18" s="23">
        <v>3</v>
      </c>
      <c r="C18" s="24">
        <v>-1.1111111111111112</v>
      </c>
      <c r="D18" s="23">
        <v>1</v>
      </c>
      <c r="E18" s="23">
        <v>4</v>
      </c>
      <c r="F18" s="23">
        <f t="shared" si="0"/>
        <v>83.36</v>
      </c>
      <c r="G18" s="23">
        <v>6.6</v>
      </c>
      <c r="H18" s="25" t="s">
        <v>131</v>
      </c>
      <c r="I18" s="23">
        <v>1</v>
      </c>
      <c r="J18" s="24">
        <v>2</v>
      </c>
      <c r="K18" s="23">
        <v>4</v>
      </c>
      <c r="L18" s="23">
        <v>0</v>
      </c>
      <c r="M18" s="23">
        <f t="shared" si="1"/>
        <v>100</v>
      </c>
      <c r="N18" s="23">
        <v>6.8</v>
      </c>
      <c r="O18" s="25" t="s">
        <v>131</v>
      </c>
      <c r="P18" s="23">
        <v>3</v>
      </c>
      <c r="Q18" s="23">
        <v>3</v>
      </c>
      <c r="R18" s="23">
        <v>4</v>
      </c>
      <c r="S18" s="23">
        <v>0</v>
      </c>
      <c r="T18" s="23">
        <f t="shared" si="2"/>
        <v>100</v>
      </c>
      <c r="U18" s="23">
        <v>6.4</v>
      </c>
      <c r="V18" s="25" t="s">
        <v>131</v>
      </c>
      <c r="W18" s="23">
        <v>7</v>
      </c>
      <c r="X18" s="23">
        <v>-1</v>
      </c>
      <c r="Y18" s="23">
        <v>6</v>
      </c>
      <c r="Z18" s="23">
        <v>0</v>
      </c>
      <c r="AA18" s="23">
        <f t="shared" si="3"/>
        <v>100</v>
      </c>
      <c r="AB18" s="23">
        <v>6.4</v>
      </c>
    </row>
    <row r="19" spans="1:28" x14ac:dyDescent="0.2">
      <c r="A19" s="25" t="s">
        <v>131</v>
      </c>
      <c r="B19" s="23">
        <v>8</v>
      </c>
      <c r="C19" s="24">
        <v>-1.1111111111111112</v>
      </c>
      <c r="D19" s="23">
        <v>1</v>
      </c>
      <c r="E19" s="23">
        <v>1</v>
      </c>
      <c r="F19" s="23">
        <f t="shared" si="0"/>
        <v>95.84</v>
      </c>
      <c r="G19" s="23">
        <v>6.2</v>
      </c>
      <c r="H19" s="25" t="s">
        <v>131</v>
      </c>
      <c r="I19" s="23">
        <v>1</v>
      </c>
      <c r="J19" s="24">
        <v>2</v>
      </c>
      <c r="K19" s="23">
        <v>5</v>
      </c>
      <c r="L19" s="23">
        <v>0</v>
      </c>
      <c r="M19" s="23">
        <f t="shared" si="1"/>
        <v>100</v>
      </c>
      <c r="N19" s="23">
        <v>6.8</v>
      </c>
      <c r="O19" s="25" t="s">
        <v>131</v>
      </c>
      <c r="P19" s="23">
        <v>2</v>
      </c>
      <c r="Q19" s="23">
        <v>3</v>
      </c>
      <c r="R19" s="23">
        <v>6</v>
      </c>
      <c r="S19" s="23">
        <v>0</v>
      </c>
      <c r="T19" s="23">
        <f t="shared" si="2"/>
        <v>100</v>
      </c>
      <c r="U19" s="23">
        <v>6.6</v>
      </c>
      <c r="V19" s="25" t="s">
        <v>131</v>
      </c>
      <c r="W19" s="23">
        <v>7</v>
      </c>
      <c r="X19" s="23">
        <v>-1</v>
      </c>
      <c r="Y19" s="23">
        <v>4</v>
      </c>
      <c r="Z19" s="23">
        <v>0</v>
      </c>
      <c r="AA19" s="23">
        <f t="shared" si="3"/>
        <v>100</v>
      </c>
      <c r="AB19" s="23">
        <v>6.6</v>
      </c>
    </row>
    <row r="20" spans="1:28" x14ac:dyDescent="0.2">
      <c r="A20" s="25" t="s">
        <v>131</v>
      </c>
      <c r="B20" s="23">
        <v>8</v>
      </c>
      <c r="C20" s="24">
        <v>0</v>
      </c>
      <c r="D20" s="23">
        <v>1</v>
      </c>
      <c r="E20" s="23">
        <v>0</v>
      </c>
      <c r="F20" s="23">
        <f t="shared" si="0"/>
        <v>100</v>
      </c>
      <c r="G20" s="23">
        <v>6.4</v>
      </c>
      <c r="H20" s="25" t="s">
        <v>131</v>
      </c>
      <c r="I20" s="23">
        <v>1</v>
      </c>
      <c r="J20" s="24">
        <v>2</v>
      </c>
      <c r="K20" s="23">
        <v>8</v>
      </c>
      <c r="L20" s="23">
        <v>0</v>
      </c>
      <c r="M20" s="23">
        <f t="shared" si="1"/>
        <v>100</v>
      </c>
      <c r="N20" s="23">
        <v>7</v>
      </c>
      <c r="O20" s="25" t="s">
        <v>131</v>
      </c>
      <c r="P20" s="23">
        <v>2</v>
      </c>
      <c r="Q20" s="23">
        <v>2</v>
      </c>
      <c r="R20" s="23">
        <v>8</v>
      </c>
      <c r="S20" s="23">
        <v>0</v>
      </c>
      <c r="T20" s="23">
        <f t="shared" si="2"/>
        <v>100</v>
      </c>
      <c r="U20" s="23">
        <v>6.6</v>
      </c>
      <c r="V20" s="25" t="s">
        <v>131</v>
      </c>
      <c r="W20" s="23">
        <v>6.8</v>
      </c>
      <c r="X20" s="23">
        <v>-1</v>
      </c>
      <c r="Y20" s="23">
        <v>7</v>
      </c>
      <c r="Z20" s="23">
        <v>0</v>
      </c>
      <c r="AA20" s="23">
        <f t="shared" si="3"/>
        <v>100</v>
      </c>
      <c r="AB20" s="23">
        <v>6.8</v>
      </c>
    </row>
    <row r="21" spans="1:28" ht="15.75" customHeight="1" x14ac:dyDescent="0.2">
      <c r="A21" s="25" t="s">
        <v>131</v>
      </c>
      <c r="B21" s="23">
        <v>8</v>
      </c>
      <c r="C21" s="24">
        <v>0</v>
      </c>
      <c r="D21" s="23">
        <v>1</v>
      </c>
      <c r="E21" s="23">
        <v>0</v>
      </c>
      <c r="F21" s="23">
        <f t="shared" si="0"/>
        <v>100</v>
      </c>
      <c r="G21" s="23">
        <v>6.4</v>
      </c>
      <c r="H21" s="25" t="s">
        <v>131</v>
      </c>
      <c r="I21" s="23">
        <v>2</v>
      </c>
      <c r="J21" s="24">
        <v>2</v>
      </c>
      <c r="K21" s="23">
        <v>9</v>
      </c>
      <c r="L21" s="23">
        <v>0</v>
      </c>
      <c r="M21" s="23">
        <f t="shared" si="1"/>
        <v>100</v>
      </c>
      <c r="N21" s="23">
        <v>6.4</v>
      </c>
      <c r="O21" s="25" t="s">
        <v>131</v>
      </c>
      <c r="P21" s="23">
        <v>2</v>
      </c>
      <c r="Q21" s="23">
        <v>3</v>
      </c>
      <c r="R21" s="23">
        <v>11</v>
      </c>
      <c r="S21" s="23">
        <v>0</v>
      </c>
      <c r="T21" s="23">
        <f t="shared" si="2"/>
        <v>100</v>
      </c>
      <c r="U21" s="23">
        <v>6.4</v>
      </c>
      <c r="V21" s="25" t="s">
        <v>131</v>
      </c>
      <c r="W21" s="23">
        <v>6.2</v>
      </c>
      <c r="X21" s="23">
        <v>-1</v>
      </c>
      <c r="Y21" s="23">
        <v>5.5</v>
      </c>
      <c r="Z21" s="23">
        <v>0</v>
      </c>
      <c r="AA21" s="23">
        <f t="shared" si="3"/>
        <v>100</v>
      </c>
      <c r="AB21" s="23">
        <v>6.8</v>
      </c>
    </row>
    <row r="22" spans="1:28" ht="15.75" customHeight="1" x14ac:dyDescent="0.2">
      <c r="A22" s="26" t="s">
        <v>160</v>
      </c>
      <c r="B22" s="23">
        <v>7</v>
      </c>
      <c r="C22" s="24">
        <v>0</v>
      </c>
      <c r="D22" s="23">
        <v>3</v>
      </c>
      <c r="E22" s="23">
        <v>1</v>
      </c>
      <c r="F22" s="23">
        <f t="shared" si="0"/>
        <v>95.84</v>
      </c>
      <c r="G22" s="23">
        <v>6.4</v>
      </c>
      <c r="H22" s="26" t="s">
        <v>160</v>
      </c>
      <c r="I22" s="23">
        <v>1</v>
      </c>
      <c r="J22" s="24">
        <v>2</v>
      </c>
      <c r="K22" s="23">
        <v>5.5</v>
      </c>
      <c r="L22" s="23">
        <v>0</v>
      </c>
      <c r="M22" s="23">
        <f t="shared" si="1"/>
        <v>100</v>
      </c>
      <c r="N22" s="23">
        <v>6.8</v>
      </c>
      <c r="O22" s="26" t="s">
        <v>160</v>
      </c>
      <c r="P22" s="23">
        <v>3</v>
      </c>
      <c r="Q22" s="23">
        <v>2</v>
      </c>
      <c r="R22" s="23">
        <v>5</v>
      </c>
      <c r="S22" s="23">
        <v>0</v>
      </c>
      <c r="T22" s="23">
        <f t="shared" si="2"/>
        <v>100</v>
      </c>
      <c r="U22" s="23">
        <v>6.4</v>
      </c>
      <c r="V22" s="26" t="s">
        <v>160</v>
      </c>
      <c r="W22" s="23">
        <v>2</v>
      </c>
      <c r="X22" s="23">
        <v>-1</v>
      </c>
      <c r="Y22" s="23">
        <v>2.5</v>
      </c>
      <c r="Z22" s="23">
        <v>0</v>
      </c>
      <c r="AA22" s="23">
        <f t="shared" si="3"/>
        <v>100</v>
      </c>
      <c r="AB22" s="23">
        <v>6.2</v>
      </c>
    </row>
    <row r="23" spans="1:28" ht="15.75" customHeight="1" x14ac:dyDescent="0.2">
      <c r="A23" s="26" t="s">
        <v>160</v>
      </c>
      <c r="B23" s="23">
        <v>6</v>
      </c>
      <c r="C23" s="24">
        <v>-1.1111111111111112</v>
      </c>
      <c r="D23" s="23">
        <v>4</v>
      </c>
      <c r="E23" s="23">
        <v>0</v>
      </c>
      <c r="F23" s="23">
        <f t="shared" si="0"/>
        <v>100</v>
      </c>
      <c r="G23" s="23">
        <v>6.6</v>
      </c>
      <c r="H23" s="26" t="s">
        <v>160</v>
      </c>
      <c r="I23" s="23">
        <v>1</v>
      </c>
      <c r="J23" s="24">
        <v>2</v>
      </c>
      <c r="K23" s="23">
        <v>9</v>
      </c>
      <c r="L23" s="23">
        <v>0</v>
      </c>
      <c r="M23" s="23">
        <f t="shared" si="1"/>
        <v>100</v>
      </c>
      <c r="N23" s="23">
        <v>6.6</v>
      </c>
      <c r="O23" s="26" t="s">
        <v>160</v>
      </c>
      <c r="P23" s="23">
        <v>2</v>
      </c>
      <c r="Q23" s="23">
        <v>2</v>
      </c>
      <c r="R23" s="23">
        <v>4</v>
      </c>
      <c r="S23" s="23">
        <v>0</v>
      </c>
      <c r="T23" s="23">
        <f t="shared" si="2"/>
        <v>100</v>
      </c>
      <c r="U23" s="23">
        <v>6.6</v>
      </c>
      <c r="V23" s="26" t="s">
        <v>160</v>
      </c>
      <c r="W23" s="23">
        <v>7</v>
      </c>
      <c r="X23" s="23">
        <v>-1</v>
      </c>
      <c r="Y23" s="23">
        <v>3.6</v>
      </c>
      <c r="Z23" s="23">
        <v>0</v>
      </c>
      <c r="AA23" s="23">
        <f t="shared" si="3"/>
        <v>100</v>
      </c>
      <c r="AB23" s="23">
        <v>6.2</v>
      </c>
    </row>
    <row r="24" spans="1:28" ht="15.75" customHeight="1" x14ac:dyDescent="0.2">
      <c r="A24" s="26" t="s">
        <v>160</v>
      </c>
      <c r="B24" s="23">
        <v>8</v>
      </c>
      <c r="C24" s="24">
        <v>0</v>
      </c>
      <c r="D24" s="23">
        <v>8</v>
      </c>
      <c r="E24" s="23">
        <v>0</v>
      </c>
      <c r="F24" s="23">
        <f t="shared" si="0"/>
        <v>100</v>
      </c>
      <c r="G24" s="23">
        <v>6.4</v>
      </c>
      <c r="H24" s="26" t="s">
        <v>160</v>
      </c>
      <c r="I24" s="23">
        <v>1</v>
      </c>
      <c r="J24" s="24">
        <v>2</v>
      </c>
      <c r="K24" s="23">
        <v>12</v>
      </c>
      <c r="L24" s="23">
        <v>0</v>
      </c>
      <c r="M24" s="23">
        <f t="shared" si="1"/>
        <v>100</v>
      </c>
      <c r="N24" s="23">
        <v>6.6</v>
      </c>
      <c r="O24" s="26" t="s">
        <v>160</v>
      </c>
      <c r="P24" s="23">
        <v>6</v>
      </c>
      <c r="Q24" s="23">
        <v>2</v>
      </c>
      <c r="R24" s="23">
        <v>8</v>
      </c>
      <c r="S24" s="23">
        <v>0</v>
      </c>
      <c r="T24" s="23">
        <f t="shared" si="2"/>
        <v>100</v>
      </c>
      <c r="U24" s="23">
        <v>6.6</v>
      </c>
      <c r="V24" s="26" t="s">
        <v>160</v>
      </c>
      <c r="W24" s="23">
        <v>6.8</v>
      </c>
      <c r="X24" s="23">
        <v>-1</v>
      </c>
      <c r="Y24" s="23">
        <v>6</v>
      </c>
      <c r="Z24" s="23">
        <v>0</v>
      </c>
      <c r="AA24" s="23">
        <f t="shared" si="3"/>
        <v>100</v>
      </c>
      <c r="AB24" s="23">
        <v>6</v>
      </c>
    </row>
    <row r="25" spans="1:28" ht="15.75" customHeight="1" x14ac:dyDescent="0.2">
      <c r="A25" s="26" t="s">
        <v>160</v>
      </c>
      <c r="B25" s="23">
        <v>7</v>
      </c>
      <c r="C25" s="24">
        <v>0</v>
      </c>
      <c r="D25" s="23">
        <v>4</v>
      </c>
      <c r="E25" s="23">
        <v>1</v>
      </c>
      <c r="F25" s="23">
        <f t="shared" si="0"/>
        <v>95.84</v>
      </c>
      <c r="G25" s="23">
        <v>6.4</v>
      </c>
      <c r="H25" s="26" t="s">
        <v>160</v>
      </c>
      <c r="I25" s="23">
        <v>1</v>
      </c>
      <c r="J25" s="24">
        <v>2</v>
      </c>
      <c r="K25" s="23">
        <v>11</v>
      </c>
      <c r="L25" s="23">
        <v>0</v>
      </c>
      <c r="M25" s="23">
        <f t="shared" si="1"/>
        <v>100</v>
      </c>
      <c r="N25" s="23">
        <v>6.8</v>
      </c>
      <c r="O25" s="26" t="s">
        <v>160</v>
      </c>
      <c r="P25" s="23">
        <v>7</v>
      </c>
      <c r="Q25" s="23">
        <v>2</v>
      </c>
      <c r="R25" s="23">
        <v>5</v>
      </c>
      <c r="S25" s="23">
        <v>0</v>
      </c>
      <c r="T25" s="23">
        <f t="shared" si="2"/>
        <v>100</v>
      </c>
      <c r="U25" s="23">
        <v>6.2</v>
      </c>
      <c r="V25" s="26" t="s">
        <v>160</v>
      </c>
      <c r="W25" s="23">
        <v>7</v>
      </c>
      <c r="X25" s="23">
        <v>-1</v>
      </c>
      <c r="Y25" s="23">
        <v>5.5</v>
      </c>
      <c r="Z25" s="23">
        <v>0</v>
      </c>
      <c r="AA25" s="23">
        <f t="shared" si="3"/>
        <v>100</v>
      </c>
      <c r="AB25" s="23">
        <v>6.2</v>
      </c>
    </row>
    <row r="26" spans="1:28" ht="15.75" customHeight="1" x14ac:dyDescent="0.2">
      <c r="A26" s="22" t="s">
        <v>223</v>
      </c>
      <c r="B26" s="23">
        <v>8</v>
      </c>
      <c r="C26" s="24">
        <v>-1.1111111111111112</v>
      </c>
      <c r="D26" s="23">
        <v>4</v>
      </c>
      <c r="E26" s="23">
        <v>0</v>
      </c>
      <c r="F26" s="23">
        <f t="shared" si="0"/>
        <v>100</v>
      </c>
      <c r="G26" s="23">
        <v>6.4</v>
      </c>
      <c r="H26" s="22" t="s">
        <v>223</v>
      </c>
      <c r="I26" s="23">
        <v>1</v>
      </c>
      <c r="J26" s="24">
        <v>4</v>
      </c>
      <c r="K26" s="23">
        <v>3</v>
      </c>
      <c r="L26" s="23">
        <v>0</v>
      </c>
      <c r="M26" s="23">
        <f t="shared" si="1"/>
        <v>100</v>
      </c>
      <c r="N26" s="23">
        <v>7</v>
      </c>
      <c r="O26" s="22" t="s">
        <v>223</v>
      </c>
      <c r="P26" s="23">
        <v>8</v>
      </c>
      <c r="Q26" s="23">
        <v>2</v>
      </c>
      <c r="R26" s="23">
        <v>4</v>
      </c>
      <c r="S26" s="23">
        <v>1</v>
      </c>
      <c r="T26" s="23">
        <f t="shared" si="2"/>
        <v>92.24</v>
      </c>
      <c r="U26" s="23">
        <v>6</v>
      </c>
      <c r="V26" s="22" t="s">
        <v>223</v>
      </c>
      <c r="W26" s="23">
        <v>7</v>
      </c>
      <c r="X26" s="23">
        <v>1</v>
      </c>
      <c r="Y26" s="23">
        <v>5</v>
      </c>
      <c r="Z26" s="23">
        <v>0</v>
      </c>
      <c r="AA26" s="23">
        <f t="shared" si="3"/>
        <v>100</v>
      </c>
      <c r="AB26" s="23">
        <v>6</v>
      </c>
    </row>
    <row r="27" spans="1:28" ht="15.75" customHeight="1" x14ac:dyDescent="0.2">
      <c r="A27" s="22" t="s">
        <v>223</v>
      </c>
      <c r="B27" s="23">
        <v>8</v>
      </c>
      <c r="C27" s="24">
        <v>-1.1111111111111112</v>
      </c>
      <c r="D27" s="23">
        <v>6</v>
      </c>
      <c r="E27" s="23">
        <v>6</v>
      </c>
      <c r="F27" s="23">
        <f t="shared" si="0"/>
        <v>75.039999999999992</v>
      </c>
      <c r="G27" s="23">
        <v>6.4</v>
      </c>
      <c r="H27" s="22" t="s">
        <v>223</v>
      </c>
      <c r="I27" s="23">
        <v>1</v>
      </c>
      <c r="J27" s="24">
        <v>3</v>
      </c>
      <c r="K27" s="23">
        <v>4</v>
      </c>
      <c r="L27" s="23">
        <v>0</v>
      </c>
      <c r="M27" s="23">
        <f t="shared" si="1"/>
        <v>100</v>
      </c>
      <c r="N27" s="23">
        <v>7</v>
      </c>
      <c r="O27" s="22" t="s">
        <v>223</v>
      </c>
      <c r="P27" s="23">
        <v>7</v>
      </c>
      <c r="Q27" s="23">
        <v>3</v>
      </c>
      <c r="R27" s="23">
        <v>4</v>
      </c>
      <c r="S27" s="23">
        <v>0</v>
      </c>
      <c r="T27" s="23">
        <f t="shared" si="2"/>
        <v>100</v>
      </c>
      <c r="U27" s="23">
        <v>6.4</v>
      </c>
      <c r="V27" s="22" t="s">
        <v>223</v>
      </c>
      <c r="W27" s="23">
        <v>7</v>
      </c>
      <c r="X27" s="23">
        <v>1</v>
      </c>
      <c r="Y27" s="23">
        <v>3</v>
      </c>
      <c r="Z27" s="23">
        <v>0</v>
      </c>
      <c r="AA27" s="23">
        <f t="shared" si="3"/>
        <v>100</v>
      </c>
      <c r="AB27" s="23">
        <v>6.4</v>
      </c>
    </row>
    <row r="28" spans="1:28" ht="15.75" customHeight="1" x14ac:dyDescent="0.2">
      <c r="A28" s="22" t="s">
        <v>223</v>
      </c>
      <c r="B28" s="23">
        <v>5</v>
      </c>
      <c r="C28" s="24">
        <v>-1.1111111111111112</v>
      </c>
      <c r="D28" s="23">
        <v>7</v>
      </c>
      <c r="E28" s="23">
        <v>18</v>
      </c>
      <c r="F28" s="23">
        <f t="shared" si="0"/>
        <v>25.120000000000005</v>
      </c>
      <c r="G28" s="23">
        <v>6.6</v>
      </c>
      <c r="H28" s="22" t="s">
        <v>223</v>
      </c>
      <c r="I28" s="23">
        <v>1</v>
      </c>
      <c r="J28" s="24">
        <v>3</v>
      </c>
      <c r="K28" s="23">
        <v>7</v>
      </c>
      <c r="L28" s="23">
        <v>0</v>
      </c>
      <c r="M28" s="23">
        <f t="shared" si="1"/>
        <v>100</v>
      </c>
      <c r="N28" s="23">
        <v>7</v>
      </c>
      <c r="O28" s="22" t="s">
        <v>223</v>
      </c>
      <c r="P28" s="23">
        <v>4</v>
      </c>
      <c r="Q28" s="23">
        <v>3</v>
      </c>
      <c r="R28" s="23">
        <v>2.5</v>
      </c>
      <c r="S28" s="23">
        <v>0</v>
      </c>
      <c r="T28" s="23">
        <f t="shared" si="2"/>
        <v>100</v>
      </c>
      <c r="U28" s="23">
        <v>6.4</v>
      </c>
      <c r="V28" s="22" t="s">
        <v>223</v>
      </c>
      <c r="W28" s="23">
        <v>7</v>
      </c>
      <c r="X28" s="23">
        <v>0</v>
      </c>
      <c r="Y28" s="23">
        <v>4.5</v>
      </c>
      <c r="Z28" s="23">
        <v>0</v>
      </c>
      <c r="AA28" s="23">
        <f t="shared" si="3"/>
        <v>100</v>
      </c>
      <c r="AB28" s="23">
        <v>6.2</v>
      </c>
    </row>
    <row r="29" spans="1:28" ht="15.75" customHeight="1" x14ac:dyDescent="0.2">
      <c r="A29" s="22" t="s">
        <v>223</v>
      </c>
      <c r="B29" s="23">
        <v>8</v>
      </c>
      <c r="C29" s="24">
        <v>0</v>
      </c>
      <c r="D29" s="23">
        <v>4</v>
      </c>
      <c r="E29" s="23">
        <v>28</v>
      </c>
      <c r="F29" s="23">
        <f t="shared" si="0"/>
        <v>-16.480000000000004</v>
      </c>
      <c r="G29" s="23">
        <v>6</v>
      </c>
      <c r="H29" s="22" t="s">
        <v>223</v>
      </c>
      <c r="I29" s="23">
        <v>1</v>
      </c>
      <c r="J29" s="24">
        <v>4</v>
      </c>
      <c r="K29" s="23">
        <v>5</v>
      </c>
      <c r="L29" s="23">
        <v>0</v>
      </c>
      <c r="M29" s="23">
        <f t="shared" si="1"/>
        <v>100</v>
      </c>
      <c r="N29" s="23">
        <v>7</v>
      </c>
      <c r="O29" s="22" t="s">
        <v>223</v>
      </c>
      <c r="P29" s="23">
        <v>4</v>
      </c>
      <c r="Q29" s="23">
        <v>2</v>
      </c>
      <c r="R29" s="23">
        <v>2</v>
      </c>
      <c r="S29" s="23">
        <v>0</v>
      </c>
      <c r="T29" s="23">
        <f t="shared" si="2"/>
        <v>100</v>
      </c>
      <c r="U29" s="23">
        <v>6.6</v>
      </c>
      <c r="V29" s="22" t="s">
        <v>223</v>
      </c>
      <c r="W29" s="23">
        <v>6.8</v>
      </c>
      <c r="X29" s="23">
        <v>0</v>
      </c>
      <c r="Y29" s="23">
        <v>3.5</v>
      </c>
      <c r="Z29" s="23">
        <v>0</v>
      </c>
      <c r="AA29" s="23">
        <f t="shared" si="3"/>
        <v>100</v>
      </c>
      <c r="AB29" s="23">
        <v>6.4</v>
      </c>
    </row>
    <row r="30" spans="1:28" ht="15.75" customHeight="1" x14ac:dyDescent="0.2">
      <c r="A30" s="25" t="s">
        <v>249</v>
      </c>
      <c r="B30" s="23">
        <v>6</v>
      </c>
      <c r="C30" s="24">
        <v>0</v>
      </c>
      <c r="D30" s="23">
        <v>2.5</v>
      </c>
      <c r="E30" s="23">
        <v>1</v>
      </c>
      <c r="F30" s="23">
        <f t="shared" si="0"/>
        <v>95.84</v>
      </c>
      <c r="G30" s="23">
        <v>6.8</v>
      </c>
      <c r="H30" s="25" t="s">
        <v>249</v>
      </c>
      <c r="I30" s="23">
        <v>1</v>
      </c>
      <c r="J30" s="24">
        <v>5</v>
      </c>
      <c r="K30" s="23">
        <v>4</v>
      </c>
      <c r="L30" s="23">
        <v>0</v>
      </c>
      <c r="M30" s="23">
        <f t="shared" si="1"/>
        <v>100</v>
      </c>
      <c r="N30" s="23">
        <v>6</v>
      </c>
      <c r="O30" s="25" t="s">
        <v>249</v>
      </c>
      <c r="P30" s="23">
        <v>6</v>
      </c>
      <c r="Q30" s="23">
        <v>3</v>
      </c>
      <c r="R30" s="23">
        <v>10</v>
      </c>
      <c r="S30" s="23">
        <v>0</v>
      </c>
      <c r="T30" s="23">
        <f t="shared" si="2"/>
        <v>100</v>
      </c>
      <c r="U30" s="23">
        <v>6.4</v>
      </c>
      <c r="V30" s="25" t="s">
        <v>249</v>
      </c>
      <c r="W30" s="23">
        <v>7</v>
      </c>
      <c r="X30" s="23">
        <v>1</v>
      </c>
      <c r="Y30" s="23">
        <v>7</v>
      </c>
      <c r="Z30" s="23">
        <v>0</v>
      </c>
      <c r="AA30" s="23">
        <f t="shared" si="3"/>
        <v>100</v>
      </c>
      <c r="AB30" s="23">
        <v>6</v>
      </c>
    </row>
    <row r="31" spans="1:28" ht="15.75" customHeight="1" x14ac:dyDescent="0.2">
      <c r="A31" s="25" t="s">
        <v>249</v>
      </c>
      <c r="B31" s="23">
        <v>8</v>
      </c>
      <c r="C31" s="24">
        <v>-1.1111111111111112</v>
      </c>
      <c r="D31" s="23">
        <v>2</v>
      </c>
      <c r="E31" s="23">
        <v>0</v>
      </c>
      <c r="F31" s="23">
        <f t="shared" si="0"/>
        <v>100</v>
      </c>
      <c r="G31" s="23">
        <v>6.8</v>
      </c>
      <c r="H31" s="25" t="s">
        <v>249</v>
      </c>
      <c r="I31" s="23">
        <v>1</v>
      </c>
      <c r="J31" s="24">
        <v>4</v>
      </c>
      <c r="K31" s="23">
        <v>3</v>
      </c>
      <c r="L31" s="23">
        <v>0</v>
      </c>
      <c r="M31" s="23">
        <f t="shared" si="1"/>
        <v>100</v>
      </c>
      <c r="N31" s="23">
        <v>7</v>
      </c>
      <c r="O31" s="25" t="s">
        <v>249</v>
      </c>
      <c r="P31" s="23">
        <v>5</v>
      </c>
      <c r="Q31" s="23">
        <v>3</v>
      </c>
      <c r="R31" s="23">
        <v>8.5</v>
      </c>
      <c r="S31" s="23">
        <v>1</v>
      </c>
      <c r="T31" s="23">
        <f t="shared" si="2"/>
        <v>92.24</v>
      </c>
      <c r="U31" s="23">
        <v>6.4</v>
      </c>
      <c r="V31" s="25" t="s">
        <v>249</v>
      </c>
      <c r="W31" s="23">
        <v>2</v>
      </c>
      <c r="X31" s="23">
        <v>1</v>
      </c>
      <c r="Y31" s="23">
        <v>11</v>
      </c>
      <c r="Z31" s="23">
        <v>0</v>
      </c>
      <c r="AA31" s="23">
        <f t="shared" si="3"/>
        <v>100</v>
      </c>
      <c r="AB31" s="23">
        <v>6.2</v>
      </c>
    </row>
    <row r="32" spans="1:28" ht="15.75" customHeight="1" x14ac:dyDescent="0.2">
      <c r="A32" s="25" t="s">
        <v>249</v>
      </c>
      <c r="B32" s="23">
        <v>6</v>
      </c>
      <c r="C32" s="24">
        <v>-1.1111111111111112</v>
      </c>
      <c r="D32" s="23">
        <v>1.5</v>
      </c>
      <c r="E32" s="23">
        <v>8</v>
      </c>
      <c r="F32" s="23">
        <f t="shared" si="0"/>
        <v>66.72</v>
      </c>
      <c r="G32" s="23">
        <v>6.4</v>
      </c>
      <c r="H32" s="25" t="s">
        <v>249</v>
      </c>
      <c r="I32" s="23">
        <v>1</v>
      </c>
      <c r="J32" s="24">
        <v>5</v>
      </c>
      <c r="K32" s="23">
        <v>7</v>
      </c>
      <c r="L32" s="23">
        <v>0</v>
      </c>
      <c r="M32" s="23">
        <f t="shared" si="1"/>
        <v>100</v>
      </c>
      <c r="N32" s="23">
        <v>7</v>
      </c>
      <c r="O32" s="25" t="s">
        <v>249</v>
      </c>
      <c r="P32" s="23">
        <v>8</v>
      </c>
      <c r="Q32" s="23">
        <v>2</v>
      </c>
      <c r="R32" s="23">
        <v>4</v>
      </c>
      <c r="S32" s="23">
        <v>0</v>
      </c>
      <c r="T32" s="23">
        <f t="shared" si="2"/>
        <v>100</v>
      </c>
      <c r="U32" s="23">
        <v>6.2</v>
      </c>
      <c r="V32" s="25" t="s">
        <v>249</v>
      </c>
      <c r="W32" s="23">
        <v>6.8</v>
      </c>
      <c r="X32" s="23">
        <v>1</v>
      </c>
      <c r="Y32" s="23">
        <v>7.5</v>
      </c>
      <c r="Z32" s="23">
        <v>0</v>
      </c>
      <c r="AA32" s="23">
        <f t="shared" si="3"/>
        <v>100</v>
      </c>
      <c r="AB32" s="23">
        <v>6.8</v>
      </c>
    </row>
    <row r="33" spans="1:28" ht="15.75" customHeight="1" x14ac:dyDescent="0.2">
      <c r="A33" s="25" t="s">
        <v>249</v>
      </c>
      <c r="B33" s="23">
        <v>7</v>
      </c>
      <c r="C33" s="24">
        <v>-1.1111111111111112</v>
      </c>
      <c r="D33" s="23">
        <v>3</v>
      </c>
      <c r="E33" s="23">
        <v>1</v>
      </c>
      <c r="F33" s="23">
        <f t="shared" si="0"/>
        <v>95.84</v>
      </c>
      <c r="G33" s="23">
        <v>6.4</v>
      </c>
      <c r="H33" s="25" t="s">
        <v>249</v>
      </c>
      <c r="I33" s="23">
        <v>2</v>
      </c>
      <c r="J33" s="24">
        <v>5</v>
      </c>
      <c r="K33" s="23">
        <v>6</v>
      </c>
      <c r="L33" s="23">
        <v>0</v>
      </c>
      <c r="M33" s="23">
        <f t="shared" si="1"/>
        <v>100</v>
      </c>
      <c r="N33" s="23">
        <v>7</v>
      </c>
      <c r="O33" s="25" t="s">
        <v>249</v>
      </c>
      <c r="P33" s="23">
        <v>7</v>
      </c>
      <c r="Q33" s="23">
        <v>2</v>
      </c>
      <c r="R33" s="23">
        <v>4</v>
      </c>
      <c r="S33" s="23">
        <v>0</v>
      </c>
      <c r="T33" s="23">
        <f t="shared" si="2"/>
        <v>100</v>
      </c>
      <c r="U33" s="23">
        <v>6.4</v>
      </c>
      <c r="V33" s="25" t="s">
        <v>249</v>
      </c>
      <c r="W33" s="23">
        <v>7</v>
      </c>
      <c r="X33" s="23">
        <v>0</v>
      </c>
      <c r="Y33" s="23">
        <v>4</v>
      </c>
      <c r="Z33" s="23">
        <v>0</v>
      </c>
      <c r="AA33" s="23">
        <f t="shared" si="3"/>
        <v>100</v>
      </c>
      <c r="AB33" s="23">
        <v>6</v>
      </c>
    </row>
    <row r="34" spans="1:28" ht="15.75" customHeight="1" x14ac:dyDescent="0.2">
      <c r="A34" s="26" t="s">
        <v>278</v>
      </c>
      <c r="B34" s="23">
        <v>5</v>
      </c>
      <c r="C34" s="24">
        <v>-1.1111111111111112</v>
      </c>
      <c r="D34" s="23">
        <v>1</v>
      </c>
      <c r="E34" s="23">
        <v>1</v>
      </c>
      <c r="F34" s="23">
        <f t="shared" si="0"/>
        <v>95.84</v>
      </c>
      <c r="G34" s="23">
        <v>6.6</v>
      </c>
      <c r="H34" s="26" t="s">
        <v>278</v>
      </c>
      <c r="I34" s="23">
        <v>5</v>
      </c>
      <c r="J34" s="24">
        <v>4</v>
      </c>
      <c r="K34" s="23">
        <v>2</v>
      </c>
      <c r="L34" s="23">
        <v>0</v>
      </c>
      <c r="M34" s="23">
        <f t="shared" si="1"/>
        <v>100</v>
      </c>
      <c r="N34" s="23">
        <v>6.2</v>
      </c>
      <c r="O34" s="26" t="s">
        <v>278</v>
      </c>
      <c r="P34" s="23">
        <v>4</v>
      </c>
      <c r="Q34" s="23">
        <v>1</v>
      </c>
      <c r="R34" s="23">
        <v>9</v>
      </c>
      <c r="S34" s="23">
        <v>0</v>
      </c>
      <c r="T34" s="23">
        <f t="shared" si="2"/>
        <v>100</v>
      </c>
      <c r="U34" s="23">
        <v>6</v>
      </c>
      <c r="V34" s="26" t="s">
        <v>278</v>
      </c>
      <c r="W34" s="23">
        <v>6.8</v>
      </c>
      <c r="X34" s="23">
        <v>0</v>
      </c>
      <c r="Y34" s="23">
        <v>3.5</v>
      </c>
      <c r="Z34" s="23">
        <v>0</v>
      </c>
      <c r="AA34" s="23">
        <f t="shared" si="3"/>
        <v>100</v>
      </c>
      <c r="AB34" s="23">
        <v>6.6</v>
      </c>
    </row>
    <row r="35" spans="1:28" ht="15.75" customHeight="1" x14ac:dyDescent="0.2">
      <c r="A35" s="26" t="s">
        <v>278</v>
      </c>
      <c r="B35" s="23">
        <v>2</v>
      </c>
      <c r="C35" s="24">
        <v>-1.1111111111111112</v>
      </c>
      <c r="D35" s="23">
        <v>4</v>
      </c>
      <c r="E35" s="23">
        <v>0</v>
      </c>
      <c r="F35" s="23">
        <f t="shared" si="0"/>
        <v>100</v>
      </c>
      <c r="G35" s="23">
        <v>6.8</v>
      </c>
      <c r="H35" s="26" t="s">
        <v>278</v>
      </c>
      <c r="I35" s="23">
        <v>3</v>
      </c>
      <c r="J35" s="24">
        <v>2</v>
      </c>
      <c r="K35" s="23">
        <v>3</v>
      </c>
      <c r="L35" s="23">
        <v>1</v>
      </c>
      <c r="M35" s="23">
        <f t="shared" si="1"/>
        <v>95.84</v>
      </c>
      <c r="N35" s="23">
        <v>6.4</v>
      </c>
      <c r="O35" s="26" t="s">
        <v>278</v>
      </c>
      <c r="P35" s="23">
        <v>2</v>
      </c>
      <c r="Q35" s="23">
        <v>0</v>
      </c>
      <c r="R35" s="23">
        <v>5.5</v>
      </c>
      <c r="S35" s="23">
        <v>0</v>
      </c>
      <c r="T35" s="23">
        <f t="shared" si="2"/>
        <v>100</v>
      </c>
      <c r="U35" s="23">
        <v>6.2</v>
      </c>
      <c r="V35" s="26" t="s">
        <v>278</v>
      </c>
      <c r="W35" s="23">
        <v>7</v>
      </c>
      <c r="X35" s="23">
        <v>0</v>
      </c>
      <c r="Y35" s="23">
        <v>6.5</v>
      </c>
      <c r="Z35" s="23">
        <v>0</v>
      </c>
      <c r="AA35" s="23">
        <f t="shared" si="3"/>
        <v>100</v>
      </c>
      <c r="AB35" s="23">
        <v>6.6</v>
      </c>
    </row>
    <row r="36" spans="1:28" ht="15.75" customHeight="1" x14ac:dyDescent="0.2">
      <c r="A36" s="26" t="s">
        <v>278</v>
      </c>
      <c r="B36" s="23">
        <v>8</v>
      </c>
      <c r="C36" s="24">
        <v>-1.1111111111111112</v>
      </c>
      <c r="D36" s="23">
        <v>7</v>
      </c>
      <c r="E36" s="23">
        <v>1</v>
      </c>
      <c r="F36" s="23">
        <f t="shared" si="0"/>
        <v>95.84</v>
      </c>
      <c r="G36" s="23">
        <v>6.2</v>
      </c>
      <c r="H36" s="26" t="s">
        <v>278</v>
      </c>
      <c r="I36" s="23">
        <v>3</v>
      </c>
      <c r="J36" s="24">
        <v>2</v>
      </c>
      <c r="K36" s="23">
        <v>1</v>
      </c>
      <c r="L36" s="23">
        <v>2</v>
      </c>
      <c r="M36" s="23">
        <f t="shared" si="1"/>
        <v>91.68</v>
      </c>
      <c r="N36" s="23">
        <v>6.2</v>
      </c>
      <c r="O36" s="26" t="s">
        <v>278</v>
      </c>
      <c r="P36" s="23">
        <v>2</v>
      </c>
      <c r="Q36" s="23">
        <v>1</v>
      </c>
      <c r="R36" s="23">
        <v>3</v>
      </c>
      <c r="S36" s="23">
        <v>0</v>
      </c>
      <c r="T36" s="23">
        <f t="shared" si="2"/>
        <v>100</v>
      </c>
      <c r="U36" s="23">
        <v>6.6</v>
      </c>
      <c r="V36" s="26" t="s">
        <v>278</v>
      </c>
      <c r="W36" s="23">
        <v>7</v>
      </c>
      <c r="X36" s="23">
        <v>1</v>
      </c>
      <c r="Y36" s="23">
        <v>5.5</v>
      </c>
      <c r="Z36" s="23">
        <v>0</v>
      </c>
      <c r="AA36" s="23">
        <f t="shared" si="3"/>
        <v>100</v>
      </c>
      <c r="AB36" s="23">
        <v>6</v>
      </c>
    </row>
    <row r="37" spans="1:28" ht="15.75" customHeight="1" x14ac:dyDescent="0.2">
      <c r="A37" s="26" t="s">
        <v>278</v>
      </c>
      <c r="B37" s="23">
        <v>6</v>
      </c>
      <c r="C37" s="24">
        <v>-2.2222222222222223</v>
      </c>
      <c r="D37" s="23">
        <v>10</v>
      </c>
      <c r="E37" s="23">
        <v>0</v>
      </c>
      <c r="F37" s="23">
        <f t="shared" si="0"/>
        <v>100</v>
      </c>
      <c r="G37" s="23">
        <v>6.8</v>
      </c>
      <c r="H37" s="26" t="s">
        <v>278</v>
      </c>
      <c r="I37" s="23">
        <v>3</v>
      </c>
      <c r="J37" s="24">
        <v>2</v>
      </c>
      <c r="K37" s="23">
        <v>1</v>
      </c>
      <c r="L37" s="23">
        <v>2</v>
      </c>
      <c r="M37" s="23">
        <f t="shared" si="1"/>
        <v>91.68</v>
      </c>
      <c r="N37" s="23">
        <v>6</v>
      </c>
      <c r="O37" s="26" t="s">
        <v>278</v>
      </c>
      <c r="P37" s="23">
        <v>7</v>
      </c>
      <c r="Q37" s="23">
        <v>2</v>
      </c>
      <c r="R37" s="23">
        <v>9</v>
      </c>
      <c r="S37" s="23">
        <v>0</v>
      </c>
      <c r="T37" s="23">
        <f t="shared" si="2"/>
        <v>100</v>
      </c>
      <c r="U37" s="23">
        <v>6.4</v>
      </c>
      <c r="V37" s="26" t="s">
        <v>278</v>
      </c>
      <c r="W37" s="23">
        <v>6.8</v>
      </c>
      <c r="X37" s="23">
        <v>0</v>
      </c>
      <c r="Y37" s="23">
        <v>3.6</v>
      </c>
      <c r="Z37" s="23">
        <v>0</v>
      </c>
      <c r="AA37" s="23">
        <f t="shared" si="3"/>
        <v>100</v>
      </c>
      <c r="AB37" s="23">
        <v>6.2</v>
      </c>
    </row>
    <row r="38" spans="1:28" ht="15.75" customHeight="1" x14ac:dyDescent="0.2">
      <c r="A38" s="22" t="s">
        <v>287</v>
      </c>
      <c r="B38" s="23">
        <v>5</v>
      </c>
      <c r="C38" s="24">
        <v>2</v>
      </c>
      <c r="D38" s="23">
        <v>3.25</v>
      </c>
      <c r="E38" s="23">
        <v>1</v>
      </c>
      <c r="F38" s="23">
        <f t="shared" si="0"/>
        <v>95.84</v>
      </c>
      <c r="G38" s="23">
        <v>6.8</v>
      </c>
      <c r="H38" s="22" t="s">
        <v>287</v>
      </c>
      <c r="I38" s="23">
        <v>1</v>
      </c>
      <c r="J38" s="24">
        <v>4</v>
      </c>
      <c r="K38" s="23">
        <v>10</v>
      </c>
      <c r="L38" s="23">
        <v>0</v>
      </c>
      <c r="M38" s="23">
        <f t="shared" si="1"/>
        <v>100</v>
      </c>
      <c r="N38" s="23">
        <v>7</v>
      </c>
      <c r="O38" s="22" t="s">
        <v>287</v>
      </c>
      <c r="P38" s="23">
        <v>5</v>
      </c>
      <c r="Q38" s="23">
        <v>3</v>
      </c>
      <c r="R38" s="23">
        <v>8</v>
      </c>
      <c r="S38" s="23">
        <v>3</v>
      </c>
      <c r="T38" s="23">
        <f t="shared" si="2"/>
        <v>76.72</v>
      </c>
      <c r="U38" s="23">
        <v>6.4</v>
      </c>
      <c r="V38" s="22" t="s">
        <v>287</v>
      </c>
      <c r="W38" s="23">
        <v>6.8</v>
      </c>
      <c r="X38" s="23">
        <v>0</v>
      </c>
      <c r="Y38" s="23">
        <v>7</v>
      </c>
      <c r="Z38" s="23">
        <v>0</v>
      </c>
      <c r="AA38" s="23">
        <f t="shared" si="3"/>
        <v>100</v>
      </c>
      <c r="AB38" s="23">
        <v>6</v>
      </c>
    </row>
    <row r="39" spans="1:28" ht="15.75" customHeight="1" x14ac:dyDescent="0.2">
      <c r="A39" s="22" t="s">
        <v>287</v>
      </c>
      <c r="B39" s="23">
        <v>6.5</v>
      </c>
      <c r="C39" s="24">
        <v>2</v>
      </c>
      <c r="D39" s="23">
        <v>1.5</v>
      </c>
      <c r="E39" s="23">
        <v>0</v>
      </c>
      <c r="F39" s="23">
        <f t="shared" si="0"/>
        <v>100</v>
      </c>
      <c r="G39" s="23">
        <v>6.6</v>
      </c>
      <c r="H39" s="22" t="s">
        <v>287</v>
      </c>
      <c r="I39" s="23">
        <v>2</v>
      </c>
      <c r="J39" s="24">
        <v>3</v>
      </c>
      <c r="K39" s="23">
        <v>3.5</v>
      </c>
      <c r="L39" s="23">
        <v>0</v>
      </c>
      <c r="M39" s="23">
        <f t="shared" si="1"/>
        <v>100</v>
      </c>
      <c r="N39" s="23">
        <v>6.8</v>
      </c>
      <c r="O39" s="22" t="s">
        <v>287</v>
      </c>
      <c r="P39" s="23">
        <v>2</v>
      </c>
      <c r="Q39" s="23">
        <v>3</v>
      </c>
      <c r="R39" s="23">
        <v>3.5</v>
      </c>
      <c r="S39" s="23">
        <v>0</v>
      </c>
      <c r="T39" s="23">
        <f t="shared" si="2"/>
        <v>100</v>
      </c>
      <c r="U39" s="23">
        <v>6.4</v>
      </c>
      <c r="V39" s="22" t="s">
        <v>287</v>
      </c>
      <c r="W39" s="23">
        <v>7</v>
      </c>
      <c r="X39" s="23">
        <v>-1</v>
      </c>
      <c r="Y39" s="23">
        <v>13</v>
      </c>
      <c r="Z39" s="23">
        <v>0</v>
      </c>
      <c r="AA39" s="23">
        <f t="shared" si="3"/>
        <v>100</v>
      </c>
      <c r="AB39" s="23">
        <v>6</v>
      </c>
    </row>
    <row r="40" spans="1:28" ht="15.75" customHeight="1" x14ac:dyDescent="0.2">
      <c r="A40" s="22" t="s">
        <v>287</v>
      </c>
      <c r="B40" s="23">
        <v>4</v>
      </c>
      <c r="C40" s="24">
        <v>1</v>
      </c>
      <c r="D40" s="23">
        <v>5</v>
      </c>
      <c r="E40" s="23">
        <v>0</v>
      </c>
      <c r="F40" s="23">
        <f t="shared" si="0"/>
        <v>100</v>
      </c>
      <c r="G40" s="23">
        <v>6.8</v>
      </c>
      <c r="H40" s="22" t="s">
        <v>287</v>
      </c>
      <c r="I40" s="23">
        <v>1</v>
      </c>
      <c r="J40" s="24">
        <v>3</v>
      </c>
      <c r="K40" s="23">
        <v>5.5</v>
      </c>
      <c r="L40" s="23">
        <v>0</v>
      </c>
      <c r="M40" s="23">
        <f t="shared" si="1"/>
        <v>100</v>
      </c>
      <c r="N40" s="23">
        <v>7</v>
      </c>
      <c r="O40" s="22" t="s">
        <v>287</v>
      </c>
      <c r="P40" s="23">
        <v>4</v>
      </c>
      <c r="Q40" s="23">
        <v>2</v>
      </c>
      <c r="R40" s="23">
        <v>7</v>
      </c>
      <c r="S40" s="23">
        <v>0</v>
      </c>
      <c r="T40" s="23">
        <f t="shared" si="2"/>
        <v>100</v>
      </c>
      <c r="U40" s="23">
        <v>6.2</v>
      </c>
      <c r="V40" s="22" t="s">
        <v>287</v>
      </c>
      <c r="W40" s="23">
        <v>7</v>
      </c>
      <c r="X40" s="23">
        <v>0</v>
      </c>
      <c r="Y40" s="23">
        <v>16</v>
      </c>
      <c r="Z40" s="23">
        <v>0</v>
      </c>
      <c r="AA40" s="23">
        <f t="shared" si="3"/>
        <v>100</v>
      </c>
      <c r="AB40" s="23">
        <v>6.2</v>
      </c>
    </row>
    <row r="41" spans="1:28" ht="15.75" customHeight="1" x14ac:dyDescent="0.2">
      <c r="A41" s="22" t="s">
        <v>287</v>
      </c>
      <c r="B41" s="23">
        <v>4</v>
      </c>
      <c r="C41" s="24">
        <v>1</v>
      </c>
      <c r="D41" s="23">
        <v>3.5</v>
      </c>
      <c r="E41" s="23">
        <v>0</v>
      </c>
      <c r="F41" s="23">
        <f t="shared" si="0"/>
        <v>100</v>
      </c>
      <c r="G41" s="23">
        <v>6.6</v>
      </c>
      <c r="H41" s="22" t="s">
        <v>287</v>
      </c>
      <c r="I41" s="23">
        <v>1</v>
      </c>
      <c r="J41" s="24">
        <v>4</v>
      </c>
      <c r="K41" s="23">
        <v>5.5</v>
      </c>
      <c r="L41" s="23">
        <v>0</v>
      </c>
      <c r="M41" s="23">
        <f t="shared" si="1"/>
        <v>100</v>
      </c>
      <c r="N41" s="23">
        <v>6.8</v>
      </c>
      <c r="O41" s="22" t="s">
        <v>287</v>
      </c>
      <c r="P41" s="23">
        <v>3.5</v>
      </c>
      <c r="Q41" s="23">
        <v>3</v>
      </c>
      <c r="R41" s="23">
        <v>8.5</v>
      </c>
      <c r="S41" s="23">
        <v>0</v>
      </c>
      <c r="T41" s="23">
        <f t="shared" si="2"/>
        <v>100</v>
      </c>
      <c r="U41" s="23">
        <v>6.4</v>
      </c>
      <c r="V41" s="22" t="s">
        <v>287</v>
      </c>
      <c r="W41" s="23">
        <v>7</v>
      </c>
      <c r="X41" s="23">
        <v>2</v>
      </c>
      <c r="Y41" s="23">
        <v>10</v>
      </c>
      <c r="Z41" s="23">
        <v>0</v>
      </c>
      <c r="AA41" s="23">
        <f t="shared" si="3"/>
        <v>100</v>
      </c>
      <c r="AB41" s="23">
        <v>6.4</v>
      </c>
    </row>
    <row r="42" spans="1:28" ht="15.75" customHeight="1" x14ac:dyDescent="0.2">
      <c r="A42" s="25" t="s">
        <v>338</v>
      </c>
      <c r="B42" s="23">
        <v>3</v>
      </c>
      <c r="C42" s="24">
        <v>2</v>
      </c>
      <c r="D42" s="23">
        <v>1</v>
      </c>
      <c r="E42" s="23">
        <v>0</v>
      </c>
      <c r="F42" s="23">
        <f t="shared" si="0"/>
        <v>100</v>
      </c>
      <c r="G42" s="23">
        <v>6.9</v>
      </c>
      <c r="H42" s="25" t="s">
        <v>338</v>
      </c>
      <c r="I42" s="23">
        <v>1</v>
      </c>
      <c r="J42" s="24">
        <v>4</v>
      </c>
      <c r="K42" s="23">
        <v>2.5</v>
      </c>
      <c r="L42" s="23">
        <v>0</v>
      </c>
      <c r="M42" s="23">
        <f t="shared" si="1"/>
        <v>100</v>
      </c>
      <c r="N42" s="23">
        <v>6.8</v>
      </c>
      <c r="O42" s="25" t="s">
        <v>338</v>
      </c>
      <c r="P42" s="23">
        <v>3</v>
      </c>
      <c r="Q42" s="23">
        <v>3</v>
      </c>
      <c r="R42" s="23">
        <v>7</v>
      </c>
      <c r="S42" s="23">
        <v>1</v>
      </c>
      <c r="T42" s="23">
        <f t="shared" si="2"/>
        <v>92.24</v>
      </c>
      <c r="U42" s="23">
        <v>6.4</v>
      </c>
      <c r="V42" s="25" t="s">
        <v>338</v>
      </c>
      <c r="W42" s="23">
        <v>7</v>
      </c>
      <c r="X42" s="23">
        <v>0</v>
      </c>
      <c r="Y42" s="23">
        <v>5</v>
      </c>
      <c r="Z42" s="23">
        <v>0</v>
      </c>
      <c r="AA42" s="23">
        <f t="shared" si="3"/>
        <v>100</v>
      </c>
      <c r="AB42" s="23">
        <v>6.8</v>
      </c>
    </row>
    <row r="43" spans="1:28" ht="15.75" customHeight="1" x14ac:dyDescent="0.2">
      <c r="A43" s="25" t="s">
        <v>338</v>
      </c>
      <c r="B43" s="23">
        <v>8</v>
      </c>
      <c r="C43" s="24">
        <v>1.5</v>
      </c>
      <c r="D43" s="23">
        <v>0</v>
      </c>
      <c r="E43" s="23">
        <v>0</v>
      </c>
      <c r="F43" s="23">
        <f t="shared" si="0"/>
        <v>100</v>
      </c>
      <c r="G43" s="23">
        <v>6.6</v>
      </c>
      <c r="H43" s="25" t="s">
        <v>338</v>
      </c>
      <c r="I43" s="23">
        <v>1</v>
      </c>
      <c r="J43" s="24">
        <v>4</v>
      </c>
      <c r="K43" s="23">
        <v>3.5</v>
      </c>
      <c r="L43" s="23">
        <v>0</v>
      </c>
      <c r="M43" s="23">
        <f t="shared" si="1"/>
        <v>100</v>
      </c>
      <c r="N43" s="23">
        <v>6.8</v>
      </c>
      <c r="O43" s="25" t="s">
        <v>338</v>
      </c>
      <c r="P43" s="23">
        <v>6</v>
      </c>
      <c r="Q43" s="23">
        <v>3</v>
      </c>
      <c r="R43" s="23">
        <v>5</v>
      </c>
      <c r="S43" s="23">
        <v>0</v>
      </c>
      <c r="T43" s="23">
        <f t="shared" si="2"/>
        <v>100</v>
      </c>
      <c r="U43" s="23">
        <v>6.4</v>
      </c>
      <c r="V43" s="25" t="s">
        <v>338</v>
      </c>
      <c r="W43" s="23">
        <v>1</v>
      </c>
      <c r="X43" s="23">
        <v>-1</v>
      </c>
      <c r="Y43" s="23">
        <v>15</v>
      </c>
      <c r="Z43" s="23">
        <v>0</v>
      </c>
      <c r="AA43" s="23">
        <f t="shared" si="3"/>
        <v>100</v>
      </c>
      <c r="AB43" s="23">
        <v>6.4</v>
      </c>
    </row>
    <row r="44" spans="1:28" ht="15.75" customHeight="1" x14ac:dyDescent="0.2">
      <c r="A44" s="25" t="s">
        <v>338</v>
      </c>
      <c r="B44" s="23">
        <v>7</v>
      </c>
      <c r="C44" s="24">
        <v>1</v>
      </c>
      <c r="D44" s="23">
        <v>1.5</v>
      </c>
      <c r="E44" s="23">
        <v>0</v>
      </c>
      <c r="F44" s="23">
        <f t="shared" si="0"/>
        <v>100</v>
      </c>
      <c r="G44" s="23">
        <v>6.6</v>
      </c>
      <c r="H44" s="25" t="s">
        <v>338</v>
      </c>
      <c r="I44" s="23">
        <v>1</v>
      </c>
      <c r="J44" s="24">
        <v>4</v>
      </c>
      <c r="K44" s="23">
        <v>5</v>
      </c>
      <c r="L44" s="23">
        <v>0</v>
      </c>
      <c r="M44" s="23">
        <f t="shared" si="1"/>
        <v>100</v>
      </c>
      <c r="N44" s="23">
        <v>7</v>
      </c>
      <c r="O44" s="25" t="s">
        <v>338</v>
      </c>
      <c r="P44" s="23">
        <v>8</v>
      </c>
      <c r="Q44" s="23">
        <v>4</v>
      </c>
      <c r="R44" s="23">
        <v>14</v>
      </c>
      <c r="S44" s="23">
        <v>1</v>
      </c>
      <c r="T44" s="23">
        <f t="shared" si="2"/>
        <v>92.24</v>
      </c>
      <c r="U44" s="23">
        <v>6.8</v>
      </c>
      <c r="V44" s="25" t="s">
        <v>338</v>
      </c>
      <c r="W44" s="23">
        <v>7</v>
      </c>
      <c r="X44" s="23">
        <v>-1</v>
      </c>
      <c r="Y44" s="23">
        <v>2.5</v>
      </c>
      <c r="Z44" s="23">
        <v>0</v>
      </c>
      <c r="AA44" s="23">
        <f t="shared" si="3"/>
        <v>100</v>
      </c>
      <c r="AB44" s="23">
        <v>6.4</v>
      </c>
    </row>
    <row r="45" spans="1:28" ht="15.75" customHeight="1" x14ac:dyDescent="0.2">
      <c r="A45" s="25" t="s">
        <v>338</v>
      </c>
      <c r="B45" s="23">
        <v>6</v>
      </c>
      <c r="C45" s="24">
        <v>1</v>
      </c>
      <c r="D45" s="23">
        <v>0</v>
      </c>
      <c r="E45" s="23">
        <v>1</v>
      </c>
      <c r="F45" s="23">
        <f t="shared" si="0"/>
        <v>95.84</v>
      </c>
      <c r="G45" s="23">
        <v>6.6</v>
      </c>
      <c r="H45" s="25" t="s">
        <v>338</v>
      </c>
      <c r="I45" s="23">
        <v>2</v>
      </c>
      <c r="J45" s="24">
        <v>4</v>
      </c>
      <c r="K45" s="23">
        <v>2</v>
      </c>
      <c r="L45" s="23">
        <v>0</v>
      </c>
      <c r="M45" s="23">
        <f t="shared" si="1"/>
        <v>100</v>
      </c>
      <c r="N45" s="23">
        <v>7</v>
      </c>
      <c r="O45" s="25" t="s">
        <v>338</v>
      </c>
      <c r="P45" s="23">
        <v>4.5</v>
      </c>
      <c r="Q45" s="23">
        <v>3</v>
      </c>
      <c r="R45" s="23">
        <v>1</v>
      </c>
      <c r="S45" s="23">
        <v>0</v>
      </c>
      <c r="T45" s="23">
        <f t="shared" si="2"/>
        <v>100</v>
      </c>
      <c r="U45" s="23">
        <v>6.4</v>
      </c>
      <c r="V45" s="25" t="s">
        <v>338</v>
      </c>
      <c r="W45" s="23">
        <v>7</v>
      </c>
      <c r="X45" s="23">
        <v>-1</v>
      </c>
      <c r="Y45" s="23">
        <v>4</v>
      </c>
      <c r="Z45" s="23">
        <v>0</v>
      </c>
      <c r="AA45" s="23">
        <f t="shared" si="3"/>
        <v>100</v>
      </c>
      <c r="AB45" s="23">
        <v>6.6</v>
      </c>
    </row>
    <row r="46" spans="1:28" ht="15.75" customHeight="1" x14ac:dyDescent="0.2">
      <c r="A46" s="26" t="s">
        <v>367</v>
      </c>
      <c r="B46" s="23">
        <v>6.5</v>
      </c>
      <c r="C46" s="24">
        <v>-1.6666666666666665</v>
      </c>
      <c r="D46" s="23">
        <v>1</v>
      </c>
      <c r="E46" s="23">
        <v>0</v>
      </c>
      <c r="F46" s="23">
        <f t="shared" si="0"/>
        <v>100</v>
      </c>
      <c r="G46" s="23">
        <v>6.4</v>
      </c>
      <c r="H46" s="26" t="s">
        <v>367</v>
      </c>
      <c r="I46" s="23">
        <v>1</v>
      </c>
      <c r="J46" s="24">
        <v>3</v>
      </c>
      <c r="K46" s="23">
        <v>2</v>
      </c>
      <c r="L46" s="23">
        <v>0</v>
      </c>
      <c r="M46" s="23">
        <f t="shared" si="1"/>
        <v>100</v>
      </c>
      <c r="N46" s="23">
        <v>6</v>
      </c>
      <c r="O46" s="26" t="s">
        <v>367</v>
      </c>
      <c r="P46" s="23">
        <v>7</v>
      </c>
      <c r="Q46" s="23">
        <v>3</v>
      </c>
      <c r="R46" s="23">
        <v>7.5</v>
      </c>
      <c r="S46" s="23">
        <v>0</v>
      </c>
      <c r="T46" s="23">
        <f t="shared" si="2"/>
        <v>100</v>
      </c>
      <c r="U46" s="23">
        <v>6.2</v>
      </c>
      <c r="V46" s="26" t="s">
        <v>367</v>
      </c>
      <c r="W46" s="23">
        <v>7</v>
      </c>
      <c r="X46" s="23">
        <v>0</v>
      </c>
      <c r="Y46" s="23">
        <v>0.5</v>
      </c>
      <c r="Z46" s="23">
        <v>0</v>
      </c>
      <c r="AA46" s="23">
        <f t="shared" si="3"/>
        <v>100</v>
      </c>
      <c r="AB46" s="23">
        <v>6.6</v>
      </c>
    </row>
    <row r="47" spans="1:28" ht="15.75" customHeight="1" x14ac:dyDescent="0.2">
      <c r="A47" s="26" t="s">
        <v>367</v>
      </c>
      <c r="B47" s="23">
        <v>8</v>
      </c>
      <c r="C47" s="24">
        <v>-2.2222222222222223</v>
      </c>
      <c r="D47" s="23">
        <v>1</v>
      </c>
      <c r="E47" s="23">
        <v>0</v>
      </c>
      <c r="F47" s="23">
        <f t="shared" si="0"/>
        <v>100</v>
      </c>
      <c r="G47" s="23">
        <v>6.2</v>
      </c>
      <c r="H47" s="26" t="s">
        <v>367</v>
      </c>
      <c r="I47" s="23">
        <v>1</v>
      </c>
      <c r="J47" s="24">
        <v>4</v>
      </c>
      <c r="K47" s="23">
        <v>3</v>
      </c>
      <c r="L47" s="23">
        <v>0</v>
      </c>
      <c r="M47" s="23">
        <f t="shared" si="1"/>
        <v>100</v>
      </c>
      <c r="N47" s="23">
        <v>6.8</v>
      </c>
      <c r="O47" s="26" t="s">
        <v>367</v>
      </c>
      <c r="P47" s="23">
        <v>8</v>
      </c>
      <c r="Q47" s="23">
        <v>2</v>
      </c>
      <c r="R47" s="23">
        <v>6.3</v>
      </c>
      <c r="S47" s="23">
        <v>0</v>
      </c>
      <c r="T47" s="23">
        <f t="shared" si="2"/>
        <v>100</v>
      </c>
      <c r="U47" s="23">
        <v>6.2</v>
      </c>
      <c r="V47" s="26" t="s">
        <v>367</v>
      </c>
      <c r="W47" s="23">
        <v>7</v>
      </c>
      <c r="X47" s="23">
        <v>0</v>
      </c>
      <c r="Y47" s="23">
        <v>1</v>
      </c>
      <c r="Z47" s="23">
        <v>0</v>
      </c>
      <c r="AA47" s="23">
        <f t="shared" si="3"/>
        <v>100</v>
      </c>
      <c r="AB47" s="23">
        <v>6.6</v>
      </c>
    </row>
    <row r="48" spans="1:28" ht="15.75" customHeight="1" x14ac:dyDescent="0.2">
      <c r="A48" s="26" t="s">
        <v>367</v>
      </c>
      <c r="B48" s="23">
        <v>6</v>
      </c>
      <c r="C48" s="24">
        <v>-3.333333333333333</v>
      </c>
      <c r="D48" s="23">
        <v>0.5</v>
      </c>
      <c r="E48" s="23">
        <v>1</v>
      </c>
      <c r="F48" s="23">
        <f t="shared" si="0"/>
        <v>95.84</v>
      </c>
      <c r="G48" s="23">
        <v>6.6</v>
      </c>
      <c r="H48" s="26" t="s">
        <v>367</v>
      </c>
      <c r="I48" s="23">
        <v>1</v>
      </c>
      <c r="J48" s="24">
        <v>3</v>
      </c>
      <c r="K48" s="23">
        <v>2</v>
      </c>
      <c r="L48" s="23">
        <v>0</v>
      </c>
      <c r="M48" s="23">
        <f t="shared" si="1"/>
        <v>100</v>
      </c>
      <c r="N48" s="23">
        <v>6.4</v>
      </c>
      <c r="O48" s="26" t="s">
        <v>367</v>
      </c>
      <c r="P48" s="23">
        <v>8</v>
      </c>
      <c r="Q48" s="23">
        <v>3</v>
      </c>
      <c r="R48" s="23">
        <v>4</v>
      </c>
      <c r="S48" s="23">
        <v>0</v>
      </c>
      <c r="T48" s="23">
        <f t="shared" si="2"/>
        <v>100</v>
      </c>
      <c r="U48" s="23">
        <v>6.2</v>
      </c>
      <c r="V48" s="26" t="s">
        <v>367</v>
      </c>
      <c r="W48" s="23">
        <v>7</v>
      </c>
      <c r="X48" s="23">
        <v>1</v>
      </c>
      <c r="Y48" s="23">
        <v>3</v>
      </c>
      <c r="Z48" s="23">
        <v>0</v>
      </c>
      <c r="AA48" s="23">
        <f t="shared" si="3"/>
        <v>100</v>
      </c>
      <c r="AB48" s="23">
        <v>6.7</v>
      </c>
    </row>
    <row r="49" spans="1:28" ht="15.75" customHeight="1" x14ac:dyDescent="0.2">
      <c r="A49" s="26" t="s">
        <v>367</v>
      </c>
      <c r="B49" s="23">
        <v>7</v>
      </c>
      <c r="C49" s="24">
        <v>-2.2222222222222223</v>
      </c>
      <c r="D49" s="23">
        <v>0</v>
      </c>
      <c r="E49" s="23">
        <v>1</v>
      </c>
      <c r="F49" s="23">
        <f t="shared" si="0"/>
        <v>95.84</v>
      </c>
      <c r="G49" s="23">
        <v>6.2</v>
      </c>
      <c r="H49" s="26" t="s">
        <v>367</v>
      </c>
      <c r="I49" s="23">
        <v>1</v>
      </c>
      <c r="J49" s="24">
        <v>3</v>
      </c>
      <c r="K49" s="23">
        <v>2</v>
      </c>
      <c r="L49" s="23">
        <v>0</v>
      </c>
      <c r="M49" s="23">
        <f t="shared" si="1"/>
        <v>100</v>
      </c>
      <c r="N49" s="23">
        <v>6.6</v>
      </c>
      <c r="O49" s="26" t="s">
        <v>367</v>
      </c>
      <c r="P49" s="23">
        <v>7.5</v>
      </c>
      <c r="Q49" s="23">
        <v>2</v>
      </c>
      <c r="R49" s="23">
        <v>2</v>
      </c>
      <c r="S49" s="23">
        <v>0</v>
      </c>
      <c r="T49" s="23">
        <f t="shared" si="2"/>
        <v>100</v>
      </c>
      <c r="U49" s="23">
        <v>6.4</v>
      </c>
      <c r="V49" s="26" t="s">
        <v>367</v>
      </c>
      <c r="W49" s="23">
        <v>6.8</v>
      </c>
      <c r="X49" s="23">
        <v>-1</v>
      </c>
      <c r="Y49" s="23">
        <v>1</v>
      </c>
      <c r="Z49" s="23">
        <v>0</v>
      </c>
      <c r="AA49" s="23">
        <f t="shared" si="3"/>
        <v>100</v>
      </c>
      <c r="AB49" s="23">
        <v>6.4</v>
      </c>
    </row>
    <row r="50" spans="1:28" ht="15.75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</row>
    <row r="51" spans="1:28" ht="15.75" customHeight="1" x14ac:dyDescent="0.2">
      <c r="A51" s="33" t="s">
        <v>490</v>
      </c>
      <c r="B51" s="34"/>
      <c r="C51" s="34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</row>
    <row r="52" spans="1:28" ht="15.75" customHeight="1" x14ac:dyDescent="0.25">
      <c r="A52" s="19">
        <v>43546</v>
      </c>
      <c r="B52" s="27" t="s">
        <v>502</v>
      </c>
      <c r="C52" s="27" t="s">
        <v>503</v>
      </c>
      <c r="D52" s="27" t="s">
        <v>504</v>
      </c>
      <c r="E52" s="27" t="s">
        <v>491</v>
      </c>
      <c r="F52" s="27" t="s">
        <v>488</v>
      </c>
      <c r="G52" s="27" t="s">
        <v>489</v>
      </c>
      <c r="H52" s="21">
        <v>43609</v>
      </c>
      <c r="I52" s="27" t="s">
        <v>502</v>
      </c>
      <c r="J52" s="27" t="s">
        <v>503</v>
      </c>
      <c r="K52" s="27" t="s">
        <v>504</v>
      </c>
      <c r="L52" s="27" t="s">
        <v>491</v>
      </c>
      <c r="M52" s="27" t="s">
        <v>488</v>
      </c>
      <c r="N52" s="27" t="s">
        <v>489</v>
      </c>
      <c r="O52" s="19">
        <v>43687</v>
      </c>
      <c r="P52" s="27" t="s">
        <v>502</v>
      </c>
      <c r="Q52" s="27" t="s">
        <v>503</v>
      </c>
      <c r="R52" s="27" t="s">
        <v>504</v>
      </c>
      <c r="S52" s="27" t="s">
        <v>491</v>
      </c>
      <c r="T52" s="27" t="s">
        <v>488</v>
      </c>
      <c r="U52" s="27" t="s">
        <v>489</v>
      </c>
      <c r="V52" s="19">
        <v>43765</v>
      </c>
      <c r="W52" s="27" t="s">
        <v>502</v>
      </c>
      <c r="X52" s="27" t="s">
        <v>503</v>
      </c>
      <c r="Y52" s="27" t="s">
        <v>504</v>
      </c>
      <c r="Z52" s="27" t="s">
        <v>491</v>
      </c>
      <c r="AA52" s="27" t="s">
        <v>488</v>
      </c>
      <c r="AB52" s="27" t="s">
        <v>489</v>
      </c>
    </row>
    <row r="53" spans="1:28" ht="15.75" customHeight="1" x14ac:dyDescent="0.25">
      <c r="A53" s="15" t="s">
        <v>1</v>
      </c>
      <c r="B53" s="28">
        <f t="shared" ref="B53:G53" si="4">AVERAGE(B2,B3,B4,B5)</f>
        <v>6</v>
      </c>
      <c r="C53" s="28">
        <f t="shared" si="4"/>
        <v>2.375</v>
      </c>
      <c r="D53" s="28">
        <f t="shared" si="4"/>
        <v>4</v>
      </c>
      <c r="E53" s="28">
        <f t="shared" si="4"/>
        <v>0</v>
      </c>
      <c r="F53" s="28">
        <f t="shared" si="4"/>
        <v>100</v>
      </c>
      <c r="G53" s="28">
        <f t="shared" si="4"/>
        <v>6.6</v>
      </c>
      <c r="H53" s="28" t="s">
        <v>1</v>
      </c>
      <c r="I53" s="28">
        <f t="shared" ref="I53:N53" si="5">AVERAGE(I2,I3,I4,I5)</f>
        <v>1</v>
      </c>
      <c r="J53" s="28">
        <f t="shared" si="5"/>
        <v>5</v>
      </c>
      <c r="K53" s="28">
        <f t="shared" si="5"/>
        <v>1.875</v>
      </c>
      <c r="L53" s="28">
        <f t="shared" si="5"/>
        <v>0</v>
      </c>
      <c r="M53" s="28">
        <f t="shared" si="5"/>
        <v>100</v>
      </c>
      <c r="N53" s="28">
        <f t="shared" si="5"/>
        <v>6.8</v>
      </c>
      <c r="O53" s="28" t="s">
        <v>1</v>
      </c>
      <c r="P53" s="28">
        <f t="shared" ref="P53:U53" si="6">AVERAGE(P2,P3,P4,P5)</f>
        <v>4.25</v>
      </c>
      <c r="Q53" s="28">
        <f t="shared" si="6"/>
        <v>2.5</v>
      </c>
      <c r="R53" s="28">
        <f t="shared" si="6"/>
        <v>2.3250000000000002</v>
      </c>
      <c r="S53" s="28">
        <f t="shared" si="6"/>
        <v>0</v>
      </c>
      <c r="T53" s="28">
        <f t="shared" si="6"/>
        <v>100</v>
      </c>
      <c r="U53" s="28">
        <f t="shared" si="6"/>
        <v>6.15</v>
      </c>
      <c r="V53" s="28" t="s">
        <v>1</v>
      </c>
      <c r="W53" s="28">
        <f t="shared" ref="W53:AB53" si="7">AVERAGE(W2,W3,W4,W5)</f>
        <v>6.9</v>
      </c>
      <c r="X53" s="28">
        <f t="shared" si="7"/>
        <v>-0.75</v>
      </c>
      <c r="Y53" s="28">
        <f t="shared" si="7"/>
        <v>4</v>
      </c>
      <c r="Z53" s="28">
        <f t="shared" si="7"/>
        <v>0</v>
      </c>
      <c r="AA53" s="28">
        <f t="shared" si="7"/>
        <v>100</v>
      </c>
      <c r="AB53" s="28">
        <f t="shared" si="7"/>
        <v>6.25</v>
      </c>
    </row>
    <row r="54" spans="1:28" ht="15.75" customHeight="1" x14ac:dyDescent="0.25">
      <c r="A54" s="15" t="s">
        <v>38</v>
      </c>
      <c r="B54" s="28">
        <f t="shared" ref="B54:G54" si="8">AVERAGE(B6,B7,B8,B9)</f>
        <v>6.75</v>
      </c>
      <c r="C54" s="28">
        <f t="shared" si="8"/>
        <v>-1.25</v>
      </c>
      <c r="D54" s="28">
        <f t="shared" si="8"/>
        <v>2.25</v>
      </c>
      <c r="E54" s="28">
        <f t="shared" si="8"/>
        <v>0.5</v>
      </c>
      <c r="F54" s="28">
        <f t="shared" si="8"/>
        <v>97.920000000000016</v>
      </c>
      <c r="G54" s="28">
        <f t="shared" si="8"/>
        <v>6.6</v>
      </c>
      <c r="H54" s="28" t="s">
        <v>38</v>
      </c>
      <c r="I54" s="28">
        <f t="shared" ref="I54:N54" si="9">AVERAGE(I6,I7,I8,I9)</f>
        <v>3.75</v>
      </c>
      <c r="J54" s="28">
        <f t="shared" si="9"/>
        <v>4.25</v>
      </c>
      <c r="K54" s="28">
        <f t="shared" si="9"/>
        <v>5.375</v>
      </c>
      <c r="L54" s="28">
        <f t="shared" si="9"/>
        <v>0</v>
      </c>
      <c r="M54" s="28">
        <f t="shared" si="9"/>
        <v>100</v>
      </c>
      <c r="N54" s="28">
        <f t="shared" si="9"/>
        <v>6.75</v>
      </c>
      <c r="O54" s="28" t="s">
        <v>38</v>
      </c>
      <c r="P54" s="28">
        <f t="shared" ref="P54:U54" si="10">AVERAGE(P6,P7,P8,P9)</f>
        <v>6.75</v>
      </c>
      <c r="Q54" s="28">
        <f t="shared" si="10"/>
        <v>3.25</v>
      </c>
      <c r="R54" s="28">
        <f t="shared" si="10"/>
        <v>5.625</v>
      </c>
      <c r="S54" s="28">
        <f t="shared" si="10"/>
        <v>0.5</v>
      </c>
      <c r="T54" s="28">
        <f t="shared" si="10"/>
        <v>96.12</v>
      </c>
      <c r="U54" s="28">
        <f t="shared" si="10"/>
        <v>6.375</v>
      </c>
      <c r="V54" s="28" t="s">
        <v>38</v>
      </c>
      <c r="W54" s="28">
        <f t="shared" ref="W54:AB54" si="11">AVERAGE(W6,W7,W8,W9)</f>
        <v>6.95</v>
      </c>
      <c r="X54" s="28">
        <f t="shared" si="11"/>
        <v>-1.25</v>
      </c>
      <c r="Y54" s="28">
        <f t="shared" si="11"/>
        <v>6.1</v>
      </c>
      <c r="Z54" s="28">
        <f t="shared" si="11"/>
        <v>0</v>
      </c>
      <c r="AA54" s="28">
        <f t="shared" si="11"/>
        <v>100</v>
      </c>
      <c r="AB54" s="28">
        <f t="shared" si="11"/>
        <v>6.4999999999999991</v>
      </c>
    </row>
    <row r="55" spans="1:28" ht="15.75" customHeight="1" x14ac:dyDescent="0.25">
      <c r="A55" s="15" t="s">
        <v>63</v>
      </c>
      <c r="B55" s="28">
        <f t="shared" ref="B55:G55" si="12">AVERAGE(B10,B11,B12,B13)</f>
        <v>7.75</v>
      </c>
      <c r="C55" s="28">
        <f t="shared" si="12"/>
        <v>0.75</v>
      </c>
      <c r="D55" s="28">
        <f t="shared" si="12"/>
        <v>5</v>
      </c>
      <c r="E55" s="28">
        <f t="shared" si="12"/>
        <v>0.5</v>
      </c>
      <c r="F55" s="28">
        <f t="shared" si="12"/>
        <v>97.920000000000016</v>
      </c>
      <c r="G55" s="28">
        <f t="shared" si="12"/>
        <v>6.6</v>
      </c>
      <c r="H55" s="28" t="s">
        <v>63</v>
      </c>
      <c r="I55" s="28">
        <f t="shared" ref="I55:N55" si="13">AVERAGE(I10,I11,I12,I13)</f>
        <v>1</v>
      </c>
      <c r="J55" s="28">
        <f t="shared" si="13"/>
        <v>4.5</v>
      </c>
      <c r="K55" s="28">
        <f t="shared" si="13"/>
        <v>6.125</v>
      </c>
      <c r="L55" s="28">
        <f t="shared" si="13"/>
        <v>0</v>
      </c>
      <c r="M55" s="28">
        <f t="shared" si="13"/>
        <v>100</v>
      </c>
      <c r="N55" s="28">
        <f t="shared" si="13"/>
        <v>6.8500000000000005</v>
      </c>
      <c r="O55" s="28" t="s">
        <v>63</v>
      </c>
      <c r="P55" s="28">
        <f t="shared" ref="P55:U55" si="14">AVERAGE(P10,P11,P12,P13)</f>
        <v>6.25</v>
      </c>
      <c r="Q55" s="28">
        <f t="shared" si="14"/>
        <v>2</v>
      </c>
      <c r="R55" s="28">
        <f t="shared" si="14"/>
        <v>5.625</v>
      </c>
      <c r="S55" s="28">
        <f t="shared" si="14"/>
        <v>0</v>
      </c>
      <c r="T55" s="28">
        <f t="shared" si="14"/>
        <v>100</v>
      </c>
      <c r="U55" s="28">
        <f t="shared" si="14"/>
        <v>6.25</v>
      </c>
      <c r="V55" s="28" t="s">
        <v>63</v>
      </c>
      <c r="W55" s="28">
        <f t="shared" ref="W55:AB55" si="15">AVERAGE(W10,W11,W12,W13)</f>
        <v>6.8</v>
      </c>
      <c r="X55" s="28">
        <f t="shared" si="15"/>
        <v>-0.75</v>
      </c>
      <c r="Y55" s="28">
        <f t="shared" si="15"/>
        <v>8.5</v>
      </c>
      <c r="Z55" s="28">
        <f t="shared" si="15"/>
        <v>0</v>
      </c>
      <c r="AA55" s="28">
        <f t="shared" si="15"/>
        <v>100</v>
      </c>
      <c r="AB55" s="28">
        <f t="shared" si="15"/>
        <v>6.6</v>
      </c>
    </row>
    <row r="56" spans="1:28" ht="15.75" customHeight="1" x14ac:dyDescent="0.25">
      <c r="A56" s="15" t="s">
        <v>94</v>
      </c>
      <c r="B56" s="28">
        <f t="shared" ref="B56:G56" si="16">AVERAGE(B14:B17)</f>
        <v>4.875</v>
      </c>
      <c r="C56" s="28">
        <f t="shared" si="16"/>
        <v>1.1111111111111112</v>
      </c>
      <c r="D56" s="28">
        <f t="shared" si="16"/>
        <v>3.625</v>
      </c>
      <c r="E56" s="28">
        <f t="shared" si="16"/>
        <v>0</v>
      </c>
      <c r="F56" s="28">
        <f t="shared" si="16"/>
        <v>100</v>
      </c>
      <c r="G56" s="28">
        <f t="shared" si="16"/>
        <v>6.65</v>
      </c>
      <c r="H56" s="28" t="s">
        <v>94</v>
      </c>
      <c r="I56" s="28">
        <f t="shared" ref="I56:N56" si="17">AVERAGE(I14:I17)</f>
        <v>1</v>
      </c>
      <c r="J56" s="28">
        <f t="shared" si="17"/>
        <v>3.25</v>
      </c>
      <c r="K56" s="28">
        <f t="shared" si="17"/>
        <v>6.125</v>
      </c>
      <c r="L56" s="28">
        <f t="shared" si="17"/>
        <v>0</v>
      </c>
      <c r="M56" s="28">
        <f t="shared" si="17"/>
        <v>100</v>
      </c>
      <c r="N56" s="28">
        <f t="shared" si="17"/>
        <v>6.9</v>
      </c>
      <c r="O56" s="28" t="s">
        <v>94</v>
      </c>
      <c r="P56" s="28">
        <f t="shared" ref="P56:U56" si="18">AVERAGE(P14:P17)</f>
        <v>1.75</v>
      </c>
      <c r="Q56" s="28">
        <f t="shared" si="18"/>
        <v>3.5</v>
      </c>
      <c r="R56" s="28">
        <f t="shared" si="18"/>
        <v>6.75</v>
      </c>
      <c r="S56" s="28">
        <f t="shared" si="18"/>
        <v>0</v>
      </c>
      <c r="T56" s="28">
        <f t="shared" si="18"/>
        <v>100</v>
      </c>
      <c r="U56" s="28">
        <f t="shared" si="18"/>
        <v>6.5750000000000002</v>
      </c>
      <c r="V56" s="28" t="s">
        <v>94</v>
      </c>
      <c r="W56" s="28">
        <f t="shared" ref="W56:AB56" si="19">AVERAGE(W14:W17)</f>
        <v>6.95</v>
      </c>
      <c r="X56" s="28">
        <f t="shared" si="19"/>
        <v>0</v>
      </c>
      <c r="Y56" s="28">
        <f t="shared" si="19"/>
        <v>6.125</v>
      </c>
      <c r="Z56" s="28">
        <f t="shared" si="19"/>
        <v>0</v>
      </c>
      <c r="AA56" s="28">
        <f t="shared" si="19"/>
        <v>100</v>
      </c>
      <c r="AB56" s="28">
        <f t="shared" si="19"/>
        <v>6.4</v>
      </c>
    </row>
    <row r="57" spans="1:28" ht="15.75" customHeight="1" x14ac:dyDescent="0.25">
      <c r="A57" s="15" t="s">
        <v>131</v>
      </c>
      <c r="B57" s="28">
        <f t="shared" ref="B57:G57" si="20">AVERAGE(B18:B21)</f>
        <v>6.75</v>
      </c>
      <c r="C57" s="28">
        <f t="shared" si="20"/>
        <v>-0.55555555555555558</v>
      </c>
      <c r="D57" s="28">
        <f t="shared" si="20"/>
        <v>1</v>
      </c>
      <c r="E57" s="28">
        <f t="shared" si="20"/>
        <v>1.25</v>
      </c>
      <c r="F57" s="28">
        <f t="shared" si="20"/>
        <v>94.8</v>
      </c>
      <c r="G57" s="28">
        <f t="shared" si="20"/>
        <v>6.4</v>
      </c>
      <c r="H57" s="28" t="s">
        <v>131</v>
      </c>
      <c r="I57" s="28">
        <f t="shared" ref="I57:N57" si="21">AVERAGE(I18:I21)</f>
        <v>1.25</v>
      </c>
      <c r="J57" s="28">
        <f t="shared" si="21"/>
        <v>2</v>
      </c>
      <c r="K57" s="28">
        <f t="shared" si="21"/>
        <v>6.5</v>
      </c>
      <c r="L57" s="28">
        <f t="shared" si="21"/>
        <v>0</v>
      </c>
      <c r="M57" s="28">
        <f t="shared" si="21"/>
        <v>100</v>
      </c>
      <c r="N57" s="28">
        <f t="shared" si="21"/>
        <v>6.75</v>
      </c>
      <c r="O57" s="28" t="s">
        <v>131</v>
      </c>
      <c r="P57" s="28">
        <f t="shared" ref="P57:U57" si="22">AVERAGE(P18:P21)</f>
        <v>2.25</v>
      </c>
      <c r="Q57" s="28">
        <f t="shared" si="22"/>
        <v>2.75</v>
      </c>
      <c r="R57" s="28">
        <f t="shared" si="22"/>
        <v>7.25</v>
      </c>
      <c r="S57" s="28">
        <f t="shared" si="22"/>
        <v>0</v>
      </c>
      <c r="T57" s="28">
        <f t="shared" si="22"/>
        <v>100</v>
      </c>
      <c r="U57" s="28">
        <f t="shared" si="22"/>
        <v>6.5</v>
      </c>
      <c r="V57" s="28" t="s">
        <v>131</v>
      </c>
      <c r="W57" s="28">
        <f t="shared" ref="W57:AB57" si="23">AVERAGE(W18:W21)</f>
        <v>6.75</v>
      </c>
      <c r="X57" s="28">
        <f t="shared" si="23"/>
        <v>-1</v>
      </c>
      <c r="Y57" s="28">
        <f t="shared" si="23"/>
        <v>5.625</v>
      </c>
      <c r="Z57" s="28">
        <f t="shared" si="23"/>
        <v>0</v>
      </c>
      <c r="AA57" s="28">
        <f t="shared" si="23"/>
        <v>100</v>
      </c>
      <c r="AB57" s="28">
        <f t="shared" si="23"/>
        <v>6.65</v>
      </c>
    </row>
    <row r="58" spans="1:28" ht="15.75" customHeight="1" x14ac:dyDescent="0.25">
      <c r="A58" s="15" t="s">
        <v>160</v>
      </c>
      <c r="B58" s="28">
        <f t="shared" ref="B58:G58" si="24">AVERAGE(B22:B25)</f>
        <v>7</v>
      </c>
      <c r="C58" s="28">
        <f t="shared" si="24"/>
        <v>-0.27777777777777779</v>
      </c>
      <c r="D58" s="28">
        <f t="shared" si="24"/>
        <v>4.75</v>
      </c>
      <c r="E58" s="28">
        <f t="shared" si="24"/>
        <v>0.5</v>
      </c>
      <c r="F58" s="28">
        <f t="shared" si="24"/>
        <v>97.920000000000016</v>
      </c>
      <c r="G58" s="28">
        <f t="shared" si="24"/>
        <v>6.4499999999999993</v>
      </c>
      <c r="H58" s="28" t="s">
        <v>160</v>
      </c>
      <c r="I58" s="28">
        <f t="shared" ref="I58:N58" si="25">AVERAGE(I22:I25)</f>
        <v>1</v>
      </c>
      <c r="J58" s="28">
        <f t="shared" si="25"/>
        <v>2</v>
      </c>
      <c r="K58" s="28">
        <f t="shared" si="25"/>
        <v>9.375</v>
      </c>
      <c r="L58" s="28">
        <f t="shared" si="25"/>
        <v>0</v>
      </c>
      <c r="M58" s="28">
        <f t="shared" si="25"/>
        <v>100</v>
      </c>
      <c r="N58" s="28">
        <f t="shared" si="25"/>
        <v>6.7</v>
      </c>
      <c r="O58" s="28" t="s">
        <v>160</v>
      </c>
      <c r="P58" s="28">
        <f t="shared" ref="P58:U58" si="26">AVERAGE(P22:P25)</f>
        <v>4.5</v>
      </c>
      <c r="Q58" s="28">
        <f t="shared" si="26"/>
        <v>2</v>
      </c>
      <c r="R58" s="28">
        <f t="shared" si="26"/>
        <v>5.5</v>
      </c>
      <c r="S58" s="28">
        <f t="shared" si="26"/>
        <v>0</v>
      </c>
      <c r="T58" s="28">
        <f t="shared" si="26"/>
        <v>100</v>
      </c>
      <c r="U58" s="28">
        <f t="shared" si="26"/>
        <v>6.45</v>
      </c>
      <c r="V58" s="28" t="s">
        <v>160</v>
      </c>
      <c r="W58" s="28">
        <f t="shared" ref="W58:AB58" si="27">AVERAGE(W22:W25)</f>
        <v>5.7</v>
      </c>
      <c r="X58" s="28">
        <f t="shared" si="27"/>
        <v>-1</v>
      </c>
      <c r="Y58" s="28">
        <f t="shared" si="27"/>
        <v>4.4000000000000004</v>
      </c>
      <c r="Z58" s="28">
        <f t="shared" si="27"/>
        <v>0</v>
      </c>
      <c r="AA58" s="28">
        <f t="shared" si="27"/>
        <v>100</v>
      </c>
      <c r="AB58" s="28">
        <f t="shared" si="27"/>
        <v>6.1499999999999995</v>
      </c>
    </row>
    <row r="59" spans="1:28" ht="15.75" customHeight="1" x14ac:dyDescent="0.25">
      <c r="A59" s="15" t="s">
        <v>223</v>
      </c>
      <c r="B59" s="28">
        <f t="shared" ref="B59:G59" si="28">AVERAGE(B26:B29)</f>
        <v>7.25</v>
      </c>
      <c r="C59" s="28">
        <f t="shared" si="28"/>
        <v>-0.83333333333333337</v>
      </c>
      <c r="D59" s="28">
        <f t="shared" si="28"/>
        <v>5.25</v>
      </c>
      <c r="E59" s="28">
        <f t="shared" si="28"/>
        <v>13</v>
      </c>
      <c r="F59" s="28">
        <f t="shared" si="28"/>
        <v>45.92</v>
      </c>
      <c r="G59" s="28">
        <f t="shared" si="28"/>
        <v>6.35</v>
      </c>
      <c r="H59" s="28" t="s">
        <v>223</v>
      </c>
      <c r="I59" s="28">
        <f t="shared" ref="I59:N59" si="29">AVERAGE(I26:I29)</f>
        <v>1</v>
      </c>
      <c r="J59" s="28">
        <f t="shared" si="29"/>
        <v>3.5</v>
      </c>
      <c r="K59" s="28">
        <f t="shared" si="29"/>
        <v>4.75</v>
      </c>
      <c r="L59" s="28">
        <f t="shared" si="29"/>
        <v>0</v>
      </c>
      <c r="M59" s="28">
        <f t="shared" si="29"/>
        <v>100</v>
      </c>
      <c r="N59" s="28">
        <f t="shared" si="29"/>
        <v>7</v>
      </c>
      <c r="O59" s="28" t="s">
        <v>223</v>
      </c>
      <c r="P59" s="28">
        <f t="shared" ref="P59:U59" si="30">AVERAGE(P26:P29)</f>
        <v>5.75</v>
      </c>
      <c r="Q59" s="28">
        <f t="shared" si="30"/>
        <v>2.5</v>
      </c>
      <c r="R59" s="28">
        <f t="shared" si="30"/>
        <v>3.125</v>
      </c>
      <c r="S59" s="28">
        <f t="shared" si="30"/>
        <v>0.25</v>
      </c>
      <c r="T59" s="28">
        <f t="shared" si="30"/>
        <v>98.06</v>
      </c>
      <c r="U59" s="28">
        <f t="shared" si="30"/>
        <v>6.35</v>
      </c>
      <c r="V59" s="28" t="s">
        <v>223</v>
      </c>
      <c r="W59" s="28">
        <f t="shared" ref="W59:AB59" si="31">AVERAGE(W26:W29)</f>
        <v>6.95</v>
      </c>
      <c r="X59" s="28">
        <f t="shared" si="31"/>
        <v>0.5</v>
      </c>
      <c r="Y59" s="28">
        <f t="shared" si="31"/>
        <v>4</v>
      </c>
      <c r="Z59" s="28">
        <f t="shared" si="31"/>
        <v>0</v>
      </c>
      <c r="AA59" s="28">
        <f t="shared" si="31"/>
        <v>100</v>
      </c>
      <c r="AB59" s="28">
        <f t="shared" si="31"/>
        <v>6.25</v>
      </c>
    </row>
    <row r="60" spans="1:28" ht="15.75" customHeight="1" x14ac:dyDescent="0.25">
      <c r="A60" s="15" t="s">
        <v>249</v>
      </c>
      <c r="B60" s="28">
        <f t="shared" ref="B60:G60" si="32">AVERAGE(B30:B33)</f>
        <v>6.75</v>
      </c>
      <c r="C60" s="28">
        <f t="shared" si="32"/>
        <v>-0.83333333333333337</v>
      </c>
      <c r="D60" s="28">
        <f t="shared" si="32"/>
        <v>2.25</v>
      </c>
      <c r="E60" s="28">
        <f t="shared" si="32"/>
        <v>2.5</v>
      </c>
      <c r="F60" s="28">
        <f t="shared" si="32"/>
        <v>89.6</v>
      </c>
      <c r="G60" s="28">
        <f t="shared" si="32"/>
        <v>6.6</v>
      </c>
      <c r="H60" s="28" t="s">
        <v>249</v>
      </c>
      <c r="I60" s="28">
        <f t="shared" ref="I60:N60" si="33">AVERAGE(I30:I33)</f>
        <v>1.25</v>
      </c>
      <c r="J60" s="28">
        <f t="shared" si="33"/>
        <v>4.75</v>
      </c>
      <c r="K60" s="28">
        <f t="shared" si="33"/>
        <v>5</v>
      </c>
      <c r="L60" s="28">
        <f t="shared" si="33"/>
        <v>0</v>
      </c>
      <c r="M60" s="28">
        <f t="shared" si="33"/>
        <v>100</v>
      </c>
      <c r="N60" s="28">
        <f t="shared" si="33"/>
        <v>6.75</v>
      </c>
      <c r="O60" s="28" t="s">
        <v>249</v>
      </c>
      <c r="P60" s="28">
        <f t="shared" ref="P60:U60" si="34">AVERAGE(P30:P33)</f>
        <v>6.5</v>
      </c>
      <c r="Q60" s="28">
        <f t="shared" si="34"/>
        <v>2.5</v>
      </c>
      <c r="R60" s="28">
        <f t="shared" si="34"/>
        <v>6.625</v>
      </c>
      <c r="S60" s="28">
        <f t="shared" si="34"/>
        <v>0.25</v>
      </c>
      <c r="T60" s="28">
        <f t="shared" si="34"/>
        <v>98.06</v>
      </c>
      <c r="U60" s="28">
        <f t="shared" si="34"/>
        <v>6.35</v>
      </c>
      <c r="V60" s="28" t="s">
        <v>249</v>
      </c>
      <c r="W60" s="28">
        <f t="shared" ref="W60:AB60" si="35">AVERAGE(W30:W33)</f>
        <v>5.7</v>
      </c>
      <c r="X60" s="28">
        <f t="shared" si="35"/>
        <v>0.75</v>
      </c>
      <c r="Y60" s="28">
        <f t="shared" si="35"/>
        <v>7.375</v>
      </c>
      <c r="Z60" s="28">
        <f t="shared" si="35"/>
        <v>0</v>
      </c>
      <c r="AA60" s="28">
        <f t="shared" si="35"/>
        <v>100</v>
      </c>
      <c r="AB60" s="28">
        <f t="shared" si="35"/>
        <v>6.25</v>
      </c>
    </row>
    <row r="61" spans="1:28" ht="15.75" customHeight="1" x14ac:dyDescent="0.25">
      <c r="A61" s="15" t="s">
        <v>278</v>
      </c>
      <c r="B61" s="28">
        <f t="shared" ref="B61:G61" si="36">AVERAGE(B34:B37)</f>
        <v>5.25</v>
      </c>
      <c r="C61" s="28">
        <f t="shared" si="36"/>
        <v>-1.3888888888888888</v>
      </c>
      <c r="D61" s="28">
        <f t="shared" si="36"/>
        <v>5.5</v>
      </c>
      <c r="E61" s="28">
        <f t="shared" si="36"/>
        <v>0.5</v>
      </c>
      <c r="F61" s="28">
        <f t="shared" si="36"/>
        <v>97.92</v>
      </c>
      <c r="G61" s="28">
        <f t="shared" si="36"/>
        <v>6.6</v>
      </c>
      <c r="H61" s="28" t="s">
        <v>278</v>
      </c>
      <c r="I61" s="28">
        <f t="shared" ref="I61:N61" si="37">AVERAGE(I34:I37)</f>
        <v>3.5</v>
      </c>
      <c r="J61" s="28">
        <f t="shared" si="37"/>
        <v>2.5</v>
      </c>
      <c r="K61" s="28">
        <f t="shared" si="37"/>
        <v>1.75</v>
      </c>
      <c r="L61" s="28">
        <f t="shared" si="37"/>
        <v>1.25</v>
      </c>
      <c r="M61" s="28">
        <f t="shared" si="37"/>
        <v>94.8</v>
      </c>
      <c r="N61" s="28">
        <f t="shared" si="37"/>
        <v>6.2</v>
      </c>
      <c r="O61" s="28" t="s">
        <v>278</v>
      </c>
      <c r="P61" s="28">
        <f t="shared" ref="P61:U61" si="38">AVERAGE(P34:P37)</f>
        <v>3.75</v>
      </c>
      <c r="Q61" s="28">
        <f t="shared" si="38"/>
        <v>1</v>
      </c>
      <c r="R61" s="28">
        <f t="shared" si="38"/>
        <v>6.625</v>
      </c>
      <c r="S61" s="28">
        <f t="shared" si="38"/>
        <v>0</v>
      </c>
      <c r="T61" s="28">
        <f t="shared" si="38"/>
        <v>100</v>
      </c>
      <c r="U61" s="28">
        <f t="shared" si="38"/>
        <v>6.2999999999999989</v>
      </c>
      <c r="V61" s="28" t="s">
        <v>278</v>
      </c>
      <c r="W61" s="28">
        <f t="shared" ref="W61:AB61" si="39">AVERAGE(W34:W37)</f>
        <v>6.9</v>
      </c>
      <c r="X61" s="28">
        <f t="shared" si="39"/>
        <v>0.25</v>
      </c>
      <c r="Y61" s="28">
        <f t="shared" si="39"/>
        <v>4.7750000000000004</v>
      </c>
      <c r="Z61" s="28">
        <f t="shared" si="39"/>
        <v>0</v>
      </c>
      <c r="AA61" s="28">
        <f t="shared" si="39"/>
        <v>100</v>
      </c>
      <c r="AB61" s="28">
        <f t="shared" si="39"/>
        <v>6.35</v>
      </c>
    </row>
    <row r="62" spans="1:28" ht="15.75" customHeight="1" x14ac:dyDescent="0.25">
      <c r="A62" s="15" t="s">
        <v>287</v>
      </c>
      <c r="B62" s="28">
        <f t="shared" ref="B62:G62" si="40">AVERAGE(B38:B41)</f>
        <v>4.875</v>
      </c>
      <c r="C62" s="28">
        <f t="shared" si="40"/>
        <v>1.5</v>
      </c>
      <c r="D62" s="28">
        <f t="shared" si="40"/>
        <v>3.3125</v>
      </c>
      <c r="E62" s="28">
        <f t="shared" si="40"/>
        <v>0.25</v>
      </c>
      <c r="F62" s="28">
        <f t="shared" si="40"/>
        <v>98.960000000000008</v>
      </c>
      <c r="G62" s="28">
        <f t="shared" si="40"/>
        <v>6.6999999999999993</v>
      </c>
      <c r="H62" s="28" t="s">
        <v>287</v>
      </c>
      <c r="I62" s="28">
        <f t="shared" ref="I62:N62" si="41">AVERAGE(I38:I41)</f>
        <v>1.25</v>
      </c>
      <c r="J62" s="28">
        <f t="shared" si="41"/>
        <v>3.5</v>
      </c>
      <c r="K62" s="28">
        <f t="shared" si="41"/>
        <v>6.125</v>
      </c>
      <c r="L62" s="28">
        <f t="shared" si="41"/>
        <v>0</v>
      </c>
      <c r="M62" s="28">
        <f t="shared" si="41"/>
        <v>100</v>
      </c>
      <c r="N62" s="28">
        <f t="shared" si="41"/>
        <v>6.9</v>
      </c>
      <c r="O62" s="28" t="s">
        <v>287</v>
      </c>
      <c r="P62" s="28">
        <f t="shared" ref="P62:U62" si="42">AVERAGE(P38:P41)</f>
        <v>3.625</v>
      </c>
      <c r="Q62" s="28">
        <f t="shared" si="42"/>
        <v>2.75</v>
      </c>
      <c r="R62" s="28">
        <f t="shared" si="42"/>
        <v>6.75</v>
      </c>
      <c r="S62" s="28">
        <f t="shared" si="42"/>
        <v>0.75</v>
      </c>
      <c r="T62" s="28">
        <f t="shared" si="42"/>
        <v>94.18</v>
      </c>
      <c r="U62" s="28">
        <f t="shared" si="42"/>
        <v>6.35</v>
      </c>
      <c r="V62" s="28" t="s">
        <v>287</v>
      </c>
      <c r="W62" s="28">
        <f t="shared" ref="W62:AB62" si="43">AVERAGE(W38:W41)</f>
        <v>6.95</v>
      </c>
      <c r="X62" s="28">
        <f t="shared" si="43"/>
        <v>0.25</v>
      </c>
      <c r="Y62" s="28">
        <f t="shared" si="43"/>
        <v>11.5</v>
      </c>
      <c r="Z62" s="28">
        <f t="shared" si="43"/>
        <v>0</v>
      </c>
      <c r="AA62" s="28">
        <f t="shared" si="43"/>
        <v>100</v>
      </c>
      <c r="AB62" s="28">
        <f t="shared" si="43"/>
        <v>6.15</v>
      </c>
    </row>
    <row r="63" spans="1:28" ht="15.75" customHeight="1" x14ac:dyDescent="0.25">
      <c r="A63" s="15" t="s">
        <v>338</v>
      </c>
      <c r="B63" s="28">
        <f t="shared" ref="B63:G63" si="44">AVERAGE(B42:B45)</f>
        <v>6</v>
      </c>
      <c r="C63" s="28">
        <f t="shared" si="44"/>
        <v>1.375</v>
      </c>
      <c r="D63" s="28">
        <f t="shared" si="44"/>
        <v>0.625</v>
      </c>
      <c r="E63" s="28">
        <f t="shared" si="44"/>
        <v>0.25</v>
      </c>
      <c r="F63" s="28">
        <f t="shared" si="44"/>
        <v>98.960000000000008</v>
      </c>
      <c r="G63" s="28">
        <f t="shared" si="44"/>
        <v>6.6750000000000007</v>
      </c>
      <c r="H63" s="28" t="s">
        <v>338</v>
      </c>
      <c r="I63" s="28">
        <f t="shared" ref="I63:N63" si="45">AVERAGE(I42:I45)</f>
        <v>1.25</v>
      </c>
      <c r="J63" s="28">
        <f t="shared" si="45"/>
        <v>4</v>
      </c>
      <c r="K63" s="28">
        <f t="shared" si="45"/>
        <v>3.25</v>
      </c>
      <c r="L63" s="28">
        <f t="shared" si="45"/>
        <v>0</v>
      </c>
      <c r="M63" s="28">
        <f t="shared" si="45"/>
        <v>100</v>
      </c>
      <c r="N63" s="28">
        <f t="shared" si="45"/>
        <v>6.9</v>
      </c>
      <c r="O63" s="28" t="s">
        <v>338</v>
      </c>
      <c r="P63" s="28">
        <f t="shared" ref="P63:U63" si="46">AVERAGE(P42:P45)</f>
        <v>5.375</v>
      </c>
      <c r="Q63" s="28">
        <f t="shared" si="46"/>
        <v>3.25</v>
      </c>
      <c r="R63" s="28">
        <f t="shared" si="46"/>
        <v>6.75</v>
      </c>
      <c r="S63" s="28">
        <f t="shared" si="46"/>
        <v>0.5</v>
      </c>
      <c r="T63" s="28">
        <f t="shared" si="46"/>
        <v>96.12</v>
      </c>
      <c r="U63" s="28">
        <f t="shared" si="46"/>
        <v>6.5</v>
      </c>
      <c r="V63" s="28" t="s">
        <v>338</v>
      </c>
      <c r="W63" s="28">
        <f t="shared" ref="W63:AB63" si="47">AVERAGE(W42:W45)</f>
        <v>5.5</v>
      </c>
      <c r="X63" s="28">
        <f t="shared" si="47"/>
        <v>-0.75</v>
      </c>
      <c r="Y63" s="28">
        <f t="shared" si="47"/>
        <v>6.625</v>
      </c>
      <c r="Z63" s="28">
        <f t="shared" si="47"/>
        <v>0</v>
      </c>
      <c r="AA63" s="28">
        <f t="shared" si="47"/>
        <v>100</v>
      </c>
      <c r="AB63" s="28">
        <f t="shared" si="47"/>
        <v>6.5500000000000007</v>
      </c>
    </row>
    <row r="64" spans="1:28" ht="15.75" customHeight="1" x14ac:dyDescent="0.25">
      <c r="A64" s="15" t="s">
        <v>367</v>
      </c>
      <c r="B64" s="28">
        <f t="shared" ref="B64:G64" si="48">AVERAGE(B46:B49)</f>
        <v>6.875</v>
      </c>
      <c r="C64" s="28">
        <f t="shared" si="48"/>
        <v>-2.3611111111111107</v>
      </c>
      <c r="D64" s="28">
        <f t="shared" si="48"/>
        <v>0.625</v>
      </c>
      <c r="E64" s="28">
        <f t="shared" si="48"/>
        <v>0.5</v>
      </c>
      <c r="F64" s="28">
        <f t="shared" si="48"/>
        <v>97.920000000000016</v>
      </c>
      <c r="G64" s="28">
        <f t="shared" si="48"/>
        <v>6.3500000000000005</v>
      </c>
      <c r="H64" s="28" t="s">
        <v>367</v>
      </c>
      <c r="I64" s="28">
        <f t="shared" ref="I64:N64" si="49">AVERAGE(I46:I49)</f>
        <v>1</v>
      </c>
      <c r="J64" s="28">
        <f t="shared" si="49"/>
        <v>3.25</v>
      </c>
      <c r="K64" s="28">
        <f t="shared" si="49"/>
        <v>2.25</v>
      </c>
      <c r="L64" s="28">
        <f t="shared" si="49"/>
        <v>0</v>
      </c>
      <c r="M64" s="28">
        <f t="shared" si="49"/>
        <v>100</v>
      </c>
      <c r="N64" s="28">
        <f t="shared" si="49"/>
        <v>6.4500000000000011</v>
      </c>
      <c r="O64" s="28" t="s">
        <v>367</v>
      </c>
      <c r="P64" s="28">
        <f t="shared" ref="P64:U64" si="50">AVERAGE(P46:P49)</f>
        <v>7.625</v>
      </c>
      <c r="Q64" s="28">
        <f t="shared" si="50"/>
        <v>2.5</v>
      </c>
      <c r="R64" s="28">
        <f t="shared" si="50"/>
        <v>4.95</v>
      </c>
      <c r="S64" s="28">
        <f t="shared" si="50"/>
        <v>0</v>
      </c>
      <c r="T64" s="28">
        <f t="shared" si="50"/>
        <v>100</v>
      </c>
      <c r="U64" s="28">
        <f t="shared" si="50"/>
        <v>6.25</v>
      </c>
      <c r="V64" s="28" t="s">
        <v>367</v>
      </c>
      <c r="W64" s="28">
        <f t="shared" ref="W64:AB64" si="51">AVERAGE(W46:W49)</f>
        <v>6.95</v>
      </c>
      <c r="X64" s="28">
        <f t="shared" si="51"/>
        <v>0</v>
      </c>
      <c r="Y64" s="28">
        <f t="shared" si="51"/>
        <v>1.375</v>
      </c>
      <c r="Z64" s="28">
        <f t="shared" si="51"/>
        <v>0</v>
      </c>
      <c r="AA64" s="28">
        <f t="shared" si="51"/>
        <v>100</v>
      </c>
      <c r="AB64" s="28">
        <f t="shared" si="51"/>
        <v>6.5749999999999993</v>
      </c>
    </row>
    <row r="65" spans="1:28" ht="15.75" customHeight="1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</row>
    <row r="66" spans="1:28" ht="15.75" customHeight="1" x14ac:dyDescent="0.2">
      <c r="A66" s="35" t="s">
        <v>492</v>
      </c>
      <c r="B66" s="36"/>
      <c r="C66" s="37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ht="15.75" customHeight="1" x14ac:dyDescent="0.25">
      <c r="A67" s="19">
        <v>43546</v>
      </c>
      <c r="B67" s="30" t="s">
        <v>502</v>
      </c>
      <c r="C67" s="30" t="s">
        <v>503</v>
      </c>
      <c r="D67" s="30" t="s">
        <v>504</v>
      </c>
      <c r="E67" s="30" t="s">
        <v>491</v>
      </c>
      <c r="F67" s="30" t="s">
        <v>493</v>
      </c>
      <c r="G67" s="30" t="s">
        <v>489</v>
      </c>
      <c r="H67" s="21">
        <v>43609</v>
      </c>
      <c r="I67" s="30" t="s">
        <v>502</v>
      </c>
      <c r="J67" s="30" t="s">
        <v>503</v>
      </c>
      <c r="K67" s="30" t="s">
        <v>504</v>
      </c>
      <c r="L67" s="30" t="s">
        <v>491</v>
      </c>
      <c r="M67" s="30" t="s">
        <v>493</v>
      </c>
      <c r="N67" s="30" t="s">
        <v>489</v>
      </c>
      <c r="O67" s="19">
        <v>43687</v>
      </c>
      <c r="P67" s="30" t="s">
        <v>502</v>
      </c>
      <c r="Q67" s="30" t="s">
        <v>503</v>
      </c>
      <c r="R67" s="30" t="s">
        <v>504</v>
      </c>
      <c r="S67" s="30" t="s">
        <v>491</v>
      </c>
      <c r="T67" s="30" t="s">
        <v>493</v>
      </c>
      <c r="U67" s="30" t="s">
        <v>489</v>
      </c>
      <c r="V67" s="19">
        <v>43765</v>
      </c>
      <c r="W67" s="30" t="s">
        <v>502</v>
      </c>
      <c r="X67" s="30" t="s">
        <v>503</v>
      </c>
      <c r="Y67" s="30" t="s">
        <v>504</v>
      </c>
      <c r="Z67" s="30" t="s">
        <v>491</v>
      </c>
      <c r="AA67" s="30" t="s">
        <v>493</v>
      </c>
      <c r="AB67" s="30" t="s">
        <v>489</v>
      </c>
    </row>
    <row r="68" spans="1:28" ht="15.75" customHeight="1" x14ac:dyDescent="0.2">
      <c r="A68" s="31" t="s">
        <v>415</v>
      </c>
      <c r="B68" s="24">
        <f t="shared" ref="B68:G68" si="52">AVERAGE(B2:B13)</f>
        <v>6.833333333333333</v>
      </c>
      <c r="C68" s="24">
        <f t="shared" si="52"/>
        <v>0.625</v>
      </c>
      <c r="D68" s="32">
        <f t="shared" si="52"/>
        <v>3.75</v>
      </c>
      <c r="E68" s="24">
        <f t="shared" si="52"/>
        <v>0.33333333333333331</v>
      </c>
      <c r="F68" s="24">
        <f t="shared" si="52"/>
        <v>98.61333333333333</v>
      </c>
      <c r="G68" s="24">
        <f t="shared" si="52"/>
        <v>6.5999999999999988</v>
      </c>
      <c r="H68" s="31" t="s">
        <v>415</v>
      </c>
      <c r="I68" s="24">
        <f t="shared" ref="I68:N68" si="53">AVERAGE(I2:I13)</f>
        <v>1.9166666666666667</v>
      </c>
      <c r="J68" s="24">
        <f t="shared" si="53"/>
        <v>4.583333333333333</v>
      </c>
      <c r="K68" s="32">
        <f t="shared" si="53"/>
        <v>4.458333333333333</v>
      </c>
      <c r="L68" s="32">
        <f t="shared" si="53"/>
        <v>0</v>
      </c>
      <c r="M68" s="32">
        <f t="shared" si="53"/>
        <v>100</v>
      </c>
      <c r="N68" s="24">
        <f t="shared" si="53"/>
        <v>6.799999999999998</v>
      </c>
      <c r="O68" s="31" t="s">
        <v>415</v>
      </c>
      <c r="P68" s="24">
        <f t="shared" ref="P68:U68" si="54">AVERAGE(P2:P13)</f>
        <v>5.75</v>
      </c>
      <c r="Q68" s="24">
        <f t="shared" si="54"/>
        <v>2.5833333333333335</v>
      </c>
      <c r="R68" s="24">
        <f t="shared" si="54"/>
        <v>4.5249999999999995</v>
      </c>
      <c r="S68" s="32">
        <f t="shared" si="54"/>
        <v>0.16666666666666666</v>
      </c>
      <c r="T68" s="32">
        <f t="shared" si="54"/>
        <v>98.706666666666663</v>
      </c>
      <c r="U68" s="24">
        <f t="shared" si="54"/>
        <v>6.2583333333333329</v>
      </c>
      <c r="V68" s="31" t="s">
        <v>415</v>
      </c>
      <c r="W68" s="24">
        <f t="shared" ref="W68:AB68" si="55">AVERAGE(W2:W13)</f>
        <v>6.8833333333333329</v>
      </c>
      <c r="X68" s="24">
        <f t="shared" si="55"/>
        <v>-0.91666666666666663</v>
      </c>
      <c r="Y68" s="24">
        <f t="shared" si="55"/>
        <v>6.2</v>
      </c>
      <c r="Z68" s="32">
        <f t="shared" si="55"/>
        <v>0</v>
      </c>
      <c r="AA68" s="32">
        <f t="shared" si="55"/>
        <v>100</v>
      </c>
      <c r="AB68" s="24">
        <f t="shared" si="55"/>
        <v>6.4499999999999993</v>
      </c>
    </row>
    <row r="69" spans="1:28" ht="15.75" customHeight="1" x14ac:dyDescent="0.2">
      <c r="A69" s="31" t="s">
        <v>416</v>
      </c>
      <c r="B69" s="24">
        <f t="shared" ref="B69:G69" si="56">AVERAGE(B14:B25)</f>
        <v>6.208333333333333</v>
      </c>
      <c r="C69" s="24">
        <f t="shared" si="56"/>
        <v>9.2592592592592601E-2</v>
      </c>
      <c r="D69" s="32">
        <f t="shared" si="56"/>
        <v>3.125</v>
      </c>
      <c r="E69" s="24">
        <f t="shared" si="56"/>
        <v>0.58333333333333337</v>
      </c>
      <c r="F69" s="24">
        <f t="shared" si="56"/>
        <v>97.573333333333323</v>
      </c>
      <c r="G69" s="24">
        <f t="shared" si="56"/>
        <v>6.5000000000000009</v>
      </c>
      <c r="H69" s="31" t="s">
        <v>416</v>
      </c>
      <c r="I69" s="24">
        <f t="shared" ref="I69:N69" si="57">AVERAGE(I14:I25)</f>
        <v>1.0833333333333333</v>
      </c>
      <c r="J69" s="24">
        <f t="shared" si="57"/>
        <v>2.4166666666666665</v>
      </c>
      <c r="K69" s="32">
        <f t="shared" si="57"/>
        <v>7.333333333333333</v>
      </c>
      <c r="L69" s="32">
        <f t="shared" si="57"/>
        <v>0</v>
      </c>
      <c r="M69" s="32">
        <f t="shared" si="57"/>
        <v>100</v>
      </c>
      <c r="N69" s="24">
        <f t="shared" si="57"/>
        <v>6.7833333333333314</v>
      </c>
      <c r="O69" s="31" t="s">
        <v>416</v>
      </c>
      <c r="P69" s="24">
        <f t="shared" ref="P69:U69" si="58">AVERAGE(P14:P25)</f>
        <v>2.8333333333333335</v>
      </c>
      <c r="Q69" s="24">
        <f t="shared" si="58"/>
        <v>2.75</v>
      </c>
      <c r="R69" s="24">
        <f t="shared" si="58"/>
        <v>6.5</v>
      </c>
      <c r="S69" s="32">
        <f t="shared" si="58"/>
        <v>0</v>
      </c>
      <c r="T69" s="32">
        <f t="shared" si="58"/>
        <v>100</v>
      </c>
      <c r="U69" s="24">
        <f t="shared" si="58"/>
        <v>6.5083333333333329</v>
      </c>
      <c r="V69" s="31" t="s">
        <v>416</v>
      </c>
      <c r="W69" s="24">
        <f t="shared" ref="W69:AB69" si="59">AVERAGE(W14:W25)</f>
        <v>6.4666666666666659</v>
      </c>
      <c r="X69" s="24">
        <f t="shared" si="59"/>
        <v>-0.66666666666666663</v>
      </c>
      <c r="Y69" s="24">
        <f t="shared" si="59"/>
        <v>5.3833333333333329</v>
      </c>
      <c r="Z69" s="32">
        <f t="shared" si="59"/>
        <v>0</v>
      </c>
      <c r="AA69" s="32">
        <f t="shared" si="59"/>
        <v>100</v>
      </c>
      <c r="AB69" s="24">
        <f t="shared" si="59"/>
        <v>6.3999999999999995</v>
      </c>
    </row>
    <row r="70" spans="1:28" ht="15.75" customHeight="1" x14ac:dyDescent="0.2">
      <c r="A70" s="31" t="s">
        <v>417</v>
      </c>
      <c r="B70" s="24">
        <f t="shared" ref="B70:G70" si="60">AVERAGE(B26:B37)</f>
        <v>6.416666666666667</v>
      </c>
      <c r="C70" s="24">
        <f t="shared" si="60"/>
        <v>-1.0185185185185184</v>
      </c>
      <c r="D70" s="32">
        <f t="shared" si="60"/>
        <v>4.333333333333333</v>
      </c>
      <c r="E70" s="24">
        <f t="shared" si="60"/>
        <v>5.333333333333333</v>
      </c>
      <c r="F70" s="24">
        <f t="shared" si="60"/>
        <v>77.813333333333347</v>
      </c>
      <c r="G70" s="24">
        <f t="shared" si="60"/>
        <v>6.5166666666666657</v>
      </c>
      <c r="H70" s="31" t="s">
        <v>417</v>
      </c>
      <c r="I70" s="24">
        <f t="shared" ref="I70:N70" si="61">AVERAGE(I26:I37)</f>
        <v>1.9166666666666667</v>
      </c>
      <c r="J70" s="24">
        <f t="shared" si="61"/>
        <v>3.5833333333333335</v>
      </c>
      <c r="K70" s="32">
        <f t="shared" si="61"/>
        <v>3.8333333333333335</v>
      </c>
      <c r="L70" s="32">
        <f t="shared" si="61"/>
        <v>0.41666666666666669</v>
      </c>
      <c r="M70" s="32">
        <f t="shared" si="61"/>
        <v>98.266666666666666</v>
      </c>
      <c r="N70" s="24">
        <f t="shared" si="61"/>
        <v>6.6500000000000012</v>
      </c>
      <c r="O70" s="31" t="s">
        <v>417</v>
      </c>
      <c r="P70" s="24">
        <f t="shared" ref="P70:U70" si="62">AVERAGE(P26:P37)</f>
        <v>5.333333333333333</v>
      </c>
      <c r="Q70" s="24">
        <f t="shared" si="62"/>
        <v>2</v>
      </c>
      <c r="R70" s="24">
        <f t="shared" si="62"/>
        <v>5.458333333333333</v>
      </c>
      <c r="S70" s="32">
        <f t="shared" si="62"/>
        <v>0.16666666666666666</v>
      </c>
      <c r="T70" s="32">
        <f t="shared" si="62"/>
        <v>98.706666666666663</v>
      </c>
      <c r="U70" s="24">
        <f t="shared" si="62"/>
        <v>6.333333333333333</v>
      </c>
      <c r="V70" s="31" t="s">
        <v>417</v>
      </c>
      <c r="W70" s="24">
        <f t="shared" ref="W70:AB70" si="63">AVERAGE(W26:W37)</f>
        <v>6.5166666666666657</v>
      </c>
      <c r="X70" s="24">
        <f t="shared" si="63"/>
        <v>0.5</v>
      </c>
      <c r="Y70" s="24">
        <f t="shared" si="63"/>
        <v>5.3833333333333329</v>
      </c>
      <c r="Z70" s="32">
        <f t="shared" si="63"/>
        <v>0</v>
      </c>
      <c r="AA70" s="32">
        <f t="shared" si="63"/>
        <v>100</v>
      </c>
      <c r="AB70" s="24">
        <f t="shared" si="63"/>
        <v>6.2833333333333341</v>
      </c>
    </row>
    <row r="71" spans="1:28" ht="15.75" customHeight="1" x14ac:dyDescent="0.2">
      <c r="A71" s="31" t="s">
        <v>418</v>
      </c>
      <c r="B71" s="24">
        <f t="shared" ref="B71:G71" si="64">AVERAGE(B38:B49)</f>
        <v>5.916666666666667</v>
      </c>
      <c r="C71" s="24">
        <f t="shared" si="64"/>
        <v>0.17129629629629636</v>
      </c>
      <c r="D71" s="32">
        <f t="shared" si="64"/>
        <v>1.5208333333333333</v>
      </c>
      <c r="E71" s="24">
        <f t="shared" si="64"/>
        <v>0.33333333333333331</v>
      </c>
      <c r="F71" s="24">
        <f t="shared" si="64"/>
        <v>98.61333333333333</v>
      </c>
      <c r="G71" s="24">
        <f t="shared" si="64"/>
        <v>6.5749999999999993</v>
      </c>
      <c r="H71" s="31" t="s">
        <v>418</v>
      </c>
      <c r="I71" s="24">
        <f t="shared" ref="I71:N71" si="65">AVERAGE(I38:I49)</f>
        <v>1.1666666666666667</v>
      </c>
      <c r="J71" s="24">
        <f t="shared" si="65"/>
        <v>3.5833333333333335</v>
      </c>
      <c r="K71" s="32">
        <f t="shared" si="65"/>
        <v>3.875</v>
      </c>
      <c r="L71" s="32">
        <f t="shared" si="65"/>
        <v>0</v>
      </c>
      <c r="M71" s="32">
        <f t="shared" si="65"/>
        <v>100</v>
      </c>
      <c r="N71" s="24">
        <f t="shared" si="65"/>
        <v>6.75</v>
      </c>
      <c r="O71" s="31" t="s">
        <v>418</v>
      </c>
      <c r="P71" s="24">
        <f t="shared" ref="P71:U71" si="66">AVERAGE(P38:P49)</f>
        <v>5.541666666666667</v>
      </c>
      <c r="Q71" s="24">
        <f t="shared" si="66"/>
        <v>2.8333333333333335</v>
      </c>
      <c r="R71" s="24">
        <f t="shared" si="66"/>
        <v>6.1499999999999995</v>
      </c>
      <c r="S71" s="32">
        <f t="shared" si="66"/>
        <v>0.41666666666666669</v>
      </c>
      <c r="T71" s="32">
        <f t="shared" si="66"/>
        <v>96.766666666666666</v>
      </c>
      <c r="U71" s="24">
        <f t="shared" si="66"/>
        <v>6.3666666666666671</v>
      </c>
      <c r="V71" s="31" t="s">
        <v>418</v>
      </c>
      <c r="W71" s="24">
        <f t="shared" ref="W71:AB71" si="67">AVERAGE(W38:W49)</f>
        <v>6.4666666666666659</v>
      </c>
      <c r="X71" s="24">
        <f t="shared" si="67"/>
        <v>-0.16666666666666666</v>
      </c>
      <c r="Y71" s="24">
        <f t="shared" si="67"/>
        <v>6.5</v>
      </c>
      <c r="Z71" s="32">
        <f t="shared" si="67"/>
        <v>0</v>
      </c>
      <c r="AA71" s="32">
        <f t="shared" si="67"/>
        <v>100</v>
      </c>
      <c r="AB71" s="24">
        <f t="shared" si="67"/>
        <v>6.4250000000000007</v>
      </c>
    </row>
    <row r="72" spans="1:28" ht="15.75" customHeight="1" x14ac:dyDescent="0.2"/>
    <row r="73" spans="1:28" ht="15.75" customHeight="1" x14ac:dyDescent="0.2"/>
    <row r="74" spans="1:28" ht="15.75" customHeight="1" x14ac:dyDescent="0.2"/>
    <row r="75" spans="1:28" ht="15.75" customHeight="1" x14ac:dyDescent="0.2"/>
    <row r="76" spans="1:28" ht="15.75" customHeight="1" x14ac:dyDescent="0.2"/>
    <row r="77" spans="1:28" ht="15.75" customHeight="1" x14ac:dyDescent="0.2"/>
    <row r="78" spans="1:28" ht="15.75" customHeight="1" x14ac:dyDescent="0.2"/>
    <row r="79" spans="1:28" ht="15.75" customHeight="1" x14ac:dyDescent="0.2"/>
    <row r="80" spans="1:28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51:C51"/>
    <mergeCell ref="A66:C6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Plots_identified species</vt:lpstr>
      <vt:lpstr>Abundance_tree species</vt:lpstr>
      <vt:lpstr>TRee species_tropicos.org</vt:lpstr>
      <vt:lpstr>Microenvironmental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López</dc:creator>
  <cp:lastModifiedBy>Ernesto Chanes</cp:lastModifiedBy>
  <dcterms:created xsi:type="dcterms:W3CDTF">2021-09-15T20:43:38Z</dcterms:created>
  <dcterms:modified xsi:type="dcterms:W3CDTF">2022-12-28T03:55:20Z</dcterms:modified>
</cp:coreProperties>
</file>