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2.xml" ContentType="application/vnd.openxmlformats-officedocument.drawing+xml"/>
  <Override PartName="/xl/charts/chart1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4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xr:revisionPtr revIDLastSave="0" documentId="13_ncr:1000001_{9EC4365E-30FB-774B-8E09-2252DB685FE7}" xr6:coauthVersionLast="47" xr6:coauthVersionMax="47" xr10:uidLastSave="{00000000-0000-0000-0000-000000000000}"/>
  <bookViews>
    <workbookView xWindow="0" yWindow="0" windowWidth="14415" windowHeight="6900" tabRatio="756" activeTab="1" xr2:uid="{00000000-000D-0000-FFFF-FFFF00000000}"/>
  </bookViews>
  <sheets>
    <sheet name="Soil Nitrogen" sheetId="1" r:id="rId1"/>
    <sheet name="Soil Phosphorus" sheetId="2" r:id="rId2"/>
    <sheet name="Soil Potassium" sheetId="3" r:id="rId3"/>
    <sheet name="Plant Nitrogen" sheetId="4" r:id="rId4"/>
    <sheet name="Plant Phosphorus" sheetId="5" r:id="rId5"/>
    <sheet name="Plant Potassium" sheetId="6" r:id="rId6"/>
    <sheet name="Fruit Yield" sheetId="7" r:id="rId7"/>
  </sheets>
  <externalReferences>
    <externalReference r:id="rId8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216" i="3" l="1"/>
  <c r="BR216" i="3"/>
  <c r="BP2" i="3"/>
  <c r="BR2" i="3"/>
  <c r="BP3" i="3"/>
  <c r="BR3" i="3"/>
  <c r="BP4" i="3"/>
  <c r="BR4" i="3"/>
  <c r="BP5" i="3"/>
  <c r="BR5" i="3"/>
  <c r="BP6" i="3"/>
  <c r="BR6" i="3"/>
  <c r="BP7" i="3"/>
  <c r="BR7" i="3"/>
  <c r="BP8" i="3"/>
  <c r="BR8" i="3"/>
  <c r="BP9" i="3"/>
  <c r="BR9" i="3"/>
  <c r="BP10" i="3"/>
  <c r="BR10" i="3"/>
  <c r="BP11" i="3"/>
  <c r="BR11" i="3"/>
  <c r="BP12" i="3"/>
  <c r="BR12" i="3"/>
  <c r="BP13" i="3"/>
  <c r="BR13" i="3"/>
  <c r="BP14" i="3"/>
  <c r="BR14" i="3"/>
  <c r="BP15" i="3"/>
  <c r="BR15" i="3"/>
  <c r="BP16" i="3"/>
  <c r="BR16" i="3"/>
  <c r="BP17" i="3"/>
  <c r="BR17" i="3"/>
  <c r="BP18" i="3"/>
  <c r="BR18" i="3"/>
  <c r="BP19" i="3"/>
  <c r="BR19" i="3"/>
  <c r="BP20" i="3"/>
  <c r="BR20" i="3"/>
  <c r="BP21" i="3"/>
  <c r="BR21" i="3"/>
  <c r="BP22" i="3"/>
  <c r="BR22" i="3"/>
  <c r="BP23" i="3"/>
  <c r="BR23" i="3"/>
  <c r="BP24" i="3"/>
  <c r="BR24" i="3"/>
  <c r="BP25" i="3"/>
  <c r="BR25" i="3"/>
  <c r="BP26" i="3"/>
  <c r="BR26" i="3"/>
  <c r="BP27" i="3"/>
  <c r="BR27" i="3"/>
  <c r="BP28" i="3"/>
  <c r="BR28" i="3"/>
  <c r="BP29" i="3"/>
  <c r="BR29" i="3"/>
  <c r="BP30" i="3"/>
  <c r="BR30" i="3"/>
  <c r="BP31" i="3"/>
  <c r="BR31" i="3"/>
  <c r="BP32" i="3"/>
  <c r="BR32" i="3"/>
  <c r="BP33" i="3"/>
  <c r="BR33" i="3"/>
  <c r="BP34" i="3"/>
  <c r="BR34" i="3"/>
  <c r="BP35" i="3"/>
  <c r="BR35" i="3"/>
  <c r="BP36" i="3"/>
  <c r="BR36" i="3"/>
  <c r="BP37" i="3"/>
  <c r="BR37" i="3"/>
  <c r="BP38" i="3"/>
  <c r="BR38" i="3"/>
  <c r="BP39" i="3"/>
  <c r="BR39" i="3"/>
  <c r="BP40" i="3"/>
  <c r="BR40" i="3"/>
  <c r="BP41" i="3"/>
  <c r="BR41" i="3"/>
  <c r="BP42" i="3"/>
  <c r="BR42" i="3"/>
  <c r="BP43" i="3"/>
  <c r="BR43" i="3"/>
  <c r="BP44" i="3"/>
  <c r="BR44" i="3"/>
  <c r="BP45" i="3"/>
  <c r="BR45" i="3"/>
  <c r="BP46" i="3"/>
  <c r="BR46" i="3"/>
  <c r="BP47" i="3"/>
  <c r="BR47" i="3"/>
  <c r="BP48" i="3"/>
  <c r="BR48" i="3"/>
  <c r="BP49" i="3"/>
  <c r="BR49" i="3"/>
  <c r="BP50" i="3"/>
  <c r="BR50" i="3"/>
  <c r="BP51" i="3"/>
  <c r="BR51" i="3"/>
  <c r="BP52" i="3"/>
  <c r="BR52" i="3"/>
  <c r="BP53" i="3"/>
  <c r="BR53" i="3"/>
  <c r="BP54" i="3"/>
  <c r="BR54" i="3"/>
  <c r="BP55" i="3"/>
  <c r="BR55" i="3"/>
  <c r="BP56" i="3"/>
  <c r="BR56" i="3"/>
  <c r="BP57" i="3"/>
  <c r="BR57" i="3"/>
  <c r="BP58" i="3"/>
  <c r="BR58" i="3"/>
  <c r="BP59" i="3"/>
  <c r="BR59" i="3"/>
  <c r="BP60" i="3"/>
  <c r="BR60" i="3"/>
  <c r="BP61" i="3"/>
  <c r="BR61" i="3"/>
  <c r="BP62" i="3"/>
  <c r="BR62" i="3"/>
  <c r="BP63" i="3"/>
  <c r="BR63" i="3"/>
  <c r="BP64" i="3"/>
  <c r="BR64" i="3"/>
  <c r="BP65" i="3"/>
  <c r="BR65" i="3"/>
  <c r="BP66" i="3"/>
  <c r="BR66" i="3"/>
  <c r="BP67" i="3"/>
  <c r="BR67" i="3"/>
  <c r="BP68" i="3"/>
  <c r="BR68" i="3"/>
  <c r="BP69" i="3"/>
  <c r="BR69" i="3"/>
  <c r="BP70" i="3"/>
  <c r="BR70" i="3"/>
  <c r="BP71" i="3"/>
  <c r="BR71" i="3"/>
  <c r="BP72" i="3"/>
  <c r="BR72" i="3"/>
  <c r="BP73" i="3"/>
  <c r="BR73" i="3"/>
  <c r="BP74" i="3"/>
  <c r="BR74" i="3"/>
  <c r="BP75" i="3"/>
  <c r="BR75" i="3"/>
  <c r="BP76" i="3"/>
  <c r="BR76" i="3"/>
  <c r="BP77" i="3"/>
  <c r="BR77" i="3"/>
  <c r="BP78" i="3"/>
  <c r="BR78" i="3"/>
  <c r="BP79" i="3"/>
  <c r="BR79" i="3"/>
  <c r="BP80" i="3"/>
  <c r="BR80" i="3"/>
  <c r="BP81" i="3"/>
  <c r="BR81" i="3"/>
  <c r="BP82" i="3"/>
  <c r="BR82" i="3"/>
  <c r="BP83" i="3"/>
  <c r="BR83" i="3"/>
  <c r="BP84" i="3"/>
  <c r="BR84" i="3"/>
  <c r="BP85" i="3"/>
  <c r="BR85" i="3"/>
  <c r="BP86" i="3"/>
  <c r="BR86" i="3"/>
  <c r="BP87" i="3"/>
  <c r="BR87" i="3"/>
  <c r="BP88" i="3"/>
  <c r="BR88" i="3"/>
  <c r="BP89" i="3"/>
  <c r="BR89" i="3"/>
  <c r="BP90" i="3"/>
  <c r="BR90" i="3"/>
  <c r="BP91" i="3"/>
  <c r="BR91" i="3"/>
  <c r="BP92" i="3"/>
  <c r="BR92" i="3"/>
  <c r="BP93" i="3"/>
  <c r="BR93" i="3"/>
  <c r="BP94" i="3"/>
  <c r="BR94" i="3"/>
  <c r="BP95" i="3"/>
  <c r="BR95" i="3"/>
  <c r="BP96" i="3"/>
  <c r="BR96" i="3"/>
  <c r="BP97" i="3"/>
  <c r="BR97" i="3"/>
  <c r="BP98" i="3"/>
  <c r="BR98" i="3"/>
  <c r="BP99" i="3"/>
  <c r="BR99" i="3"/>
  <c r="BP100" i="3"/>
  <c r="BR100" i="3"/>
  <c r="BP101" i="3"/>
  <c r="BR101" i="3"/>
  <c r="BP102" i="3"/>
  <c r="BR102" i="3"/>
  <c r="BP103" i="3"/>
  <c r="BR103" i="3"/>
  <c r="BP104" i="3"/>
  <c r="BR104" i="3"/>
  <c r="BP105" i="3"/>
  <c r="BR105" i="3"/>
  <c r="BP106" i="3"/>
  <c r="BR106" i="3"/>
  <c r="BP107" i="3"/>
  <c r="BR107" i="3"/>
  <c r="BP108" i="3"/>
  <c r="BR108" i="3"/>
  <c r="BP109" i="3"/>
  <c r="BR109" i="3"/>
  <c r="BP110" i="3"/>
  <c r="BR110" i="3"/>
  <c r="BP111" i="3"/>
  <c r="BR111" i="3"/>
  <c r="BP112" i="3"/>
  <c r="BR112" i="3"/>
  <c r="BP113" i="3"/>
  <c r="BR113" i="3"/>
  <c r="BP114" i="3"/>
  <c r="BR114" i="3"/>
  <c r="BP115" i="3"/>
  <c r="BR115" i="3"/>
  <c r="BP116" i="3"/>
  <c r="BR116" i="3"/>
  <c r="BP117" i="3"/>
  <c r="BR117" i="3"/>
  <c r="BP118" i="3"/>
  <c r="BR118" i="3"/>
  <c r="BP119" i="3"/>
  <c r="BR119" i="3"/>
  <c r="BP120" i="3"/>
  <c r="BR120" i="3"/>
  <c r="BP121" i="3"/>
  <c r="BR121" i="3"/>
  <c r="BP122" i="3"/>
  <c r="BR122" i="3"/>
  <c r="BP123" i="3"/>
  <c r="BR123" i="3"/>
  <c r="BP124" i="3"/>
  <c r="BR124" i="3"/>
  <c r="BP125" i="3"/>
  <c r="BR125" i="3"/>
  <c r="BP126" i="3"/>
  <c r="BR126" i="3"/>
  <c r="BP127" i="3"/>
  <c r="BR127" i="3"/>
  <c r="BP128" i="3"/>
  <c r="BR128" i="3"/>
  <c r="BP129" i="3"/>
  <c r="BR129" i="3"/>
  <c r="BP130" i="3"/>
  <c r="BR130" i="3"/>
  <c r="BP131" i="3"/>
  <c r="BR131" i="3"/>
  <c r="BP132" i="3"/>
  <c r="BR132" i="3"/>
  <c r="BP133" i="3"/>
  <c r="BR133" i="3"/>
  <c r="BP134" i="3"/>
  <c r="BR134" i="3"/>
  <c r="BP135" i="3"/>
  <c r="BR135" i="3"/>
  <c r="BP136" i="3"/>
  <c r="BR136" i="3"/>
  <c r="BP137" i="3"/>
  <c r="BR137" i="3"/>
  <c r="BP138" i="3"/>
  <c r="BR138" i="3"/>
  <c r="BP139" i="3"/>
  <c r="BR139" i="3"/>
  <c r="BP140" i="3"/>
  <c r="BR140" i="3"/>
  <c r="BP141" i="3"/>
  <c r="BR141" i="3"/>
  <c r="BP142" i="3"/>
  <c r="BR142" i="3"/>
  <c r="BP143" i="3"/>
  <c r="BR143" i="3"/>
  <c r="BP144" i="3"/>
  <c r="BR144" i="3"/>
  <c r="BP145" i="3"/>
  <c r="BR145" i="3"/>
  <c r="BP146" i="3"/>
  <c r="BR146" i="3"/>
  <c r="BP147" i="3"/>
  <c r="BR147" i="3"/>
  <c r="BP148" i="3"/>
  <c r="BR148" i="3"/>
  <c r="BP149" i="3"/>
  <c r="BR149" i="3"/>
  <c r="BP150" i="3"/>
  <c r="BR150" i="3"/>
  <c r="BP151" i="3"/>
  <c r="BR151" i="3"/>
  <c r="BP152" i="3"/>
  <c r="BR152" i="3"/>
  <c r="BP153" i="3"/>
  <c r="BR153" i="3"/>
  <c r="BP154" i="3"/>
  <c r="BR154" i="3"/>
  <c r="BP155" i="3"/>
  <c r="BR155" i="3"/>
  <c r="BP156" i="3"/>
  <c r="BR156" i="3"/>
  <c r="BP157" i="3"/>
  <c r="BR157" i="3"/>
  <c r="BP158" i="3"/>
  <c r="BR158" i="3"/>
  <c r="BP159" i="3"/>
  <c r="BR159" i="3"/>
  <c r="BP160" i="3"/>
  <c r="BR160" i="3"/>
  <c r="BP161" i="3"/>
  <c r="BR161" i="3"/>
  <c r="BP162" i="3"/>
  <c r="BR162" i="3"/>
  <c r="BP163" i="3"/>
  <c r="BR163" i="3"/>
  <c r="BP164" i="3"/>
  <c r="BR164" i="3"/>
  <c r="BP165" i="3"/>
  <c r="BR165" i="3"/>
  <c r="BP166" i="3"/>
  <c r="BR166" i="3"/>
  <c r="BP167" i="3"/>
  <c r="BR167" i="3"/>
  <c r="BP168" i="3"/>
  <c r="BR168" i="3"/>
  <c r="BP169" i="3"/>
  <c r="BR169" i="3"/>
  <c r="BP170" i="3"/>
  <c r="BR170" i="3"/>
  <c r="BP171" i="3"/>
  <c r="BR171" i="3"/>
  <c r="BP172" i="3"/>
  <c r="BR172" i="3"/>
  <c r="BP173" i="3"/>
  <c r="BR173" i="3"/>
  <c r="BP174" i="3"/>
  <c r="BR174" i="3"/>
  <c r="BP175" i="3"/>
  <c r="BR175" i="3"/>
  <c r="BP176" i="3"/>
  <c r="BR176" i="3"/>
  <c r="BP177" i="3"/>
  <c r="BR177" i="3"/>
  <c r="BP178" i="3"/>
  <c r="BR178" i="3"/>
  <c r="BP179" i="3"/>
  <c r="BR179" i="3"/>
  <c r="BP180" i="3"/>
  <c r="BR180" i="3"/>
  <c r="BP181" i="3"/>
  <c r="BR181" i="3"/>
  <c r="BP182" i="3"/>
  <c r="BR182" i="3"/>
  <c r="BP183" i="3"/>
  <c r="BR183" i="3"/>
  <c r="BP184" i="3"/>
  <c r="BR184" i="3"/>
  <c r="BP185" i="3"/>
  <c r="BR185" i="3"/>
  <c r="BP186" i="3"/>
  <c r="BR186" i="3"/>
  <c r="BP187" i="3"/>
  <c r="BR187" i="3"/>
  <c r="BP188" i="3"/>
  <c r="BR188" i="3"/>
  <c r="BP189" i="3"/>
  <c r="BR189" i="3"/>
  <c r="BP190" i="3"/>
  <c r="BR190" i="3"/>
  <c r="BP191" i="3"/>
  <c r="BR191" i="3"/>
  <c r="BP192" i="3"/>
  <c r="BR192" i="3"/>
  <c r="BP193" i="3"/>
  <c r="BR193" i="3"/>
  <c r="BR210" i="3"/>
  <c r="BR211" i="3"/>
  <c r="BR218" i="3"/>
  <c r="BK216" i="3"/>
  <c r="BD216" i="3"/>
  <c r="BD215" i="3"/>
  <c r="BD217" i="3"/>
  <c r="AW216" i="3"/>
  <c r="BY215" i="3"/>
  <c r="BR215" i="3"/>
  <c r="BK215" i="3"/>
  <c r="AW215" i="3"/>
  <c r="BW2" i="3"/>
  <c r="BY2" i="3"/>
  <c r="BW3" i="3"/>
  <c r="BY3" i="3"/>
  <c r="BW4" i="3"/>
  <c r="BY4" i="3"/>
  <c r="BW5" i="3"/>
  <c r="BY5" i="3"/>
  <c r="BW6" i="3"/>
  <c r="BY6" i="3"/>
  <c r="BW7" i="3"/>
  <c r="BY7" i="3"/>
  <c r="BW8" i="3"/>
  <c r="BY8" i="3"/>
  <c r="BW9" i="3"/>
  <c r="BY9" i="3"/>
  <c r="BW10" i="3"/>
  <c r="BY10" i="3"/>
  <c r="BW11" i="3"/>
  <c r="BY11" i="3"/>
  <c r="BW12" i="3"/>
  <c r="BY12" i="3"/>
  <c r="BW13" i="3"/>
  <c r="BY13" i="3"/>
  <c r="BW14" i="3"/>
  <c r="BY14" i="3"/>
  <c r="BW15" i="3"/>
  <c r="BY15" i="3"/>
  <c r="BW16" i="3"/>
  <c r="BY16" i="3"/>
  <c r="BW17" i="3"/>
  <c r="BY17" i="3"/>
  <c r="BW18" i="3"/>
  <c r="BY18" i="3"/>
  <c r="BW19" i="3"/>
  <c r="BY19" i="3"/>
  <c r="BW20" i="3"/>
  <c r="BY20" i="3"/>
  <c r="BW21" i="3"/>
  <c r="BY21" i="3"/>
  <c r="BW22" i="3"/>
  <c r="BY22" i="3"/>
  <c r="BW23" i="3"/>
  <c r="BY23" i="3"/>
  <c r="BW24" i="3"/>
  <c r="BY24" i="3"/>
  <c r="BW25" i="3"/>
  <c r="BY25" i="3"/>
  <c r="BW26" i="3"/>
  <c r="BY26" i="3"/>
  <c r="BW27" i="3"/>
  <c r="BY27" i="3"/>
  <c r="BW28" i="3"/>
  <c r="BY28" i="3"/>
  <c r="BW29" i="3"/>
  <c r="BY29" i="3"/>
  <c r="BW30" i="3"/>
  <c r="BY30" i="3"/>
  <c r="BW31" i="3"/>
  <c r="BY31" i="3"/>
  <c r="BW32" i="3"/>
  <c r="BY32" i="3"/>
  <c r="BW33" i="3"/>
  <c r="BY33" i="3"/>
  <c r="BW34" i="3"/>
  <c r="BY34" i="3"/>
  <c r="BW35" i="3"/>
  <c r="BY35" i="3"/>
  <c r="BW36" i="3"/>
  <c r="BY36" i="3"/>
  <c r="BW37" i="3"/>
  <c r="BY37" i="3"/>
  <c r="BW38" i="3"/>
  <c r="BY38" i="3"/>
  <c r="BW39" i="3"/>
  <c r="BY39" i="3"/>
  <c r="BW40" i="3"/>
  <c r="BY40" i="3"/>
  <c r="BW41" i="3"/>
  <c r="BY41" i="3"/>
  <c r="BW42" i="3"/>
  <c r="BY42" i="3"/>
  <c r="BW43" i="3"/>
  <c r="BY43" i="3"/>
  <c r="BW44" i="3"/>
  <c r="BY44" i="3"/>
  <c r="BW45" i="3"/>
  <c r="BY45" i="3"/>
  <c r="BW46" i="3"/>
  <c r="BY46" i="3"/>
  <c r="BW47" i="3"/>
  <c r="BY47" i="3"/>
  <c r="BW48" i="3"/>
  <c r="BY48" i="3"/>
  <c r="BW49" i="3"/>
  <c r="BY49" i="3"/>
  <c r="BW50" i="3"/>
  <c r="BY50" i="3"/>
  <c r="BW51" i="3"/>
  <c r="BY51" i="3"/>
  <c r="BW52" i="3"/>
  <c r="BY52" i="3"/>
  <c r="BW53" i="3"/>
  <c r="BY53" i="3"/>
  <c r="BW54" i="3"/>
  <c r="BY54" i="3"/>
  <c r="BW55" i="3"/>
  <c r="BY55" i="3"/>
  <c r="BW56" i="3"/>
  <c r="BY56" i="3"/>
  <c r="BW57" i="3"/>
  <c r="BY57" i="3"/>
  <c r="BW58" i="3"/>
  <c r="BY58" i="3"/>
  <c r="BW59" i="3"/>
  <c r="BY59" i="3"/>
  <c r="BW60" i="3"/>
  <c r="BY60" i="3"/>
  <c r="BW61" i="3"/>
  <c r="BY61" i="3"/>
  <c r="BW62" i="3"/>
  <c r="BY62" i="3"/>
  <c r="BW63" i="3"/>
  <c r="BY63" i="3"/>
  <c r="BW64" i="3"/>
  <c r="BY64" i="3"/>
  <c r="BW65" i="3"/>
  <c r="BY65" i="3"/>
  <c r="BW66" i="3"/>
  <c r="BY66" i="3"/>
  <c r="BW67" i="3"/>
  <c r="BY67" i="3"/>
  <c r="BW68" i="3"/>
  <c r="BY68" i="3"/>
  <c r="BW69" i="3"/>
  <c r="BY69" i="3"/>
  <c r="BW70" i="3"/>
  <c r="BY70" i="3"/>
  <c r="BW71" i="3"/>
  <c r="BY71" i="3"/>
  <c r="BW72" i="3"/>
  <c r="BY72" i="3"/>
  <c r="BW73" i="3"/>
  <c r="BY73" i="3"/>
  <c r="BW74" i="3"/>
  <c r="BY74" i="3"/>
  <c r="BW75" i="3"/>
  <c r="BY75" i="3"/>
  <c r="BW76" i="3"/>
  <c r="BY76" i="3"/>
  <c r="BW77" i="3"/>
  <c r="BY77" i="3"/>
  <c r="BW78" i="3"/>
  <c r="BY78" i="3"/>
  <c r="BW79" i="3"/>
  <c r="BY79" i="3"/>
  <c r="BW80" i="3"/>
  <c r="BY80" i="3"/>
  <c r="BW81" i="3"/>
  <c r="BY81" i="3"/>
  <c r="BW82" i="3"/>
  <c r="BY82" i="3"/>
  <c r="BW83" i="3"/>
  <c r="BY83" i="3"/>
  <c r="BW84" i="3"/>
  <c r="BY84" i="3"/>
  <c r="BW85" i="3"/>
  <c r="BY85" i="3"/>
  <c r="BW86" i="3"/>
  <c r="BY86" i="3"/>
  <c r="BW87" i="3"/>
  <c r="BY87" i="3"/>
  <c r="BW88" i="3"/>
  <c r="BY88" i="3"/>
  <c r="BW89" i="3"/>
  <c r="BY89" i="3"/>
  <c r="BW90" i="3"/>
  <c r="BY90" i="3"/>
  <c r="BW91" i="3"/>
  <c r="BY91" i="3"/>
  <c r="BW92" i="3"/>
  <c r="BY92" i="3"/>
  <c r="BW93" i="3"/>
  <c r="BY93" i="3"/>
  <c r="BW94" i="3"/>
  <c r="BY94" i="3"/>
  <c r="BW95" i="3"/>
  <c r="BY95" i="3"/>
  <c r="BW96" i="3"/>
  <c r="BY96" i="3"/>
  <c r="BW97" i="3"/>
  <c r="BY97" i="3"/>
  <c r="BW98" i="3"/>
  <c r="BY98" i="3"/>
  <c r="BW99" i="3"/>
  <c r="BY99" i="3"/>
  <c r="BW100" i="3"/>
  <c r="BY100" i="3"/>
  <c r="BW101" i="3"/>
  <c r="BY101" i="3"/>
  <c r="BW102" i="3"/>
  <c r="BY102" i="3"/>
  <c r="BW103" i="3"/>
  <c r="BY103" i="3"/>
  <c r="BW104" i="3"/>
  <c r="BY104" i="3"/>
  <c r="BW105" i="3"/>
  <c r="BY105" i="3"/>
  <c r="BW106" i="3"/>
  <c r="BY106" i="3"/>
  <c r="BW107" i="3"/>
  <c r="BY107" i="3"/>
  <c r="BW108" i="3"/>
  <c r="BY108" i="3"/>
  <c r="BW109" i="3"/>
  <c r="BY109" i="3"/>
  <c r="BW110" i="3"/>
  <c r="BY110" i="3"/>
  <c r="BW111" i="3"/>
  <c r="BY111" i="3"/>
  <c r="BW112" i="3"/>
  <c r="BY112" i="3"/>
  <c r="BW113" i="3"/>
  <c r="BY113" i="3"/>
  <c r="BW114" i="3"/>
  <c r="BY114" i="3"/>
  <c r="BW115" i="3"/>
  <c r="BY115" i="3"/>
  <c r="BW116" i="3"/>
  <c r="BY116" i="3"/>
  <c r="BW117" i="3"/>
  <c r="BY117" i="3"/>
  <c r="BW118" i="3"/>
  <c r="BY118" i="3"/>
  <c r="BW119" i="3"/>
  <c r="BY119" i="3"/>
  <c r="BW120" i="3"/>
  <c r="BY120" i="3"/>
  <c r="BW121" i="3"/>
  <c r="BY121" i="3"/>
  <c r="BW122" i="3"/>
  <c r="BY122" i="3"/>
  <c r="BW123" i="3"/>
  <c r="BY123" i="3"/>
  <c r="BW124" i="3"/>
  <c r="BY124" i="3"/>
  <c r="BW125" i="3"/>
  <c r="BY125" i="3"/>
  <c r="BW126" i="3"/>
  <c r="BY126" i="3"/>
  <c r="BW127" i="3"/>
  <c r="BY127" i="3"/>
  <c r="BW128" i="3"/>
  <c r="BY128" i="3"/>
  <c r="BW129" i="3"/>
  <c r="BY129" i="3"/>
  <c r="BW130" i="3"/>
  <c r="BY130" i="3"/>
  <c r="BW131" i="3"/>
  <c r="BY131" i="3"/>
  <c r="BW132" i="3"/>
  <c r="BY132" i="3"/>
  <c r="BW133" i="3"/>
  <c r="BY133" i="3"/>
  <c r="BW134" i="3"/>
  <c r="BY134" i="3"/>
  <c r="BW135" i="3"/>
  <c r="BY135" i="3"/>
  <c r="BW136" i="3"/>
  <c r="BY136" i="3"/>
  <c r="BW137" i="3"/>
  <c r="BY137" i="3"/>
  <c r="BW138" i="3"/>
  <c r="BY138" i="3"/>
  <c r="BW139" i="3"/>
  <c r="BY139" i="3"/>
  <c r="BW140" i="3"/>
  <c r="BY140" i="3"/>
  <c r="BW141" i="3"/>
  <c r="BY141" i="3"/>
  <c r="BW142" i="3"/>
  <c r="BY142" i="3"/>
  <c r="BW143" i="3"/>
  <c r="BY143" i="3"/>
  <c r="BW144" i="3"/>
  <c r="BY144" i="3"/>
  <c r="BW145" i="3"/>
  <c r="BY145" i="3"/>
  <c r="BW146" i="3"/>
  <c r="BY146" i="3"/>
  <c r="BW147" i="3"/>
  <c r="BY147" i="3"/>
  <c r="BW148" i="3"/>
  <c r="BY148" i="3"/>
  <c r="BW149" i="3"/>
  <c r="BY149" i="3"/>
  <c r="BW150" i="3"/>
  <c r="BY150" i="3"/>
  <c r="BW151" i="3"/>
  <c r="BY151" i="3"/>
  <c r="BW152" i="3"/>
  <c r="BY152" i="3"/>
  <c r="BW153" i="3"/>
  <c r="BY153" i="3"/>
  <c r="BW154" i="3"/>
  <c r="BY154" i="3"/>
  <c r="BW155" i="3"/>
  <c r="BY155" i="3"/>
  <c r="BW156" i="3"/>
  <c r="BY156" i="3"/>
  <c r="BW157" i="3"/>
  <c r="BY157" i="3"/>
  <c r="BW158" i="3"/>
  <c r="BY158" i="3"/>
  <c r="BW159" i="3"/>
  <c r="BY159" i="3"/>
  <c r="BW160" i="3"/>
  <c r="BY160" i="3"/>
  <c r="BW161" i="3"/>
  <c r="BY161" i="3"/>
  <c r="BW162" i="3"/>
  <c r="BY162" i="3"/>
  <c r="BW163" i="3"/>
  <c r="BY163" i="3"/>
  <c r="BW164" i="3"/>
  <c r="BY164" i="3"/>
  <c r="BW165" i="3"/>
  <c r="BY165" i="3"/>
  <c r="BW166" i="3"/>
  <c r="BY166" i="3"/>
  <c r="BW167" i="3"/>
  <c r="BY167" i="3"/>
  <c r="BW168" i="3"/>
  <c r="BY168" i="3"/>
  <c r="BW169" i="3"/>
  <c r="BY169" i="3"/>
  <c r="BW170" i="3"/>
  <c r="BY170" i="3"/>
  <c r="BW171" i="3"/>
  <c r="BY171" i="3"/>
  <c r="BW172" i="3"/>
  <c r="BY172" i="3"/>
  <c r="BW173" i="3"/>
  <c r="BY173" i="3"/>
  <c r="BW174" i="3"/>
  <c r="BY174" i="3"/>
  <c r="BW175" i="3"/>
  <c r="BY175" i="3"/>
  <c r="BW176" i="3"/>
  <c r="BY176" i="3"/>
  <c r="BW177" i="3"/>
  <c r="BY177" i="3"/>
  <c r="BW178" i="3"/>
  <c r="BY178" i="3"/>
  <c r="BW179" i="3"/>
  <c r="BY179" i="3"/>
  <c r="BW180" i="3"/>
  <c r="BY180" i="3"/>
  <c r="BW181" i="3"/>
  <c r="BY181" i="3"/>
  <c r="BW182" i="3"/>
  <c r="BY182" i="3"/>
  <c r="BW183" i="3"/>
  <c r="BY183" i="3"/>
  <c r="BW184" i="3"/>
  <c r="BY184" i="3"/>
  <c r="BW185" i="3"/>
  <c r="BY185" i="3"/>
  <c r="BW186" i="3"/>
  <c r="BY186" i="3"/>
  <c r="BW187" i="3"/>
  <c r="BY187" i="3"/>
  <c r="BW188" i="3"/>
  <c r="BY188" i="3"/>
  <c r="BW189" i="3"/>
  <c r="BY189" i="3"/>
  <c r="BW190" i="3"/>
  <c r="BY190" i="3"/>
  <c r="BW191" i="3"/>
  <c r="BY191" i="3"/>
  <c r="BW192" i="3"/>
  <c r="BY192" i="3"/>
  <c r="BW193" i="3"/>
  <c r="BY193" i="3"/>
  <c r="BY214" i="3"/>
  <c r="BR214" i="3"/>
  <c r="BB2" i="3"/>
  <c r="BD2" i="3"/>
  <c r="BB3" i="3"/>
  <c r="BD3" i="3"/>
  <c r="BB4" i="3"/>
  <c r="BD4" i="3"/>
  <c r="BB5" i="3"/>
  <c r="BD5" i="3"/>
  <c r="BB6" i="3"/>
  <c r="BD6" i="3"/>
  <c r="BB7" i="3"/>
  <c r="BD7" i="3"/>
  <c r="BB8" i="3"/>
  <c r="BD8" i="3"/>
  <c r="BB9" i="3"/>
  <c r="BD9" i="3"/>
  <c r="BB10" i="3"/>
  <c r="BD10" i="3"/>
  <c r="BB11" i="3"/>
  <c r="BD11" i="3"/>
  <c r="BB12" i="3"/>
  <c r="BD12" i="3"/>
  <c r="BB13" i="3"/>
  <c r="BD13" i="3"/>
  <c r="BB14" i="3"/>
  <c r="BD14" i="3"/>
  <c r="BB15" i="3"/>
  <c r="BD15" i="3"/>
  <c r="BB16" i="3"/>
  <c r="BD16" i="3"/>
  <c r="BB17" i="3"/>
  <c r="BD17" i="3"/>
  <c r="BB18" i="3"/>
  <c r="BD18" i="3"/>
  <c r="BB19" i="3"/>
  <c r="BD19" i="3"/>
  <c r="BB20" i="3"/>
  <c r="BD20" i="3"/>
  <c r="BB21" i="3"/>
  <c r="BD21" i="3"/>
  <c r="BB22" i="3"/>
  <c r="BD22" i="3"/>
  <c r="BB23" i="3"/>
  <c r="BD23" i="3"/>
  <c r="BB24" i="3"/>
  <c r="BD24" i="3"/>
  <c r="BB25" i="3"/>
  <c r="BD25" i="3"/>
  <c r="BB26" i="3"/>
  <c r="BD26" i="3"/>
  <c r="BB27" i="3"/>
  <c r="BD27" i="3"/>
  <c r="BB28" i="3"/>
  <c r="BD28" i="3"/>
  <c r="BB29" i="3"/>
  <c r="BD29" i="3"/>
  <c r="BB30" i="3"/>
  <c r="BD30" i="3"/>
  <c r="BB31" i="3"/>
  <c r="BD31" i="3"/>
  <c r="BB32" i="3"/>
  <c r="BD32" i="3"/>
  <c r="BB33" i="3"/>
  <c r="BD33" i="3"/>
  <c r="BB34" i="3"/>
  <c r="BD34" i="3"/>
  <c r="BB35" i="3"/>
  <c r="BD35" i="3"/>
  <c r="BB36" i="3"/>
  <c r="BD36" i="3"/>
  <c r="BB37" i="3"/>
  <c r="BD37" i="3"/>
  <c r="BB38" i="3"/>
  <c r="BD38" i="3"/>
  <c r="BB39" i="3"/>
  <c r="BD39" i="3"/>
  <c r="BB40" i="3"/>
  <c r="BD40" i="3"/>
  <c r="BB41" i="3"/>
  <c r="BD41" i="3"/>
  <c r="BB42" i="3"/>
  <c r="BD42" i="3"/>
  <c r="BB43" i="3"/>
  <c r="BD43" i="3"/>
  <c r="BB44" i="3"/>
  <c r="BD44" i="3"/>
  <c r="BB45" i="3"/>
  <c r="BD45" i="3"/>
  <c r="BB46" i="3"/>
  <c r="BD46" i="3"/>
  <c r="BB47" i="3"/>
  <c r="BD47" i="3"/>
  <c r="BB48" i="3"/>
  <c r="BD48" i="3"/>
  <c r="BB49" i="3"/>
  <c r="BD49" i="3"/>
  <c r="BB50" i="3"/>
  <c r="BD50" i="3"/>
  <c r="BB51" i="3"/>
  <c r="BD51" i="3"/>
  <c r="BB52" i="3"/>
  <c r="BD52" i="3"/>
  <c r="BB53" i="3"/>
  <c r="BD53" i="3"/>
  <c r="BB54" i="3"/>
  <c r="BD54" i="3"/>
  <c r="BB55" i="3"/>
  <c r="BD55" i="3"/>
  <c r="BB56" i="3"/>
  <c r="BD56" i="3"/>
  <c r="BB57" i="3"/>
  <c r="BD57" i="3"/>
  <c r="BB58" i="3"/>
  <c r="BD58" i="3"/>
  <c r="BB59" i="3"/>
  <c r="BD59" i="3"/>
  <c r="BB60" i="3"/>
  <c r="BD60" i="3"/>
  <c r="BB61" i="3"/>
  <c r="BD61" i="3"/>
  <c r="BB62" i="3"/>
  <c r="BD62" i="3"/>
  <c r="BB63" i="3"/>
  <c r="BD63" i="3"/>
  <c r="BB64" i="3"/>
  <c r="BD64" i="3"/>
  <c r="BB65" i="3"/>
  <c r="BD65" i="3"/>
  <c r="BB66" i="3"/>
  <c r="BD66" i="3"/>
  <c r="BB67" i="3"/>
  <c r="BD67" i="3"/>
  <c r="BB68" i="3"/>
  <c r="BD68" i="3"/>
  <c r="BB69" i="3"/>
  <c r="BD69" i="3"/>
  <c r="BB70" i="3"/>
  <c r="BD70" i="3"/>
  <c r="BB71" i="3"/>
  <c r="BD71" i="3"/>
  <c r="BB72" i="3"/>
  <c r="BD72" i="3"/>
  <c r="BB73" i="3"/>
  <c r="BD73" i="3"/>
  <c r="BB74" i="3"/>
  <c r="BD74" i="3"/>
  <c r="BB75" i="3"/>
  <c r="BD75" i="3"/>
  <c r="BB76" i="3"/>
  <c r="BD76" i="3"/>
  <c r="BB77" i="3"/>
  <c r="BD77" i="3"/>
  <c r="BB78" i="3"/>
  <c r="BD78" i="3"/>
  <c r="BB79" i="3"/>
  <c r="BD79" i="3"/>
  <c r="BB80" i="3"/>
  <c r="BD80" i="3"/>
  <c r="BB81" i="3"/>
  <c r="BD81" i="3"/>
  <c r="BB82" i="3"/>
  <c r="BD82" i="3"/>
  <c r="BB83" i="3"/>
  <c r="BD83" i="3"/>
  <c r="BB84" i="3"/>
  <c r="BD84" i="3"/>
  <c r="BB85" i="3"/>
  <c r="BD85" i="3"/>
  <c r="BB86" i="3"/>
  <c r="BD86" i="3"/>
  <c r="BB87" i="3"/>
  <c r="BD87" i="3"/>
  <c r="BB88" i="3"/>
  <c r="BD88" i="3"/>
  <c r="BB89" i="3"/>
  <c r="BD89" i="3"/>
  <c r="BB90" i="3"/>
  <c r="BD90" i="3"/>
  <c r="BB91" i="3"/>
  <c r="BD91" i="3"/>
  <c r="BB92" i="3"/>
  <c r="BD92" i="3"/>
  <c r="BB93" i="3"/>
  <c r="BD93" i="3"/>
  <c r="BB94" i="3"/>
  <c r="BD94" i="3"/>
  <c r="BB95" i="3"/>
  <c r="BD95" i="3"/>
  <c r="BB96" i="3"/>
  <c r="BD96" i="3"/>
  <c r="BB97" i="3"/>
  <c r="BD97" i="3"/>
  <c r="BB98" i="3"/>
  <c r="BD98" i="3"/>
  <c r="BB99" i="3"/>
  <c r="BD99" i="3"/>
  <c r="BB100" i="3"/>
  <c r="BD100" i="3"/>
  <c r="BB101" i="3"/>
  <c r="BD101" i="3"/>
  <c r="BB102" i="3"/>
  <c r="BD102" i="3"/>
  <c r="BB103" i="3"/>
  <c r="BD103" i="3"/>
  <c r="BB104" i="3"/>
  <c r="BD104" i="3"/>
  <c r="BB105" i="3"/>
  <c r="BD105" i="3"/>
  <c r="BB106" i="3"/>
  <c r="BD106" i="3"/>
  <c r="BB107" i="3"/>
  <c r="BD107" i="3"/>
  <c r="BB108" i="3"/>
  <c r="BD108" i="3"/>
  <c r="BB109" i="3"/>
  <c r="BD109" i="3"/>
  <c r="BB110" i="3"/>
  <c r="BD110" i="3"/>
  <c r="BB111" i="3"/>
  <c r="BD111" i="3"/>
  <c r="BB112" i="3"/>
  <c r="BD112" i="3"/>
  <c r="BB113" i="3"/>
  <c r="BD113" i="3"/>
  <c r="BB114" i="3"/>
  <c r="BD114" i="3"/>
  <c r="BB115" i="3"/>
  <c r="BD115" i="3"/>
  <c r="BB116" i="3"/>
  <c r="BD116" i="3"/>
  <c r="BB117" i="3"/>
  <c r="BD117" i="3"/>
  <c r="BB118" i="3"/>
  <c r="BD118" i="3"/>
  <c r="BB119" i="3"/>
  <c r="BD119" i="3"/>
  <c r="BB120" i="3"/>
  <c r="BD120" i="3"/>
  <c r="BB121" i="3"/>
  <c r="BD121" i="3"/>
  <c r="BB122" i="3"/>
  <c r="BD122" i="3"/>
  <c r="BB123" i="3"/>
  <c r="BD123" i="3"/>
  <c r="BB124" i="3"/>
  <c r="BD124" i="3"/>
  <c r="BB125" i="3"/>
  <c r="BD125" i="3"/>
  <c r="BB126" i="3"/>
  <c r="BD126" i="3"/>
  <c r="BB127" i="3"/>
  <c r="BD127" i="3"/>
  <c r="BB128" i="3"/>
  <c r="BD128" i="3"/>
  <c r="BB129" i="3"/>
  <c r="BD129" i="3"/>
  <c r="BB130" i="3"/>
  <c r="BD130" i="3"/>
  <c r="BB131" i="3"/>
  <c r="BD131" i="3"/>
  <c r="BB132" i="3"/>
  <c r="BD132" i="3"/>
  <c r="BB133" i="3"/>
  <c r="BD133" i="3"/>
  <c r="BB134" i="3"/>
  <c r="BD134" i="3"/>
  <c r="BB135" i="3"/>
  <c r="BD135" i="3"/>
  <c r="BB136" i="3"/>
  <c r="BD136" i="3"/>
  <c r="BB137" i="3"/>
  <c r="BD137" i="3"/>
  <c r="BB138" i="3"/>
  <c r="BD138" i="3"/>
  <c r="BB139" i="3"/>
  <c r="BD139" i="3"/>
  <c r="BB140" i="3"/>
  <c r="BD140" i="3"/>
  <c r="BB141" i="3"/>
  <c r="BD141" i="3"/>
  <c r="BB142" i="3"/>
  <c r="BD142" i="3"/>
  <c r="BB143" i="3"/>
  <c r="BD143" i="3"/>
  <c r="BB144" i="3"/>
  <c r="BD144" i="3"/>
  <c r="BB145" i="3"/>
  <c r="BD145" i="3"/>
  <c r="BB146" i="3"/>
  <c r="BD146" i="3"/>
  <c r="BB147" i="3"/>
  <c r="BD147" i="3"/>
  <c r="BB148" i="3"/>
  <c r="BD148" i="3"/>
  <c r="BB149" i="3"/>
  <c r="BD149" i="3"/>
  <c r="BB150" i="3"/>
  <c r="BD150" i="3"/>
  <c r="BB151" i="3"/>
  <c r="BD151" i="3"/>
  <c r="BB152" i="3"/>
  <c r="BD152" i="3"/>
  <c r="BB153" i="3"/>
  <c r="BD153" i="3"/>
  <c r="BB154" i="3"/>
  <c r="BD154" i="3"/>
  <c r="BB155" i="3"/>
  <c r="BD155" i="3"/>
  <c r="BB156" i="3"/>
  <c r="BD156" i="3"/>
  <c r="BB157" i="3"/>
  <c r="BD157" i="3"/>
  <c r="BB158" i="3"/>
  <c r="BD158" i="3"/>
  <c r="BB159" i="3"/>
  <c r="BD159" i="3"/>
  <c r="BB160" i="3"/>
  <c r="BD160" i="3"/>
  <c r="BB161" i="3"/>
  <c r="BD161" i="3"/>
  <c r="BB162" i="3"/>
  <c r="BD162" i="3"/>
  <c r="BB163" i="3"/>
  <c r="BD163" i="3"/>
  <c r="BB164" i="3"/>
  <c r="BD164" i="3"/>
  <c r="BB165" i="3"/>
  <c r="BD165" i="3"/>
  <c r="BB166" i="3"/>
  <c r="BD166" i="3"/>
  <c r="BB167" i="3"/>
  <c r="BD167" i="3"/>
  <c r="BB168" i="3"/>
  <c r="BD168" i="3"/>
  <c r="BB169" i="3"/>
  <c r="BD169" i="3"/>
  <c r="BB170" i="3"/>
  <c r="BD170" i="3"/>
  <c r="BB171" i="3"/>
  <c r="BD171" i="3"/>
  <c r="BB172" i="3"/>
  <c r="BD172" i="3"/>
  <c r="BB173" i="3"/>
  <c r="BD173" i="3"/>
  <c r="BB174" i="3"/>
  <c r="BD174" i="3"/>
  <c r="BB175" i="3"/>
  <c r="BD175" i="3"/>
  <c r="BB176" i="3"/>
  <c r="BD176" i="3"/>
  <c r="BB177" i="3"/>
  <c r="BD177" i="3"/>
  <c r="BB178" i="3"/>
  <c r="BD178" i="3"/>
  <c r="BB179" i="3"/>
  <c r="BD179" i="3"/>
  <c r="BB180" i="3"/>
  <c r="BD180" i="3"/>
  <c r="BB181" i="3"/>
  <c r="BD181" i="3"/>
  <c r="BB182" i="3"/>
  <c r="BD182" i="3"/>
  <c r="BB183" i="3"/>
  <c r="BD183" i="3"/>
  <c r="BB184" i="3"/>
  <c r="BD184" i="3"/>
  <c r="BB185" i="3"/>
  <c r="BD185" i="3"/>
  <c r="BB186" i="3"/>
  <c r="BD186" i="3"/>
  <c r="BB187" i="3"/>
  <c r="BD187" i="3"/>
  <c r="BB188" i="3"/>
  <c r="BD188" i="3"/>
  <c r="BB189" i="3"/>
  <c r="BD189" i="3"/>
  <c r="BB190" i="3"/>
  <c r="BD190" i="3"/>
  <c r="BB191" i="3"/>
  <c r="BD191" i="3"/>
  <c r="BB192" i="3"/>
  <c r="BD192" i="3"/>
  <c r="BB193" i="3"/>
  <c r="BD193" i="3"/>
  <c r="BD214" i="3"/>
  <c r="AU2" i="3"/>
  <c r="AW2" i="3"/>
  <c r="AU3" i="3"/>
  <c r="AW3" i="3"/>
  <c r="AU4" i="3"/>
  <c r="AW4" i="3"/>
  <c r="AU5" i="3"/>
  <c r="AW5" i="3"/>
  <c r="AU6" i="3"/>
  <c r="AW6" i="3"/>
  <c r="AU7" i="3"/>
  <c r="AW7" i="3"/>
  <c r="AU8" i="3"/>
  <c r="AW8" i="3"/>
  <c r="AU9" i="3"/>
  <c r="AW9" i="3"/>
  <c r="AU10" i="3"/>
  <c r="AW10" i="3"/>
  <c r="AU11" i="3"/>
  <c r="AW11" i="3"/>
  <c r="AU12" i="3"/>
  <c r="AW12" i="3"/>
  <c r="AU13" i="3"/>
  <c r="AW13" i="3"/>
  <c r="AU14" i="3"/>
  <c r="AW14" i="3"/>
  <c r="AU15" i="3"/>
  <c r="AW15" i="3"/>
  <c r="AU16" i="3"/>
  <c r="AW16" i="3"/>
  <c r="AU17" i="3"/>
  <c r="AW17" i="3"/>
  <c r="AU18" i="3"/>
  <c r="AW18" i="3"/>
  <c r="AU19" i="3"/>
  <c r="AW19" i="3"/>
  <c r="AU20" i="3"/>
  <c r="AW20" i="3"/>
  <c r="AU21" i="3"/>
  <c r="AW21" i="3"/>
  <c r="AU22" i="3"/>
  <c r="AW22" i="3"/>
  <c r="AU23" i="3"/>
  <c r="AW23" i="3"/>
  <c r="AU24" i="3"/>
  <c r="AW24" i="3"/>
  <c r="AU25" i="3"/>
  <c r="AW25" i="3"/>
  <c r="AU26" i="3"/>
  <c r="AW26" i="3"/>
  <c r="AU27" i="3"/>
  <c r="AW27" i="3"/>
  <c r="AU28" i="3"/>
  <c r="AW28" i="3"/>
  <c r="AU29" i="3"/>
  <c r="AW29" i="3"/>
  <c r="AU30" i="3"/>
  <c r="AW30" i="3"/>
  <c r="AU31" i="3"/>
  <c r="AW31" i="3"/>
  <c r="AU32" i="3"/>
  <c r="AW32" i="3"/>
  <c r="AU33" i="3"/>
  <c r="AW33" i="3"/>
  <c r="AU34" i="3"/>
  <c r="AW34" i="3"/>
  <c r="AU35" i="3"/>
  <c r="AW35" i="3"/>
  <c r="AU36" i="3"/>
  <c r="AW36" i="3"/>
  <c r="AU37" i="3"/>
  <c r="AW37" i="3"/>
  <c r="AU38" i="3"/>
  <c r="AW38" i="3"/>
  <c r="AU39" i="3"/>
  <c r="AW39" i="3"/>
  <c r="AU40" i="3"/>
  <c r="AW40" i="3"/>
  <c r="AU41" i="3"/>
  <c r="AW41" i="3"/>
  <c r="AU42" i="3"/>
  <c r="AW42" i="3"/>
  <c r="AU43" i="3"/>
  <c r="AW43" i="3"/>
  <c r="AU44" i="3"/>
  <c r="AW44" i="3"/>
  <c r="AU45" i="3"/>
  <c r="AW45" i="3"/>
  <c r="AU46" i="3"/>
  <c r="AW46" i="3"/>
  <c r="AU47" i="3"/>
  <c r="AW47" i="3"/>
  <c r="AU48" i="3"/>
  <c r="AW48" i="3"/>
  <c r="AU49" i="3"/>
  <c r="AW49" i="3"/>
  <c r="AU50" i="3"/>
  <c r="AW50" i="3"/>
  <c r="AU51" i="3"/>
  <c r="AW51" i="3"/>
  <c r="AU52" i="3"/>
  <c r="AW52" i="3"/>
  <c r="AU53" i="3"/>
  <c r="AW53" i="3"/>
  <c r="AU54" i="3"/>
  <c r="AW54" i="3"/>
  <c r="AU55" i="3"/>
  <c r="AW55" i="3"/>
  <c r="AU56" i="3"/>
  <c r="AW56" i="3"/>
  <c r="AU57" i="3"/>
  <c r="AW57" i="3"/>
  <c r="AU58" i="3"/>
  <c r="AW58" i="3"/>
  <c r="AU59" i="3"/>
  <c r="AW59" i="3"/>
  <c r="AU60" i="3"/>
  <c r="AW60" i="3"/>
  <c r="AU61" i="3"/>
  <c r="AW61" i="3"/>
  <c r="AU62" i="3"/>
  <c r="AW62" i="3"/>
  <c r="AU63" i="3"/>
  <c r="AW63" i="3"/>
  <c r="AU64" i="3"/>
  <c r="AW64" i="3"/>
  <c r="AU65" i="3"/>
  <c r="AW65" i="3"/>
  <c r="AU66" i="3"/>
  <c r="AW66" i="3"/>
  <c r="AU67" i="3"/>
  <c r="AW67" i="3"/>
  <c r="AU68" i="3"/>
  <c r="AW68" i="3"/>
  <c r="AU69" i="3"/>
  <c r="AW69" i="3"/>
  <c r="AU70" i="3"/>
  <c r="AW70" i="3"/>
  <c r="AU71" i="3"/>
  <c r="AW71" i="3"/>
  <c r="AU72" i="3"/>
  <c r="AW72" i="3"/>
  <c r="AU73" i="3"/>
  <c r="AW73" i="3"/>
  <c r="AU74" i="3"/>
  <c r="AW74" i="3"/>
  <c r="AU75" i="3"/>
  <c r="AW75" i="3"/>
  <c r="AU76" i="3"/>
  <c r="AW76" i="3"/>
  <c r="AU77" i="3"/>
  <c r="AW77" i="3"/>
  <c r="AU78" i="3"/>
  <c r="AW78" i="3"/>
  <c r="AU79" i="3"/>
  <c r="AW79" i="3"/>
  <c r="AU80" i="3"/>
  <c r="AW80" i="3"/>
  <c r="AU81" i="3"/>
  <c r="AW81" i="3"/>
  <c r="AU82" i="3"/>
  <c r="AW82" i="3"/>
  <c r="AU83" i="3"/>
  <c r="AW83" i="3"/>
  <c r="AU84" i="3"/>
  <c r="AW84" i="3"/>
  <c r="AU85" i="3"/>
  <c r="AW85" i="3"/>
  <c r="AU86" i="3"/>
  <c r="AW86" i="3"/>
  <c r="AU87" i="3"/>
  <c r="AW87" i="3"/>
  <c r="AU88" i="3"/>
  <c r="AW88" i="3"/>
  <c r="AU89" i="3"/>
  <c r="AW89" i="3"/>
  <c r="AU90" i="3"/>
  <c r="AW90" i="3"/>
  <c r="AU91" i="3"/>
  <c r="AW91" i="3"/>
  <c r="AU92" i="3"/>
  <c r="AW92" i="3"/>
  <c r="AU93" i="3"/>
  <c r="AW93" i="3"/>
  <c r="AU94" i="3"/>
  <c r="AW94" i="3"/>
  <c r="AU95" i="3"/>
  <c r="AW95" i="3"/>
  <c r="AU96" i="3"/>
  <c r="AW96" i="3"/>
  <c r="AU97" i="3"/>
  <c r="AW97" i="3"/>
  <c r="AU98" i="3"/>
  <c r="AW98" i="3"/>
  <c r="AU99" i="3"/>
  <c r="AW99" i="3"/>
  <c r="AU100" i="3"/>
  <c r="AW100" i="3"/>
  <c r="AU101" i="3"/>
  <c r="AW101" i="3"/>
  <c r="AU102" i="3"/>
  <c r="AW102" i="3"/>
  <c r="AU103" i="3"/>
  <c r="AW103" i="3"/>
  <c r="AU104" i="3"/>
  <c r="AW104" i="3"/>
  <c r="AU105" i="3"/>
  <c r="AW105" i="3"/>
  <c r="AU106" i="3"/>
  <c r="AW106" i="3"/>
  <c r="AU107" i="3"/>
  <c r="AW107" i="3"/>
  <c r="AU108" i="3"/>
  <c r="AW108" i="3"/>
  <c r="AU109" i="3"/>
  <c r="AW109" i="3"/>
  <c r="AU110" i="3"/>
  <c r="AW110" i="3"/>
  <c r="AU111" i="3"/>
  <c r="AW111" i="3"/>
  <c r="AU112" i="3"/>
  <c r="AW112" i="3"/>
  <c r="AU113" i="3"/>
  <c r="AW113" i="3"/>
  <c r="AU114" i="3"/>
  <c r="AW114" i="3"/>
  <c r="AU115" i="3"/>
  <c r="AW115" i="3"/>
  <c r="AU116" i="3"/>
  <c r="AW116" i="3"/>
  <c r="AU117" i="3"/>
  <c r="AW117" i="3"/>
  <c r="AU118" i="3"/>
  <c r="AW118" i="3"/>
  <c r="AU119" i="3"/>
  <c r="AW119" i="3"/>
  <c r="AU120" i="3"/>
  <c r="AW120" i="3"/>
  <c r="AU121" i="3"/>
  <c r="AW121" i="3"/>
  <c r="AU122" i="3"/>
  <c r="AW122" i="3"/>
  <c r="AU123" i="3"/>
  <c r="AW123" i="3"/>
  <c r="AU124" i="3"/>
  <c r="AW124" i="3"/>
  <c r="AU125" i="3"/>
  <c r="AW125" i="3"/>
  <c r="AU126" i="3"/>
  <c r="AW126" i="3"/>
  <c r="AU127" i="3"/>
  <c r="AW127" i="3"/>
  <c r="AU128" i="3"/>
  <c r="AW128" i="3"/>
  <c r="AU129" i="3"/>
  <c r="AW129" i="3"/>
  <c r="AU130" i="3"/>
  <c r="AW130" i="3"/>
  <c r="AU131" i="3"/>
  <c r="AW131" i="3"/>
  <c r="AU132" i="3"/>
  <c r="AW132" i="3"/>
  <c r="AU133" i="3"/>
  <c r="AW133" i="3"/>
  <c r="AU134" i="3"/>
  <c r="AW134" i="3"/>
  <c r="AU135" i="3"/>
  <c r="AW135" i="3"/>
  <c r="AU136" i="3"/>
  <c r="AW136" i="3"/>
  <c r="AU137" i="3"/>
  <c r="AW137" i="3"/>
  <c r="AU138" i="3"/>
  <c r="AW138" i="3"/>
  <c r="AU139" i="3"/>
  <c r="AW139" i="3"/>
  <c r="AU140" i="3"/>
  <c r="AW140" i="3"/>
  <c r="AU141" i="3"/>
  <c r="AW141" i="3"/>
  <c r="AU142" i="3"/>
  <c r="AW142" i="3"/>
  <c r="AU143" i="3"/>
  <c r="AW143" i="3"/>
  <c r="AU144" i="3"/>
  <c r="AW144" i="3"/>
  <c r="AU145" i="3"/>
  <c r="AW145" i="3"/>
  <c r="AU146" i="3"/>
  <c r="AW146" i="3"/>
  <c r="AU147" i="3"/>
  <c r="AW147" i="3"/>
  <c r="AU148" i="3"/>
  <c r="AW148" i="3"/>
  <c r="AU149" i="3"/>
  <c r="AW149" i="3"/>
  <c r="AU150" i="3"/>
  <c r="AW150" i="3"/>
  <c r="AU151" i="3"/>
  <c r="AW151" i="3"/>
  <c r="AU152" i="3"/>
  <c r="AW152" i="3"/>
  <c r="AU153" i="3"/>
  <c r="AW153" i="3"/>
  <c r="AU154" i="3"/>
  <c r="AW154" i="3"/>
  <c r="AU155" i="3"/>
  <c r="AW155" i="3"/>
  <c r="AU156" i="3"/>
  <c r="AW156" i="3"/>
  <c r="AU157" i="3"/>
  <c r="AW157" i="3"/>
  <c r="AU158" i="3"/>
  <c r="AW158" i="3"/>
  <c r="AU159" i="3"/>
  <c r="AW159" i="3"/>
  <c r="AU160" i="3"/>
  <c r="AW160" i="3"/>
  <c r="AU161" i="3"/>
  <c r="AW161" i="3"/>
  <c r="AU162" i="3"/>
  <c r="AW162" i="3"/>
  <c r="AU163" i="3"/>
  <c r="AW163" i="3"/>
  <c r="AU164" i="3"/>
  <c r="AW164" i="3"/>
  <c r="AU165" i="3"/>
  <c r="AW165" i="3"/>
  <c r="AU166" i="3"/>
  <c r="AW166" i="3"/>
  <c r="AU167" i="3"/>
  <c r="AW167" i="3"/>
  <c r="AU168" i="3"/>
  <c r="AW168" i="3"/>
  <c r="AU169" i="3"/>
  <c r="AW169" i="3"/>
  <c r="AU170" i="3"/>
  <c r="AW170" i="3"/>
  <c r="AU171" i="3"/>
  <c r="AW171" i="3"/>
  <c r="AU172" i="3"/>
  <c r="AW172" i="3"/>
  <c r="AU173" i="3"/>
  <c r="AW173" i="3"/>
  <c r="AU174" i="3"/>
  <c r="AW174" i="3"/>
  <c r="AU175" i="3"/>
  <c r="AW175" i="3"/>
  <c r="AU176" i="3"/>
  <c r="AW176" i="3"/>
  <c r="AU177" i="3"/>
  <c r="AW177" i="3"/>
  <c r="AU178" i="3"/>
  <c r="AW178" i="3"/>
  <c r="AU179" i="3"/>
  <c r="AW179" i="3"/>
  <c r="AU180" i="3"/>
  <c r="AW180" i="3"/>
  <c r="AU181" i="3"/>
  <c r="AW181" i="3"/>
  <c r="AU182" i="3"/>
  <c r="AW182" i="3"/>
  <c r="AU183" i="3"/>
  <c r="AW183" i="3"/>
  <c r="AU184" i="3"/>
  <c r="AW184" i="3"/>
  <c r="AU185" i="3"/>
  <c r="AW185" i="3"/>
  <c r="AU186" i="3"/>
  <c r="AW186" i="3"/>
  <c r="AU187" i="3"/>
  <c r="AW187" i="3"/>
  <c r="AU188" i="3"/>
  <c r="AW188" i="3"/>
  <c r="AU189" i="3"/>
  <c r="AW189" i="3"/>
  <c r="AU190" i="3"/>
  <c r="AW190" i="3"/>
  <c r="AU191" i="3"/>
  <c r="AW191" i="3"/>
  <c r="AU192" i="3"/>
  <c r="AW192" i="3"/>
  <c r="AU193" i="3"/>
  <c r="AW193" i="3"/>
  <c r="AW214" i="3"/>
  <c r="CA2" i="3"/>
  <c r="CA3" i="3"/>
  <c r="CA4" i="3"/>
  <c r="CA5" i="3"/>
  <c r="CA6" i="3"/>
  <c r="CA7" i="3"/>
  <c r="CA8" i="3"/>
  <c r="CA9" i="3"/>
  <c r="CA10" i="3"/>
  <c r="CA11" i="3"/>
  <c r="CA12" i="3"/>
  <c r="CA13" i="3"/>
  <c r="CA14" i="3"/>
  <c r="CA15" i="3"/>
  <c r="CA16" i="3"/>
  <c r="CA17" i="3"/>
  <c r="CA18" i="3"/>
  <c r="CA19" i="3"/>
  <c r="CA20" i="3"/>
  <c r="CA21" i="3"/>
  <c r="CA22" i="3"/>
  <c r="CA23" i="3"/>
  <c r="CA24" i="3"/>
  <c r="CA25" i="3"/>
  <c r="CA26" i="3"/>
  <c r="CA27" i="3"/>
  <c r="CA28" i="3"/>
  <c r="CA29" i="3"/>
  <c r="CA30" i="3"/>
  <c r="CA31" i="3"/>
  <c r="CA32" i="3"/>
  <c r="CA33" i="3"/>
  <c r="CA34" i="3"/>
  <c r="CA35" i="3"/>
  <c r="CA36" i="3"/>
  <c r="CA37" i="3"/>
  <c r="CA38" i="3"/>
  <c r="CA39" i="3"/>
  <c r="CA40" i="3"/>
  <c r="CA41" i="3"/>
  <c r="CA42" i="3"/>
  <c r="CA43" i="3"/>
  <c r="CA44" i="3"/>
  <c r="CA45" i="3"/>
  <c r="CA46" i="3"/>
  <c r="CA47" i="3"/>
  <c r="CA48" i="3"/>
  <c r="CA49" i="3"/>
  <c r="CA50" i="3"/>
  <c r="CA51" i="3"/>
  <c r="CA52" i="3"/>
  <c r="CA53" i="3"/>
  <c r="CA54" i="3"/>
  <c r="CA55" i="3"/>
  <c r="CA56" i="3"/>
  <c r="CA57" i="3"/>
  <c r="CA58" i="3"/>
  <c r="CA59" i="3"/>
  <c r="CA60" i="3"/>
  <c r="CA61" i="3"/>
  <c r="CA62" i="3"/>
  <c r="CA63" i="3"/>
  <c r="CA64" i="3"/>
  <c r="CA65" i="3"/>
  <c r="CA66" i="3"/>
  <c r="CA67" i="3"/>
  <c r="CA68" i="3"/>
  <c r="CA69" i="3"/>
  <c r="CA70" i="3"/>
  <c r="CA71" i="3"/>
  <c r="CA72" i="3"/>
  <c r="CA73" i="3"/>
  <c r="CA74" i="3"/>
  <c r="CA75" i="3"/>
  <c r="CA76" i="3"/>
  <c r="CA77" i="3"/>
  <c r="CA78" i="3"/>
  <c r="CA79" i="3"/>
  <c r="CA80" i="3"/>
  <c r="CA81" i="3"/>
  <c r="CA82" i="3"/>
  <c r="CA83" i="3"/>
  <c r="CA84" i="3"/>
  <c r="CA85" i="3"/>
  <c r="CA86" i="3"/>
  <c r="CA87" i="3"/>
  <c r="CA88" i="3"/>
  <c r="CA89" i="3"/>
  <c r="CA90" i="3"/>
  <c r="CA91" i="3"/>
  <c r="CA92" i="3"/>
  <c r="CA93" i="3"/>
  <c r="CA94" i="3"/>
  <c r="CA95" i="3"/>
  <c r="CA96" i="3"/>
  <c r="CA97" i="3"/>
  <c r="CA98" i="3"/>
  <c r="CA99" i="3"/>
  <c r="CA100" i="3"/>
  <c r="CA101" i="3"/>
  <c r="CA102" i="3"/>
  <c r="CA103" i="3"/>
  <c r="CA104" i="3"/>
  <c r="CA105" i="3"/>
  <c r="CA106" i="3"/>
  <c r="CA107" i="3"/>
  <c r="CA108" i="3"/>
  <c r="CA109" i="3"/>
  <c r="CA110" i="3"/>
  <c r="CA111" i="3"/>
  <c r="CA112" i="3"/>
  <c r="CA113" i="3"/>
  <c r="CA114" i="3"/>
  <c r="CA115" i="3"/>
  <c r="CA116" i="3"/>
  <c r="CA117" i="3"/>
  <c r="CA118" i="3"/>
  <c r="CA119" i="3"/>
  <c r="CA120" i="3"/>
  <c r="CA121" i="3"/>
  <c r="CA122" i="3"/>
  <c r="CA123" i="3"/>
  <c r="CA124" i="3"/>
  <c r="CA125" i="3"/>
  <c r="CA126" i="3"/>
  <c r="CA127" i="3"/>
  <c r="CA128" i="3"/>
  <c r="CA129" i="3"/>
  <c r="CA130" i="3"/>
  <c r="CA131" i="3"/>
  <c r="CA132" i="3"/>
  <c r="CA133" i="3"/>
  <c r="CA134" i="3"/>
  <c r="CA135" i="3"/>
  <c r="CA136" i="3"/>
  <c r="CA137" i="3"/>
  <c r="CA138" i="3"/>
  <c r="CA139" i="3"/>
  <c r="CA140" i="3"/>
  <c r="CA141" i="3"/>
  <c r="CA142" i="3"/>
  <c r="CA143" i="3"/>
  <c r="CA144" i="3"/>
  <c r="CA145" i="3"/>
  <c r="CA146" i="3"/>
  <c r="CA147" i="3"/>
  <c r="CA148" i="3"/>
  <c r="CA149" i="3"/>
  <c r="CA150" i="3"/>
  <c r="CA151" i="3"/>
  <c r="CA152" i="3"/>
  <c r="CA153" i="3"/>
  <c r="CA154" i="3"/>
  <c r="CA155" i="3"/>
  <c r="CA156" i="3"/>
  <c r="CA157" i="3"/>
  <c r="CA158" i="3"/>
  <c r="CA159" i="3"/>
  <c r="CA160" i="3"/>
  <c r="CA161" i="3"/>
  <c r="CA162" i="3"/>
  <c r="CA163" i="3"/>
  <c r="CA164" i="3"/>
  <c r="CA165" i="3"/>
  <c r="CA166" i="3"/>
  <c r="CA167" i="3"/>
  <c r="CA168" i="3"/>
  <c r="CA169" i="3"/>
  <c r="CA170" i="3"/>
  <c r="CA171" i="3"/>
  <c r="CA172" i="3"/>
  <c r="CA173" i="3"/>
  <c r="CA174" i="3"/>
  <c r="CA175" i="3"/>
  <c r="CA176" i="3"/>
  <c r="CA177" i="3"/>
  <c r="CA178" i="3"/>
  <c r="CA179" i="3"/>
  <c r="CA180" i="3"/>
  <c r="CA181" i="3"/>
  <c r="CA182" i="3"/>
  <c r="CA183" i="3"/>
  <c r="CA184" i="3"/>
  <c r="CA185" i="3"/>
  <c r="CA186" i="3"/>
  <c r="CA187" i="3"/>
  <c r="CA188" i="3"/>
  <c r="CA189" i="3"/>
  <c r="CA190" i="3"/>
  <c r="CA191" i="3"/>
  <c r="CA192" i="3"/>
  <c r="CA193" i="3"/>
  <c r="BY213" i="3"/>
  <c r="BT2" i="3"/>
  <c r="BT3" i="3"/>
  <c r="BT4" i="3"/>
  <c r="BT5" i="3"/>
  <c r="BT6" i="3"/>
  <c r="BT7" i="3"/>
  <c r="BT8" i="3"/>
  <c r="BT9" i="3"/>
  <c r="BT10" i="3"/>
  <c r="BT11" i="3"/>
  <c r="BT12" i="3"/>
  <c r="BT13" i="3"/>
  <c r="BT14" i="3"/>
  <c r="BT15" i="3"/>
  <c r="BT16" i="3"/>
  <c r="BT17" i="3"/>
  <c r="BT18" i="3"/>
  <c r="BT19" i="3"/>
  <c r="BT20" i="3"/>
  <c r="BT21" i="3"/>
  <c r="BT22" i="3"/>
  <c r="BT23" i="3"/>
  <c r="BT24" i="3"/>
  <c r="BT25" i="3"/>
  <c r="BT26" i="3"/>
  <c r="BT27" i="3"/>
  <c r="BT28" i="3"/>
  <c r="BT29" i="3"/>
  <c r="BT30" i="3"/>
  <c r="BT31" i="3"/>
  <c r="BT32" i="3"/>
  <c r="BT33" i="3"/>
  <c r="BT34" i="3"/>
  <c r="BT35" i="3"/>
  <c r="BT36" i="3"/>
  <c r="BT37" i="3"/>
  <c r="BT38" i="3"/>
  <c r="BT39" i="3"/>
  <c r="BT40" i="3"/>
  <c r="BT41" i="3"/>
  <c r="BT42" i="3"/>
  <c r="BT43" i="3"/>
  <c r="BT44" i="3"/>
  <c r="BT45" i="3"/>
  <c r="BT46" i="3"/>
  <c r="BT47" i="3"/>
  <c r="BT48" i="3"/>
  <c r="BT49" i="3"/>
  <c r="BT50" i="3"/>
  <c r="BT51" i="3"/>
  <c r="BT52" i="3"/>
  <c r="BT53" i="3"/>
  <c r="BT54" i="3"/>
  <c r="BT55" i="3"/>
  <c r="BT56" i="3"/>
  <c r="BT57" i="3"/>
  <c r="BT58" i="3"/>
  <c r="BT59" i="3"/>
  <c r="BT60" i="3"/>
  <c r="BT61" i="3"/>
  <c r="BT62" i="3"/>
  <c r="BT63" i="3"/>
  <c r="BT64" i="3"/>
  <c r="BT65" i="3"/>
  <c r="BT66" i="3"/>
  <c r="BT67" i="3"/>
  <c r="BT68" i="3"/>
  <c r="BT69" i="3"/>
  <c r="BT70" i="3"/>
  <c r="BT71" i="3"/>
  <c r="BT72" i="3"/>
  <c r="BT73" i="3"/>
  <c r="BT74" i="3"/>
  <c r="BT75" i="3"/>
  <c r="BT76" i="3"/>
  <c r="BT77" i="3"/>
  <c r="BT78" i="3"/>
  <c r="BT79" i="3"/>
  <c r="BT80" i="3"/>
  <c r="BT81" i="3"/>
  <c r="BT82" i="3"/>
  <c r="BT83" i="3"/>
  <c r="BT84" i="3"/>
  <c r="BT85" i="3"/>
  <c r="BT86" i="3"/>
  <c r="BT87" i="3"/>
  <c r="BT88" i="3"/>
  <c r="BT89" i="3"/>
  <c r="BT90" i="3"/>
  <c r="BT91" i="3"/>
  <c r="BT92" i="3"/>
  <c r="BT93" i="3"/>
  <c r="BT94" i="3"/>
  <c r="BT95" i="3"/>
  <c r="BT96" i="3"/>
  <c r="BT97" i="3"/>
  <c r="BT98" i="3"/>
  <c r="BT99" i="3"/>
  <c r="BT100" i="3"/>
  <c r="BT101" i="3"/>
  <c r="BT102" i="3"/>
  <c r="BT103" i="3"/>
  <c r="BT104" i="3"/>
  <c r="BT105" i="3"/>
  <c r="BT106" i="3"/>
  <c r="BT107" i="3"/>
  <c r="BT108" i="3"/>
  <c r="BT109" i="3"/>
  <c r="BT110" i="3"/>
  <c r="BT111" i="3"/>
  <c r="BT112" i="3"/>
  <c r="BT113" i="3"/>
  <c r="BT114" i="3"/>
  <c r="BT115" i="3"/>
  <c r="BT116" i="3"/>
  <c r="BT117" i="3"/>
  <c r="BT118" i="3"/>
  <c r="BT119" i="3"/>
  <c r="BT120" i="3"/>
  <c r="BT121" i="3"/>
  <c r="BT122" i="3"/>
  <c r="BT123" i="3"/>
  <c r="BT124" i="3"/>
  <c r="BT125" i="3"/>
  <c r="BT126" i="3"/>
  <c r="BT127" i="3"/>
  <c r="BT128" i="3"/>
  <c r="BT129" i="3"/>
  <c r="BT130" i="3"/>
  <c r="BT131" i="3"/>
  <c r="BT132" i="3"/>
  <c r="BT133" i="3"/>
  <c r="BT134" i="3"/>
  <c r="BT135" i="3"/>
  <c r="BT136" i="3"/>
  <c r="BT137" i="3"/>
  <c r="BT138" i="3"/>
  <c r="BT139" i="3"/>
  <c r="BT140" i="3"/>
  <c r="BT141" i="3"/>
  <c r="BT142" i="3"/>
  <c r="BT143" i="3"/>
  <c r="BT144" i="3"/>
  <c r="BT145" i="3"/>
  <c r="BT146" i="3"/>
  <c r="BT147" i="3"/>
  <c r="BT148" i="3"/>
  <c r="BT149" i="3"/>
  <c r="BT150" i="3"/>
  <c r="BT151" i="3"/>
  <c r="BT152" i="3"/>
  <c r="BT153" i="3"/>
  <c r="BT154" i="3"/>
  <c r="BT155" i="3"/>
  <c r="BT156" i="3"/>
  <c r="BT157" i="3"/>
  <c r="BT158" i="3"/>
  <c r="BT159" i="3"/>
  <c r="BT160" i="3"/>
  <c r="BT161" i="3"/>
  <c r="BT162" i="3"/>
  <c r="BT163" i="3"/>
  <c r="BT164" i="3"/>
  <c r="BT165" i="3"/>
  <c r="BT166" i="3"/>
  <c r="BT167" i="3"/>
  <c r="BT168" i="3"/>
  <c r="BT169" i="3"/>
  <c r="BT170" i="3"/>
  <c r="BT171" i="3"/>
  <c r="BT172" i="3"/>
  <c r="BT173" i="3"/>
  <c r="BT174" i="3"/>
  <c r="BT175" i="3"/>
  <c r="BT176" i="3"/>
  <c r="BT177" i="3"/>
  <c r="BT178" i="3"/>
  <c r="BT179" i="3"/>
  <c r="BT180" i="3"/>
  <c r="BT181" i="3"/>
  <c r="BT182" i="3"/>
  <c r="BT183" i="3"/>
  <c r="BT184" i="3"/>
  <c r="BT185" i="3"/>
  <c r="BT186" i="3"/>
  <c r="BT187" i="3"/>
  <c r="BT188" i="3"/>
  <c r="BT189" i="3"/>
  <c r="BT190" i="3"/>
  <c r="BT191" i="3"/>
  <c r="BT192" i="3"/>
  <c r="BT193" i="3"/>
  <c r="BR213" i="3"/>
  <c r="BF2" i="3"/>
  <c r="BF3" i="3"/>
  <c r="BF4" i="3"/>
  <c r="BF5" i="3"/>
  <c r="BF6" i="3"/>
  <c r="BF7" i="3"/>
  <c r="BF8" i="3"/>
  <c r="BF9" i="3"/>
  <c r="BF10" i="3"/>
  <c r="BF11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64" i="3"/>
  <c r="BF65" i="3"/>
  <c r="BF66" i="3"/>
  <c r="BF67" i="3"/>
  <c r="BF68" i="3"/>
  <c r="BF69" i="3"/>
  <c r="BF70" i="3"/>
  <c r="BF71" i="3"/>
  <c r="BF72" i="3"/>
  <c r="BF73" i="3"/>
  <c r="BF74" i="3"/>
  <c r="BF75" i="3"/>
  <c r="BF76" i="3"/>
  <c r="BF77" i="3"/>
  <c r="BF78" i="3"/>
  <c r="BF79" i="3"/>
  <c r="BF80" i="3"/>
  <c r="BF81" i="3"/>
  <c r="BF82" i="3"/>
  <c r="BF83" i="3"/>
  <c r="BF84" i="3"/>
  <c r="BF85" i="3"/>
  <c r="BF86" i="3"/>
  <c r="BF87" i="3"/>
  <c r="BF88" i="3"/>
  <c r="BF89" i="3"/>
  <c r="BF90" i="3"/>
  <c r="BF91" i="3"/>
  <c r="BF92" i="3"/>
  <c r="BF93" i="3"/>
  <c r="BF94" i="3"/>
  <c r="BF95" i="3"/>
  <c r="BF96" i="3"/>
  <c r="BF97" i="3"/>
  <c r="BF98" i="3"/>
  <c r="BF99" i="3"/>
  <c r="BF100" i="3"/>
  <c r="BF101" i="3"/>
  <c r="BF102" i="3"/>
  <c r="BF103" i="3"/>
  <c r="BF104" i="3"/>
  <c r="BF105" i="3"/>
  <c r="BF106" i="3"/>
  <c r="BF107" i="3"/>
  <c r="BF108" i="3"/>
  <c r="BF109" i="3"/>
  <c r="BF110" i="3"/>
  <c r="BF111" i="3"/>
  <c r="BF112" i="3"/>
  <c r="BF113" i="3"/>
  <c r="BF114" i="3"/>
  <c r="BF115" i="3"/>
  <c r="BF116" i="3"/>
  <c r="BF117" i="3"/>
  <c r="BF118" i="3"/>
  <c r="BF119" i="3"/>
  <c r="BF120" i="3"/>
  <c r="BF121" i="3"/>
  <c r="BF122" i="3"/>
  <c r="BF123" i="3"/>
  <c r="BF124" i="3"/>
  <c r="BF125" i="3"/>
  <c r="BF126" i="3"/>
  <c r="BF127" i="3"/>
  <c r="BF128" i="3"/>
  <c r="BF129" i="3"/>
  <c r="BF130" i="3"/>
  <c r="BF131" i="3"/>
  <c r="BF132" i="3"/>
  <c r="BF133" i="3"/>
  <c r="BF134" i="3"/>
  <c r="BF135" i="3"/>
  <c r="BF136" i="3"/>
  <c r="BF137" i="3"/>
  <c r="BF138" i="3"/>
  <c r="BF139" i="3"/>
  <c r="BF140" i="3"/>
  <c r="BF141" i="3"/>
  <c r="BF142" i="3"/>
  <c r="BF143" i="3"/>
  <c r="BF144" i="3"/>
  <c r="BF145" i="3"/>
  <c r="BF146" i="3"/>
  <c r="BF147" i="3"/>
  <c r="BF148" i="3"/>
  <c r="BF149" i="3"/>
  <c r="BF150" i="3"/>
  <c r="BF151" i="3"/>
  <c r="BF152" i="3"/>
  <c r="BF153" i="3"/>
  <c r="BF154" i="3"/>
  <c r="BF155" i="3"/>
  <c r="BF156" i="3"/>
  <c r="BF157" i="3"/>
  <c r="BF158" i="3"/>
  <c r="BF159" i="3"/>
  <c r="BF160" i="3"/>
  <c r="BF161" i="3"/>
  <c r="BF162" i="3"/>
  <c r="BF163" i="3"/>
  <c r="BF164" i="3"/>
  <c r="BF165" i="3"/>
  <c r="BF166" i="3"/>
  <c r="BF167" i="3"/>
  <c r="BF168" i="3"/>
  <c r="BF169" i="3"/>
  <c r="BF170" i="3"/>
  <c r="BF171" i="3"/>
  <c r="BF172" i="3"/>
  <c r="BF173" i="3"/>
  <c r="BF174" i="3"/>
  <c r="BF175" i="3"/>
  <c r="BF176" i="3"/>
  <c r="BF177" i="3"/>
  <c r="BF178" i="3"/>
  <c r="BF179" i="3"/>
  <c r="BF180" i="3"/>
  <c r="BF181" i="3"/>
  <c r="BF182" i="3"/>
  <c r="BF183" i="3"/>
  <c r="BF184" i="3"/>
  <c r="BF185" i="3"/>
  <c r="BF186" i="3"/>
  <c r="BF187" i="3"/>
  <c r="BF188" i="3"/>
  <c r="BF189" i="3"/>
  <c r="BF190" i="3"/>
  <c r="BF191" i="3"/>
  <c r="BF192" i="3"/>
  <c r="BF193" i="3"/>
  <c r="BD213" i="3"/>
  <c r="AY2" i="3"/>
  <c r="AY3" i="3"/>
  <c r="AY4" i="3"/>
  <c r="AY5" i="3"/>
  <c r="AY6" i="3"/>
  <c r="AY7" i="3"/>
  <c r="AY8" i="3"/>
  <c r="AY9" i="3"/>
  <c r="AY10" i="3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AY72" i="3"/>
  <c r="AY73" i="3"/>
  <c r="AY74" i="3"/>
  <c r="AY75" i="3"/>
  <c r="AY76" i="3"/>
  <c r="AY77" i="3"/>
  <c r="AY78" i="3"/>
  <c r="AY79" i="3"/>
  <c r="AY80" i="3"/>
  <c r="AY81" i="3"/>
  <c r="AY82" i="3"/>
  <c r="AY83" i="3"/>
  <c r="AY84" i="3"/>
  <c r="AY85" i="3"/>
  <c r="AY86" i="3"/>
  <c r="AY87" i="3"/>
  <c r="AY88" i="3"/>
  <c r="AY89" i="3"/>
  <c r="AY90" i="3"/>
  <c r="AY91" i="3"/>
  <c r="AY92" i="3"/>
  <c r="AY93" i="3"/>
  <c r="AY94" i="3"/>
  <c r="AY95" i="3"/>
  <c r="AY96" i="3"/>
  <c r="AY97" i="3"/>
  <c r="AY98" i="3"/>
  <c r="AY99" i="3"/>
  <c r="AY100" i="3"/>
  <c r="AY101" i="3"/>
  <c r="AY102" i="3"/>
  <c r="AY103" i="3"/>
  <c r="AY104" i="3"/>
  <c r="AY105" i="3"/>
  <c r="AY106" i="3"/>
  <c r="AY107" i="3"/>
  <c r="AY108" i="3"/>
  <c r="AY109" i="3"/>
  <c r="AY110" i="3"/>
  <c r="AY111" i="3"/>
  <c r="AY112" i="3"/>
  <c r="AY113" i="3"/>
  <c r="AY114" i="3"/>
  <c r="AY115" i="3"/>
  <c r="AY116" i="3"/>
  <c r="AY117" i="3"/>
  <c r="AY118" i="3"/>
  <c r="AY119" i="3"/>
  <c r="AY120" i="3"/>
  <c r="AY121" i="3"/>
  <c r="AY122" i="3"/>
  <c r="AY123" i="3"/>
  <c r="AY124" i="3"/>
  <c r="AY125" i="3"/>
  <c r="AY126" i="3"/>
  <c r="AY127" i="3"/>
  <c r="AY128" i="3"/>
  <c r="AY129" i="3"/>
  <c r="AY130" i="3"/>
  <c r="AY131" i="3"/>
  <c r="AY132" i="3"/>
  <c r="AY133" i="3"/>
  <c r="AY134" i="3"/>
  <c r="AY135" i="3"/>
  <c r="AY136" i="3"/>
  <c r="AY137" i="3"/>
  <c r="AY138" i="3"/>
  <c r="AY139" i="3"/>
  <c r="AY140" i="3"/>
  <c r="AY141" i="3"/>
  <c r="AY142" i="3"/>
  <c r="AY143" i="3"/>
  <c r="AY144" i="3"/>
  <c r="AY145" i="3"/>
  <c r="AY146" i="3"/>
  <c r="AY147" i="3"/>
  <c r="AY148" i="3"/>
  <c r="AY149" i="3"/>
  <c r="AY150" i="3"/>
  <c r="AY151" i="3"/>
  <c r="AY152" i="3"/>
  <c r="AY153" i="3"/>
  <c r="AY154" i="3"/>
  <c r="AY155" i="3"/>
  <c r="AY156" i="3"/>
  <c r="AY157" i="3"/>
  <c r="AY158" i="3"/>
  <c r="AY159" i="3"/>
  <c r="AY160" i="3"/>
  <c r="AY161" i="3"/>
  <c r="AY162" i="3"/>
  <c r="AY163" i="3"/>
  <c r="AY164" i="3"/>
  <c r="AY165" i="3"/>
  <c r="AY166" i="3"/>
  <c r="AY167" i="3"/>
  <c r="AY168" i="3"/>
  <c r="AY169" i="3"/>
  <c r="AY170" i="3"/>
  <c r="AY171" i="3"/>
  <c r="AY172" i="3"/>
  <c r="AY173" i="3"/>
  <c r="AY174" i="3"/>
  <c r="AY175" i="3"/>
  <c r="AY176" i="3"/>
  <c r="AY177" i="3"/>
  <c r="AY178" i="3"/>
  <c r="AY179" i="3"/>
  <c r="AY180" i="3"/>
  <c r="AY181" i="3"/>
  <c r="AY182" i="3"/>
  <c r="AY183" i="3"/>
  <c r="AY184" i="3"/>
  <c r="AY185" i="3"/>
  <c r="AY186" i="3"/>
  <c r="AY187" i="3"/>
  <c r="AY188" i="3"/>
  <c r="AY189" i="3"/>
  <c r="AY190" i="3"/>
  <c r="AY191" i="3"/>
  <c r="AY192" i="3"/>
  <c r="AY193" i="3"/>
  <c r="AW213" i="3"/>
  <c r="BX2" i="3"/>
  <c r="BZ2" i="3"/>
  <c r="BX3" i="3"/>
  <c r="BZ3" i="3"/>
  <c r="BX4" i="3"/>
  <c r="BZ4" i="3"/>
  <c r="BX5" i="3"/>
  <c r="BZ5" i="3"/>
  <c r="BX6" i="3"/>
  <c r="BZ6" i="3"/>
  <c r="BX7" i="3"/>
  <c r="BZ7" i="3"/>
  <c r="BX8" i="3"/>
  <c r="BZ8" i="3"/>
  <c r="BX9" i="3"/>
  <c r="BZ9" i="3"/>
  <c r="BX10" i="3"/>
  <c r="BZ10" i="3"/>
  <c r="BX11" i="3"/>
  <c r="BZ11" i="3"/>
  <c r="BX12" i="3"/>
  <c r="BZ12" i="3"/>
  <c r="BX13" i="3"/>
  <c r="BZ13" i="3"/>
  <c r="BX14" i="3"/>
  <c r="BZ14" i="3"/>
  <c r="BX15" i="3"/>
  <c r="BZ15" i="3"/>
  <c r="BX16" i="3"/>
  <c r="BZ16" i="3"/>
  <c r="BX17" i="3"/>
  <c r="BZ17" i="3"/>
  <c r="BX18" i="3"/>
  <c r="BZ18" i="3"/>
  <c r="BX19" i="3"/>
  <c r="BZ19" i="3"/>
  <c r="BX20" i="3"/>
  <c r="BZ20" i="3"/>
  <c r="BX21" i="3"/>
  <c r="BZ21" i="3"/>
  <c r="BX22" i="3"/>
  <c r="BZ22" i="3"/>
  <c r="BX23" i="3"/>
  <c r="BZ23" i="3"/>
  <c r="BX24" i="3"/>
  <c r="BZ24" i="3"/>
  <c r="BX25" i="3"/>
  <c r="BZ25" i="3"/>
  <c r="BX26" i="3"/>
  <c r="BZ26" i="3"/>
  <c r="BX27" i="3"/>
  <c r="BZ27" i="3"/>
  <c r="BX28" i="3"/>
  <c r="BZ28" i="3"/>
  <c r="BX29" i="3"/>
  <c r="BZ29" i="3"/>
  <c r="BX30" i="3"/>
  <c r="BZ30" i="3"/>
  <c r="BX31" i="3"/>
  <c r="BZ31" i="3"/>
  <c r="BX32" i="3"/>
  <c r="BZ32" i="3"/>
  <c r="BX33" i="3"/>
  <c r="BZ33" i="3"/>
  <c r="BX34" i="3"/>
  <c r="BZ34" i="3"/>
  <c r="BX35" i="3"/>
  <c r="BZ35" i="3"/>
  <c r="BX36" i="3"/>
  <c r="BZ36" i="3"/>
  <c r="BX37" i="3"/>
  <c r="BZ37" i="3"/>
  <c r="BX38" i="3"/>
  <c r="BZ38" i="3"/>
  <c r="BX39" i="3"/>
  <c r="BZ39" i="3"/>
  <c r="BX40" i="3"/>
  <c r="BZ40" i="3"/>
  <c r="BX41" i="3"/>
  <c r="BZ41" i="3"/>
  <c r="BX42" i="3"/>
  <c r="BZ42" i="3"/>
  <c r="BX43" i="3"/>
  <c r="BZ43" i="3"/>
  <c r="BX44" i="3"/>
  <c r="BZ44" i="3"/>
  <c r="BX45" i="3"/>
  <c r="BZ45" i="3"/>
  <c r="BX46" i="3"/>
  <c r="BZ46" i="3"/>
  <c r="BX47" i="3"/>
  <c r="BZ47" i="3"/>
  <c r="BX48" i="3"/>
  <c r="BZ48" i="3"/>
  <c r="BX49" i="3"/>
  <c r="BZ49" i="3"/>
  <c r="BX50" i="3"/>
  <c r="BZ50" i="3"/>
  <c r="BX51" i="3"/>
  <c r="BZ51" i="3"/>
  <c r="BX52" i="3"/>
  <c r="BZ52" i="3"/>
  <c r="BX53" i="3"/>
  <c r="BZ53" i="3"/>
  <c r="BX54" i="3"/>
  <c r="BZ54" i="3"/>
  <c r="BX55" i="3"/>
  <c r="BZ55" i="3"/>
  <c r="BX56" i="3"/>
  <c r="BZ56" i="3"/>
  <c r="BX57" i="3"/>
  <c r="BZ57" i="3"/>
  <c r="BX58" i="3"/>
  <c r="BZ58" i="3"/>
  <c r="BX59" i="3"/>
  <c r="BZ59" i="3"/>
  <c r="BX60" i="3"/>
  <c r="BZ60" i="3"/>
  <c r="BX61" i="3"/>
  <c r="BZ61" i="3"/>
  <c r="BX62" i="3"/>
  <c r="BZ62" i="3"/>
  <c r="BX63" i="3"/>
  <c r="BZ63" i="3"/>
  <c r="BX64" i="3"/>
  <c r="BZ64" i="3"/>
  <c r="BX65" i="3"/>
  <c r="BZ65" i="3"/>
  <c r="BX66" i="3"/>
  <c r="BZ66" i="3"/>
  <c r="BX67" i="3"/>
  <c r="BZ67" i="3"/>
  <c r="BX68" i="3"/>
  <c r="BZ68" i="3"/>
  <c r="BX69" i="3"/>
  <c r="BZ69" i="3"/>
  <c r="BX70" i="3"/>
  <c r="BZ70" i="3"/>
  <c r="BX71" i="3"/>
  <c r="BZ71" i="3"/>
  <c r="BX72" i="3"/>
  <c r="BZ72" i="3"/>
  <c r="BX73" i="3"/>
  <c r="BZ73" i="3"/>
  <c r="BX74" i="3"/>
  <c r="BZ74" i="3"/>
  <c r="BX75" i="3"/>
  <c r="BZ75" i="3"/>
  <c r="BX76" i="3"/>
  <c r="BZ76" i="3"/>
  <c r="BX77" i="3"/>
  <c r="BZ77" i="3"/>
  <c r="BX78" i="3"/>
  <c r="BZ78" i="3"/>
  <c r="BX79" i="3"/>
  <c r="BZ79" i="3"/>
  <c r="BX80" i="3"/>
  <c r="BZ80" i="3"/>
  <c r="BX81" i="3"/>
  <c r="BZ81" i="3"/>
  <c r="BX82" i="3"/>
  <c r="BZ82" i="3"/>
  <c r="BX83" i="3"/>
  <c r="BZ83" i="3"/>
  <c r="BX84" i="3"/>
  <c r="BZ84" i="3"/>
  <c r="BX85" i="3"/>
  <c r="BZ85" i="3"/>
  <c r="BX86" i="3"/>
  <c r="BZ86" i="3"/>
  <c r="BX87" i="3"/>
  <c r="BZ87" i="3"/>
  <c r="BX88" i="3"/>
  <c r="BZ88" i="3"/>
  <c r="BX89" i="3"/>
  <c r="BZ89" i="3"/>
  <c r="BX90" i="3"/>
  <c r="BZ90" i="3"/>
  <c r="BX91" i="3"/>
  <c r="BZ91" i="3"/>
  <c r="BX92" i="3"/>
  <c r="BZ92" i="3"/>
  <c r="BX93" i="3"/>
  <c r="BZ93" i="3"/>
  <c r="BX94" i="3"/>
  <c r="BZ94" i="3"/>
  <c r="BX95" i="3"/>
  <c r="BZ95" i="3"/>
  <c r="BX96" i="3"/>
  <c r="BZ96" i="3"/>
  <c r="BX97" i="3"/>
  <c r="BZ97" i="3"/>
  <c r="BX98" i="3"/>
  <c r="BZ98" i="3"/>
  <c r="BX99" i="3"/>
  <c r="BZ99" i="3"/>
  <c r="BX100" i="3"/>
  <c r="BZ100" i="3"/>
  <c r="BX101" i="3"/>
  <c r="BZ101" i="3"/>
  <c r="BX102" i="3"/>
  <c r="BZ102" i="3"/>
  <c r="BX103" i="3"/>
  <c r="BZ103" i="3"/>
  <c r="BX104" i="3"/>
  <c r="BZ104" i="3"/>
  <c r="BX105" i="3"/>
  <c r="BZ105" i="3"/>
  <c r="BX106" i="3"/>
  <c r="BZ106" i="3"/>
  <c r="BX107" i="3"/>
  <c r="BZ107" i="3"/>
  <c r="BX108" i="3"/>
  <c r="BZ108" i="3"/>
  <c r="BX109" i="3"/>
  <c r="BZ109" i="3"/>
  <c r="BX110" i="3"/>
  <c r="BZ110" i="3"/>
  <c r="BX111" i="3"/>
  <c r="BZ111" i="3"/>
  <c r="BX112" i="3"/>
  <c r="BZ112" i="3"/>
  <c r="BX113" i="3"/>
  <c r="BZ113" i="3"/>
  <c r="BX114" i="3"/>
  <c r="BZ114" i="3"/>
  <c r="BX115" i="3"/>
  <c r="BZ115" i="3"/>
  <c r="BX116" i="3"/>
  <c r="BZ116" i="3"/>
  <c r="BX117" i="3"/>
  <c r="BZ117" i="3"/>
  <c r="BX118" i="3"/>
  <c r="BZ118" i="3"/>
  <c r="BX119" i="3"/>
  <c r="BZ119" i="3"/>
  <c r="BX120" i="3"/>
  <c r="BZ120" i="3"/>
  <c r="BX121" i="3"/>
  <c r="BZ121" i="3"/>
  <c r="BX122" i="3"/>
  <c r="BZ122" i="3"/>
  <c r="BX123" i="3"/>
  <c r="BZ123" i="3"/>
  <c r="BX124" i="3"/>
  <c r="BZ124" i="3"/>
  <c r="BX125" i="3"/>
  <c r="BZ125" i="3"/>
  <c r="BX126" i="3"/>
  <c r="BZ126" i="3"/>
  <c r="BX127" i="3"/>
  <c r="BZ127" i="3"/>
  <c r="BX128" i="3"/>
  <c r="BZ128" i="3"/>
  <c r="BX129" i="3"/>
  <c r="BZ129" i="3"/>
  <c r="BX130" i="3"/>
  <c r="BZ130" i="3"/>
  <c r="BX131" i="3"/>
  <c r="BZ131" i="3"/>
  <c r="BX132" i="3"/>
  <c r="BZ132" i="3"/>
  <c r="BX133" i="3"/>
  <c r="BZ133" i="3"/>
  <c r="BX134" i="3"/>
  <c r="BZ134" i="3"/>
  <c r="BX135" i="3"/>
  <c r="BZ135" i="3"/>
  <c r="BX136" i="3"/>
  <c r="BZ136" i="3"/>
  <c r="BX137" i="3"/>
  <c r="BZ137" i="3"/>
  <c r="BX138" i="3"/>
  <c r="BZ138" i="3"/>
  <c r="BX139" i="3"/>
  <c r="BZ139" i="3"/>
  <c r="BX140" i="3"/>
  <c r="BZ140" i="3"/>
  <c r="BX141" i="3"/>
  <c r="BZ141" i="3"/>
  <c r="BX142" i="3"/>
  <c r="BZ142" i="3"/>
  <c r="BX143" i="3"/>
  <c r="BZ143" i="3"/>
  <c r="BX144" i="3"/>
  <c r="BZ144" i="3"/>
  <c r="BX145" i="3"/>
  <c r="BZ145" i="3"/>
  <c r="BX146" i="3"/>
  <c r="BZ146" i="3"/>
  <c r="BX147" i="3"/>
  <c r="BZ147" i="3"/>
  <c r="BX148" i="3"/>
  <c r="BZ148" i="3"/>
  <c r="BX149" i="3"/>
  <c r="BZ149" i="3"/>
  <c r="BX150" i="3"/>
  <c r="BZ150" i="3"/>
  <c r="BX151" i="3"/>
  <c r="BZ151" i="3"/>
  <c r="BX152" i="3"/>
  <c r="BZ152" i="3"/>
  <c r="BX153" i="3"/>
  <c r="BZ153" i="3"/>
  <c r="BX154" i="3"/>
  <c r="BZ154" i="3"/>
  <c r="BX155" i="3"/>
  <c r="BZ155" i="3"/>
  <c r="BX156" i="3"/>
  <c r="BZ156" i="3"/>
  <c r="BX157" i="3"/>
  <c r="BZ157" i="3"/>
  <c r="BX158" i="3"/>
  <c r="BZ158" i="3"/>
  <c r="BX159" i="3"/>
  <c r="BZ159" i="3"/>
  <c r="BX160" i="3"/>
  <c r="BZ160" i="3"/>
  <c r="BX161" i="3"/>
  <c r="BZ161" i="3"/>
  <c r="BX162" i="3"/>
  <c r="BZ162" i="3"/>
  <c r="BX163" i="3"/>
  <c r="BZ163" i="3"/>
  <c r="BX164" i="3"/>
  <c r="BZ164" i="3"/>
  <c r="BX165" i="3"/>
  <c r="BZ165" i="3"/>
  <c r="BX166" i="3"/>
  <c r="BZ166" i="3"/>
  <c r="BX167" i="3"/>
  <c r="BZ167" i="3"/>
  <c r="BX168" i="3"/>
  <c r="BZ168" i="3"/>
  <c r="BX169" i="3"/>
  <c r="BZ169" i="3"/>
  <c r="BX170" i="3"/>
  <c r="BZ170" i="3"/>
  <c r="BX171" i="3"/>
  <c r="BZ171" i="3"/>
  <c r="BX172" i="3"/>
  <c r="BZ172" i="3"/>
  <c r="BX173" i="3"/>
  <c r="BZ173" i="3"/>
  <c r="BX174" i="3"/>
  <c r="BZ174" i="3"/>
  <c r="BX175" i="3"/>
  <c r="BZ175" i="3"/>
  <c r="BX176" i="3"/>
  <c r="BZ176" i="3"/>
  <c r="BX177" i="3"/>
  <c r="BZ177" i="3"/>
  <c r="BX178" i="3"/>
  <c r="BZ178" i="3"/>
  <c r="BX179" i="3"/>
  <c r="BZ179" i="3"/>
  <c r="BX180" i="3"/>
  <c r="BZ180" i="3"/>
  <c r="BX181" i="3"/>
  <c r="BZ181" i="3"/>
  <c r="BX182" i="3"/>
  <c r="BZ182" i="3"/>
  <c r="BX183" i="3"/>
  <c r="BZ183" i="3"/>
  <c r="BX184" i="3"/>
  <c r="BZ184" i="3"/>
  <c r="BX185" i="3"/>
  <c r="BZ185" i="3"/>
  <c r="BX186" i="3"/>
  <c r="BZ186" i="3"/>
  <c r="BX187" i="3"/>
  <c r="BZ187" i="3"/>
  <c r="BX188" i="3"/>
  <c r="BZ188" i="3"/>
  <c r="BX189" i="3"/>
  <c r="BZ189" i="3"/>
  <c r="BX190" i="3"/>
  <c r="BZ190" i="3"/>
  <c r="BX191" i="3"/>
  <c r="BZ191" i="3"/>
  <c r="BX192" i="3"/>
  <c r="BZ192" i="3"/>
  <c r="BX193" i="3"/>
  <c r="BZ193" i="3"/>
  <c r="BY212" i="3"/>
  <c r="BQ2" i="3"/>
  <c r="BS2" i="3"/>
  <c r="BQ3" i="3"/>
  <c r="BS3" i="3"/>
  <c r="BQ4" i="3"/>
  <c r="BS4" i="3"/>
  <c r="BQ5" i="3"/>
  <c r="BS5" i="3"/>
  <c r="BQ6" i="3"/>
  <c r="BS6" i="3"/>
  <c r="BQ7" i="3"/>
  <c r="BS7" i="3"/>
  <c r="BQ8" i="3"/>
  <c r="BS8" i="3"/>
  <c r="BQ9" i="3"/>
  <c r="BS9" i="3"/>
  <c r="BQ10" i="3"/>
  <c r="BS10" i="3"/>
  <c r="BQ11" i="3"/>
  <c r="BS11" i="3"/>
  <c r="BQ12" i="3"/>
  <c r="BS12" i="3"/>
  <c r="BQ13" i="3"/>
  <c r="BS13" i="3"/>
  <c r="BQ14" i="3"/>
  <c r="BS14" i="3"/>
  <c r="BQ15" i="3"/>
  <c r="BS15" i="3"/>
  <c r="BQ16" i="3"/>
  <c r="BS16" i="3"/>
  <c r="BQ17" i="3"/>
  <c r="BS17" i="3"/>
  <c r="BQ18" i="3"/>
  <c r="BS18" i="3"/>
  <c r="BQ19" i="3"/>
  <c r="BS19" i="3"/>
  <c r="BQ20" i="3"/>
  <c r="BS20" i="3"/>
  <c r="BQ21" i="3"/>
  <c r="BS21" i="3"/>
  <c r="BQ22" i="3"/>
  <c r="BS22" i="3"/>
  <c r="BQ23" i="3"/>
  <c r="BS23" i="3"/>
  <c r="BQ24" i="3"/>
  <c r="BS24" i="3"/>
  <c r="BQ25" i="3"/>
  <c r="BS25" i="3"/>
  <c r="BQ26" i="3"/>
  <c r="BS26" i="3"/>
  <c r="BQ27" i="3"/>
  <c r="BS27" i="3"/>
  <c r="BQ28" i="3"/>
  <c r="BS28" i="3"/>
  <c r="BQ29" i="3"/>
  <c r="BS29" i="3"/>
  <c r="BQ30" i="3"/>
  <c r="BS30" i="3"/>
  <c r="BQ31" i="3"/>
  <c r="BS31" i="3"/>
  <c r="BQ32" i="3"/>
  <c r="BS32" i="3"/>
  <c r="BQ33" i="3"/>
  <c r="BS33" i="3"/>
  <c r="BQ34" i="3"/>
  <c r="BS34" i="3"/>
  <c r="BQ35" i="3"/>
  <c r="BS35" i="3"/>
  <c r="BQ36" i="3"/>
  <c r="BS36" i="3"/>
  <c r="BQ37" i="3"/>
  <c r="BS37" i="3"/>
  <c r="BQ38" i="3"/>
  <c r="BS38" i="3"/>
  <c r="BQ39" i="3"/>
  <c r="BS39" i="3"/>
  <c r="BQ40" i="3"/>
  <c r="BS40" i="3"/>
  <c r="BQ41" i="3"/>
  <c r="BS41" i="3"/>
  <c r="BQ42" i="3"/>
  <c r="BS42" i="3"/>
  <c r="BQ43" i="3"/>
  <c r="BS43" i="3"/>
  <c r="BQ44" i="3"/>
  <c r="BS44" i="3"/>
  <c r="BQ45" i="3"/>
  <c r="BS45" i="3"/>
  <c r="BQ46" i="3"/>
  <c r="BS46" i="3"/>
  <c r="BQ47" i="3"/>
  <c r="BS47" i="3"/>
  <c r="BQ48" i="3"/>
  <c r="BS48" i="3"/>
  <c r="BQ49" i="3"/>
  <c r="BS49" i="3"/>
  <c r="BQ50" i="3"/>
  <c r="BS50" i="3"/>
  <c r="BQ51" i="3"/>
  <c r="BS51" i="3"/>
  <c r="BQ52" i="3"/>
  <c r="BS52" i="3"/>
  <c r="BQ53" i="3"/>
  <c r="BS53" i="3"/>
  <c r="BQ54" i="3"/>
  <c r="BS54" i="3"/>
  <c r="BQ55" i="3"/>
  <c r="BS55" i="3"/>
  <c r="BQ56" i="3"/>
  <c r="BS56" i="3"/>
  <c r="BQ57" i="3"/>
  <c r="BS57" i="3"/>
  <c r="BQ58" i="3"/>
  <c r="BS58" i="3"/>
  <c r="BQ59" i="3"/>
  <c r="BS59" i="3"/>
  <c r="BQ60" i="3"/>
  <c r="BS60" i="3"/>
  <c r="BQ61" i="3"/>
  <c r="BS61" i="3"/>
  <c r="BQ62" i="3"/>
  <c r="BS62" i="3"/>
  <c r="BQ63" i="3"/>
  <c r="BS63" i="3"/>
  <c r="BQ64" i="3"/>
  <c r="BS64" i="3"/>
  <c r="BQ65" i="3"/>
  <c r="BS65" i="3"/>
  <c r="BQ66" i="3"/>
  <c r="BS66" i="3"/>
  <c r="BQ67" i="3"/>
  <c r="BS67" i="3"/>
  <c r="BQ68" i="3"/>
  <c r="BS68" i="3"/>
  <c r="BQ69" i="3"/>
  <c r="BS69" i="3"/>
  <c r="BQ70" i="3"/>
  <c r="BS70" i="3"/>
  <c r="BQ71" i="3"/>
  <c r="BS71" i="3"/>
  <c r="BQ72" i="3"/>
  <c r="BS72" i="3"/>
  <c r="BQ73" i="3"/>
  <c r="BS73" i="3"/>
  <c r="BQ74" i="3"/>
  <c r="BS74" i="3"/>
  <c r="BQ75" i="3"/>
  <c r="BS75" i="3"/>
  <c r="BQ76" i="3"/>
  <c r="BS76" i="3"/>
  <c r="BQ77" i="3"/>
  <c r="BS77" i="3"/>
  <c r="BQ78" i="3"/>
  <c r="BS78" i="3"/>
  <c r="BQ79" i="3"/>
  <c r="BS79" i="3"/>
  <c r="BQ80" i="3"/>
  <c r="BS80" i="3"/>
  <c r="BQ81" i="3"/>
  <c r="BS81" i="3"/>
  <c r="BQ82" i="3"/>
  <c r="BS82" i="3"/>
  <c r="BQ83" i="3"/>
  <c r="BS83" i="3"/>
  <c r="BQ84" i="3"/>
  <c r="BS84" i="3"/>
  <c r="BQ85" i="3"/>
  <c r="BS85" i="3"/>
  <c r="BQ86" i="3"/>
  <c r="BS86" i="3"/>
  <c r="BQ87" i="3"/>
  <c r="BS87" i="3"/>
  <c r="BQ88" i="3"/>
  <c r="BS88" i="3"/>
  <c r="BQ89" i="3"/>
  <c r="BS89" i="3"/>
  <c r="BQ90" i="3"/>
  <c r="BS90" i="3"/>
  <c r="BQ91" i="3"/>
  <c r="BS91" i="3"/>
  <c r="BQ92" i="3"/>
  <c r="BS92" i="3"/>
  <c r="BQ93" i="3"/>
  <c r="BS93" i="3"/>
  <c r="BQ94" i="3"/>
  <c r="BS94" i="3"/>
  <c r="BQ95" i="3"/>
  <c r="BS95" i="3"/>
  <c r="BQ96" i="3"/>
  <c r="BS96" i="3"/>
  <c r="BQ97" i="3"/>
  <c r="BS97" i="3"/>
  <c r="BQ98" i="3"/>
  <c r="BS98" i="3"/>
  <c r="BQ99" i="3"/>
  <c r="BS99" i="3"/>
  <c r="BQ100" i="3"/>
  <c r="BS100" i="3"/>
  <c r="BQ101" i="3"/>
  <c r="BS101" i="3"/>
  <c r="BQ102" i="3"/>
  <c r="BS102" i="3"/>
  <c r="BQ103" i="3"/>
  <c r="BS103" i="3"/>
  <c r="BQ104" i="3"/>
  <c r="BS104" i="3"/>
  <c r="BQ105" i="3"/>
  <c r="BS105" i="3"/>
  <c r="BQ106" i="3"/>
  <c r="BS106" i="3"/>
  <c r="BQ107" i="3"/>
  <c r="BS107" i="3"/>
  <c r="BQ108" i="3"/>
  <c r="BS108" i="3"/>
  <c r="BQ109" i="3"/>
  <c r="BS109" i="3"/>
  <c r="BQ110" i="3"/>
  <c r="BS110" i="3"/>
  <c r="BQ111" i="3"/>
  <c r="BS111" i="3"/>
  <c r="BQ112" i="3"/>
  <c r="BS112" i="3"/>
  <c r="BQ113" i="3"/>
  <c r="BS113" i="3"/>
  <c r="BQ114" i="3"/>
  <c r="BS114" i="3"/>
  <c r="BQ115" i="3"/>
  <c r="BS115" i="3"/>
  <c r="BQ116" i="3"/>
  <c r="BS116" i="3"/>
  <c r="BQ117" i="3"/>
  <c r="BS117" i="3"/>
  <c r="BQ118" i="3"/>
  <c r="BS118" i="3"/>
  <c r="BQ119" i="3"/>
  <c r="BS119" i="3"/>
  <c r="BQ120" i="3"/>
  <c r="BS120" i="3"/>
  <c r="BQ121" i="3"/>
  <c r="BS121" i="3"/>
  <c r="BQ122" i="3"/>
  <c r="BS122" i="3"/>
  <c r="BQ123" i="3"/>
  <c r="BS123" i="3"/>
  <c r="BQ124" i="3"/>
  <c r="BS124" i="3"/>
  <c r="BQ125" i="3"/>
  <c r="BS125" i="3"/>
  <c r="BQ126" i="3"/>
  <c r="BS126" i="3"/>
  <c r="BQ127" i="3"/>
  <c r="BS127" i="3"/>
  <c r="BQ128" i="3"/>
  <c r="BS128" i="3"/>
  <c r="BQ129" i="3"/>
  <c r="BS129" i="3"/>
  <c r="BQ130" i="3"/>
  <c r="BS130" i="3"/>
  <c r="BQ131" i="3"/>
  <c r="BS131" i="3"/>
  <c r="BQ132" i="3"/>
  <c r="BS132" i="3"/>
  <c r="BQ133" i="3"/>
  <c r="BS133" i="3"/>
  <c r="BQ134" i="3"/>
  <c r="BS134" i="3"/>
  <c r="BQ135" i="3"/>
  <c r="BS135" i="3"/>
  <c r="BQ136" i="3"/>
  <c r="BS136" i="3"/>
  <c r="BQ137" i="3"/>
  <c r="BS137" i="3"/>
  <c r="BQ138" i="3"/>
  <c r="BS138" i="3"/>
  <c r="BQ139" i="3"/>
  <c r="BS139" i="3"/>
  <c r="BQ140" i="3"/>
  <c r="BS140" i="3"/>
  <c r="BQ141" i="3"/>
  <c r="BS141" i="3"/>
  <c r="BQ142" i="3"/>
  <c r="BS142" i="3"/>
  <c r="BQ143" i="3"/>
  <c r="BS143" i="3"/>
  <c r="BQ144" i="3"/>
  <c r="BS144" i="3"/>
  <c r="BQ145" i="3"/>
  <c r="BS145" i="3"/>
  <c r="BQ146" i="3"/>
  <c r="BS146" i="3"/>
  <c r="BQ147" i="3"/>
  <c r="BS147" i="3"/>
  <c r="BQ148" i="3"/>
  <c r="BS148" i="3"/>
  <c r="BQ149" i="3"/>
  <c r="BS149" i="3"/>
  <c r="BQ150" i="3"/>
  <c r="BS150" i="3"/>
  <c r="BQ151" i="3"/>
  <c r="BS151" i="3"/>
  <c r="BQ152" i="3"/>
  <c r="BS152" i="3"/>
  <c r="BQ153" i="3"/>
  <c r="BS153" i="3"/>
  <c r="BQ154" i="3"/>
  <c r="BS154" i="3"/>
  <c r="BQ155" i="3"/>
  <c r="BS155" i="3"/>
  <c r="BQ156" i="3"/>
  <c r="BS156" i="3"/>
  <c r="BQ157" i="3"/>
  <c r="BS157" i="3"/>
  <c r="BQ158" i="3"/>
  <c r="BS158" i="3"/>
  <c r="BQ159" i="3"/>
  <c r="BS159" i="3"/>
  <c r="BQ160" i="3"/>
  <c r="BS160" i="3"/>
  <c r="BQ161" i="3"/>
  <c r="BS161" i="3"/>
  <c r="BQ162" i="3"/>
  <c r="BS162" i="3"/>
  <c r="BQ163" i="3"/>
  <c r="BS163" i="3"/>
  <c r="BQ164" i="3"/>
  <c r="BS164" i="3"/>
  <c r="BQ165" i="3"/>
  <c r="BS165" i="3"/>
  <c r="BQ166" i="3"/>
  <c r="BS166" i="3"/>
  <c r="BQ167" i="3"/>
  <c r="BS167" i="3"/>
  <c r="BQ168" i="3"/>
  <c r="BS168" i="3"/>
  <c r="BQ169" i="3"/>
  <c r="BS169" i="3"/>
  <c r="BQ170" i="3"/>
  <c r="BS170" i="3"/>
  <c r="BQ171" i="3"/>
  <c r="BS171" i="3"/>
  <c r="BQ172" i="3"/>
  <c r="BS172" i="3"/>
  <c r="BQ173" i="3"/>
  <c r="BS173" i="3"/>
  <c r="BQ174" i="3"/>
  <c r="BS174" i="3"/>
  <c r="BQ175" i="3"/>
  <c r="BS175" i="3"/>
  <c r="BQ176" i="3"/>
  <c r="BS176" i="3"/>
  <c r="BQ177" i="3"/>
  <c r="BS177" i="3"/>
  <c r="BQ178" i="3"/>
  <c r="BS178" i="3"/>
  <c r="BQ179" i="3"/>
  <c r="BS179" i="3"/>
  <c r="BQ180" i="3"/>
  <c r="BS180" i="3"/>
  <c r="BQ181" i="3"/>
  <c r="BS181" i="3"/>
  <c r="BQ182" i="3"/>
  <c r="BS182" i="3"/>
  <c r="BQ183" i="3"/>
  <c r="BS183" i="3"/>
  <c r="BQ184" i="3"/>
  <c r="BS184" i="3"/>
  <c r="BQ185" i="3"/>
  <c r="BS185" i="3"/>
  <c r="BQ186" i="3"/>
  <c r="BS186" i="3"/>
  <c r="BQ187" i="3"/>
  <c r="BS187" i="3"/>
  <c r="BQ188" i="3"/>
  <c r="BS188" i="3"/>
  <c r="BQ189" i="3"/>
  <c r="BS189" i="3"/>
  <c r="BQ190" i="3"/>
  <c r="BS190" i="3"/>
  <c r="BQ191" i="3"/>
  <c r="BS191" i="3"/>
  <c r="BQ192" i="3"/>
  <c r="BS192" i="3"/>
  <c r="BQ193" i="3"/>
  <c r="BS193" i="3"/>
  <c r="BR212" i="3"/>
  <c r="BC2" i="3"/>
  <c r="BE2" i="3"/>
  <c r="BC3" i="3"/>
  <c r="BE3" i="3"/>
  <c r="BC4" i="3"/>
  <c r="BE4" i="3"/>
  <c r="BC5" i="3"/>
  <c r="BE5" i="3"/>
  <c r="BC6" i="3"/>
  <c r="BE6" i="3"/>
  <c r="BC7" i="3"/>
  <c r="BE7" i="3"/>
  <c r="BC8" i="3"/>
  <c r="BE8" i="3"/>
  <c r="BC9" i="3"/>
  <c r="BE9" i="3"/>
  <c r="BC10" i="3"/>
  <c r="BE10" i="3"/>
  <c r="BC11" i="3"/>
  <c r="BE11" i="3"/>
  <c r="BC12" i="3"/>
  <c r="BE12" i="3"/>
  <c r="BC13" i="3"/>
  <c r="BE13" i="3"/>
  <c r="BC14" i="3"/>
  <c r="BE14" i="3"/>
  <c r="BC15" i="3"/>
  <c r="BE15" i="3"/>
  <c r="BC16" i="3"/>
  <c r="BE16" i="3"/>
  <c r="BC17" i="3"/>
  <c r="BE17" i="3"/>
  <c r="BC18" i="3"/>
  <c r="BE18" i="3"/>
  <c r="BC19" i="3"/>
  <c r="BE19" i="3"/>
  <c r="BC20" i="3"/>
  <c r="BE20" i="3"/>
  <c r="BC21" i="3"/>
  <c r="BE21" i="3"/>
  <c r="BC22" i="3"/>
  <c r="BE22" i="3"/>
  <c r="BC23" i="3"/>
  <c r="BE23" i="3"/>
  <c r="BC24" i="3"/>
  <c r="BE24" i="3"/>
  <c r="BC25" i="3"/>
  <c r="BE25" i="3"/>
  <c r="BC26" i="3"/>
  <c r="BE26" i="3"/>
  <c r="BC27" i="3"/>
  <c r="BE27" i="3"/>
  <c r="BC28" i="3"/>
  <c r="BE28" i="3"/>
  <c r="BC29" i="3"/>
  <c r="BE29" i="3"/>
  <c r="BC30" i="3"/>
  <c r="BE30" i="3"/>
  <c r="BC31" i="3"/>
  <c r="BE31" i="3"/>
  <c r="BC32" i="3"/>
  <c r="BE32" i="3"/>
  <c r="BC33" i="3"/>
  <c r="BE33" i="3"/>
  <c r="BC34" i="3"/>
  <c r="BE34" i="3"/>
  <c r="BC35" i="3"/>
  <c r="BE35" i="3"/>
  <c r="BC36" i="3"/>
  <c r="BE36" i="3"/>
  <c r="BC37" i="3"/>
  <c r="BE37" i="3"/>
  <c r="BC38" i="3"/>
  <c r="BE38" i="3"/>
  <c r="BC39" i="3"/>
  <c r="BE39" i="3"/>
  <c r="BC40" i="3"/>
  <c r="BE40" i="3"/>
  <c r="BC41" i="3"/>
  <c r="BE41" i="3"/>
  <c r="BC42" i="3"/>
  <c r="BE42" i="3"/>
  <c r="BC43" i="3"/>
  <c r="BE43" i="3"/>
  <c r="BC44" i="3"/>
  <c r="BE44" i="3"/>
  <c r="BC45" i="3"/>
  <c r="BE45" i="3"/>
  <c r="BC46" i="3"/>
  <c r="BE46" i="3"/>
  <c r="BC47" i="3"/>
  <c r="BE47" i="3"/>
  <c r="BC48" i="3"/>
  <c r="BE48" i="3"/>
  <c r="BC49" i="3"/>
  <c r="BE49" i="3"/>
  <c r="BC50" i="3"/>
  <c r="BE50" i="3"/>
  <c r="BC51" i="3"/>
  <c r="BE51" i="3"/>
  <c r="BC52" i="3"/>
  <c r="BE52" i="3"/>
  <c r="BC53" i="3"/>
  <c r="BE53" i="3"/>
  <c r="BC54" i="3"/>
  <c r="BE54" i="3"/>
  <c r="BC55" i="3"/>
  <c r="BE55" i="3"/>
  <c r="BC56" i="3"/>
  <c r="BE56" i="3"/>
  <c r="BC57" i="3"/>
  <c r="BE57" i="3"/>
  <c r="BC58" i="3"/>
  <c r="BE58" i="3"/>
  <c r="BC59" i="3"/>
  <c r="BE59" i="3"/>
  <c r="BC60" i="3"/>
  <c r="BE60" i="3"/>
  <c r="BC61" i="3"/>
  <c r="BE61" i="3"/>
  <c r="BC62" i="3"/>
  <c r="BE62" i="3"/>
  <c r="BC63" i="3"/>
  <c r="BE63" i="3"/>
  <c r="BC64" i="3"/>
  <c r="BE64" i="3"/>
  <c r="BC65" i="3"/>
  <c r="BE65" i="3"/>
  <c r="BC66" i="3"/>
  <c r="BE66" i="3"/>
  <c r="BC67" i="3"/>
  <c r="BE67" i="3"/>
  <c r="BC68" i="3"/>
  <c r="BE68" i="3"/>
  <c r="BC69" i="3"/>
  <c r="BE69" i="3"/>
  <c r="BC70" i="3"/>
  <c r="BE70" i="3"/>
  <c r="BC71" i="3"/>
  <c r="BE71" i="3"/>
  <c r="BC72" i="3"/>
  <c r="BE72" i="3"/>
  <c r="BC73" i="3"/>
  <c r="BE73" i="3"/>
  <c r="BC74" i="3"/>
  <c r="BE74" i="3"/>
  <c r="BC75" i="3"/>
  <c r="BE75" i="3"/>
  <c r="BC76" i="3"/>
  <c r="BE76" i="3"/>
  <c r="BC77" i="3"/>
  <c r="BE77" i="3"/>
  <c r="BC78" i="3"/>
  <c r="BE78" i="3"/>
  <c r="BC79" i="3"/>
  <c r="BE79" i="3"/>
  <c r="BC80" i="3"/>
  <c r="BE80" i="3"/>
  <c r="BC81" i="3"/>
  <c r="BE81" i="3"/>
  <c r="BC82" i="3"/>
  <c r="BE82" i="3"/>
  <c r="BC83" i="3"/>
  <c r="BE83" i="3"/>
  <c r="BC84" i="3"/>
  <c r="BE84" i="3"/>
  <c r="BC85" i="3"/>
  <c r="BE85" i="3"/>
  <c r="BC86" i="3"/>
  <c r="BE86" i="3"/>
  <c r="BC87" i="3"/>
  <c r="BE87" i="3"/>
  <c r="BC88" i="3"/>
  <c r="BE88" i="3"/>
  <c r="BC89" i="3"/>
  <c r="BE89" i="3"/>
  <c r="BC90" i="3"/>
  <c r="BE90" i="3"/>
  <c r="BC91" i="3"/>
  <c r="BE91" i="3"/>
  <c r="BC92" i="3"/>
  <c r="BE92" i="3"/>
  <c r="BC93" i="3"/>
  <c r="BE93" i="3"/>
  <c r="BC94" i="3"/>
  <c r="BE94" i="3"/>
  <c r="BC95" i="3"/>
  <c r="BE95" i="3"/>
  <c r="BC96" i="3"/>
  <c r="BE96" i="3"/>
  <c r="BC97" i="3"/>
  <c r="BE97" i="3"/>
  <c r="BC98" i="3"/>
  <c r="BE98" i="3"/>
  <c r="BC99" i="3"/>
  <c r="BE99" i="3"/>
  <c r="BC100" i="3"/>
  <c r="BE100" i="3"/>
  <c r="BC101" i="3"/>
  <c r="BE101" i="3"/>
  <c r="BC102" i="3"/>
  <c r="BE102" i="3"/>
  <c r="BC103" i="3"/>
  <c r="BE103" i="3"/>
  <c r="BC104" i="3"/>
  <c r="BE104" i="3"/>
  <c r="BC105" i="3"/>
  <c r="BE105" i="3"/>
  <c r="BC106" i="3"/>
  <c r="BE106" i="3"/>
  <c r="BC107" i="3"/>
  <c r="BE107" i="3"/>
  <c r="BC108" i="3"/>
  <c r="BE108" i="3"/>
  <c r="BC109" i="3"/>
  <c r="BE109" i="3"/>
  <c r="BC110" i="3"/>
  <c r="BE110" i="3"/>
  <c r="BC111" i="3"/>
  <c r="BE111" i="3"/>
  <c r="BC112" i="3"/>
  <c r="BE112" i="3"/>
  <c r="BC113" i="3"/>
  <c r="BE113" i="3"/>
  <c r="BC114" i="3"/>
  <c r="BE114" i="3"/>
  <c r="BC115" i="3"/>
  <c r="BE115" i="3"/>
  <c r="BC116" i="3"/>
  <c r="BE116" i="3"/>
  <c r="BC117" i="3"/>
  <c r="BE117" i="3"/>
  <c r="BC118" i="3"/>
  <c r="BE118" i="3"/>
  <c r="BC119" i="3"/>
  <c r="BE119" i="3"/>
  <c r="BC120" i="3"/>
  <c r="BE120" i="3"/>
  <c r="BC121" i="3"/>
  <c r="BE121" i="3"/>
  <c r="BC122" i="3"/>
  <c r="BE122" i="3"/>
  <c r="BC123" i="3"/>
  <c r="BE123" i="3"/>
  <c r="BC124" i="3"/>
  <c r="BE124" i="3"/>
  <c r="BC125" i="3"/>
  <c r="BE125" i="3"/>
  <c r="BC126" i="3"/>
  <c r="BE126" i="3"/>
  <c r="BC127" i="3"/>
  <c r="BE127" i="3"/>
  <c r="BC128" i="3"/>
  <c r="BE128" i="3"/>
  <c r="BC129" i="3"/>
  <c r="BE129" i="3"/>
  <c r="BC130" i="3"/>
  <c r="BE130" i="3"/>
  <c r="BC131" i="3"/>
  <c r="BE131" i="3"/>
  <c r="BC132" i="3"/>
  <c r="BE132" i="3"/>
  <c r="BC133" i="3"/>
  <c r="BE133" i="3"/>
  <c r="BC134" i="3"/>
  <c r="BE134" i="3"/>
  <c r="BC135" i="3"/>
  <c r="BE135" i="3"/>
  <c r="BC136" i="3"/>
  <c r="BE136" i="3"/>
  <c r="BC137" i="3"/>
  <c r="BE137" i="3"/>
  <c r="BC138" i="3"/>
  <c r="BE138" i="3"/>
  <c r="BC139" i="3"/>
  <c r="BE139" i="3"/>
  <c r="BC140" i="3"/>
  <c r="BE140" i="3"/>
  <c r="BC141" i="3"/>
  <c r="BE141" i="3"/>
  <c r="BC142" i="3"/>
  <c r="BE142" i="3"/>
  <c r="BC143" i="3"/>
  <c r="BE143" i="3"/>
  <c r="BC144" i="3"/>
  <c r="BE144" i="3"/>
  <c r="BC145" i="3"/>
  <c r="BE145" i="3"/>
  <c r="BC146" i="3"/>
  <c r="BE146" i="3"/>
  <c r="BC147" i="3"/>
  <c r="BE147" i="3"/>
  <c r="BC148" i="3"/>
  <c r="BE148" i="3"/>
  <c r="BC149" i="3"/>
  <c r="BE149" i="3"/>
  <c r="BC150" i="3"/>
  <c r="BE150" i="3"/>
  <c r="BC151" i="3"/>
  <c r="BE151" i="3"/>
  <c r="BC152" i="3"/>
  <c r="BE152" i="3"/>
  <c r="BC153" i="3"/>
  <c r="BE153" i="3"/>
  <c r="BC154" i="3"/>
  <c r="BE154" i="3"/>
  <c r="BC155" i="3"/>
  <c r="BE155" i="3"/>
  <c r="BC156" i="3"/>
  <c r="BE156" i="3"/>
  <c r="BC157" i="3"/>
  <c r="BE157" i="3"/>
  <c r="BC158" i="3"/>
  <c r="BE158" i="3"/>
  <c r="BC159" i="3"/>
  <c r="BE159" i="3"/>
  <c r="BC160" i="3"/>
  <c r="BE160" i="3"/>
  <c r="BC161" i="3"/>
  <c r="BE161" i="3"/>
  <c r="BC162" i="3"/>
  <c r="BE162" i="3"/>
  <c r="BC163" i="3"/>
  <c r="BE163" i="3"/>
  <c r="BC164" i="3"/>
  <c r="BE164" i="3"/>
  <c r="BC165" i="3"/>
  <c r="BE165" i="3"/>
  <c r="BC166" i="3"/>
  <c r="BE166" i="3"/>
  <c r="BC167" i="3"/>
  <c r="BE167" i="3"/>
  <c r="BC168" i="3"/>
  <c r="BE168" i="3"/>
  <c r="BC169" i="3"/>
  <c r="BE169" i="3"/>
  <c r="BC170" i="3"/>
  <c r="BE170" i="3"/>
  <c r="BC171" i="3"/>
  <c r="BE171" i="3"/>
  <c r="BC172" i="3"/>
  <c r="BE172" i="3"/>
  <c r="BC173" i="3"/>
  <c r="BE173" i="3"/>
  <c r="BC174" i="3"/>
  <c r="BE174" i="3"/>
  <c r="BC175" i="3"/>
  <c r="BE175" i="3"/>
  <c r="BC176" i="3"/>
  <c r="BE176" i="3"/>
  <c r="BC177" i="3"/>
  <c r="BE177" i="3"/>
  <c r="BC178" i="3"/>
  <c r="BE178" i="3"/>
  <c r="BC179" i="3"/>
  <c r="BE179" i="3"/>
  <c r="BC180" i="3"/>
  <c r="BE180" i="3"/>
  <c r="BC181" i="3"/>
  <c r="BE181" i="3"/>
  <c r="BC182" i="3"/>
  <c r="BE182" i="3"/>
  <c r="BC183" i="3"/>
  <c r="BE183" i="3"/>
  <c r="BC184" i="3"/>
  <c r="BE184" i="3"/>
  <c r="BC185" i="3"/>
  <c r="BE185" i="3"/>
  <c r="BC186" i="3"/>
  <c r="BE186" i="3"/>
  <c r="BC187" i="3"/>
  <c r="BE187" i="3"/>
  <c r="BC188" i="3"/>
  <c r="BE188" i="3"/>
  <c r="BC189" i="3"/>
  <c r="BE189" i="3"/>
  <c r="BC190" i="3"/>
  <c r="BE190" i="3"/>
  <c r="BC191" i="3"/>
  <c r="BE191" i="3"/>
  <c r="BC192" i="3"/>
  <c r="BE192" i="3"/>
  <c r="BC193" i="3"/>
  <c r="BE193" i="3"/>
  <c r="BD212" i="3"/>
  <c r="AV2" i="3"/>
  <c r="AX2" i="3"/>
  <c r="AV3" i="3"/>
  <c r="AX3" i="3"/>
  <c r="AV4" i="3"/>
  <c r="AX4" i="3"/>
  <c r="AV5" i="3"/>
  <c r="AX5" i="3"/>
  <c r="AV6" i="3"/>
  <c r="AX6" i="3"/>
  <c r="AV7" i="3"/>
  <c r="AX7" i="3"/>
  <c r="AV8" i="3"/>
  <c r="AX8" i="3"/>
  <c r="AV9" i="3"/>
  <c r="AX9" i="3"/>
  <c r="AV10" i="3"/>
  <c r="AX10" i="3"/>
  <c r="AV11" i="3"/>
  <c r="AX11" i="3"/>
  <c r="AV12" i="3"/>
  <c r="AX12" i="3"/>
  <c r="AV13" i="3"/>
  <c r="AX13" i="3"/>
  <c r="AV14" i="3"/>
  <c r="AX14" i="3"/>
  <c r="AV15" i="3"/>
  <c r="AX15" i="3"/>
  <c r="AV16" i="3"/>
  <c r="AX16" i="3"/>
  <c r="AV17" i="3"/>
  <c r="AX17" i="3"/>
  <c r="AV18" i="3"/>
  <c r="AX18" i="3"/>
  <c r="AV19" i="3"/>
  <c r="AX19" i="3"/>
  <c r="AV20" i="3"/>
  <c r="AX20" i="3"/>
  <c r="AV21" i="3"/>
  <c r="AX21" i="3"/>
  <c r="AV22" i="3"/>
  <c r="AX22" i="3"/>
  <c r="AV23" i="3"/>
  <c r="AX23" i="3"/>
  <c r="AV24" i="3"/>
  <c r="AX24" i="3"/>
  <c r="AV25" i="3"/>
  <c r="AX25" i="3"/>
  <c r="AV26" i="3"/>
  <c r="AX26" i="3"/>
  <c r="AV27" i="3"/>
  <c r="AX27" i="3"/>
  <c r="AV28" i="3"/>
  <c r="AX28" i="3"/>
  <c r="AV29" i="3"/>
  <c r="AX29" i="3"/>
  <c r="AV30" i="3"/>
  <c r="AX30" i="3"/>
  <c r="AV31" i="3"/>
  <c r="AX31" i="3"/>
  <c r="AV32" i="3"/>
  <c r="AX32" i="3"/>
  <c r="AV33" i="3"/>
  <c r="AX33" i="3"/>
  <c r="AV34" i="3"/>
  <c r="AX34" i="3"/>
  <c r="AV35" i="3"/>
  <c r="AX35" i="3"/>
  <c r="AV36" i="3"/>
  <c r="AX36" i="3"/>
  <c r="AV37" i="3"/>
  <c r="AX37" i="3"/>
  <c r="AV38" i="3"/>
  <c r="AX38" i="3"/>
  <c r="AV39" i="3"/>
  <c r="AX39" i="3"/>
  <c r="AV40" i="3"/>
  <c r="AX40" i="3"/>
  <c r="AV41" i="3"/>
  <c r="AX41" i="3"/>
  <c r="AV42" i="3"/>
  <c r="AX42" i="3"/>
  <c r="AV43" i="3"/>
  <c r="AX43" i="3"/>
  <c r="AV44" i="3"/>
  <c r="AX44" i="3"/>
  <c r="AV45" i="3"/>
  <c r="AX45" i="3"/>
  <c r="AV46" i="3"/>
  <c r="AX46" i="3"/>
  <c r="AV47" i="3"/>
  <c r="AX47" i="3"/>
  <c r="AV48" i="3"/>
  <c r="AX48" i="3"/>
  <c r="AV49" i="3"/>
  <c r="AX49" i="3"/>
  <c r="AV50" i="3"/>
  <c r="AX50" i="3"/>
  <c r="AV51" i="3"/>
  <c r="AX51" i="3"/>
  <c r="AV52" i="3"/>
  <c r="AX52" i="3"/>
  <c r="AV53" i="3"/>
  <c r="AX53" i="3"/>
  <c r="AV54" i="3"/>
  <c r="AX54" i="3"/>
  <c r="AV55" i="3"/>
  <c r="AX55" i="3"/>
  <c r="AV56" i="3"/>
  <c r="AX56" i="3"/>
  <c r="AV57" i="3"/>
  <c r="AX57" i="3"/>
  <c r="AV58" i="3"/>
  <c r="AX58" i="3"/>
  <c r="AV59" i="3"/>
  <c r="AX59" i="3"/>
  <c r="AV60" i="3"/>
  <c r="AX60" i="3"/>
  <c r="AV61" i="3"/>
  <c r="AX61" i="3"/>
  <c r="AV62" i="3"/>
  <c r="AX62" i="3"/>
  <c r="AV63" i="3"/>
  <c r="AX63" i="3"/>
  <c r="AV64" i="3"/>
  <c r="AX64" i="3"/>
  <c r="AV65" i="3"/>
  <c r="AX65" i="3"/>
  <c r="AV66" i="3"/>
  <c r="AX66" i="3"/>
  <c r="AV67" i="3"/>
  <c r="AX67" i="3"/>
  <c r="AV68" i="3"/>
  <c r="AX68" i="3"/>
  <c r="AV69" i="3"/>
  <c r="AX69" i="3"/>
  <c r="AV70" i="3"/>
  <c r="AX70" i="3"/>
  <c r="AV71" i="3"/>
  <c r="AX71" i="3"/>
  <c r="AV72" i="3"/>
  <c r="AX72" i="3"/>
  <c r="AV73" i="3"/>
  <c r="AX73" i="3"/>
  <c r="AV74" i="3"/>
  <c r="AX74" i="3"/>
  <c r="AV75" i="3"/>
  <c r="AX75" i="3"/>
  <c r="AV76" i="3"/>
  <c r="AX76" i="3"/>
  <c r="AV77" i="3"/>
  <c r="AX77" i="3"/>
  <c r="AV78" i="3"/>
  <c r="AX78" i="3"/>
  <c r="AV79" i="3"/>
  <c r="AX79" i="3"/>
  <c r="AV80" i="3"/>
  <c r="AX80" i="3"/>
  <c r="AV81" i="3"/>
  <c r="AX81" i="3"/>
  <c r="AV82" i="3"/>
  <c r="AX82" i="3"/>
  <c r="AV83" i="3"/>
  <c r="AX83" i="3"/>
  <c r="AV84" i="3"/>
  <c r="AX84" i="3"/>
  <c r="AV85" i="3"/>
  <c r="AX85" i="3"/>
  <c r="AV86" i="3"/>
  <c r="AX86" i="3"/>
  <c r="AV87" i="3"/>
  <c r="AX87" i="3"/>
  <c r="AV88" i="3"/>
  <c r="AX88" i="3"/>
  <c r="AV89" i="3"/>
  <c r="AX89" i="3"/>
  <c r="AV90" i="3"/>
  <c r="AX90" i="3"/>
  <c r="AV91" i="3"/>
  <c r="AX91" i="3"/>
  <c r="AV92" i="3"/>
  <c r="AX92" i="3"/>
  <c r="AV93" i="3"/>
  <c r="AX93" i="3"/>
  <c r="AV94" i="3"/>
  <c r="AX94" i="3"/>
  <c r="AV95" i="3"/>
  <c r="AX95" i="3"/>
  <c r="AV96" i="3"/>
  <c r="AX96" i="3"/>
  <c r="AV97" i="3"/>
  <c r="AX97" i="3"/>
  <c r="AV98" i="3"/>
  <c r="AX98" i="3"/>
  <c r="AV99" i="3"/>
  <c r="AX99" i="3"/>
  <c r="AV100" i="3"/>
  <c r="AX100" i="3"/>
  <c r="AV101" i="3"/>
  <c r="AX101" i="3"/>
  <c r="AV102" i="3"/>
  <c r="AX102" i="3"/>
  <c r="AV103" i="3"/>
  <c r="AX103" i="3"/>
  <c r="AV104" i="3"/>
  <c r="AX104" i="3"/>
  <c r="AV105" i="3"/>
  <c r="AX105" i="3"/>
  <c r="AV106" i="3"/>
  <c r="AX106" i="3"/>
  <c r="AV107" i="3"/>
  <c r="AX107" i="3"/>
  <c r="AV108" i="3"/>
  <c r="AX108" i="3"/>
  <c r="AV109" i="3"/>
  <c r="AX109" i="3"/>
  <c r="AV110" i="3"/>
  <c r="AX110" i="3"/>
  <c r="AV111" i="3"/>
  <c r="AX111" i="3"/>
  <c r="AV112" i="3"/>
  <c r="AX112" i="3"/>
  <c r="AV113" i="3"/>
  <c r="AX113" i="3"/>
  <c r="AV114" i="3"/>
  <c r="AX114" i="3"/>
  <c r="AV115" i="3"/>
  <c r="AX115" i="3"/>
  <c r="AV116" i="3"/>
  <c r="AX116" i="3"/>
  <c r="AV117" i="3"/>
  <c r="AX117" i="3"/>
  <c r="AV118" i="3"/>
  <c r="AX118" i="3"/>
  <c r="AV119" i="3"/>
  <c r="AX119" i="3"/>
  <c r="AV120" i="3"/>
  <c r="AX120" i="3"/>
  <c r="AV121" i="3"/>
  <c r="AX121" i="3"/>
  <c r="AV122" i="3"/>
  <c r="AX122" i="3"/>
  <c r="AV123" i="3"/>
  <c r="AX123" i="3"/>
  <c r="AV124" i="3"/>
  <c r="AX124" i="3"/>
  <c r="AV125" i="3"/>
  <c r="AX125" i="3"/>
  <c r="AV126" i="3"/>
  <c r="AX126" i="3"/>
  <c r="AV127" i="3"/>
  <c r="AX127" i="3"/>
  <c r="AV128" i="3"/>
  <c r="AX128" i="3"/>
  <c r="AV129" i="3"/>
  <c r="AX129" i="3"/>
  <c r="AV130" i="3"/>
  <c r="AX130" i="3"/>
  <c r="AV131" i="3"/>
  <c r="AX131" i="3"/>
  <c r="AV132" i="3"/>
  <c r="AX132" i="3"/>
  <c r="AV133" i="3"/>
  <c r="AX133" i="3"/>
  <c r="AV134" i="3"/>
  <c r="AX134" i="3"/>
  <c r="AV135" i="3"/>
  <c r="AX135" i="3"/>
  <c r="AV136" i="3"/>
  <c r="AX136" i="3"/>
  <c r="AV137" i="3"/>
  <c r="AX137" i="3"/>
  <c r="AV138" i="3"/>
  <c r="AX138" i="3"/>
  <c r="AV139" i="3"/>
  <c r="AX139" i="3"/>
  <c r="AV140" i="3"/>
  <c r="AX140" i="3"/>
  <c r="AV141" i="3"/>
  <c r="AX141" i="3"/>
  <c r="AV142" i="3"/>
  <c r="AX142" i="3"/>
  <c r="AV143" i="3"/>
  <c r="AX143" i="3"/>
  <c r="AV144" i="3"/>
  <c r="AX144" i="3"/>
  <c r="AV145" i="3"/>
  <c r="AX145" i="3"/>
  <c r="AV146" i="3"/>
  <c r="AX146" i="3"/>
  <c r="AV147" i="3"/>
  <c r="AX147" i="3"/>
  <c r="AV148" i="3"/>
  <c r="AX148" i="3"/>
  <c r="AV149" i="3"/>
  <c r="AX149" i="3"/>
  <c r="AV150" i="3"/>
  <c r="AX150" i="3"/>
  <c r="AV151" i="3"/>
  <c r="AX151" i="3"/>
  <c r="AV152" i="3"/>
  <c r="AX152" i="3"/>
  <c r="AV153" i="3"/>
  <c r="AX153" i="3"/>
  <c r="AV154" i="3"/>
  <c r="AX154" i="3"/>
  <c r="AV155" i="3"/>
  <c r="AX155" i="3"/>
  <c r="AV156" i="3"/>
  <c r="AX156" i="3"/>
  <c r="AV157" i="3"/>
  <c r="AX157" i="3"/>
  <c r="AV158" i="3"/>
  <c r="AX158" i="3"/>
  <c r="AV159" i="3"/>
  <c r="AX159" i="3"/>
  <c r="AV160" i="3"/>
  <c r="AX160" i="3"/>
  <c r="AV161" i="3"/>
  <c r="AX161" i="3"/>
  <c r="AV162" i="3"/>
  <c r="AX162" i="3"/>
  <c r="AV163" i="3"/>
  <c r="AX163" i="3"/>
  <c r="AV164" i="3"/>
  <c r="AX164" i="3"/>
  <c r="AV165" i="3"/>
  <c r="AX165" i="3"/>
  <c r="AV166" i="3"/>
  <c r="AX166" i="3"/>
  <c r="AV167" i="3"/>
  <c r="AX167" i="3"/>
  <c r="AV168" i="3"/>
  <c r="AX168" i="3"/>
  <c r="AV169" i="3"/>
  <c r="AX169" i="3"/>
  <c r="AV170" i="3"/>
  <c r="AX170" i="3"/>
  <c r="AV171" i="3"/>
  <c r="AX171" i="3"/>
  <c r="AV172" i="3"/>
  <c r="AX172" i="3"/>
  <c r="AV173" i="3"/>
  <c r="AX173" i="3"/>
  <c r="AV174" i="3"/>
  <c r="AX174" i="3"/>
  <c r="AV175" i="3"/>
  <c r="AX175" i="3"/>
  <c r="AV176" i="3"/>
  <c r="AX176" i="3"/>
  <c r="AV177" i="3"/>
  <c r="AX177" i="3"/>
  <c r="AV178" i="3"/>
  <c r="AX178" i="3"/>
  <c r="AV179" i="3"/>
  <c r="AX179" i="3"/>
  <c r="AV180" i="3"/>
  <c r="AX180" i="3"/>
  <c r="AV181" i="3"/>
  <c r="AX181" i="3"/>
  <c r="AV182" i="3"/>
  <c r="AX182" i="3"/>
  <c r="AV183" i="3"/>
  <c r="AX183" i="3"/>
  <c r="AV184" i="3"/>
  <c r="AX184" i="3"/>
  <c r="AV185" i="3"/>
  <c r="AX185" i="3"/>
  <c r="AV186" i="3"/>
  <c r="AX186" i="3"/>
  <c r="AV187" i="3"/>
  <c r="AX187" i="3"/>
  <c r="AV188" i="3"/>
  <c r="AX188" i="3"/>
  <c r="AV189" i="3"/>
  <c r="AX189" i="3"/>
  <c r="AV190" i="3"/>
  <c r="AX190" i="3"/>
  <c r="AV191" i="3"/>
  <c r="AX191" i="3"/>
  <c r="AV192" i="3"/>
  <c r="AX192" i="3"/>
  <c r="AV193" i="3"/>
  <c r="AX193" i="3"/>
  <c r="AW212" i="3"/>
  <c r="BZ210" i="3"/>
  <c r="BY210" i="3"/>
  <c r="BY211" i="3"/>
  <c r="BS210" i="3"/>
  <c r="BE210" i="3"/>
  <c r="BD210" i="3"/>
  <c r="BD211" i="3"/>
  <c r="AX210" i="3"/>
  <c r="AW210" i="3"/>
  <c r="AW211" i="3"/>
  <c r="BZ209" i="3"/>
  <c r="BY209" i="3"/>
  <c r="BS209" i="3"/>
  <c r="BR209" i="3"/>
  <c r="BE209" i="3"/>
  <c r="BD209" i="3"/>
  <c r="AX209" i="3"/>
  <c r="AW209" i="3"/>
  <c r="BI193" i="3"/>
  <c r="BK193" i="3"/>
  <c r="BJ193" i="3"/>
  <c r="BL193" i="3"/>
  <c r="BI192" i="3"/>
  <c r="BK192" i="3"/>
  <c r="BI191" i="3"/>
  <c r="BM191" i="3"/>
  <c r="BI190" i="3"/>
  <c r="BJ190" i="3"/>
  <c r="BL190" i="3"/>
  <c r="BM190" i="3"/>
  <c r="BI189" i="3"/>
  <c r="BK189" i="3"/>
  <c r="BJ189" i="3"/>
  <c r="BL189" i="3"/>
  <c r="BM189" i="3"/>
  <c r="BI188" i="3"/>
  <c r="BK188" i="3"/>
  <c r="BJ188" i="3"/>
  <c r="BL188" i="3"/>
  <c r="BI187" i="3"/>
  <c r="BM187" i="3"/>
  <c r="BI186" i="3"/>
  <c r="BJ186" i="3"/>
  <c r="BL186" i="3"/>
  <c r="BM186" i="3"/>
  <c r="BI185" i="3"/>
  <c r="BK185" i="3"/>
  <c r="BJ185" i="3"/>
  <c r="BL185" i="3"/>
  <c r="BI184" i="3"/>
  <c r="BJ184" i="3"/>
  <c r="BL184" i="3"/>
  <c r="BK184" i="3"/>
  <c r="BM184" i="3"/>
  <c r="BI183" i="3"/>
  <c r="BM183" i="3"/>
  <c r="BI182" i="3"/>
  <c r="BJ182" i="3"/>
  <c r="BL182" i="3"/>
  <c r="BM182" i="3"/>
  <c r="BI181" i="3"/>
  <c r="BK181" i="3"/>
  <c r="BJ181" i="3"/>
  <c r="BL181" i="3"/>
  <c r="BI180" i="3"/>
  <c r="BJ180" i="3"/>
  <c r="BL180" i="3"/>
  <c r="BK180" i="3"/>
  <c r="BM180" i="3"/>
  <c r="BI179" i="3"/>
  <c r="BM179" i="3"/>
  <c r="BI178" i="3"/>
  <c r="BJ178" i="3"/>
  <c r="BL178" i="3"/>
  <c r="BM178" i="3"/>
  <c r="BI177" i="3"/>
  <c r="BM177" i="3"/>
  <c r="BK177" i="3"/>
  <c r="BJ177" i="3"/>
  <c r="BL177" i="3"/>
  <c r="BI176" i="3"/>
  <c r="BJ176" i="3"/>
  <c r="BL176" i="3"/>
  <c r="BK176" i="3"/>
  <c r="BI175" i="3"/>
  <c r="BK175" i="3"/>
  <c r="BJ175" i="3"/>
  <c r="BL175" i="3"/>
  <c r="BM175" i="3"/>
  <c r="BI174" i="3"/>
  <c r="BJ174" i="3"/>
  <c r="BL174" i="3"/>
  <c r="BK174" i="3"/>
  <c r="BM174" i="3"/>
  <c r="BI173" i="3"/>
  <c r="BK173" i="3"/>
  <c r="BI172" i="3"/>
  <c r="BJ172" i="3"/>
  <c r="BL172" i="3"/>
  <c r="BK172" i="3"/>
  <c r="BI171" i="3"/>
  <c r="BK171" i="3"/>
  <c r="BJ171" i="3"/>
  <c r="BL171" i="3"/>
  <c r="BM171" i="3"/>
  <c r="BI170" i="3"/>
  <c r="BJ170" i="3"/>
  <c r="BL170" i="3"/>
  <c r="BK170" i="3"/>
  <c r="BM170" i="3"/>
  <c r="BI169" i="3"/>
  <c r="BK169" i="3"/>
  <c r="BI168" i="3"/>
  <c r="BJ168" i="3"/>
  <c r="BL168" i="3"/>
  <c r="BK168" i="3"/>
  <c r="BI167" i="3"/>
  <c r="BK167" i="3"/>
  <c r="BM167" i="3"/>
  <c r="BI166" i="3"/>
  <c r="BJ166" i="3"/>
  <c r="BL166" i="3"/>
  <c r="BK166" i="3"/>
  <c r="BM166" i="3"/>
  <c r="BI165" i="3"/>
  <c r="BK165" i="3"/>
  <c r="BI164" i="3"/>
  <c r="BJ164" i="3"/>
  <c r="BL164" i="3"/>
  <c r="BK164" i="3"/>
  <c r="BI163" i="3"/>
  <c r="BM163" i="3"/>
  <c r="BK163" i="3"/>
  <c r="BJ163" i="3"/>
  <c r="BL163" i="3"/>
  <c r="BI162" i="3"/>
  <c r="BJ162" i="3"/>
  <c r="BL162" i="3"/>
  <c r="BK162" i="3"/>
  <c r="BM162" i="3"/>
  <c r="BI161" i="3"/>
  <c r="BJ161" i="3"/>
  <c r="BL161" i="3"/>
  <c r="BI160" i="3"/>
  <c r="BK160" i="3"/>
  <c r="BI159" i="3"/>
  <c r="BK159" i="3"/>
  <c r="BI158" i="3"/>
  <c r="BK158" i="3"/>
  <c r="BJ158" i="3"/>
  <c r="BL158" i="3"/>
  <c r="BM158" i="3"/>
  <c r="BI157" i="3"/>
  <c r="BK157" i="3"/>
  <c r="BJ157" i="3"/>
  <c r="BL157" i="3"/>
  <c r="BI156" i="3"/>
  <c r="BK156" i="3"/>
  <c r="BI155" i="3"/>
  <c r="BK155" i="3"/>
  <c r="BI154" i="3"/>
  <c r="BK154" i="3"/>
  <c r="BJ154" i="3"/>
  <c r="BL154" i="3"/>
  <c r="BM154" i="3"/>
  <c r="BI153" i="3"/>
  <c r="BJ153" i="3"/>
  <c r="BL153" i="3"/>
  <c r="BK153" i="3"/>
  <c r="BM153" i="3"/>
  <c r="BI152" i="3"/>
  <c r="BK152" i="3"/>
  <c r="BI151" i="3"/>
  <c r="BK151" i="3"/>
  <c r="BI150" i="3"/>
  <c r="BK150" i="3"/>
  <c r="BJ150" i="3"/>
  <c r="BL150" i="3"/>
  <c r="BM150" i="3"/>
  <c r="BI149" i="3"/>
  <c r="BJ149" i="3"/>
  <c r="BL149" i="3"/>
  <c r="BK149" i="3"/>
  <c r="BM149" i="3"/>
  <c r="BI148" i="3"/>
  <c r="BK148" i="3"/>
  <c r="BI147" i="3"/>
  <c r="BK147" i="3"/>
  <c r="BI146" i="3"/>
  <c r="BK146" i="3"/>
  <c r="BJ146" i="3"/>
  <c r="BL146" i="3"/>
  <c r="BM146" i="3"/>
  <c r="BY216" i="2"/>
  <c r="BR216" i="2"/>
  <c r="BP2" i="2"/>
  <c r="BR2" i="2"/>
  <c r="BP3" i="2"/>
  <c r="BR3" i="2"/>
  <c r="BP4" i="2"/>
  <c r="BR4" i="2"/>
  <c r="BP5" i="2"/>
  <c r="BR5" i="2"/>
  <c r="BP6" i="2"/>
  <c r="BR6" i="2"/>
  <c r="BP7" i="2"/>
  <c r="BR7" i="2"/>
  <c r="BP8" i="2"/>
  <c r="BR8" i="2"/>
  <c r="BP9" i="2"/>
  <c r="BR9" i="2"/>
  <c r="BP10" i="2"/>
  <c r="BR10" i="2"/>
  <c r="BP11" i="2"/>
  <c r="BR11" i="2"/>
  <c r="BP12" i="2"/>
  <c r="BR12" i="2"/>
  <c r="BP13" i="2"/>
  <c r="BR13" i="2"/>
  <c r="BP14" i="2"/>
  <c r="BR14" i="2"/>
  <c r="BP15" i="2"/>
  <c r="BR15" i="2"/>
  <c r="BP16" i="2"/>
  <c r="BR16" i="2"/>
  <c r="BP17" i="2"/>
  <c r="BR17" i="2"/>
  <c r="BP18" i="2"/>
  <c r="BR18" i="2"/>
  <c r="BP19" i="2"/>
  <c r="BR19" i="2"/>
  <c r="BP20" i="2"/>
  <c r="BR20" i="2"/>
  <c r="BP21" i="2"/>
  <c r="BR21" i="2"/>
  <c r="BP22" i="2"/>
  <c r="BR22" i="2"/>
  <c r="BP23" i="2"/>
  <c r="BR23" i="2"/>
  <c r="BP24" i="2"/>
  <c r="BR24" i="2"/>
  <c r="BP25" i="2"/>
  <c r="BR25" i="2"/>
  <c r="BP26" i="2"/>
  <c r="BR26" i="2"/>
  <c r="BP27" i="2"/>
  <c r="BR27" i="2"/>
  <c r="BP28" i="2"/>
  <c r="BR28" i="2"/>
  <c r="BP29" i="2"/>
  <c r="BR29" i="2"/>
  <c r="BP30" i="2"/>
  <c r="BR30" i="2"/>
  <c r="BP31" i="2"/>
  <c r="BR31" i="2"/>
  <c r="BP32" i="2"/>
  <c r="BR32" i="2"/>
  <c r="BP33" i="2"/>
  <c r="BR33" i="2"/>
  <c r="BP34" i="2"/>
  <c r="BR34" i="2"/>
  <c r="BP35" i="2"/>
  <c r="BR35" i="2"/>
  <c r="BP36" i="2"/>
  <c r="BR36" i="2"/>
  <c r="BP37" i="2"/>
  <c r="BR37" i="2"/>
  <c r="BP38" i="2"/>
  <c r="BR38" i="2"/>
  <c r="BP39" i="2"/>
  <c r="BR39" i="2"/>
  <c r="BP40" i="2"/>
  <c r="BR40" i="2"/>
  <c r="BP41" i="2"/>
  <c r="BR41" i="2"/>
  <c r="BP42" i="2"/>
  <c r="BR42" i="2"/>
  <c r="BP43" i="2"/>
  <c r="BR43" i="2"/>
  <c r="BP44" i="2"/>
  <c r="BR44" i="2"/>
  <c r="BP45" i="2"/>
  <c r="BR45" i="2"/>
  <c r="BP46" i="2"/>
  <c r="BR46" i="2"/>
  <c r="BP47" i="2"/>
  <c r="BR47" i="2"/>
  <c r="BP48" i="2"/>
  <c r="BR48" i="2"/>
  <c r="BP49" i="2"/>
  <c r="BR49" i="2"/>
  <c r="BP50" i="2"/>
  <c r="BR50" i="2"/>
  <c r="BP51" i="2"/>
  <c r="BR51" i="2"/>
  <c r="BP52" i="2"/>
  <c r="BR52" i="2"/>
  <c r="BP53" i="2"/>
  <c r="BR53" i="2"/>
  <c r="BP54" i="2"/>
  <c r="BR54" i="2"/>
  <c r="BP55" i="2"/>
  <c r="BR55" i="2"/>
  <c r="BP56" i="2"/>
  <c r="BR56" i="2"/>
  <c r="BP57" i="2"/>
  <c r="BR57" i="2"/>
  <c r="BP58" i="2"/>
  <c r="BR58" i="2"/>
  <c r="BP59" i="2"/>
  <c r="BR59" i="2"/>
  <c r="BP60" i="2"/>
  <c r="BR60" i="2"/>
  <c r="BP61" i="2"/>
  <c r="BR61" i="2"/>
  <c r="BP62" i="2"/>
  <c r="BR62" i="2"/>
  <c r="BP63" i="2"/>
  <c r="BR63" i="2"/>
  <c r="BP64" i="2"/>
  <c r="BR64" i="2"/>
  <c r="BP65" i="2"/>
  <c r="BR65" i="2"/>
  <c r="BP66" i="2"/>
  <c r="BR66" i="2"/>
  <c r="BP67" i="2"/>
  <c r="BR67" i="2"/>
  <c r="BP68" i="2"/>
  <c r="BR68" i="2"/>
  <c r="BP69" i="2"/>
  <c r="BR69" i="2"/>
  <c r="BP70" i="2"/>
  <c r="BR70" i="2"/>
  <c r="BP71" i="2"/>
  <c r="BR71" i="2"/>
  <c r="BP72" i="2"/>
  <c r="BR72" i="2"/>
  <c r="BP73" i="2"/>
  <c r="BR73" i="2"/>
  <c r="BP74" i="2"/>
  <c r="BR74" i="2"/>
  <c r="BP75" i="2"/>
  <c r="BR75" i="2"/>
  <c r="BP76" i="2"/>
  <c r="BR76" i="2"/>
  <c r="BP77" i="2"/>
  <c r="BR77" i="2"/>
  <c r="BP78" i="2"/>
  <c r="BR78" i="2"/>
  <c r="BP79" i="2"/>
  <c r="BR79" i="2"/>
  <c r="BP80" i="2"/>
  <c r="BR80" i="2"/>
  <c r="BP81" i="2"/>
  <c r="BR81" i="2"/>
  <c r="BP82" i="2"/>
  <c r="BR82" i="2"/>
  <c r="BP83" i="2"/>
  <c r="BR83" i="2"/>
  <c r="BP84" i="2"/>
  <c r="BR84" i="2"/>
  <c r="BP85" i="2"/>
  <c r="BR85" i="2"/>
  <c r="BP86" i="2"/>
  <c r="BR86" i="2"/>
  <c r="BP87" i="2"/>
  <c r="BR87" i="2"/>
  <c r="BP88" i="2"/>
  <c r="BR88" i="2"/>
  <c r="BP89" i="2"/>
  <c r="BR89" i="2"/>
  <c r="BP90" i="2"/>
  <c r="BR90" i="2"/>
  <c r="BP91" i="2"/>
  <c r="BR91" i="2"/>
  <c r="BP92" i="2"/>
  <c r="BR92" i="2"/>
  <c r="BP93" i="2"/>
  <c r="BR93" i="2"/>
  <c r="BP94" i="2"/>
  <c r="BR94" i="2"/>
  <c r="BP95" i="2"/>
  <c r="BR95" i="2"/>
  <c r="BP96" i="2"/>
  <c r="BR96" i="2"/>
  <c r="BP97" i="2"/>
  <c r="BR97" i="2"/>
  <c r="BP98" i="2"/>
  <c r="BR98" i="2"/>
  <c r="BP99" i="2"/>
  <c r="BR99" i="2"/>
  <c r="BP100" i="2"/>
  <c r="BR100" i="2"/>
  <c r="BP101" i="2"/>
  <c r="BR101" i="2"/>
  <c r="BP102" i="2"/>
  <c r="BR102" i="2"/>
  <c r="BP103" i="2"/>
  <c r="BR103" i="2"/>
  <c r="BP104" i="2"/>
  <c r="BR104" i="2"/>
  <c r="BP105" i="2"/>
  <c r="BR105" i="2"/>
  <c r="BP106" i="2"/>
  <c r="BR106" i="2"/>
  <c r="BP107" i="2"/>
  <c r="BR107" i="2"/>
  <c r="BP108" i="2"/>
  <c r="BR108" i="2"/>
  <c r="BP109" i="2"/>
  <c r="BR109" i="2"/>
  <c r="BP110" i="2"/>
  <c r="BR110" i="2"/>
  <c r="BP111" i="2"/>
  <c r="BR111" i="2"/>
  <c r="BP112" i="2"/>
  <c r="BR112" i="2"/>
  <c r="BP113" i="2"/>
  <c r="BR113" i="2"/>
  <c r="BP114" i="2"/>
  <c r="BR114" i="2"/>
  <c r="BP115" i="2"/>
  <c r="BR115" i="2"/>
  <c r="BP116" i="2"/>
  <c r="BR116" i="2"/>
  <c r="BP117" i="2"/>
  <c r="BR117" i="2"/>
  <c r="BP118" i="2"/>
  <c r="BR118" i="2"/>
  <c r="BP119" i="2"/>
  <c r="BR119" i="2"/>
  <c r="BP120" i="2"/>
  <c r="BR120" i="2"/>
  <c r="BP121" i="2"/>
  <c r="BR121" i="2"/>
  <c r="BP122" i="2"/>
  <c r="BR122" i="2"/>
  <c r="BP123" i="2"/>
  <c r="BR123" i="2"/>
  <c r="BP124" i="2"/>
  <c r="BR124" i="2"/>
  <c r="BP125" i="2"/>
  <c r="BR125" i="2"/>
  <c r="BP126" i="2"/>
  <c r="BR126" i="2"/>
  <c r="BP127" i="2"/>
  <c r="BR127" i="2"/>
  <c r="BP128" i="2"/>
  <c r="BR128" i="2"/>
  <c r="BP129" i="2"/>
  <c r="BR129" i="2"/>
  <c r="BP130" i="2"/>
  <c r="BR130" i="2"/>
  <c r="BP131" i="2"/>
  <c r="BR131" i="2"/>
  <c r="BP132" i="2"/>
  <c r="BR132" i="2"/>
  <c r="BP133" i="2"/>
  <c r="BR133" i="2"/>
  <c r="BP134" i="2"/>
  <c r="BR134" i="2"/>
  <c r="BP135" i="2"/>
  <c r="BR135" i="2"/>
  <c r="BP136" i="2"/>
  <c r="BR136" i="2"/>
  <c r="BP137" i="2"/>
  <c r="BR137" i="2"/>
  <c r="BP138" i="2"/>
  <c r="BR138" i="2"/>
  <c r="BP139" i="2"/>
  <c r="BR139" i="2"/>
  <c r="BP140" i="2"/>
  <c r="BR140" i="2"/>
  <c r="BP141" i="2"/>
  <c r="BR141" i="2"/>
  <c r="BP142" i="2"/>
  <c r="BR142" i="2"/>
  <c r="BP143" i="2"/>
  <c r="BR143" i="2"/>
  <c r="BP144" i="2"/>
  <c r="BR144" i="2"/>
  <c r="BP145" i="2"/>
  <c r="BR145" i="2"/>
  <c r="BP146" i="2"/>
  <c r="BR146" i="2"/>
  <c r="BP147" i="2"/>
  <c r="BR147" i="2"/>
  <c r="BP148" i="2"/>
  <c r="BR148" i="2"/>
  <c r="BP149" i="2"/>
  <c r="BR149" i="2"/>
  <c r="BP150" i="2"/>
  <c r="BR150" i="2"/>
  <c r="BP151" i="2"/>
  <c r="BR151" i="2"/>
  <c r="BP152" i="2"/>
  <c r="BR152" i="2"/>
  <c r="BP153" i="2"/>
  <c r="BR153" i="2"/>
  <c r="BP154" i="2"/>
  <c r="BR154" i="2"/>
  <c r="BP155" i="2"/>
  <c r="BR155" i="2"/>
  <c r="BP156" i="2"/>
  <c r="BR156" i="2"/>
  <c r="BP157" i="2"/>
  <c r="BR157" i="2"/>
  <c r="BP158" i="2"/>
  <c r="BR158" i="2"/>
  <c r="BP159" i="2"/>
  <c r="BR159" i="2"/>
  <c r="BP160" i="2"/>
  <c r="BR160" i="2"/>
  <c r="BP161" i="2"/>
  <c r="BR161" i="2"/>
  <c r="BP162" i="2"/>
  <c r="BR162" i="2"/>
  <c r="BP163" i="2"/>
  <c r="BR163" i="2"/>
  <c r="BP164" i="2"/>
  <c r="BR164" i="2"/>
  <c r="BP165" i="2"/>
  <c r="BR165" i="2"/>
  <c r="BP166" i="2"/>
  <c r="BR166" i="2"/>
  <c r="BP167" i="2"/>
  <c r="BR167" i="2"/>
  <c r="BP168" i="2"/>
  <c r="BR168" i="2"/>
  <c r="BP169" i="2"/>
  <c r="BR169" i="2"/>
  <c r="BP170" i="2"/>
  <c r="BR170" i="2"/>
  <c r="BP171" i="2"/>
  <c r="BR171" i="2"/>
  <c r="BP172" i="2"/>
  <c r="BR172" i="2"/>
  <c r="BP173" i="2"/>
  <c r="BR173" i="2"/>
  <c r="BP174" i="2"/>
  <c r="BR174" i="2"/>
  <c r="BP175" i="2"/>
  <c r="BR175" i="2"/>
  <c r="BP176" i="2"/>
  <c r="BR176" i="2"/>
  <c r="BP177" i="2"/>
  <c r="BR177" i="2"/>
  <c r="BP178" i="2"/>
  <c r="BR178" i="2"/>
  <c r="BP179" i="2"/>
  <c r="BR179" i="2"/>
  <c r="BP180" i="2"/>
  <c r="BR180" i="2"/>
  <c r="BP181" i="2"/>
  <c r="BR181" i="2"/>
  <c r="BP182" i="2"/>
  <c r="BR182" i="2"/>
  <c r="BP183" i="2"/>
  <c r="BR183" i="2"/>
  <c r="BP184" i="2"/>
  <c r="BR184" i="2"/>
  <c r="BP185" i="2"/>
  <c r="BR185" i="2"/>
  <c r="BP186" i="2"/>
  <c r="BR186" i="2"/>
  <c r="BP187" i="2"/>
  <c r="BR187" i="2"/>
  <c r="BP188" i="2"/>
  <c r="BR188" i="2"/>
  <c r="BP189" i="2"/>
  <c r="BR189" i="2"/>
  <c r="BP190" i="2"/>
  <c r="BR190" i="2"/>
  <c r="BP191" i="2"/>
  <c r="BR191" i="2"/>
  <c r="BP192" i="2"/>
  <c r="BR192" i="2"/>
  <c r="BP193" i="2"/>
  <c r="BR193" i="2"/>
  <c r="BR210" i="2"/>
  <c r="BR211" i="2"/>
  <c r="BR218" i="2"/>
  <c r="BK216" i="2"/>
  <c r="BD216" i="2"/>
  <c r="BD215" i="2"/>
  <c r="BD217" i="2"/>
  <c r="AW216" i="2"/>
  <c r="BY215" i="2"/>
  <c r="BR215" i="2"/>
  <c r="BK215" i="2"/>
  <c r="AW215" i="2"/>
  <c r="BW2" i="2"/>
  <c r="BY2" i="2"/>
  <c r="BW3" i="2"/>
  <c r="BY3" i="2"/>
  <c r="BW4" i="2"/>
  <c r="BY4" i="2"/>
  <c r="BW5" i="2"/>
  <c r="BY5" i="2"/>
  <c r="BW6" i="2"/>
  <c r="BY6" i="2"/>
  <c r="BW7" i="2"/>
  <c r="BY7" i="2"/>
  <c r="BW8" i="2"/>
  <c r="BY8" i="2"/>
  <c r="BW9" i="2"/>
  <c r="BY9" i="2"/>
  <c r="BW10" i="2"/>
  <c r="BY10" i="2"/>
  <c r="BW11" i="2"/>
  <c r="BY11" i="2"/>
  <c r="BW12" i="2"/>
  <c r="BY12" i="2"/>
  <c r="BW13" i="2"/>
  <c r="BY13" i="2"/>
  <c r="BW14" i="2"/>
  <c r="BY14" i="2"/>
  <c r="BW15" i="2"/>
  <c r="BY15" i="2"/>
  <c r="BW16" i="2"/>
  <c r="BY16" i="2"/>
  <c r="BW17" i="2"/>
  <c r="BY17" i="2"/>
  <c r="BW18" i="2"/>
  <c r="BY18" i="2"/>
  <c r="BW19" i="2"/>
  <c r="BY19" i="2"/>
  <c r="BW20" i="2"/>
  <c r="BY20" i="2"/>
  <c r="BW21" i="2"/>
  <c r="BY21" i="2"/>
  <c r="BW22" i="2"/>
  <c r="BY22" i="2"/>
  <c r="BW23" i="2"/>
  <c r="BY23" i="2"/>
  <c r="BW24" i="2"/>
  <c r="BY24" i="2"/>
  <c r="BW25" i="2"/>
  <c r="BY25" i="2"/>
  <c r="BW26" i="2"/>
  <c r="BY26" i="2"/>
  <c r="BW27" i="2"/>
  <c r="BY27" i="2"/>
  <c r="BW28" i="2"/>
  <c r="BY28" i="2"/>
  <c r="BW29" i="2"/>
  <c r="BY29" i="2"/>
  <c r="BW30" i="2"/>
  <c r="BY30" i="2"/>
  <c r="BW31" i="2"/>
  <c r="BY31" i="2"/>
  <c r="BW32" i="2"/>
  <c r="BY32" i="2"/>
  <c r="BW33" i="2"/>
  <c r="BY33" i="2"/>
  <c r="BW34" i="2"/>
  <c r="BY34" i="2"/>
  <c r="BW35" i="2"/>
  <c r="BY35" i="2"/>
  <c r="BW36" i="2"/>
  <c r="BY36" i="2"/>
  <c r="BW37" i="2"/>
  <c r="BY37" i="2"/>
  <c r="BW38" i="2"/>
  <c r="BY38" i="2"/>
  <c r="BW39" i="2"/>
  <c r="BY39" i="2"/>
  <c r="BW40" i="2"/>
  <c r="BY40" i="2"/>
  <c r="BW41" i="2"/>
  <c r="BY41" i="2"/>
  <c r="BW42" i="2"/>
  <c r="BY42" i="2"/>
  <c r="BW43" i="2"/>
  <c r="BY43" i="2"/>
  <c r="BW44" i="2"/>
  <c r="BY44" i="2"/>
  <c r="BW45" i="2"/>
  <c r="BY45" i="2"/>
  <c r="BW46" i="2"/>
  <c r="BY46" i="2"/>
  <c r="BW47" i="2"/>
  <c r="BY47" i="2"/>
  <c r="BW48" i="2"/>
  <c r="BY48" i="2"/>
  <c r="BW49" i="2"/>
  <c r="BY49" i="2"/>
  <c r="BW50" i="2"/>
  <c r="BY50" i="2"/>
  <c r="BW51" i="2"/>
  <c r="BY51" i="2"/>
  <c r="BW52" i="2"/>
  <c r="BY52" i="2"/>
  <c r="BW53" i="2"/>
  <c r="BY53" i="2"/>
  <c r="BW54" i="2"/>
  <c r="BY54" i="2"/>
  <c r="BW55" i="2"/>
  <c r="BY55" i="2"/>
  <c r="BW56" i="2"/>
  <c r="BY56" i="2"/>
  <c r="BW57" i="2"/>
  <c r="BY57" i="2"/>
  <c r="BW58" i="2"/>
  <c r="BY58" i="2"/>
  <c r="BW59" i="2"/>
  <c r="BY59" i="2"/>
  <c r="BW60" i="2"/>
  <c r="BY60" i="2"/>
  <c r="BW61" i="2"/>
  <c r="BY61" i="2"/>
  <c r="BW62" i="2"/>
  <c r="BY62" i="2"/>
  <c r="BW63" i="2"/>
  <c r="BY63" i="2"/>
  <c r="BW64" i="2"/>
  <c r="BY64" i="2"/>
  <c r="BW65" i="2"/>
  <c r="BY65" i="2"/>
  <c r="BW66" i="2"/>
  <c r="BY66" i="2"/>
  <c r="BW67" i="2"/>
  <c r="BY67" i="2"/>
  <c r="BW68" i="2"/>
  <c r="BY68" i="2"/>
  <c r="BW69" i="2"/>
  <c r="BY69" i="2"/>
  <c r="BW70" i="2"/>
  <c r="BY70" i="2"/>
  <c r="BW71" i="2"/>
  <c r="BY71" i="2"/>
  <c r="BW72" i="2"/>
  <c r="BY72" i="2"/>
  <c r="BW73" i="2"/>
  <c r="BY73" i="2"/>
  <c r="BW74" i="2"/>
  <c r="BY74" i="2"/>
  <c r="BW75" i="2"/>
  <c r="BY75" i="2"/>
  <c r="BW76" i="2"/>
  <c r="BY76" i="2"/>
  <c r="BW77" i="2"/>
  <c r="BY77" i="2"/>
  <c r="BW78" i="2"/>
  <c r="BY78" i="2"/>
  <c r="BW79" i="2"/>
  <c r="BY79" i="2"/>
  <c r="BW80" i="2"/>
  <c r="BY80" i="2"/>
  <c r="BW81" i="2"/>
  <c r="BY81" i="2"/>
  <c r="BW82" i="2"/>
  <c r="BY82" i="2"/>
  <c r="BW83" i="2"/>
  <c r="BY83" i="2"/>
  <c r="BW84" i="2"/>
  <c r="BY84" i="2"/>
  <c r="BW85" i="2"/>
  <c r="BY85" i="2"/>
  <c r="BW86" i="2"/>
  <c r="BY86" i="2"/>
  <c r="BW87" i="2"/>
  <c r="BY87" i="2"/>
  <c r="BW88" i="2"/>
  <c r="BY88" i="2"/>
  <c r="BW89" i="2"/>
  <c r="BY89" i="2"/>
  <c r="BW90" i="2"/>
  <c r="BY90" i="2"/>
  <c r="BW91" i="2"/>
  <c r="BY91" i="2"/>
  <c r="BW92" i="2"/>
  <c r="BY92" i="2"/>
  <c r="BW93" i="2"/>
  <c r="BY93" i="2"/>
  <c r="BW94" i="2"/>
  <c r="BY94" i="2"/>
  <c r="BW95" i="2"/>
  <c r="BY95" i="2"/>
  <c r="BW96" i="2"/>
  <c r="BY96" i="2"/>
  <c r="BW97" i="2"/>
  <c r="BY97" i="2"/>
  <c r="BW98" i="2"/>
  <c r="BY98" i="2"/>
  <c r="BW99" i="2"/>
  <c r="BY99" i="2"/>
  <c r="BW100" i="2"/>
  <c r="BY100" i="2"/>
  <c r="BW101" i="2"/>
  <c r="BY101" i="2"/>
  <c r="BW102" i="2"/>
  <c r="BY102" i="2"/>
  <c r="BW103" i="2"/>
  <c r="BY103" i="2"/>
  <c r="BW104" i="2"/>
  <c r="BY104" i="2"/>
  <c r="BW105" i="2"/>
  <c r="BY105" i="2"/>
  <c r="BW106" i="2"/>
  <c r="BY106" i="2"/>
  <c r="BW107" i="2"/>
  <c r="BY107" i="2"/>
  <c r="BW108" i="2"/>
  <c r="BY108" i="2"/>
  <c r="BW109" i="2"/>
  <c r="BY109" i="2"/>
  <c r="BW110" i="2"/>
  <c r="BY110" i="2"/>
  <c r="BW111" i="2"/>
  <c r="BY111" i="2"/>
  <c r="BW112" i="2"/>
  <c r="BY112" i="2"/>
  <c r="BW113" i="2"/>
  <c r="BY113" i="2"/>
  <c r="BW114" i="2"/>
  <c r="BY114" i="2"/>
  <c r="BW115" i="2"/>
  <c r="BY115" i="2"/>
  <c r="BW116" i="2"/>
  <c r="BY116" i="2"/>
  <c r="BW117" i="2"/>
  <c r="BY117" i="2"/>
  <c r="BW118" i="2"/>
  <c r="BY118" i="2"/>
  <c r="BW119" i="2"/>
  <c r="BY119" i="2"/>
  <c r="BW120" i="2"/>
  <c r="BY120" i="2"/>
  <c r="BW121" i="2"/>
  <c r="BY121" i="2"/>
  <c r="BW122" i="2"/>
  <c r="BY122" i="2"/>
  <c r="BW123" i="2"/>
  <c r="BY123" i="2"/>
  <c r="BW124" i="2"/>
  <c r="BY124" i="2"/>
  <c r="BW125" i="2"/>
  <c r="BY125" i="2"/>
  <c r="BW126" i="2"/>
  <c r="BY126" i="2"/>
  <c r="BW127" i="2"/>
  <c r="BY127" i="2"/>
  <c r="BW128" i="2"/>
  <c r="BY128" i="2"/>
  <c r="BW129" i="2"/>
  <c r="BY129" i="2"/>
  <c r="BW130" i="2"/>
  <c r="BY130" i="2"/>
  <c r="BW131" i="2"/>
  <c r="BY131" i="2"/>
  <c r="BW132" i="2"/>
  <c r="BY132" i="2"/>
  <c r="BW133" i="2"/>
  <c r="BY133" i="2"/>
  <c r="BW134" i="2"/>
  <c r="BY134" i="2"/>
  <c r="BW135" i="2"/>
  <c r="BY135" i="2"/>
  <c r="BW136" i="2"/>
  <c r="BY136" i="2"/>
  <c r="BW137" i="2"/>
  <c r="BY137" i="2"/>
  <c r="BW138" i="2"/>
  <c r="BY138" i="2"/>
  <c r="BW139" i="2"/>
  <c r="BY139" i="2"/>
  <c r="BW140" i="2"/>
  <c r="BY140" i="2"/>
  <c r="BW141" i="2"/>
  <c r="BY141" i="2"/>
  <c r="BW142" i="2"/>
  <c r="BY142" i="2"/>
  <c r="BW143" i="2"/>
  <c r="BY143" i="2"/>
  <c r="BW144" i="2"/>
  <c r="BY144" i="2"/>
  <c r="BW145" i="2"/>
  <c r="BY145" i="2"/>
  <c r="BW146" i="2"/>
  <c r="BY146" i="2"/>
  <c r="BW147" i="2"/>
  <c r="BY147" i="2"/>
  <c r="BW148" i="2"/>
  <c r="BY148" i="2"/>
  <c r="BW149" i="2"/>
  <c r="BY149" i="2"/>
  <c r="BW150" i="2"/>
  <c r="BY150" i="2"/>
  <c r="BW151" i="2"/>
  <c r="BY151" i="2"/>
  <c r="BW152" i="2"/>
  <c r="BY152" i="2"/>
  <c r="BW153" i="2"/>
  <c r="BY153" i="2"/>
  <c r="BW154" i="2"/>
  <c r="BY154" i="2"/>
  <c r="BW155" i="2"/>
  <c r="BY155" i="2"/>
  <c r="BW156" i="2"/>
  <c r="BY156" i="2"/>
  <c r="BW157" i="2"/>
  <c r="BY157" i="2"/>
  <c r="BW158" i="2"/>
  <c r="BY158" i="2"/>
  <c r="BW159" i="2"/>
  <c r="BY159" i="2"/>
  <c r="BW160" i="2"/>
  <c r="BY160" i="2"/>
  <c r="BW161" i="2"/>
  <c r="BY161" i="2"/>
  <c r="BW162" i="2"/>
  <c r="BY162" i="2"/>
  <c r="BW163" i="2"/>
  <c r="BY163" i="2"/>
  <c r="BW164" i="2"/>
  <c r="BY164" i="2"/>
  <c r="BW165" i="2"/>
  <c r="BY165" i="2"/>
  <c r="BW166" i="2"/>
  <c r="BY166" i="2"/>
  <c r="BW167" i="2"/>
  <c r="BY167" i="2"/>
  <c r="BW168" i="2"/>
  <c r="BY168" i="2"/>
  <c r="BW169" i="2"/>
  <c r="BY169" i="2"/>
  <c r="BW170" i="2"/>
  <c r="BY170" i="2"/>
  <c r="BW171" i="2"/>
  <c r="BY171" i="2"/>
  <c r="BW172" i="2"/>
  <c r="BY172" i="2"/>
  <c r="BW173" i="2"/>
  <c r="BY173" i="2"/>
  <c r="BW174" i="2"/>
  <c r="BY174" i="2"/>
  <c r="BW175" i="2"/>
  <c r="BY175" i="2"/>
  <c r="BW176" i="2"/>
  <c r="BY176" i="2"/>
  <c r="BW177" i="2"/>
  <c r="BY177" i="2"/>
  <c r="BW178" i="2"/>
  <c r="BY178" i="2"/>
  <c r="BW179" i="2"/>
  <c r="BY179" i="2"/>
  <c r="BW180" i="2"/>
  <c r="BY180" i="2"/>
  <c r="BW181" i="2"/>
  <c r="BY181" i="2"/>
  <c r="BW182" i="2"/>
  <c r="BY182" i="2"/>
  <c r="BW183" i="2"/>
  <c r="BY183" i="2"/>
  <c r="BW184" i="2"/>
  <c r="BY184" i="2"/>
  <c r="BW185" i="2"/>
  <c r="BY185" i="2"/>
  <c r="BW186" i="2"/>
  <c r="BY186" i="2"/>
  <c r="BW187" i="2"/>
  <c r="BY187" i="2"/>
  <c r="BW188" i="2"/>
  <c r="BY188" i="2"/>
  <c r="BW189" i="2"/>
  <c r="BY189" i="2"/>
  <c r="BW190" i="2"/>
  <c r="BY190" i="2"/>
  <c r="BW191" i="2"/>
  <c r="BY191" i="2"/>
  <c r="BW192" i="2"/>
  <c r="BY192" i="2"/>
  <c r="BW193" i="2"/>
  <c r="BY193" i="2"/>
  <c r="BY214" i="2"/>
  <c r="BR214" i="2"/>
  <c r="BI2" i="2"/>
  <c r="BK2" i="2"/>
  <c r="BI3" i="2"/>
  <c r="BK3" i="2"/>
  <c r="BI4" i="2"/>
  <c r="BK4" i="2"/>
  <c r="BI5" i="2"/>
  <c r="BK5" i="2"/>
  <c r="BI6" i="2"/>
  <c r="BK6" i="2"/>
  <c r="BI7" i="2"/>
  <c r="BK7" i="2"/>
  <c r="BI8" i="2"/>
  <c r="BK8" i="2"/>
  <c r="BI9" i="2"/>
  <c r="BK9" i="2"/>
  <c r="BI10" i="2"/>
  <c r="BK10" i="2"/>
  <c r="BI11" i="2"/>
  <c r="BK11" i="2"/>
  <c r="BI12" i="2"/>
  <c r="BK12" i="2"/>
  <c r="BI13" i="2"/>
  <c r="BK13" i="2"/>
  <c r="BI14" i="2"/>
  <c r="BK14" i="2"/>
  <c r="BI15" i="2"/>
  <c r="BK15" i="2"/>
  <c r="BI16" i="2"/>
  <c r="BK16" i="2"/>
  <c r="BI17" i="2"/>
  <c r="BK17" i="2"/>
  <c r="BI18" i="2"/>
  <c r="BK18" i="2"/>
  <c r="BI19" i="2"/>
  <c r="BK19" i="2"/>
  <c r="BI20" i="2"/>
  <c r="BK20" i="2"/>
  <c r="BI21" i="2"/>
  <c r="BK21" i="2"/>
  <c r="BI22" i="2"/>
  <c r="BK22" i="2"/>
  <c r="BI23" i="2"/>
  <c r="BK23" i="2"/>
  <c r="BI24" i="2"/>
  <c r="BK24" i="2"/>
  <c r="BI25" i="2"/>
  <c r="BK25" i="2"/>
  <c r="BI26" i="2"/>
  <c r="BK26" i="2"/>
  <c r="BI27" i="2"/>
  <c r="BK27" i="2"/>
  <c r="BI28" i="2"/>
  <c r="BK28" i="2"/>
  <c r="BI29" i="2"/>
  <c r="BK29" i="2"/>
  <c r="BI30" i="2"/>
  <c r="BK30" i="2"/>
  <c r="BI31" i="2"/>
  <c r="BK31" i="2"/>
  <c r="BI32" i="2"/>
  <c r="BK32" i="2"/>
  <c r="BI33" i="2"/>
  <c r="BK33" i="2"/>
  <c r="BI34" i="2"/>
  <c r="BK34" i="2"/>
  <c r="BI35" i="2"/>
  <c r="BK35" i="2"/>
  <c r="BI36" i="2"/>
  <c r="BK36" i="2"/>
  <c r="BI37" i="2"/>
  <c r="BK37" i="2"/>
  <c r="BI38" i="2"/>
  <c r="BK38" i="2"/>
  <c r="BI39" i="2"/>
  <c r="BK39" i="2"/>
  <c r="BI40" i="2"/>
  <c r="BK40" i="2"/>
  <c r="BI41" i="2"/>
  <c r="BK41" i="2"/>
  <c r="BI42" i="2"/>
  <c r="BK42" i="2"/>
  <c r="BI43" i="2"/>
  <c r="BK43" i="2"/>
  <c r="BI44" i="2"/>
  <c r="BK44" i="2"/>
  <c r="BI45" i="2"/>
  <c r="BK45" i="2"/>
  <c r="BI46" i="2"/>
  <c r="BK46" i="2"/>
  <c r="BI47" i="2"/>
  <c r="BK47" i="2"/>
  <c r="BI48" i="2"/>
  <c r="BK48" i="2"/>
  <c r="BI49" i="2"/>
  <c r="BK49" i="2"/>
  <c r="BI50" i="2"/>
  <c r="BK50" i="2"/>
  <c r="BI51" i="2"/>
  <c r="BK51" i="2"/>
  <c r="BI52" i="2"/>
  <c r="BK52" i="2"/>
  <c r="BI53" i="2"/>
  <c r="BK53" i="2"/>
  <c r="BI54" i="2"/>
  <c r="BK54" i="2"/>
  <c r="BI55" i="2"/>
  <c r="BK55" i="2"/>
  <c r="BI56" i="2"/>
  <c r="BK56" i="2"/>
  <c r="BI57" i="2"/>
  <c r="BK57" i="2"/>
  <c r="BI58" i="2"/>
  <c r="BK58" i="2"/>
  <c r="BI59" i="2"/>
  <c r="BK59" i="2"/>
  <c r="BI60" i="2"/>
  <c r="BK60" i="2"/>
  <c r="BI61" i="2"/>
  <c r="BK61" i="2"/>
  <c r="BI62" i="2"/>
  <c r="BK62" i="2"/>
  <c r="BI63" i="2"/>
  <c r="BK63" i="2"/>
  <c r="BI64" i="2"/>
  <c r="BK64" i="2"/>
  <c r="BI65" i="2"/>
  <c r="BK65" i="2"/>
  <c r="BI66" i="2"/>
  <c r="BK66" i="2"/>
  <c r="BI67" i="2"/>
  <c r="BK67" i="2"/>
  <c r="BI68" i="2"/>
  <c r="BK68" i="2"/>
  <c r="BI69" i="2"/>
  <c r="BK69" i="2"/>
  <c r="BI70" i="2"/>
  <c r="BK70" i="2"/>
  <c r="BI71" i="2"/>
  <c r="BK71" i="2"/>
  <c r="BI72" i="2"/>
  <c r="BK72" i="2"/>
  <c r="BI73" i="2"/>
  <c r="BK73" i="2"/>
  <c r="BI74" i="2"/>
  <c r="BK74" i="2"/>
  <c r="BI75" i="2"/>
  <c r="BK75" i="2"/>
  <c r="BI76" i="2"/>
  <c r="BK76" i="2"/>
  <c r="BI77" i="2"/>
  <c r="BK77" i="2"/>
  <c r="BI78" i="2"/>
  <c r="BK78" i="2"/>
  <c r="BI79" i="2"/>
  <c r="BK79" i="2"/>
  <c r="BI80" i="2"/>
  <c r="BK80" i="2"/>
  <c r="BI81" i="2"/>
  <c r="BK81" i="2"/>
  <c r="BI82" i="2"/>
  <c r="BK82" i="2"/>
  <c r="BI83" i="2"/>
  <c r="BK83" i="2"/>
  <c r="BI84" i="2"/>
  <c r="BK84" i="2"/>
  <c r="BI85" i="2"/>
  <c r="BK85" i="2"/>
  <c r="BI86" i="2"/>
  <c r="BK86" i="2"/>
  <c r="BI87" i="2"/>
  <c r="BK87" i="2"/>
  <c r="BI88" i="2"/>
  <c r="BK88" i="2"/>
  <c r="BI89" i="2"/>
  <c r="BK89" i="2"/>
  <c r="BI90" i="2"/>
  <c r="BK90" i="2"/>
  <c r="BI91" i="2"/>
  <c r="BK91" i="2"/>
  <c r="BI92" i="2"/>
  <c r="BK92" i="2"/>
  <c r="BI93" i="2"/>
  <c r="BK93" i="2"/>
  <c r="BI94" i="2"/>
  <c r="BK94" i="2"/>
  <c r="BI95" i="2"/>
  <c r="BK95" i="2"/>
  <c r="BI96" i="2"/>
  <c r="BK96" i="2"/>
  <c r="BI97" i="2"/>
  <c r="BK97" i="2"/>
  <c r="BI98" i="2"/>
  <c r="BK98" i="2"/>
  <c r="BI99" i="2"/>
  <c r="BK99" i="2"/>
  <c r="BI100" i="2"/>
  <c r="BK100" i="2"/>
  <c r="BI101" i="2"/>
  <c r="BK101" i="2"/>
  <c r="BI102" i="2"/>
  <c r="BK102" i="2"/>
  <c r="BI103" i="2"/>
  <c r="BK103" i="2"/>
  <c r="BI104" i="2"/>
  <c r="BK104" i="2"/>
  <c r="BI105" i="2"/>
  <c r="BK105" i="2"/>
  <c r="BI106" i="2"/>
  <c r="BK106" i="2"/>
  <c r="BI107" i="2"/>
  <c r="BK107" i="2"/>
  <c r="BI108" i="2"/>
  <c r="BK108" i="2"/>
  <c r="BI109" i="2"/>
  <c r="BK109" i="2"/>
  <c r="BI110" i="2"/>
  <c r="BK110" i="2"/>
  <c r="BI111" i="2"/>
  <c r="BK111" i="2"/>
  <c r="BI112" i="2"/>
  <c r="BK112" i="2"/>
  <c r="BI113" i="2"/>
  <c r="BK113" i="2"/>
  <c r="BI114" i="2"/>
  <c r="BK114" i="2"/>
  <c r="BI115" i="2"/>
  <c r="BK115" i="2"/>
  <c r="BI116" i="2"/>
  <c r="BK116" i="2"/>
  <c r="BI117" i="2"/>
  <c r="BK117" i="2"/>
  <c r="BI118" i="2"/>
  <c r="BK118" i="2"/>
  <c r="BI119" i="2"/>
  <c r="BK119" i="2"/>
  <c r="BI120" i="2"/>
  <c r="BK120" i="2"/>
  <c r="BI121" i="2"/>
  <c r="BK121" i="2"/>
  <c r="BI122" i="2"/>
  <c r="BK122" i="2"/>
  <c r="BI123" i="2"/>
  <c r="BK123" i="2"/>
  <c r="BI124" i="2"/>
  <c r="BK124" i="2"/>
  <c r="BI125" i="2"/>
  <c r="BK125" i="2"/>
  <c r="BI126" i="2"/>
  <c r="BK126" i="2"/>
  <c r="BI127" i="2"/>
  <c r="BK127" i="2"/>
  <c r="BI128" i="2"/>
  <c r="BK128" i="2"/>
  <c r="BI129" i="2"/>
  <c r="BK129" i="2"/>
  <c r="BI130" i="2"/>
  <c r="BK130" i="2"/>
  <c r="BI131" i="2"/>
  <c r="BK131" i="2"/>
  <c r="BI132" i="2"/>
  <c r="BK132" i="2"/>
  <c r="BI133" i="2"/>
  <c r="BK133" i="2"/>
  <c r="BI134" i="2"/>
  <c r="BK134" i="2"/>
  <c r="BI135" i="2"/>
  <c r="BK135" i="2"/>
  <c r="BI136" i="2"/>
  <c r="BK136" i="2"/>
  <c r="BI137" i="2"/>
  <c r="BK137" i="2"/>
  <c r="BI138" i="2"/>
  <c r="BK138" i="2"/>
  <c r="BI139" i="2"/>
  <c r="BK139" i="2"/>
  <c r="BI140" i="2"/>
  <c r="BK140" i="2"/>
  <c r="BI141" i="2"/>
  <c r="BK141" i="2"/>
  <c r="BI142" i="2"/>
  <c r="BK142" i="2"/>
  <c r="BI143" i="2"/>
  <c r="BK143" i="2"/>
  <c r="BI144" i="2"/>
  <c r="BK144" i="2"/>
  <c r="BI145" i="2"/>
  <c r="BK145" i="2"/>
  <c r="BI146" i="2"/>
  <c r="BK146" i="2"/>
  <c r="BI147" i="2"/>
  <c r="BK147" i="2"/>
  <c r="BI148" i="2"/>
  <c r="BK148" i="2"/>
  <c r="BI149" i="2"/>
  <c r="BK149" i="2"/>
  <c r="BI150" i="2"/>
  <c r="BK150" i="2"/>
  <c r="BI151" i="2"/>
  <c r="BK151" i="2"/>
  <c r="BI152" i="2"/>
  <c r="BK152" i="2"/>
  <c r="BI153" i="2"/>
  <c r="BK153" i="2"/>
  <c r="BI154" i="2"/>
  <c r="BK154" i="2"/>
  <c r="BI155" i="2"/>
  <c r="BK155" i="2"/>
  <c r="BI156" i="2"/>
  <c r="BK156" i="2"/>
  <c r="BI157" i="2"/>
  <c r="BK157" i="2"/>
  <c r="BI158" i="2"/>
  <c r="BK158" i="2"/>
  <c r="BI159" i="2"/>
  <c r="BK159" i="2"/>
  <c r="BI160" i="2"/>
  <c r="BK160" i="2"/>
  <c r="BI161" i="2"/>
  <c r="BK161" i="2"/>
  <c r="BI162" i="2"/>
  <c r="BK162" i="2"/>
  <c r="BI163" i="2"/>
  <c r="BK163" i="2"/>
  <c r="BI164" i="2"/>
  <c r="BK164" i="2"/>
  <c r="BI165" i="2"/>
  <c r="BK165" i="2"/>
  <c r="BI166" i="2"/>
  <c r="BK166" i="2"/>
  <c r="BI167" i="2"/>
  <c r="BK167" i="2"/>
  <c r="BI168" i="2"/>
  <c r="BK168" i="2"/>
  <c r="BI169" i="2"/>
  <c r="BK169" i="2"/>
  <c r="BI170" i="2"/>
  <c r="BK170" i="2"/>
  <c r="BI171" i="2"/>
  <c r="BK171" i="2"/>
  <c r="BI172" i="2"/>
  <c r="BK172" i="2"/>
  <c r="BI173" i="2"/>
  <c r="BK173" i="2"/>
  <c r="BI174" i="2"/>
  <c r="BK174" i="2"/>
  <c r="BI175" i="2"/>
  <c r="BK175" i="2"/>
  <c r="BI176" i="2"/>
  <c r="BK176" i="2"/>
  <c r="BI177" i="2"/>
  <c r="BK177" i="2"/>
  <c r="BI178" i="2"/>
  <c r="BK178" i="2"/>
  <c r="BI179" i="2"/>
  <c r="BK179" i="2"/>
  <c r="BI180" i="2"/>
  <c r="BK180" i="2"/>
  <c r="BI181" i="2"/>
  <c r="BK181" i="2"/>
  <c r="BI182" i="2"/>
  <c r="BK182" i="2"/>
  <c r="BI183" i="2"/>
  <c r="BK183" i="2"/>
  <c r="BI184" i="2"/>
  <c r="BK184" i="2"/>
  <c r="BI185" i="2"/>
  <c r="BK185" i="2"/>
  <c r="BI186" i="2"/>
  <c r="BK186" i="2"/>
  <c r="BI187" i="2"/>
  <c r="BK187" i="2"/>
  <c r="BI188" i="2"/>
  <c r="BK188" i="2"/>
  <c r="BI189" i="2"/>
  <c r="BK189" i="2"/>
  <c r="BI190" i="2"/>
  <c r="BK190" i="2"/>
  <c r="BI191" i="2"/>
  <c r="BK191" i="2"/>
  <c r="BI192" i="2"/>
  <c r="BK192" i="2"/>
  <c r="BI193" i="2"/>
  <c r="BK193" i="2"/>
  <c r="BK214" i="2"/>
  <c r="BB2" i="2"/>
  <c r="BD2" i="2"/>
  <c r="BB3" i="2"/>
  <c r="BD3" i="2"/>
  <c r="BB4" i="2"/>
  <c r="BD4" i="2"/>
  <c r="BB5" i="2"/>
  <c r="BD5" i="2"/>
  <c r="BB6" i="2"/>
  <c r="BD6" i="2"/>
  <c r="BB7" i="2"/>
  <c r="BD7" i="2"/>
  <c r="BB8" i="2"/>
  <c r="BD8" i="2"/>
  <c r="BB9" i="2"/>
  <c r="BD9" i="2"/>
  <c r="BB10" i="2"/>
  <c r="BD10" i="2"/>
  <c r="BB11" i="2"/>
  <c r="BD11" i="2"/>
  <c r="BB12" i="2"/>
  <c r="BD12" i="2"/>
  <c r="BB13" i="2"/>
  <c r="BD13" i="2"/>
  <c r="BB14" i="2"/>
  <c r="BD14" i="2"/>
  <c r="BB15" i="2"/>
  <c r="BD15" i="2"/>
  <c r="BB16" i="2"/>
  <c r="BD16" i="2"/>
  <c r="BB17" i="2"/>
  <c r="BD17" i="2"/>
  <c r="BB18" i="2"/>
  <c r="BD18" i="2"/>
  <c r="BB19" i="2"/>
  <c r="BD19" i="2"/>
  <c r="BB20" i="2"/>
  <c r="BD20" i="2"/>
  <c r="BB21" i="2"/>
  <c r="BD21" i="2"/>
  <c r="BB22" i="2"/>
  <c r="BD22" i="2"/>
  <c r="BB23" i="2"/>
  <c r="BD23" i="2"/>
  <c r="BB24" i="2"/>
  <c r="BD24" i="2"/>
  <c r="BB25" i="2"/>
  <c r="BD25" i="2"/>
  <c r="BB26" i="2"/>
  <c r="BD26" i="2"/>
  <c r="BB27" i="2"/>
  <c r="BD27" i="2"/>
  <c r="BB28" i="2"/>
  <c r="BD28" i="2"/>
  <c r="BB29" i="2"/>
  <c r="BD29" i="2"/>
  <c r="BB30" i="2"/>
  <c r="BD30" i="2"/>
  <c r="BB31" i="2"/>
  <c r="BD31" i="2"/>
  <c r="BB32" i="2"/>
  <c r="BD32" i="2"/>
  <c r="BB33" i="2"/>
  <c r="BD33" i="2"/>
  <c r="BB34" i="2"/>
  <c r="BD34" i="2"/>
  <c r="BB35" i="2"/>
  <c r="BD35" i="2"/>
  <c r="BB36" i="2"/>
  <c r="BD36" i="2"/>
  <c r="BB37" i="2"/>
  <c r="BD37" i="2"/>
  <c r="BB38" i="2"/>
  <c r="BD38" i="2"/>
  <c r="BB39" i="2"/>
  <c r="BD39" i="2"/>
  <c r="BB40" i="2"/>
  <c r="BD40" i="2"/>
  <c r="BB41" i="2"/>
  <c r="BD41" i="2"/>
  <c r="BB42" i="2"/>
  <c r="BD42" i="2"/>
  <c r="BB43" i="2"/>
  <c r="BD43" i="2"/>
  <c r="BB44" i="2"/>
  <c r="BD44" i="2"/>
  <c r="BB45" i="2"/>
  <c r="BD45" i="2"/>
  <c r="BB46" i="2"/>
  <c r="BD46" i="2"/>
  <c r="BB47" i="2"/>
  <c r="BD47" i="2"/>
  <c r="BB48" i="2"/>
  <c r="BD48" i="2"/>
  <c r="BB49" i="2"/>
  <c r="BD49" i="2"/>
  <c r="BB50" i="2"/>
  <c r="BD50" i="2"/>
  <c r="BB51" i="2"/>
  <c r="BD51" i="2"/>
  <c r="BB52" i="2"/>
  <c r="BD52" i="2"/>
  <c r="BB53" i="2"/>
  <c r="BD53" i="2"/>
  <c r="BB54" i="2"/>
  <c r="BD54" i="2"/>
  <c r="BB55" i="2"/>
  <c r="BD55" i="2"/>
  <c r="BB56" i="2"/>
  <c r="BD56" i="2"/>
  <c r="BB57" i="2"/>
  <c r="BD57" i="2"/>
  <c r="BB58" i="2"/>
  <c r="BD58" i="2"/>
  <c r="BB59" i="2"/>
  <c r="BD59" i="2"/>
  <c r="BB60" i="2"/>
  <c r="BD60" i="2"/>
  <c r="BB61" i="2"/>
  <c r="BD61" i="2"/>
  <c r="BB62" i="2"/>
  <c r="BD62" i="2"/>
  <c r="BB63" i="2"/>
  <c r="BD63" i="2"/>
  <c r="BB64" i="2"/>
  <c r="BD64" i="2"/>
  <c r="BB65" i="2"/>
  <c r="BD65" i="2"/>
  <c r="BB66" i="2"/>
  <c r="BD66" i="2"/>
  <c r="BB67" i="2"/>
  <c r="BD67" i="2"/>
  <c r="BB68" i="2"/>
  <c r="BD68" i="2"/>
  <c r="BB69" i="2"/>
  <c r="BD69" i="2"/>
  <c r="BB70" i="2"/>
  <c r="BD70" i="2"/>
  <c r="BB71" i="2"/>
  <c r="BD71" i="2"/>
  <c r="BB72" i="2"/>
  <c r="BD72" i="2"/>
  <c r="BB73" i="2"/>
  <c r="BD73" i="2"/>
  <c r="BB74" i="2"/>
  <c r="BD74" i="2"/>
  <c r="BB75" i="2"/>
  <c r="BD75" i="2"/>
  <c r="BB76" i="2"/>
  <c r="BD76" i="2"/>
  <c r="BB77" i="2"/>
  <c r="BD77" i="2"/>
  <c r="BB78" i="2"/>
  <c r="BD78" i="2"/>
  <c r="BB79" i="2"/>
  <c r="BD79" i="2"/>
  <c r="BB80" i="2"/>
  <c r="BD80" i="2"/>
  <c r="BB81" i="2"/>
  <c r="BD81" i="2"/>
  <c r="BB82" i="2"/>
  <c r="BD82" i="2"/>
  <c r="BB83" i="2"/>
  <c r="BD83" i="2"/>
  <c r="BB84" i="2"/>
  <c r="BD84" i="2"/>
  <c r="BB85" i="2"/>
  <c r="BD85" i="2"/>
  <c r="BB86" i="2"/>
  <c r="BD86" i="2"/>
  <c r="BB87" i="2"/>
  <c r="BD87" i="2"/>
  <c r="BB88" i="2"/>
  <c r="BD88" i="2"/>
  <c r="BB89" i="2"/>
  <c r="BD89" i="2"/>
  <c r="BB90" i="2"/>
  <c r="BD90" i="2"/>
  <c r="BB91" i="2"/>
  <c r="BD91" i="2"/>
  <c r="BB92" i="2"/>
  <c r="BD92" i="2"/>
  <c r="BB93" i="2"/>
  <c r="BD93" i="2"/>
  <c r="BB94" i="2"/>
  <c r="BD94" i="2"/>
  <c r="BB95" i="2"/>
  <c r="BD95" i="2"/>
  <c r="BB96" i="2"/>
  <c r="BD96" i="2"/>
  <c r="BB97" i="2"/>
  <c r="BD97" i="2"/>
  <c r="BB98" i="2"/>
  <c r="BD98" i="2"/>
  <c r="BB99" i="2"/>
  <c r="BD99" i="2"/>
  <c r="BB100" i="2"/>
  <c r="BD100" i="2"/>
  <c r="BB101" i="2"/>
  <c r="BD101" i="2"/>
  <c r="BB102" i="2"/>
  <c r="BD102" i="2"/>
  <c r="BB103" i="2"/>
  <c r="BD103" i="2"/>
  <c r="BB104" i="2"/>
  <c r="BD104" i="2"/>
  <c r="BB105" i="2"/>
  <c r="BD105" i="2"/>
  <c r="BB106" i="2"/>
  <c r="BD106" i="2"/>
  <c r="BB107" i="2"/>
  <c r="BD107" i="2"/>
  <c r="BB108" i="2"/>
  <c r="BD108" i="2"/>
  <c r="BB109" i="2"/>
  <c r="BD109" i="2"/>
  <c r="BB110" i="2"/>
  <c r="BD110" i="2"/>
  <c r="BB111" i="2"/>
  <c r="BD111" i="2"/>
  <c r="BB112" i="2"/>
  <c r="BD112" i="2"/>
  <c r="BB113" i="2"/>
  <c r="BD113" i="2"/>
  <c r="BB114" i="2"/>
  <c r="BD114" i="2"/>
  <c r="BB115" i="2"/>
  <c r="BD115" i="2"/>
  <c r="BB116" i="2"/>
  <c r="BD116" i="2"/>
  <c r="BB117" i="2"/>
  <c r="BD117" i="2"/>
  <c r="BB118" i="2"/>
  <c r="BD118" i="2"/>
  <c r="BB119" i="2"/>
  <c r="BD119" i="2"/>
  <c r="BB120" i="2"/>
  <c r="BD120" i="2"/>
  <c r="BB121" i="2"/>
  <c r="BD121" i="2"/>
  <c r="BB122" i="2"/>
  <c r="BD122" i="2"/>
  <c r="BB123" i="2"/>
  <c r="BD123" i="2"/>
  <c r="BB124" i="2"/>
  <c r="BD124" i="2"/>
  <c r="BB125" i="2"/>
  <c r="BD125" i="2"/>
  <c r="BB126" i="2"/>
  <c r="BD126" i="2"/>
  <c r="BB127" i="2"/>
  <c r="BD127" i="2"/>
  <c r="BB128" i="2"/>
  <c r="BD128" i="2"/>
  <c r="BB129" i="2"/>
  <c r="BD129" i="2"/>
  <c r="BB130" i="2"/>
  <c r="BD130" i="2"/>
  <c r="BB131" i="2"/>
  <c r="BD131" i="2"/>
  <c r="BB132" i="2"/>
  <c r="BD132" i="2"/>
  <c r="BB133" i="2"/>
  <c r="BD133" i="2"/>
  <c r="BB134" i="2"/>
  <c r="BD134" i="2"/>
  <c r="BB135" i="2"/>
  <c r="BD135" i="2"/>
  <c r="BB136" i="2"/>
  <c r="BD136" i="2"/>
  <c r="BB137" i="2"/>
  <c r="BD137" i="2"/>
  <c r="BB138" i="2"/>
  <c r="BD138" i="2"/>
  <c r="BB139" i="2"/>
  <c r="BD139" i="2"/>
  <c r="BB140" i="2"/>
  <c r="BD140" i="2"/>
  <c r="BB141" i="2"/>
  <c r="BD141" i="2"/>
  <c r="BB142" i="2"/>
  <c r="BD142" i="2"/>
  <c r="BB143" i="2"/>
  <c r="BD143" i="2"/>
  <c r="BB144" i="2"/>
  <c r="BD144" i="2"/>
  <c r="BB145" i="2"/>
  <c r="BD145" i="2"/>
  <c r="BB146" i="2"/>
  <c r="BD146" i="2"/>
  <c r="BB147" i="2"/>
  <c r="BD147" i="2"/>
  <c r="BB148" i="2"/>
  <c r="BD148" i="2"/>
  <c r="BB149" i="2"/>
  <c r="BD149" i="2"/>
  <c r="BB150" i="2"/>
  <c r="BD150" i="2"/>
  <c r="BB151" i="2"/>
  <c r="BD151" i="2"/>
  <c r="BB152" i="2"/>
  <c r="BD152" i="2"/>
  <c r="BB153" i="2"/>
  <c r="BD153" i="2"/>
  <c r="BB154" i="2"/>
  <c r="BD154" i="2"/>
  <c r="BB155" i="2"/>
  <c r="BD155" i="2"/>
  <c r="BB156" i="2"/>
  <c r="BD156" i="2"/>
  <c r="BB157" i="2"/>
  <c r="BD157" i="2"/>
  <c r="BB158" i="2"/>
  <c r="BD158" i="2"/>
  <c r="BB159" i="2"/>
  <c r="BD159" i="2"/>
  <c r="BB160" i="2"/>
  <c r="BD160" i="2"/>
  <c r="BB161" i="2"/>
  <c r="BD161" i="2"/>
  <c r="BB162" i="2"/>
  <c r="BD162" i="2"/>
  <c r="BB163" i="2"/>
  <c r="BD163" i="2"/>
  <c r="BB164" i="2"/>
  <c r="BD164" i="2"/>
  <c r="BB165" i="2"/>
  <c r="BD165" i="2"/>
  <c r="BB166" i="2"/>
  <c r="BD166" i="2"/>
  <c r="BB167" i="2"/>
  <c r="BD167" i="2"/>
  <c r="BB168" i="2"/>
  <c r="BD168" i="2"/>
  <c r="BB169" i="2"/>
  <c r="BD169" i="2"/>
  <c r="BB170" i="2"/>
  <c r="BD170" i="2"/>
  <c r="BB171" i="2"/>
  <c r="BD171" i="2"/>
  <c r="BB172" i="2"/>
  <c r="BD172" i="2"/>
  <c r="BB173" i="2"/>
  <c r="BD173" i="2"/>
  <c r="BB174" i="2"/>
  <c r="BD174" i="2"/>
  <c r="BB175" i="2"/>
  <c r="BD175" i="2"/>
  <c r="BB176" i="2"/>
  <c r="BD176" i="2"/>
  <c r="BB177" i="2"/>
  <c r="BD177" i="2"/>
  <c r="BB178" i="2"/>
  <c r="BD178" i="2"/>
  <c r="BB179" i="2"/>
  <c r="BD179" i="2"/>
  <c r="BB180" i="2"/>
  <c r="BD180" i="2"/>
  <c r="BB181" i="2"/>
  <c r="BD181" i="2"/>
  <c r="BB182" i="2"/>
  <c r="BD182" i="2"/>
  <c r="BB183" i="2"/>
  <c r="BD183" i="2"/>
  <c r="BB184" i="2"/>
  <c r="BD184" i="2"/>
  <c r="BB185" i="2"/>
  <c r="BD185" i="2"/>
  <c r="BB186" i="2"/>
  <c r="BD186" i="2"/>
  <c r="BB187" i="2"/>
  <c r="BD187" i="2"/>
  <c r="BB188" i="2"/>
  <c r="BD188" i="2"/>
  <c r="BB189" i="2"/>
  <c r="BD189" i="2"/>
  <c r="BB190" i="2"/>
  <c r="BD190" i="2"/>
  <c r="BB191" i="2"/>
  <c r="BD191" i="2"/>
  <c r="BB192" i="2"/>
  <c r="BD192" i="2"/>
  <c r="BB193" i="2"/>
  <c r="BD193" i="2"/>
  <c r="BD214" i="2"/>
  <c r="AU2" i="2"/>
  <c r="AW2" i="2"/>
  <c r="AU3" i="2"/>
  <c r="AW3" i="2"/>
  <c r="AU4" i="2"/>
  <c r="AW4" i="2"/>
  <c r="AU5" i="2"/>
  <c r="AW5" i="2"/>
  <c r="AU6" i="2"/>
  <c r="AW6" i="2"/>
  <c r="AU7" i="2"/>
  <c r="AW7" i="2"/>
  <c r="AU8" i="2"/>
  <c r="AW8" i="2"/>
  <c r="AU9" i="2"/>
  <c r="AW9" i="2"/>
  <c r="AU10" i="2"/>
  <c r="AW10" i="2"/>
  <c r="AU11" i="2"/>
  <c r="AW11" i="2"/>
  <c r="AU12" i="2"/>
  <c r="AW12" i="2"/>
  <c r="AU13" i="2"/>
  <c r="AW13" i="2"/>
  <c r="AU14" i="2"/>
  <c r="AW14" i="2"/>
  <c r="AU15" i="2"/>
  <c r="AW15" i="2"/>
  <c r="AU16" i="2"/>
  <c r="AW16" i="2"/>
  <c r="AU17" i="2"/>
  <c r="AW17" i="2"/>
  <c r="AU18" i="2"/>
  <c r="AW18" i="2"/>
  <c r="AU19" i="2"/>
  <c r="AW19" i="2"/>
  <c r="AU20" i="2"/>
  <c r="AW20" i="2"/>
  <c r="AU21" i="2"/>
  <c r="AW21" i="2"/>
  <c r="AU22" i="2"/>
  <c r="AW22" i="2"/>
  <c r="AU23" i="2"/>
  <c r="AW23" i="2"/>
  <c r="AU24" i="2"/>
  <c r="AW24" i="2"/>
  <c r="AU25" i="2"/>
  <c r="AW25" i="2"/>
  <c r="AU26" i="2"/>
  <c r="AW26" i="2"/>
  <c r="AU27" i="2"/>
  <c r="AW27" i="2"/>
  <c r="AU28" i="2"/>
  <c r="AW28" i="2"/>
  <c r="AU29" i="2"/>
  <c r="AW29" i="2"/>
  <c r="AU30" i="2"/>
  <c r="AW30" i="2"/>
  <c r="AU31" i="2"/>
  <c r="AW31" i="2"/>
  <c r="AU32" i="2"/>
  <c r="AW32" i="2"/>
  <c r="AU33" i="2"/>
  <c r="AW33" i="2"/>
  <c r="AU34" i="2"/>
  <c r="AW34" i="2"/>
  <c r="AU35" i="2"/>
  <c r="AW35" i="2"/>
  <c r="AU36" i="2"/>
  <c r="AW36" i="2"/>
  <c r="AU37" i="2"/>
  <c r="AW37" i="2"/>
  <c r="AU38" i="2"/>
  <c r="AW38" i="2"/>
  <c r="AU39" i="2"/>
  <c r="AW39" i="2"/>
  <c r="AU40" i="2"/>
  <c r="AW40" i="2"/>
  <c r="AU41" i="2"/>
  <c r="AW41" i="2"/>
  <c r="AU42" i="2"/>
  <c r="AW42" i="2"/>
  <c r="AU43" i="2"/>
  <c r="AW43" i="2"/>
  <c r="AU44" i="2"/>
  <c r="AW44" i="2"/>
  <c r="AU45" i="2"/>
  <c r="AW45" i="2"/>
  <c r="AU46" i="2"/>
  <c r="AW46" i="2"/>
  <c r="AU47" i="2"/>
  <c r="AW47" i="2"/>
  <c r="AU48" i="2"/>
  <c r="AW48" i="2"/>
  <c r="AU49" i="2"/>
  <c r="AW49" i="2"/>
  <c r="AU50" i="2"/>
  <c r="AW50" i="2"/>
  <c r="AU51" i="2"/>
  <c r="AW51" i="2"/>
  <c r="AU52" i="2"/>
  <c r="AW52" i="2"/>
  <c r="AU53" i="2"/>
  <c r="AW53" i="2"/>
  <c r="AU54" i="2"/>
  <c r="AW54" i="2"/>
  <c r="AU55" i="2"/>
  <c r="AW55" i="2"/>
  <c r="AU56" i="2"/>
  <c r="AW56" i="2"/>
  <c r="AU57" i="2"/>
  <c r="AW57" i="2"/>
  <c r="AU58" i="2"/>
  <c r="AW58" i="2"/>
  <c r="AU59" i="2"/>
  <c r="AW59" i="2"/>
  <c r="AU60" i="2"/>
  <c r="AW60" i="2"/>
  <c r="AU61" i="2"/>
  <c r="AW61" i="2"/>
  <c r="AU62" i="2"/>
  <c r="AW62" i="2"/>
  <c r="AU63" i="2"/>
  <c r="AW63" i="2"/>
  <c r="AU64" i="2"/>
  <c r="AW64" i="2"/>
  <c r="AU65" i="2"/>
  <c r="AW65" i="2"/>
  <c r="AU66" i="2"/>
  <c r="AW66" i="2"/>
  <c r="AU67" i="2"/>
  <c r="AW67" i="2"/>
  <c r="AU68" i="2"/>
  <c r="AW68" i="2"/>
  <c r="AU69" i="2"/>
  <c r="AW69" i="2"/>
  <c r="AU70" i="2"/>
  <c r="AW70" i="2"/>
  <c r="AU71" i="2"/>
  <c r="AW71" i="2"/>
  <c r="AU72" i="2"/>
  <c r="AW72" i="2"/>
  <c r="AU73" i="2"/>
  <c r="AW73" i="2"/>
  <c r="AU74" i="2"/>
  <c r="AW74" i="2"/>
  <c r="AU75" i="2"/>
  <c r="AW75" i="2"/>
  <c r="AU76" i="2"/>
  <c r="AW76" i="2"/>
  <c r="AU77" i="2"/>
  <c r="AW77" i="2"/>
  <c r="AU78" i="2"/>
  <c r="AW78" i="2"/>
  <c r="AU79" i="2"/>
  <c r="AW79" i="2"/>
  <c r="AU80" i="2"/>
  <c r="AW80" i="2"/>
  <c r="AU81" i="2"/>
  <c r="AW81" i="2"/>
  <c r="AU82" i="2"/>
  <c r="AW82" i="2"/>
  <c r="AU83" i="2"/>
  <c r="AW83" i="2"/>
  <c r="AU84" i="2"/>
  <c r="AW84" i="2"/>
  <c r="AU85" i="2"/>
  <c r="AW85" i="2"/>
  <c r="AU86" i="2"/>
  <c r="AW86" i="2"/>
  <c r="AU87" i="2"/>
  <c r="AW87" i="2"/>
  <c r="AU88" i="2"/>
  <c r="AW88" i="2"/>
  <c r="AU89" i="2"/>
  <c r="AW89" i="2"/>
  <c r="AU90" i="2"/>
  <c r="AW90" i="2"/>
  <c r="AU91" i="2"/>
  <c r="AW91" i="2"/>
  <c r="AU92" i="2"/>
  <c r="AW92" i="2"/>
  <c r="AU93" i="2"/>
  <c r="AW93" i="2"/>
  <c r="AU94" i="2"/>
  <c r="AW94" i="2"/>
  <c r="AU95" i="2"/>
  <c r="AW95" i="2"/>
  <c r="AU96" i="2"/>
  <c r="AW96" i="2"/>
  <c r="AU97" i="2"/>
  <c r="AW97" i="2"/>
  <c r="AU98" i="2"/>
  <c r="AW98" i="2"/>
  <c r="AU99" i="2"/>
  <c r="AW99" i="2"/>
  <c r="AU100" i="2"/>
  <c r="AW100" i="2"/>
  <c r="AU101" i="2"/>
  <c r="AW101" i="2"/>
  <c r="AU102" i="2"/>
  <c r="AW102" i="2"/>
  <c r="AU103" i="2"/>
  <c r="AW103" i="2"/>
  <c r="AU104" i="2"/>
  <c r="AW104" i="2"/>
  <c r="AU105" i="2"/>
  <c r="AW105" i="2"/>
  <c r="AU106" i="2"/>
  <c r="AW106" i="2"/>
  <c r="AU107" i="2"/>
  <c r="AW107" i="2"/>
  <c r="AU108" i="2"/>
  <c r="AW108" i="2"/>
  <c r="AU109" i="2"/>
  <c r="AW109" i="2"/>
  <c r="AU110" i="2"/>
  <c r="AW110" i="2"/>
  <c r="AU111" i="2"/>
  <c r="AW111" i="2"/>
  <c r="AU112" i="2"/>
  <c r="AW112" i="2"/>
  <c r="AU113" i="2"/>
  <c r="AW113" i="2"/>
  <c r="AU114" i="2"/>
  <c r="AW114" i="2"/>
  <c r="AU115" i="2"/>
  <c r="AW115" i="2"/>
  <c r="AU116" i="2"/>
  <c r="AW116" i="2"/>
  <c r="AU117" i="2"/>
  <c r="AW117" i="2"/>
  <c r="AU118" i="2"/>
  <c r="AW118" i="2"/>
  <c r="AU119" i="2"/>
  <c r="AW119" i="2"/>
  <c r="AU120" i="2"/>
  <c r="AW120" i="2"/>
  <c r="AU121" i="2"/>
  <c r="AW121" i="2"/>
  <c r="AU122" i="2"/>
  <c r="AW122" i="2"/>
  <c r="AU123" i="2"/>
  <c r="AW123" i="2"/>
  <c r="AU124" i="2"/>
  <c r="AW124" i="2"/>
  <c r="AU125" i="2"/>
  <c r="AW125" i="2"/>
  <c r="AU126" i="2"/>
  <c r="AW126" i="2"/>
  <c r="AU127" i="2"/>
  <c r="AW127" i="2"/>
  <c r="AU128" i="2"/>
  <c r="AW128" i="2"/>
  <c r="AU129" i="2"/>
  <c r="AW129" i="2"/>
  <c r="AU130" i="2"/>
  <c r="AW130" i="2"/>
  <c r="AU131" i="2"/>
  <c r="AW131" i="2"/>
  <c r="AU132" i="2"/>
  <c r="AW132" i="2"/>
  <c r="AU133" i="2"/>
  <c r="AW133" i="2"/>
  <c r="AU134" i="2"/>
  <c r="AW134" i="2"/>
  <c r="AU135" i="2"/>
  <c r="AW135" i="2"/>
  <c r="AU136" i="2"/>
  <c r="AW136" i="2"/>
  <c r="AU137" i="2"/>
  <c r="AW137" i="2"/>
  <c r="AU138" i="2"/>
  <c r="AW138" i="2"/>
  <c r="AU139" i="2"/>
  <c r="AW139" i="2"/>
  <c r="AU140" i="2"/>
  <c r="AW140" i="2"/>
  <c r="AU141" i="2"/>
  <c r="AW141" i="2"/>
  <c r="AU142" i="2"/>
  <c r="AW142" i="2"/>
  <c r="AU143" i="2"/>
  <c r="AW143" i="2"/>
  <c r="AU144" i="2"/>
  <c r="AW144" i="2"/>
  <c r="AU145" i="2"/>
  <c r="AW145" i="2"/>
  <c r="AU146" i="2"/>
  <c r="AW146" i="2"/>
  <c r="AU147" i="2"/>
  <c r="AW147" i="2"/>
  <c r="AU148" i="2"/>
  <c r="AW148" i="2"/>
  <c r="AU149" i="2"/>
  <c r="AW149" i="2"/>
  <c r="AU150" i="2"/>
  <c r="AW150" i="2"/>
  <c r="AU151" i="2"/>
  <c r="AW151" i="2"/>
  <c r="AU152" i="2"/>
  <c r="AW152" i="2"/>
  <c r="AU153" i="2"/>
  <c r="AW153" i="2"/>
  <c r="AU154" i="2"/>
  <c r="AW154" i="2"/>
  <c r="AU155" i="2"/>
  <c r="AW155" i="2"/>
  <c r="AU156" i="2"/>
  <c r="AW156" i="2"/>
  <c r="AU157" i="2"/>
  <c r="AW157" i="2"/>
  <c r="AU158" i="2"/>
  <c r="AW158" i="2"/>
  <c r="AU159" i="2"/>
  <c r="AW159" i="2"/>
  <c r="AU160" i="2"/>
  <c r="AW160" i="2"/>
  <c r="AU161" i="2"/>
  <c r="AW161" i="2"/>
  <c r="AU162" i="2"/>
  <c r="AW162" i="2"/>
  <c r="AU163" i="2"/>
  <c r="AW163" i="2"/>
  <c r="AU164" i="2"/>
  <c r="AW164" i="2"/>
  <c r="AU165" i="2"/>
  <c r="AW165" i="2"/>
  <c r="AU166" i="2"/>
  <c r="AW166" i="2"/>
  <c r="AU167" i="2"/>
  <c r="AW167" i="2"/>
  <c r="AU168" i="2"/>
  <c r="AW168" i="2"/>
  <c r="AU169" i="2"/>
  <c r="AW169" i="2"/>
  <c r="AU170" i="2"/>
  <c r="AW170" i="2"/>
  <c r="AU171" i="2"/>
  <c r="AW171" i="2"/>
  <c r="AU172" i="2"/>
  <c r="AW172" i="2"/>
  <c r="AU173" i="2"/>
  <c r="AW173" i="2"/>
  <c r="AU174" i="2"/>
  <c r="AW174" i="2"/>
  <c r="AU175" i="2"/>
  <c r="AW175" i="2"/>
  <c r="AU176" i="2"/>
  <c r="AW176" i="2"/>
  <c r="AU177" i="2"/>
  <c r="AW177" i="2"/>
  <c r="AU178" i="2"/>
  <c r="AW178" i="2"/>
  <c r="AU179" i="2"/>
  <c r="AW179" i="2"/>
  <c r="AU180" i="2"/>
  <c r="AW180" i="2"/>
  <c r="AU181" i="2"/>
  <c r="AW181" i="2"/>
  <c r="AU182" i="2"/>
  <c r="AW182" i="2"/>
  <c r="AU183" i="2"/>
  <c r="AW183" i="2"/>
  <c r="AU184" i="2"/>
  <c r="AW184" i="2"/>
  <c r="AU185" i="2"/>
  <c r="AW185" i="2"/>
  <c r="AU186" i="2"/>
  <c r="AW186" i="2"/>
  <c r="AU187" i="2"/>
  <c r="AW187" i="2"/>
  <c r="AU188" i="2"/>
  <c r="AW188" i="2"/>
  <c r="AU189" i="2"/>
  <c r="AW189" i="2"/>
  <c r="AU190" i="2"/>
  <c r="AW190" i="2"/>
  <c r="AU191" i="2"/>
  <c r="AW191" i="2"/>
  <c r="AU192" i="2"/>
  <c r="AW192" i="2"/>
  <c r="AU193" i="2"/>
  <c r="AW193" i="2"/>
  <c r="AW214" i="2"/>
  <c r="CA2" i="2"/>
  <c r="CA3" i="2"/>
  <c r="CA4" i="2"/>
  <c r="CA5" i="2"/>
  <c r="CA6" i="2"/>
  <c r="CA7" i="2"/>
  <c r="CA8" i="2"/>
  <c r="CA9" i="2"/>
  <c r="CA10" i="2"/>
  <c r="CA11" i="2"/>
  <c r="CA12" i="2"/>
  <c r="CA13" i="2"/>
  <c r="CA14" i="2"/>
  <c r="CA15" i="2"/>
  <c r="CA16" i="2"/>
  <c r="CA17" i="2"/>
  <c r="CA18" i="2"/>
  <c r="CA19" i="2"/>
  <c r="CA20" i="2"/>
  <c r="CA21" i="2"/>
  <c r="CA22" i="2"/>
  <c r="CA23" i="2"/>
  <c r="CA24" i="2"/>
  <c r="CA25" i="2"/>
  <c r="CA26" i="2"/>
  <c r="CA27" i="2"/>
  <c r="CA28" i="2"/>
  <c r="CA29" i="2"/>
  <c r="CA30" i="2"/>
  <c r="CA31" i="2"/>
  <c r="CA32" i="2"/>
  <c r="CA33" i="2"/>
  <c r="CA34" i="2"/>
  <c r="CA35" i="2"/>
  <c r="CA36" i="2"/>
  <c r="CA37" i="2"/>
  <c r="CA38" i="2"/>
  <c r="CA39" i="2"/>
  <c r="CA40" i="2"/>
  <c r="CA41" i="2"/>
  <c r="CA42" i="2"/>
  <c r="CA43" i="2"/>
  <c r="CA44" i="2"/>
  <c r="CA45" i="2"/>
  <c r="CA46" i="2"/>
  <c r="CA47" i="2"/>
  <c r="CA48" i="2"/>
  <c r="CA49" i="2"/>
  <c r="CA50" i="2"/>
  <c r="CA51" i="2"/>
  <c r="CA52" i="2"/>
  <c r="CA53" i="2"/>
  <c r="CA54" i="2"/>
  <c r="CA55" i="2"/>
  <c r="CA56" i="2"/>
  <c r="CA57" i="2"/>
  <c r="CA58" i="2"/>
  <c r="CA59" i="2"/>
  <c r="CA60" i="2"/>
  <c r="CA61" i="2"/>
  <c r="CA62" i="2"/>
  <c r="CA63" i="2"/>
  <c r="CA64" i="2"/>
  <c r="CA65" i="2"/>
  <c r="CA66" i="2"/>
  <c r="CA67" i="2"/>
  <c r="CA68" i="2"/>
  <c r="CA69" i="2"/>
  <c r="CA70" i="2"/>
  <c r="CA71" i="2"/>
  <c r="CA72" i="2"/>
  <c r="CA73" i="2"/>
  <c r="CA74" i="2"/>
  <c r="CA75" i="2"/>
  <c r="CA76" i="2"/>
  <c r="CA77" i="2"/>
  <c r="CA78" i="2"/>
  <c r="CA79" i="2"/>
  <c r="CA80" i="2"/>
  <c r="CA81" i="2"/>
  <c r="CA82" i="2"/>
  <c r="CA83" i="2"/>
  <c r="CA84" i="2"/>
  <c r="CA85" i="2"/>
  <c r="CA86" i="2"/>
  <c r="CA87" i="2"/>
  <c r="CA88" i="2"/>
  <c r="CA89" i="2"/>
  <c r="CA90" i="2"/>
  <c r="CA91" i="2"/>
  <c r="CA92" i="2"/>
  <c r="CA93" i="2"/>
  <c r="CA94" i="2"/>
  <c r="CA95" i="2"/>
  <c r="CA96" i="2"/>
  <c r="CA97" i="2"/>
  <c r="CA98" i="2"/>
  <c r="CA99" i="2"/>
  <c r="CA100" i="2"/>
  <c r="CA101" i="2"/>
  <c r="CA102" i="2"/>
  <c r="CA103" i="2"/>
  <c r="CA104" i="2"/>
  <c r="CA105" i="2"/>
  <c r="CA106" i="2"/>
  <c r="CA107" i="2"/>
  <c r="CA108" i="2"/>
  <c r="CA109" i="2"/>
  <c r="CA110" i="2"/>
  <c r="CA111" i="2"/>
  <c r="CA112" i="2"/>
  <c r="CA113" i="2"/>
  <c r="CA114" i="2"/>
  <c r="CA115" i="2"/>
  <c r="CA116" i="2"/>
  <c r="CA117" i="2"/>
  <c r="CA118" i="2"/>
  <c r="CA119" i="2"/>
  <c r="CA120" i="2"/>
  <c r="CA121" i="2"/>
  <c r="CA122" i="2"/>
  <c r="CA123" i="2"/>
  <c r="CA124" i="2"/>
  <c r="CA125" i="2"/>
  <c r="CA126" i="2"/>
  <c r="CA127" i="2"/>
  <c r="CA128" i="2"/>
  <c r="CA129" i="2"/>
  <c r="CA130" i="2"/>
  <c r="CA131" i="2"/>
  <c r="CA132" i="2"/>
  <c r="CA133" i="2"/>
  <c r="CA134" i="2"/>
  <c r="CA135" i="2"/>
  <c r="CA136" i="2"/>
  <c r="CA137" i="2"/>
  <c r="CA138" i="2"/>
  <c r="CA139" i="2"/>
  <c r="CA140" i="2"/>
  <c r="CA141" i="2"/>
  <c r="CA142" i="2"/>
  <c r="CA143" i="2"/>
  <c r="CA144" i="2"/>
  <c r="CA145" i="2"/>
  <c r="CA146" i="2"/>
  <c r="CA147" i="2"/>
  <c r="CA148" i="2"/>
  <c r="CA149" i="2"/>
  <c r="CA150" i="2"/>
  <c r="CA151" i="2"/>
  <c r="CA152" i="2"/>
  <c r="CA153" i="2"/>
  <c r="CA154" i="2"/>
  <c r="CA155" i="2"/>
  <c r="CA156" i="2"/>
  <c r="CA157" i="2"/>
  <c r="CA158" i="2"/>
  <c r="CA159" i="2"/>
  <c r="CA160" i="2"/>
  <c r="CA161" i="2"/>
  <c r="CA162" i="2"/>
  <c r="CA163" i="2"/>
  <c r="CA164" i="2"/>
  <c r="CA165" i="2"/>
  <c r="CA166" i="2"/>
  <c r="CA167" i="2"/>
  <c r="CA168" i="2"/>
  <c r="CA169" i="2"/>
  <c r="CA170" i="2"/>
  <c r="CA171" i="2"/>
  <c r="CA172" i="2"/>
  <c r="CA173" i="2"/>
  <c r="CA174" i="2"/>
  <c r="CA175" i="2"/>
  <c r="CA176" i="2"/>
  <c r="CA177" i="2"/>
  <c r="CA178" i="2"/>
  <c r="CA179" i="2"/>
  <c r="CA180" i="2"/>
  <c r="CA181" i="2"/>
  <c r="CA182" i="2"/>
  <c r="CA183" i="2"/>
  <c r="CA184" i="2"/>
  <c r="CA185" i="2"/>
  <c r="CA186" i="2"/>
  <c r="CA187" i="2"/>
  <c r="CA188" i="2"/>
  <c r="CA189" i="2"/>
  <c r="CA190" i="2"/>
  <c r="CA191" i="2"/>
  <c r="CA192" i="2"/>
  <c r="CA193" i="2"/>
  <c r="BY213" i="2"/>
  <c r="BT2" i="2"/>
  <c r="BT3" i="2"/>
  <c r="BT4" i="2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T25" i="2"/>
  <c r="BT26" i="2"/>
  <c r="BT27" i="2"/>
  <c r="BT28" i="2"/>
  <c r="BT29" i="2"/>
  <c r="BT30" i="2"/>
  <c r="BT31" i="2"/>
  <c r="BT32" i="2"/>
  <c r="BT33" i="2"/>
  <c r="BT34" i="2"/>
  <c r="BT35" i="2"/>
  <c r="BT36" i="2"/>
  <c r="BT37" i="2"/>
  <c r="BT38" i="2"/>
  <c r="BT39" i="2"/>
  <c r="BT40" i="2"/>
  <c r="BT41" i="2"/>
  <c r="BT42" i="2"/>
  <c r="BT43" i="2"/>
  <c r="BT44" i="2"/>
  <c r="BT45" i="2"/>
  <c r="BT46" i="2"/>
  <c r="BT47" i="2"/>
  <c r="BT48" i="2"/>
  <c r="BT49" i="2"/>
  <c r="BT50" i="2"/>
  <c r="BT51" i="2"/>
  <c r="BT52" i="2"/>
  <c r="BT53" i="2"/>
  <c r="BT54" i="2"/>
  <c r="BT55" i="2"/>
  <c r="BT56" i="2"/>
  <c r="BT57" i="2"/>
  <c r="BT58" i="2"/>
  <c r="BT59" i="2"/>
  <c r="BT60" i="2"/>
  <c r="BT61" i="2"/>
  <c r="BT62" i="2"/>
  <c r="BT63" i="2"/>
  <c r="BT64" i="2"/>
  <c r="BT65" i="2"/>
  <c r="BT66" i="2"/>
  <c r="BT67" i="2"/>
  <c r="BT68" i="2"/>
  <c r="BT69" i="2"/>
  <c r="BT70" i="2"/>
  <c r="BT71" i="2"/>
  <c r="BT72" i="2"/>
  <c r="BT73" i="2"/>
  <c r="BT74" i="2"/>
  <c r="BT75" i="2"/>
  <c r="BT76" i="2"/>
  <c r="BT77" i="2"/>
  <c r="BT78" i="2"/>
  <c r="BT79" i="2"/>
  <c r="BT80" i="2"/>
  <c r="BT81" i="2"/>
  <c r="BT82" i="2"/>
  <c r="BT83" i="2"/>
  <c r="BT84" i="2"/>
  <c r="BT85" i="2"/>
  <c r="BT86" i="2"/>
  <c r="BT87" i="2"/>
  <c r="BT88" i="2"/>
  <c r="BT89" i="2"/>
  <c r="BT90" i="2"/>
  <c r="BT91" i="2"/>
  <c r="BT92" i="2"/>
  <c r="BT93" i="2"/>
  <c r="BT94" i="2"/>
  <c r="BT95" i="2"/>
  <c r="BT96" i="2"/>
  <c r="BT97" i="2"/>
  <c r="BT98" i="2"/>
  <c r="BT99" i="2"/>
  <c r="BT100" i="2"/>
  <c r="BT101" i="2"/>
  <c r="BT102" i="2"/>
  <c r="BT103" i="2"/>
  <c r="BT104" i="2"/>
  <c r="BT105" i="2"/>
  <c r="BT106" i="2"/>
  <c r="BT107" i="2"/>
  <c r="BT108" i="2"/>
  <c r="BT109" i="2"/>
  <c r="BT110" i="2"/>
  <c r="BT111" i="2"/>
  <c r="BT112" i="2"/>
  <c r="BT113" i="2"/>
  <c r="BT114" i="2"/>
  <c r="BT115" i="2"/>
  <c r="BT116" i="2"/>
  <c r="BT117" i="2"/>
  <c r="BT118" i="2"/>
  <c r="BT119" i="2"/>
  <c r="BT120" i="2"/>
  <c r="BT121" i="2"/>
  <c r="BT122" i="2"/>
  <c r="BT123" i="2"/>
  <c r="BT124" i="2"/>
  <c r="BT125" i="2"/>
  <c r="BT126" i="2"/>
  <c r="BT127" i="2"/>
  <c r="BT128" i="2"/>
  <c r="BT129" i="2"/>
  <c r="BT130" i="2"/>
  <c r="BT131" i="2"/>
  <c r="BT132" i="2"/>
  <c r="BT133" i="2"/>
  <c r="BT134" i="2"/>
  <c r="BT135" i="2"/>
  <c r="BT136" i="2"/>
  <c r="BT137" i="2"/>
  <c r="BT138" i="2"/>
  <c r="BT139" i="2"/>
  <c r="BT140" i="2"/>
  <c r="BT141" i="2"/>
  <c r="BT142" i="2"/>
  <c r="BT143" i="2"/>
  <c r="BT144" i="2"/>
  <c r="BT145" i="2"/>
  <c r="BT146" i="2"/>
  <c r="BT147" i="2"/>
  <c r="BT148" i="2"/>
  <c r="BT149" i="2"/>
  <c r="BT150" i="2"/>
  <c r="BT151" i="2"/>
  <c r="BT152" i="2"/>
  <c r="BT153" i="2"/>
  <c r="BT154" i="2"/>
  <c r="BT155" i="2"/>
  <c r="BT156" i="2"/>
  <c r="BT157" i="2"/>
  <c r="BT158" i="2"/>
  <c r="BT159" i="2"/>
  <c r="BT160" i="2"/>
  <c r="BT161" i="2"/>
  <c r="BT162" i="2"/>
  <c r="BT163" i="2"/>
  <c r="BT164" i="2"/>
  <c r="BT165" i="2"/>
  <c r="BT166" i="2"/>
  <c r="BT167" i="2"/>
  <c r="BT168" i="2"/>
  <c r="BT169" i="2"/>
  <c r="BT170" i="2"/>
  <c r="BT171" i="2"/>
  <c r="BT172" i="2"/>
  <c r="BT173" i="2"/>
  <c r="BT174" i="2"/>
  <c r="BT175" i="2"/>
  <c r="BT176" i="2"/>
  <c r="BT177" i="2"/>
  <c r="BT178" i="2"/>
  <c r="BT179" i="2"/>
  <c r="BT180" i="2"/>
  <c r="BT181" i="2"/>
  <c r="BT182" i="2"/>
  <c r="BT183" i="2"/>
  <c r="BT184" i="2"/>
  <c r="BT185" i="2"/>
  <c r="BT186" i="2"/>
  <c r="BT187" i="2"/>
  <c r="BT188" i="2"/>
  <c r="BT189" i="2"/>
  <c r="BT190" i="2"/>
  <c r="BT191" i="2"/>
  <c r="BT192" i="2"/>
  <c r="BT193" i="2"/>
  <c r="BR213" i="2"/>
  <c r="BM2" i="2"/>
  <c r="BM3" i="2"/>
  <c r="BM4" i="2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M25" i="2"/>
  <c r="BM26" i="2"/>
  <c r="BM27" i="2"/>
  <c r="BM28" i="2"/>
  <c r="BM29" i="2"/>
  <c r="BM30" i="2"/>
  <c r="BM31" i="2"/>
  <c r="BM32" i="2"/>
  <c r="BM33" i="2"/>
  <c r="BM34" i="2"/>
  <c r="BM35" i="2"/>
  <c r="BM36" i="2"/>
  <c r="BM37" i="2"/>
  <c r="BM38" i="2"/>
  <c r="BM39" i="2"/>
  <c r="BM40" i="2"/>
  <c r="BM41" i="2"/>
  <c r="BM42" i="2"/>
  <c r="BM43" i="2"/>
  <c r="BM44" i="2"/>
  <c r="BM45" i="2"/>
  <c r="BM46" i="2"/>
  <c r="BM47" i="2"/>
  <c r="BM48" i="2"/>
  <c r="BM49" i="2"/>
  <c r="BM50" i="2"/>
  <c r="BM51" i="2"/>
  <c r="BM52" i="2"/>
  <c r="BM53" i="2"/>
  <c r="BM54" i="2"/>
  <c r="BM55" i="2"/>
  <c r="BM56" i="2"/>
  <c r="BM57" i="2"/>
  <c r="BM58" i="2"/>
  <c r="BM59" i="2"/>
  <c r="BM60" i="2"/>
  <c r="BM61" i="2"/>
  <c r="BM62" i="2"/>
  <c r="BM63" i="2"/>
  <c r="BM64" i="2"/>
  <c r="BM65" i="2"/>
  <c r="BM66" i="2"/>
  <c r="BM67" i="2"/>
  <c r="BM68" i="2"/>
  <c r="BM69" i="2"/>
  <c r="BM70" i="2"/>
  <c r="BM71" i="2"/>
  <c r="BM72" i="2"/>
  <c r="BM73" i="2"/>
  <c r="BM74" i="2"/>
  <c r="BM75" i="2"/>
  <c r="BM76" i="2"/>
  <c r="BM77" i="2"/>
  <c r="BM78" i="2"/>
  <c r="BM79" i="2"/>
  <c r="BM80" i="2"/>
  <c r="BM81" i="2"/>
  <c r="BM82" i="2"/>
  <c r="BM83" i="2"/>
  <c r="BM84" i="2"/>
  <c r="BM85" i="2"/>
  <c r="BM86" i="2"/>
  <c r="BM87" i="2"/>
  <c r="BM88" i="2"/>
  <c r="BM89" i="2"/>
  <c r="BM90" i="2"/>
  <c r="BM91" i="2"/>
  <c r="BM92" i="2"/>
  <c r="BM93" i="2"/>
  <c r="BM94" i="2"/>
  <c r="BM95" i="2"/>
  <c r="BM96" i="2"/>
  <c r="BM97" i="2"/>
  <c r="BM98" i="2"/>
  <c r="BM99" i="2"/>
  <c r="BM100" i="2"/>
  <c r="BM101" i="2"/>
  <c r="BM102" i="2"/>
  <c r="BM103" i="2"/>
  <c r="BM104" i="2"/>
  <c r="BM105" i="2"/>
  <c r="BM106" i="2"/>
  <c r="BM107" i="2"/>
  <c r="BM108" i="2"/>
  <c r="BM109" i="2"/>
  <c r="BM110" i="2"/>
  <c r="BM111" i="2"/>
  <c r="BM112" i="2"/>
  <c r="BM113" i="2"/>
  <c r="BM114" i="2"/>
  <c r="BM115" i="2"/>
  <c r="BM116" i="2"/>
  <c r="BM117" i="2"/>
  <c r="BM118" i="2"/>
  <c r="BM119" i="2"/>
  <c r="BM120" i="2"/>
  <c r="BM121" i="2"/>
  <c r="BM122" i="2"/>
  <c r="BM123" i="2"/>
  <c r="BM124" i="2"/>
  <c r="BM125" i="2"/>
  <c r="BM126" i="2"/>
  <c r="BM127" i="2"/>
  <c r="BM128" i="2"/>
  <c r="BM129" i="2"/>
  <c r="BM130" i="2"/>
  <c r="BM131" i="2"/>
  <c r="BM132" i="2"/>
  <c r="BM133" i="2"/>
  <c r="BM134" i="2"/>
  <c r="BM135" i="2"/>
  <c r="BM136" i="2"/>
  <c r="BM137" i="2"/>
  <c r="BM138" i="2"/>
  <c r="BM139" i="2"/>
  <c r="BM140" i="2"/>
  <c r="BM141" i="2"/>
  <c r="BM142" i="2"/>
  <c r="BM143" i="2"/>
  <c r="BM144" i="2"/>
  <c r="BM145" i="2"/>
  <c r="BM146" i="2"/>
  <c r="BM147" i="2"/>
  <c r="BM148" i="2"/>
  <c r="BM149" i="2"/>
  <c r="BM150" i="2"/>
  <c r="BM151" i="2"/>
  <c r="BM152" i="2"/>
  <c r="BM153" i="2"/>
  <c r="BM154" i="2"/>
  <c r="BM155" i="2"/>
  <c r="BM156" i="2"/>
  <c r="BM157" i="2"/>
  <c r="BM158" i="2"/>
  <c r="BM159" i="2"/>
  <c r="BM160" i="2"/>
  <c r="BM161" i="2"/>
  <c r="BM162" i="2"/>
  <c r="BM163" i="2"/>
  <c r="BM164" i="2"/>
  <c r="BM165" i="2"/>
  <c r="BM166" i="2"/>
  <c r="BM167" i="2"/>
  <c r="BM168" i="2"/>
  <c r="BM169" i="2"/>
  <c r="BM170" i="2"/>
  <c r="BM171" i="2"/>
  <c r="BM172" i="2"/>
  <c r="BM173" i="2"/>
  <c r="BM174" i="2"/>
  <c r="BM175" i="2"/>
  <c r="BM176" i="2"/>
  <c r="BM177" i="2"/>
  <c r="BM178" i="2"/>
  <c r="BM179" i="2"/>
  <c r="BM180" i="2"/>
  <c r="BM181" i="2"/>
  <c r="BM182" i="2"/>
  <c r="BM183" i="2"/>
  <c r="BM184" i="2"/>
  <c r="BM185" i="2"/>
  <c r="BM186" i="2"/>
  <c r="BM187" i="2"/>
  <c r="BM188" i="2"/>
  <c r="BM189" i="2"/>
  <c r="BM190" i="2"/>
  <c r="BM191" i="2"/>
  <c r="BM192" i="2"/>
  <c r="BM193" i="2"/>
  <c r="BK213" i="2"/>
  <c r="BF2" i="2"/>
  <c r="BF3" i="2"/>
  <c r="BF4" i="2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F25" i="2"/>
  <c r="BF26" i="2"/>
  <c r="BF27" i="2"/>
  <c r="BF28" i="2"/>
  <c r="BF29" i="2"/>
  <c r="BF30" i="2"/>
  <c r="BF31" i="2"/>
  <c r="BF32" i="2"/>
  <c r="BF33" i="2"/>
  <c r="BF34" i="2"/>
  <c r="BF35" i="2"/>
  <c r="BF36" i="2"/>
  <c r="BF37" i="2"/>
  <c r="BF38" i="2"/>
  <c r="BF39" i="2"/>
  <c r="BF40" i="2"/>
  <c r="BF41" i="2"/>
  <c r="BF42" i="2"/>
  <c r="BF43" i="2"/>
  <c r="BF44" i="2"/>
  <c r="BF45" i="2"/>
  <c r="BF46" i="2"/>
  <c r="BF47" i="2"/>
  <c r="BF48" i="2"/>
  <c r="BF49" i="2"/>
  <c r="BF50" i="2"/>
  <c r="BF51" i="2"/>
  <c r="BF52" i="2"/>
  <c r="BF53" i="2"/>
  <c r="BF54" i="2"/>
  <c r="BF55" i="2"/>
  <c r="BF56" i="2"/>
  <c r="BF57" i="2"/>
  <c r="BF58" i="2"/>
  <c r="BF59" i="2"/>
  <c r="BF60" i="2"/>
  <c r="BF61" i="2"/>
  <c r="BF62" i="2"/>
  <c r="BF63" i="2"/>
  <c r="BF64" i="2"/>
  <c r="BF65" i="2"/>
  <c r="BF66" i="2"/>
  <c r="BF67" i="2"/>
  <c r="BF68" i="2"/>
  <c r="BF69" i="2"/>
  <c r="BF70" i="2"/>
  <c r="BF71" i="2"/>
  <c r="BF72" i="2"/>
  <c r="BF73" i="2"/>
  <c r="BF74" i="2"/>
  <c r="BF75" i="2"/>
  <c r="BF76" i="2"/>
  <c r="BF77" i="2"/>
  <c r="BF78" i="2"/>
  <c r="BF79" i="2"/>
  <c r="BF80" i="2"/>
  <c r="BF81" i="2"/>
  <c r="BF82" i="2"/>
  <c r="BF83" i="2"/>
  <c r="BF84" i="2"/>
  <c r="BF85" i="2"/>
  <c r="BF86" i="2"/>
  <c r="BF87" i="2"/>
  <c r="BF88" i="2"/>
  <c r="BF89" i="2"/>
  <c r="BF90" i="2"/>
  <c r="BF91" i="2"/>
  <c r="BF92" i="2"/>
  <c r="BF93" i="2"/>
  <c r="BF94" i="2"/>
  <c r="BF95" i="2"/>
  <c r="BF96" i="2"/>
  <c r="BF97" i="2"/>
  <c r="BF98" i="2"/>
  <c r="BF99" i="2"/>
  <c r="BF100" i="2"/>
  <c r="BF101" i="2"/>
  <c r="BF102" i="2"/>
  <c r="BF103" i="2"/>
  <c r="BF104" i="2"/>
  <c r="BF105" i="2"/>
  <c r="BF106" i="2"/>
  <c r="BF107" i="2"/>
  <c r="BF108" i="2"/>
  <c r="BF109" i="2"/>
  <c r="BF110" i="2"/>
  <c r="BF111" i="2"/>
  <c r="BF112" i="2"/>
  <c r="BF113" i="2"/>
  <c r="BF114" i="2"/>
  <c r="BF115" i="2"/>
  <c r="BF116" i="2"/>
  <c r="BF117" i="2"/>
  <c r="BF118" i="2"/>
  <c r="BF119" i="2"/>
  <c r="BF120" i="2"/>
  <c r="BF121" i="2"/>
  <c r="BF122" i="2"/>
  <c r="BF123" i="2"/>
  <c r="BF124" i="2"/>
  <c r="BF125" i="2"/>
  <c r="BF126" i="2"/>
  <c r="BF127" i="2"/>
  <c r="BF128" i="2"/>
  <c r="BF129" i="2"/>
  <c r="BF130" i="2"/>
  <c r="BF131" i="2"/>
  <c r="BF132" i="2"/>
  <c r="BF133" i="2"/>
  <c r="BF134" i="2"/>
  <c r="BF135" i="2"/>
  <c r="BF136" i="2"/>
  <c r="BF137" i="2"/>
  <c r="BF138" i="2"/>
  <c r="BF139" i="2"/>
  <c r="BF140" i="2"/>
  <c r="BF141" i="2"/>
  <c r="BF142" i="2"/>
  <c r="BF143" i="2"/>
  <c r="BF144" i="2"/>
  <c r="BF145" i="2"/>
  <c r="BF146" i="2"/>
  <c r="BF147" i="2"/>
  <c r="BF148" i="2"/>
  <c r="BF149" i="2"/>
  <c r="BF150" i="2"/>
  <c r="BF151" i="2"/>
  <c r="BF152" i="2"/>
  <c r="BF153" i="2"/>
  <c r="BF154" i="2"/>
  <c r="BF155" i="2"/>
  <c r="BF156" i="2"/>
  <c r="BF157" i="2"/>
  <c r="BF158" i="2"/>
  <c r="BF159" i="2"/>
  <c r="BF160" i="2"/>
  <c r="BF161" i="2"/>
  <c r="BF162" i="2"/>
  <c r="BF163" i="2"/>
  <c r="BF164" i="2"/>
  <c r="BF165" i="2"/>
  <c r="BF166" i="2"/>
  <c r="BF167" i="2"/>
  <c r="BF168" i="2"/>
  <c r="BF169" i="2"/>
  <c r="BF170" i="2"/>
  <c r="BF171" i="2"/>
  <c r="BF172" i="2"/>
  <c r="BF173" i="2"/>
  <c r="BF174" i="2"/>
  <c r="BF175" i="2"/>
  <c r="BF176" i="2"/>
  <c r="BF177" i="2"/>
  <c r="BF178" i="2"/>
  <c r="BF179" i="2"/>
  <c r="BF180" i="2"/>
  <c r="BF181" i="2"/>
  <c r="BF182" i="2"/>
  <c r="BF183" i="2"/>
  <c r="BF184" i="2"/>
  <c r="BF185" i="2"/>
  <c r="BF186" i="2"/>
  <c r="BF187" i="2"/>
  <c r="BF188" i="2"/>
  <c r="BF189" i="2"/>
  <c r="BF190" i="2"/>
  <c r="BF191" i="2"/>
  <c r="BF192" i="2"/>
  <c r="BF193" i="2"/>
  <c r="BD213" i="2"/>
  <c r="AY2" i="2"/>
  <c r="AY3" i="2"/>
  <c r="AY4" i="2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Y25" i="2"/>
  <c r="AY26" i="2"/>
  <c r="AY27" i="2"/>
  <c r="AY28" i="2"/>
  <c r="AY29" i="2"/>
  <c r="AY30" i="2"/>
  <c r="AY31" i="2"/>
  <c r="AY32" i="2"/>
  <c r="AY33" i="2"/>
  <c r="AY34" i="2"/>
  <c r="AY35" i="2"/>
  <c r="AY36" i="2"/>
  <c r="AY37" i="2"/>
  <c r="AY38" i="2"/>
  <c r="AY39" i="2"/>
  <c r="AY40" i="2"/>
  <c r="AY41" i="2"/>
  <c r="AY42" i="2"/>
  <c r="AY43" i="2"/>
  <c r="AY44" i="2"/>
  <c r="AY45" i="2"/>
  <c r="AY46" i="2"/>
  <c r="AY47" i="2"/>
  <c r="AY48" i="2"/>
  <c r="AY49" i="2"/>
  <c r="AY50" i="2"/>
  <c r="AY51" i="2"/>
  <c r="AY52" i="2"/>
  <c r="AY53" i="2"/>
  <c r="AY54" i="2"/>
  <c r="AY55" i="2"/>
  <c r="AY56" i="2"/>
  <c r="AY57" i="2"/>
  <c r="AY58" i="2"/>
  <c r="AY59" i="2"/>
  <c r="AY60" i="2"/>
  <c r="AY61" i="2"/>
  <c r="AY62" i="2"/>
  <c r="AY63" i="2"/>
  <c r="AY64" i="2"/>
  <c r="AY65" i="2"/>
  <c r="AY66" i="2"/>
  <c r="AY67" i="2"/>
  <c r="AY68" i="2"/>
  <c r="AY69" i="2"/>
  <c r="AY70" i="2"/>
  <c r="AY71" i="2"/>
  <c r="AY72" i="2"/>
  <c r="AY73" i="2"/>
  <c r="AY74" i="2"/>
  <c r="AY75" i="2"/>
  <c r="AY76" i="2"/>
  <c r="AY77" i="2"/>
  <c r="AY78" i="2"/>
  <c r="AY79" i="2"/>
  <c r="AY80" i="2"/>
  <c r="AY81" i="2"/>
  <c r="AY82" i="2"/>
  <c r="AY83" i="2"/>
  <c r="AY84" i="2"/>
  <c r="AY85" i="2"/>
  <c r="AY86" i="2"/>
  <c r="AY87" i="2"/>
  <c r="AY88" i="2"/>
  <c r="AY89" i="2"/>
  <c r="AY90" i="2"/>
  <c r="AY91" i="2"/>
  <c r="AY92" i="2"/>
  <c r="AY93" i="2"/>
  <c r="AY94" i="2"/>
  <c r="AY95" i="2"/>
  <c r="AY96" i="2"/>
  <c r="AY97" i="2"/>
  <c r="AY98" i="2"/>
  <c r="AY99" i="2"/>
  <c r="AY100" i="2"/>
  <c r="AY101" i="2"/>
  <c r="AY102" i="2"/>
  <c r="AY103" i="2"/>
  <c r="AY104" i="2"/>
  <c r="AY105" i="2"/>
  <c r="AY106" i="2"/>
  <c r="AY107" i="2"/>
  <c r="AY108" i="2"/>
  <c r="AY109" i="2"/>
  <c r="AY110" i="2"/>
  <c r="AY111" i="2"/>
  <c r="AY112" i="2"/>
  <c r="AY113" i="2"/>
  <c r="AY114" i="2"/>
  <c r="AY115" i="2"/>
  <c r="AY116" i="2"/>
  <c r="AY117" i="2"/>
  <c r="AY118" i="2"/>
  <c r="AY119" i="2"/>
  <c r="AY120" i="2"/>
  <c r="AY121" i="2"/>
  <c r="AY122" i="2"/>
  <c r="AY123" i="2"/>
  <c r="AY124" i="2"/>
  <c r="AY125" i="2"/>
  <c r="AY126" i="2"/>
  <c r="AY127" i="2"/>
  <c r="AY128" i="2"/>
  <c r="AY129" i="2"/>
  <c r="AY130" i="2"/>
  <c r="AY131" i="2"/>
  <c r="AY132" i="2"/>
  <c r="AY133" i="2"/>
  <c r="AY134" i="2"/>
  <c r="AY135" i="2"/>
  <c r="AY136" i="2"/>
  <c r="AY137" i="2"/>
  <c r="AY138" i="2"/>
  <c r="AY139" i="2"/>
  <c r="AY140" i="2"/>
  <c r="AY141" i="2"/>
  <c r="AY142" i="2"/>
  <c r="AY143" i="2"/>
  <c r="AY144" i="2"/>
  <c r="AY145" i="2"/>
  <c r="AY146" i="2"/>
  <c r="AY147" i="2"/>
  <c r="AY148" i="2"/>
  <c r="AY149" i="2"/>
  <c r="AY150" i="2"/>
  <c r="AY151" i="2"/>
  <c r="AY152" i="2"/>
  <c r="AY153" i="2"/>
  <c r="AY154" i="2"/>
  <c r="AY155" i="2"/>
  <c r="AY156" i="2"/>
  <c r="AY157" i="2"/>
  <c r="AY158" i="2"/>
  <c r="AY159" i="2"/>
  <c r="AY160" i="2"/>
  <c r="AY161" i="2"/>
  <c r="AY162" i="2"/>
  <c r="AY163" i="2"/>
  <c r="AY164" i="2"/>
  <c r="AY165" i="2"/>
  <c r="AY166" i="2"/>
  <c r="AY167" i="2"/>
  <c r="AY168" i="2"/>
  <c r="AY169" i="2"/>
  <c r="AY170" i="2"/>
  <c r="AY171" i="2"/>
  <c r="AY172" i="2"/>
  <c r="AY173" i="2"/>
  <c r="AY174" i="2"/>
  <c r="AY175" i="2"/>
  <c r="AY176" i="2"/>
  <c r="AY177" i="2"/>
  <c r="AY178" i="2"/>
  <c r="AY179" i="2"/>
  <c r="AY180" i="2"/>
  <c r="AY181" i="2"/>
  <c r="AY182" i="2"/>
  <c r="AY183" i="2"/>
  <c r="AY184" i="2"/>
  <c r="AY185" i="2"/>
  <c r="AY186" i="2"/>
  <c r="AY187" i="2"/>
  <c r="AY188" i="2"/>
  <c r="AY189" i="2"/>
  <c r="AY190" i="2"/>
  <c r="AY191" i="2"/>
  <c r="AY192" i="2"/>
  <c r="AY193" i="2"/>
  <c r="AW213" i="2"/>
  <c r="BX2" i="2"/>
  <c r="BZ2" i="2"/>
  <c r="BX3" i="2"/>
  <c r="BZ3" i="2"/>
  <c r="BX4" i="2"/>
  <c r="BZ4" i="2"/>
  <c r="BX5" i="2"/>
  <c r="BZ5" i="2"/>
  <c r="BX6" i="2"/>
  <c r="BZ6" i="2"/>
  <c r="BX7" i="2"/>
  <c r="BZ7" i="2"/>
  <c r="BX8" i="2"/>
  <c r="BZ8" i="2"/>
  <c r="BX9" i="2"/>
  <c r="BZ9" i="2"/>
  <c r="BX10" i="2"/>
  <c r="BZ10" i="2"/>
  <c r="BX11" i="2"/>
  <c r="BZ11" i="2"/>
  <c r="BX12" i="2"/>
  <c r="BZ12" i="2"/>
  <c r="BX13" i="2"/>
  <c r="BZ13" i="2"/>
  <c r="BX14" i="2"/>
  <c r="BZ14" i="2"/>
  <c r="BX15" i="2"/>
  <c r="BZ15" i="2"/>
  <c r="BX16" i="2"/>
  <c r="BZ16" i="2"/>
  <c r="BX17" i="2"/>
  <c r="BZ17" i="2"/>
  <c r="BX18" i="2"/>
  <c r="BZ18" i="2"/>
  <c r="BX19" i="2"/>
  <c r="BZ19" i="2"/>
  <c r="BX20" i="2"/>
  <c r="BZ20" i="2"/>
  <c r="BX21" i="2"/>
  <c r="BZ21" i="2"/>
  <c r="BX22" i="2"/>
  <c r="BZ22" i="2"/>
  <c r="BX23" i="2"/>
  <c r="BZ23" i="2"/>
  <c r="BX24" i="2"/>
  <c r="BZ24" i="2"/>
  <c r="BX25" i="2"/>
  <c r="BZ25" i="2"/>
  <c r="BX26" i="2"/>
  <c r="BZ26" i="2"/>
  <c r="BX27" i="2"/>
  <c r="BZ27" i="2"/>
  <c r="BX28" i="2"/>
  <c r="BZ28" i="2"/>
  <c r="BX29" i="2"/>
  <c r="BZ29" i="2"/>
  <c r="BX30" i="2"/>
  <c r="BZ30" i="2"/>
  <c r="BX31" i="2"/>
  <c r="BZ31" i="2"/>
  <c r="BX32" i="2"/>
  <c r="BZ32" i="2"/>
  <c r="BX33" i="2"/>
  <c r="BZ33" i="2"/>
  <c r="BX34" i="2"/>
  <c r="BZ34" i="2"/>
  <c r="BX35" i="2"/>
  <c r="BZ35" i="2"/>
  <c r="BX36" i="2"/>
  <c r="BZ36" i="2"/>
  <c r="BX37" i="2"/>
  <c r="BZ37" i="2"/>
  <c r="BX38" i="2"/>
  <c r="BZ38" i="2"/>
  <c r="BX39" i="2"/>
  <c r="BZ39" i="2"/>
  <c r="BX40" i="2"/>
  <c r="BZ40" i="2"/>
  <c r="BX41" i="2"/>
  <c r="BZ41" i="2"/>
  <c r="BX42" i="2"/>
  <c r="BZ42" i="2"/>
  <c r="BX43" i="2"/>
  <c r="BZ43" i="2"/>
  <c r="BX44" i="2"/>
  <c r="BZ44" i="2"/>
  <c r="BX45" i="2"/>
  <c r="BZ45" i="2"/>
  <c r="BX46" i="2"/>
  <c r="BZ46" i="2"/>
  <c r="BX47" i="2"/>
  <c r="BZ47" i="2"/>
  <c r="BX48" i="2"/>
  <c r="BZ48" i="2"/>
  <c r="BX49" i="2"/>
  <c r="BZ49" i="2"/>
  <c r="BX50" i="2"/>
  <c r="BZ50" i="2"/>
  <c r="BX51" i="2"/>
  <c r="BZ51" i="2"/>
  <c r="BX52" i="2"/>
  <c r="BZ52" i="2"/>
  <c r="BX53" i="2"/>
  <c r="BZ53" i="2"/>
  <c r="BX54" i="2"/>
  <c r="BZ54" i="2"/>
  <c r="BX55" i="2"/>
  <c r="BZ55" i="2"/>
  <c r="BX56" i="2"/>
  <c r="BZ56" i="2"/>
  <c r="BX57" i="2"/>
  <c r="BZ57" i="2"/>
  <c r="BX58" i="2"/>
  <c r="BZ58" i="2"/>
  <c r="BX59" i="2"/>
  <c r="BZ59" i="2"/>
  <c r="BX60" i="2"/>
  <c r="BZ60" i="2"/>
  <c r="BX61" i="2"/>
  <c r="BZ61" i="2"/>
  <c r="BX62" i="2"/>
  <c r="BZ62" i="2"/>
  <c r="BX63" i="2"/>
  <c r="BZ63" i="2"/>
  <c r="BX64" i="2"/>
  <c r="BZ64" i="2"/>
  <c r="BX65" i="2"/>
  <c r="BZ65" i="2"/>
  <c r="BX66" i="2"/>
  <c r="BZ66" i="2"/>
  <c r="BX67" i="2"/>
  <c r="BZ67" i="2"/>
  <c r="BX68" i="2"/>
  <c r="BZ68" i="2"/>
  <c r="BX69" i="2"/>
  <c r="BZ69" i="2"/>
  <c r="BX70" i="2"/>
  <c r="BZ70" i="2"/>
  <c r="BX71" i="2"/>
  <c r="BZ71" i="2"/>
  <c r="BX72" i="2"/>
  <c r="BZ72" i="2"/>
  <c r="BX73" i="2"/>
  <c r="BZ73" i="2"/>
  <c r="BX74" i="2"/>
  <c r="BZ74" i="2"/>
  <c r="BX75" i="2"/>
  <c r="BZ75" i="2"/>
  <c r="BX76" i="2"/>
  <c r="BZ76" i="2"/>
  <c r="BX77" i="2"/>
  <c r="BZ77" i="2"/>
  <c r="BX78" i="2"/>
  <c r="BZ78" i="2"/>
  <c r="BX79" i="2"/>
  <c r="BZ79" i="2"/>
  <c r="BX80" i="2"/>
  <c r="BZ80" i="2"/>
  <c r="BX81" i="2"/>
  <c r="BZ81" i="2"/>
  <c r="BX82" i="2"/>
  <c r="BZ82" i="2"/>
  <c r="BX83" i="2"/>
  <c r="BZ83" i="2"/>
  <c r="BX84" i="2"/>
  <c r="BZ84" i="2"/>
  <c r="BX85" i="2"/>
  <c r="BZ85" i="2"/>
  <c r="BX86" i="2"/>
  <c r="BZ86" i="2"/>
  <c r="BX87" i="2"/>
  <c r="BZ87" i="2"/>
  <c r="BX88" i="2"/>
  <c r="BZ88" i="2"/>
  <c r="BX89" i="2"/>
  <c r="BZ89" i="2"/>
  <c r="BX90" i="2"/>
  <c r="BZ90" i="2"/>
  <c r="BX91" i="2"/>
  <c r="BZ91" i="2"/>
  <c r="BX92" i="2"/>
  <c r="BZ92" i="2"/>
  <c r="BX93" i="2"/>
  <c r="BZ93" i="2"/>
  <c r="BX94" i="2"/>
  <c r="BZ94" i="2"/>
  <c r="BX95" i="2"/>
  <c r="BZ95" i="2"/>
  <c r="BX96" i="2"/>
  <c r="BZ96" i="2"/>
  <c r="BX97" i="2"/>
  <c r="BZ97" i="2"/>
  <c r="BX98" i="2"/>
  <c r="BZ98" i="2"/>
  <c r="BX99" i="2"/>
  <c r="BZ99" i="2"/>
  <c r="BX100" i="2"/>
  <c r="BZ100" i="2"/>
  <c r="BX101" i="2"/>
  <c r="BZ101" i="2"/>
  <c r="BX102" i="2"/>
  <c r="BZ102" i="2"/>
  <c r="BX103" i="2"/>
  <c r="BZ103" i="2"/>
  <c r="BX104" i="2"/>
  <c r="BZ104" i="2"/>
  <c r="BX105" i="2"/>
  <c r="BZ105" i="2"/>
  <c r="BX106" i="2"/>
  <c r="BZ106" i="2"/>
  <c r="BX107" i="2"/>
  <c r="BZ107" i="2"/>
  <c r="BX108" i="2"/>
  <c r="BZ108" i="2"/>
  <c r="BX109" i="2"/>
  <c r="BZ109" i="2"/>
  <c r="BX110" i="2"/>
  <c r="BZ110" i="2"/>
  <c r="BX111" i="2"/>
  <c r="BZ111" i="2"/>
  <c r="BX112" i="2"/>
  <c r="BZ112" i="2"/>
  <c r="BX113" i="2"/>
  <c r="BZ113" i="2"/>
  <c r="BX114" i="2"/>
  <c r="BZ114" i="2"/>
  <c r="BX115" i="2"/>
  <c r="BZ115" i="2"/>
  <c r="BX116" i="2"/>
  <c r="BZ116" i="2"/>
  <c r="BX117" i="2"/>
  <c r="BZ117" i="2"/>
  <c r="BX118" i="2"/>
  <c r="BZ118" i="2"/>
  <c r="BX119" i="2"/>
  <c r="BZ119" i="2"/>
  <c r="BX120" i="2"/>
  <c r="BZ120" i="2"/>
  <c r="BX121" i="2"/>
  <c r="BZ121" i="2"/>
  <c r="BX122" i="2"/>
  <c r="BZ122" i="2"/>
  <c r="BX123" i="2"/>
  <c r="BZ123" i="2"/>
  <c r="BX124" i="2"/>
  <c r="BZ124" i="2"/>
  <c r="BX125" i="2"/>
  <c r="BZ125" i="2"/>
  <c r="BX126" i="2"/>
  <c r="BZ126" i="2"/>
  <c r="BX127" i="2"/>
  <c r="BZ127" i="2"/>
  <c r="BX128" i="2"/>
  <c r="BZ128" i="2"/>
  <c r="BX129" i="2"/>
  <c r="BZ129" i="2"/>
  <c r="BX130" i="2"/>
  <c r="BZ130" i="2"/>
  <c r="BX131" i="2"/>
  <c r="BZ131" i="2"/>
  <c r="BX132" i="2"/>
  <c r="BZ132" i="2"/>
  <c r="BX133" i="2"/>
  <c r="BZ133" i="2"/>
  <c r="BX134" i="2"/>
  <c r="BZ134" i="2"/>
  <c r="BX135" i="2"/>
  <c r="BZ135" i="2"/>
  <c r="BX136" i="2"/>
  <c r="BZ136" i="2"/>
  <c r="BX137" i="2"/>
  <c r="BZ137" i="2"/>
  <c r="BX138" i="2"/>
  <c r="BZ138" i="2"/>
  <c r="BX139" i="2"/>
  <c r="BZ139" i="2"/>
  <c r="BX140" i="2"/>
  <c r="BZ140" i="2"/>
  <c r="BX141" i="2"/>
  <c r="BZ141" i="2"/>
  <c r="BX142" i="2"/>
  <c r="BZ142" i="2"/>
  <c r="BX143" i="2"/>
  <c r="BZ143" i="2"/>
  <c r="BX144" i="2"/>
  <c r="BZ144" i="2"/>
  <c r="BX145" i="2"/>
  <c r="BZ145" i="2"/>
  <c r="BX146" i="2"/>
  <c r="BZ146" i="2"/>
  <c r="BX147" i="2"/>
  <c r="BZ147" i="2"/>
  <c r="BX148" i="2"/>
  <c r="BZ148" i="2"/>
  <c r="BX149" i="2"/>
  <c r="BZ149" i="2"/>
  <c r="BX150" i="2"/>
  <c r="BZ150" i="2"/>
  <c r="BX151" i="2"/>
  <c r="BZ151" i="2"/>
  <c r="BX152" i="2"/>
  <c r="BZ152" i="2"/>
  <c r="BX153" i="2"/>
  <c r="BZ153" i="2"/>
  <c r="BX154" i="2"/>
  <c r="BZ154" i="2"/>
  <c r="BX155" i="2"/>
  <c r="BZ155" i="2"/>
  <c r="BX156" i="2"/>
  <c r="BZ156" i="2"/>
  <c r="BX157" i="2"/>
  <c r="BZ157" i="2"/>
  <c r="BX158" i="2"/>
  <c r="BZ158" i="2"/>
  <c r="BX159" i="2"/>
  <c r="BZ159" i="2"/>
  <c r="BX160" i="2"/>
  <c r="BZ160" i="2"/>
  <c r="BX161" i="2"/>
  <c r="BZ161" i="2"/>
  <c r="BX162" i="2"/>
  <c r="BZ162" i="2"/>
  <c r="BX163" i="2"/>
  <c r="BZ163" i="2"/>
  <c r="BX164" i="2"/>
  <c r="BZ164" i="2"/>
  <c r="BX165" i="2"/>
  <c r="BZ165" i="2"/>
  <c r="BX166" i="2"/>
  <c r="BZ166" i="2"/>
  <c r="BX167" i="2"/>
  <c r="BZ167" i="2"/>
  <c r="BX168" i="2"/>
  <c r="BZ168" i="2"/>
  <c r="BX169" i="2"/>
  <c r="BZ169" i="2"/>
  <c r="BX170" i="2"/>
  <c r="BZ170" i="2"/>
  <c r="BX171" i="2"/>
  <c r="BZ171" i="2"/>
  <c r="BX172" i="2"/>
  <c r="BZ172" i="2"/>
  <c r="BX173" i="2"/>
  <c r="BZ173" i="2"/>
  <c r="BX174" i="2"/>
  <c r="BZ174" i="2"/>
  <c r="BX175" i="2"/>
  <c r="BZ175" i="2"/>
  <c r="BX176" i="2"/>
  <c r="BZ176" i="2"/>
  <c r="BX177" i="2"/>
  <c r="BZ177" i="2"/>
  <c r="BX178" i="2"/>
  <c r="BZ178" i="2"/>
  <c r="BX179" i="2"/>
  <c r="BZ179" i="2"/>
  <c r="BX180" i="2"/>
  <c r="BZ180" i="2"/>
  <c r="BX181" i="2"/>
  <c r="BZ181" i="2"/>
  <c r="BX182" i="2"/>
  <c r="BZ182" i="2"/>
  <c r="BX183" i="2"/>
  <c r="BZ183" i="2"/>
  <c r="BX184" i="2"/>
  <c r="BZ184" i="2"/>
  <c r="BX185" i="2"/>
  <c r="BZ185" i="2"/>
  <c r="BX186" i="2"/>
  <c r="BZ186" i="2"/>
  <c r="BX187" i="2"/>
  <c r="BZ187" i="2"/>
  <c r="BX188" i="2"/>
  <c r="BZ188" i="2"/>
  <c r="BX189" i="2"/>
  <c r="BZ189" i="2"/>
  <c r="BX190" i="2"/>
  <c r="BZ190" i="2"/>
  <c r="BX191" i="2"/>
  <c r="BZ191" i="2"/>
  <c r="BX192" i="2"/>
  <c r="BZ192" i="2"/>
  <c r="BX193" i="2"/>
  <c r="BZ193" i="2"/>
  <c r="BY212" i="2"/>
  <c r="BQ2" i="2"/>
  <c r="BS2" i="2"/>
  <c r="BQ3" i="2"/>
  <c r="BS3" i="2"/>
  <c r="BQ4" i="2"/>
  <c r="BS4" i="2"/>
  <c r="BQ5" i="2"/>
  <c r="BS5" i="2"/>
  <c r="BQ6" i="2"/>
  <c r="BS6" i="2"/>
  <c r="BQ7" i="2"/>
  <c r="BS7" i="2"/>
  <c r="BQ8" i="2"/>
  <c r="BS8" i="2"/>
  <c r="BQ9" i="2"/>
  <c r="BS9" i="2"/>
  <c r="BQ10" i="2"/>
  <c r="BS10" i="2"/>
  <c r="BQ11" i="2"/>
  <c r="BS11" i="2"/>
  <c r="BQ12" i="2"/>
  <c r="BS12" i="2"/>
  <c r="BQ13" i="2"/>
  <c r="BS13" i="2"/>
  <c r="BQ14" i="2"/>
  <c r="BS14" i="2"/>
  <c r="BQ15" i="2"/>
  <c r="BS15" i="2"/>
  <c r="BQ16" i="2"/>
  <c r="BS16" i="2"/>
  <c r="BQ17" i="2"/>
  <c r="BS17" i="2"/>
  <c r="BQ18" i="2"/>
  <c r="BS18" i="2"/>
  <c r="BQ19" i="2"/>
  <c r="BS19" i="2"/>
  <c r="BQ20" i="2"/>
  <c r="BS20" i="2"/>
  <c r="BQ21" i="2"/>
  <c r="BS21" i="2"/>
  <c r="BQ22" i="2"/>
  <c r="BS22" i="2"/>
  <c r="BQ23" i="2"/>
  <c r="BS23" i="2"/>
  <c r="BQ24" i="2"/>
  <c r="BS24" i="2"/>
  <c r="BQ25" i="2"/>
  <c r="BS25" i="2"/>
  <c r="BQ26" i="2"/>
  <c r="BS26" i="2"/>
  <c r="BQ27" i="2"/>
  <c r="BS27" i="2"/>
  <c r="BQ28" i="2"/>
  <c r="BS28" i="2"/>
  <c r="BQ29" i="2"/>
  <c r="BS29" i="2"/>
  <c r="BQ30" i="2"/>
  <c r="BS30" i="2"/>
  <c r="BQ31" i="2"/>
  <c r="BS31" i="2"/>
  <c r="BQ32" i="2"/>
  <c r="BS32" i="2"/>
  <c r="BQ33" i="2"/>
  <c r="BS33" i="2"/>
  <c r="BQ34" i="2"/>
  <c r="BS34" i="2"/>
  <c r="BQ35" i="2"/>
  <c r="BS35" i="2"/>
  <c r="BQ36" i="2"/>
  <c r="BS36" i="2"/>
  <c r="BQ37" i="2"/>
  <c r="BS37" i="2"/>
  <c r="BQ38" i="2"/>
  <c r="BS38" i="2"/>
  <c r="BQ39" i="2"/>
  <c r="BS39" i="2"/>
  <c r="BQ40" i="2"/>
  <c r="BS40" i="2"/>
  <c r="BQ41" i="2"/>
  <c r="BS41" i="2"/>
  <c r="BQ42" i="2"/>
  <c r="BS42" i="2"/>
  <c r="BQ43" i="2"/>
  <c r="BS43" i="2"/>
  <c r="BQ44" i="2"/>
  <c r="BS44" i="2"/>
  <c r="BQ45" i="2"/>
  <c r="BS45" i="2"/>
  <c r="BQ46" i="2"/>
  <c r="BS46" i="2"/>
  <c r="BQ47" i="2"/>
  <c r="BS47" i="2"/>
  <c r="BQ48" i="2"/>
  <c r="BS48" i="2"/>
  <c r="BQ49" i="2"/>
  <c r="BS49" i="2"/>
  <c r="BQ50" i="2"/>
  <c r="BS50" i="2"/>
  <c r="BQ51" i="2"/>
  <c r="BS51" i="2"/>
  <c r="BQ52" i="2"/>
  <c r="BS52" i="2"/>
  <c r="BQ53" i="2"/>
  <c r="BS53" i="2"/>
  <c r="BQ54" i="2"/>
  <c r="BS54" i="2"/>
  <c r="BQ55" i="2"/>
  <c r="BS55" i="2"/>
  <c r="BQ56" i="2"/>
  <c r="BS56" i="2"/>
  <c r="BQ57" i="2"/>
  <c r="BS57" i="2"/>
  <c r="BQ58" i="2"/>
  <c r="BS58" i="2"/>
  <c r="BQ59" i="2"/>
  <c r="BS59" i="2"/>
  <c r="BQ60" i="2"/>
  <c r="BS60" i="2"/>
  <c r="BQ61" i="2"/>
  <c r="BS61" i="2"/>
  <c r="BQ62" i="2"/>
  <c r="BS62" i="2"/>
  <c r="BQ63" i="2"/>
  <c r="BS63" i="2"/>
  <c r="BQ64" i="2"/>
  <c r="BS64" i="2"/>
  <c r="BQ65" i="2"/>
  <c r="BS65" i="2"/>
  <c r="BQ66" i="2"/>
  <c r="BS66" i="2"/>
  <c r="BQ67" i="2"/>
  <c r="BS67" i="2"/>
  <c r="BQ68" i="2"/>
  <c r="BS68" i="2"/>
  <c r="BQ69" i="2"/>
  <c r="BS69" i="2"/>
  <c r="BQ70" i="2"/>
  <c r="BS70" i="2"/>
  <c r="BQ71" i="2"/>
  <c r="BS71" i="2"/>
  <c r="BQ72" i="2"/>
  <c r="BS72" i="2"/>
  <c r="BQ73" i="2"/>
  <c r="BS73" i="2"/>
  <c r="BQ74" i="2"/>
  <c r="BS74" i="2"/>
  <c r="BQ75" i="2"/>
  <c r="BS75" i="2"/>
  <c r="BQ76" i="2"/>
  <c r="BS76" i="2"/>
  <c r="BQ77" i="2"/>
  <c r="BS77" i="2"/>
  <c r="BQ78" i="2"/>
  <c r="BS78" i="2"/>
  <c r="BQ79" i="2"/>
  <c r="BS79" i="2"/>
  <c r="BQ80" i="2"/>
  <c r="BS80" i="2"/>
  <c r="BQ81" i="2"/>
  <c r="BS81" i="2"/>
  <c r="BQ82" i="2"/>
  <c r="BS82" i="2"/>
  <c r="BQ83" i="2"/>
  <c r="BS83" i="2"/>
  <c r="BQ84" i="2"/>
  <c r="BS84" i="2"/>
  <c r="BQ85" i="2"/>
  <c r="BS85" i="2"/>
  <c r="BQ86" i="2"/>
  <c r="BS86" i="2"/>
  <c r="BQ87" i="2"/>
  <c r="BS87" i="2"/>
  <c r="BQ88" i="2"/>
  <c r="BS88" i="2"/>
  <c r="BQ89" i="2"/>
  <c r="BS89" i="2"/>
  <c r="BQ90" i="2"/>
  <c r="BS90" i="2"/>
  <c r="BQ91" i="2"/>
  <c r="BS91" i="2"/>
  <c r="BQ92" i="2"/>
  <c r="BS92" i="2"/>
  <c r="BQ93" i="2"/>
  <c r="BS93" i="2"/>
  <c r="BQ94" i="2"/>
  <c r="BS94" i="2"/>
  <c r="BQ95" i="2"/>
  <c r="BS95" i="2"/>
  <c r="BQ96" i="2"/>
  <c r="BS96" i="2"/>
  <c r="BQ97" i="2"/>
  <c r="BS97" i="2"/>
  <c r="BQ98" i="2"/>
  <c r="BS98" i="2"/>
  <c r="BQ99" i="2"/>
  <c r="BS99" i="2"/>
  <c r="BQ100" i="2"/>
  <c r="BS100" i="2"/>
  <c r="BQ101" i="2"/>
  <c r="BS101" i="2"/>
  <c r="BQ102" i="2"/>
  <c r="BS102" i="2"/>
  <c r="BQ103" i="2"/>
  <c r="BS103" i="2"/>
  <c r="BQ104" i="2"/>
  <c r="BS104" i="2"/>
  <c r="BQ105" i="2"/>
  <c r="BS105" i="2"/>
  <c r="BQ106" i="2"/>
  <c r="BS106" i="2"/>
  <c r="BQ107" i="2"/>
  <c r="BS107" i="2"/>
  <c r="BQ108" i="2"/>
  <c r="BS108" i="2"/>
  <c r="BQ109" i="2"/>
  <c r="BS109" i="2"/>
  <c r="BQ110" i="2"/>
  <c r="BS110" i="2"/>
  <c r="BQ111" i="2"/>
  <c r="BS111" i="2"/>
  <c r="BQ112" i="2"/>
  <c r="BS112" i="2"/>
  <c r="BQ113" i="2"/>
  <c r="BS113" i="2"/>
  <c r="BQ114" i="2"/>
  <c r="BS114" i="2"/>
  <c r="BQ115" i="2"/>
  <c r="BS115" i="2"/>
  <c r="BQ116" i="2"/>
  <c r="BS116" i="2"/>
  <c r="BQ117" i="2"/>
  <c r="BS117" i="2"/>
  <c r="BQ118" i="2"/>
  <c r="BS118" i="2"/>
  <c r="BQ119" i="2"/>
  <c r="BS119" i="2"/>
  <c r="BQ120" i="2"/>
  <c r="BS120" i="2"/>
  <c r="BQ121" i="2"/>
  <c r="BS121" i="2"/>
  <c r="BQ122" i="2"/>
  <c r="BS122" i="2"/>
  <c r="BQ123" i="2"/>
  <c r="BS123" i="2"/>
  <c r="BQ124" i="2"/>
  <c r="BS124" i="2"/>
  <c r="BQ125" i="2"/>
  <c r="BS125" i="2"/>
  <c r="BQ126" i="2"/>
  <c r="BS126" i="2"/>
  <c r="BQ127" i="2"/>
  <c r="BS127" i="2"/>
  <c r="BQ128" i="2"/>
  <c r="BS128" i="2"/>
  <c r="BQ129" i="2"/>
  <c r="BS129" i="2"/>
  <c r="BQ130" i="2"/>
  <c r="BS130" i="2"/>
  <c r="BQ131" i="2"/>
  <c r="BS131" i="2"/>
  <c r="BQ132" i="2"/>
  <c r="BS132" i="2"/>
  <c r="BQ133" i="2"/>
  <c r="BS133" i="2"/>
  <c r="BQ134" i="2"/>
  <c r="BS134" i="2"/>
  <c r="BQ135" i="2"/>
  <c r="BS135" i="2"/>
  <c r="BQ136" i="2"/>
  <c r="BS136" i="2"/>
  <c r="BQ137" i="2"/>
  <c r="BS137" i="2"/>
  <c r="BQ138" i="2"/>
  <c r="BS138" i="2"/>
  <c r="BQ139" i="2"/>
  <c r="BS139" i="2"/>
  <c r="BQ140" i="2"/>
  <c r="BS140" i="2"/>
  <c r="BQ141" i="2"/>
  <c r="BS141" i="2"/>
  <c r="BQ142" i="2"/>
  <c r="BS142" i="2"/>
  <c r="BQ143" i="2"/>
  <c r="BS143" i="2"/>
  <c r="BQ144" i="2"/>
  <c r="BS144" i="2"/>
  <c r="BQ145" i="2"/>
  <c r="BS145" i="2"/>
  <c r="BQ146" i="2"/>
  <c r="BS146" i="2"/>
  <c r="BQ147" i="2"/>
  <c r="BS147" i="2"/>
  <c r="BQ148" i="2"/>
  <c r="BS148" i="2"/>
  <c r="BQ149" i="2"/>
  <c r="BS149" i="2"/>
  <c r="BQ150" i="2"/>
  <c r="BS150" i="2"/>
  <c r="BQ151" i="2"/>
  <c r="BS151" i="2"/>
  <c r="BQ152" i="2"/>
  <c r="BS152" i="2"/>
  <c r="BQ153" i="2"/>
  <c r="BS153" i="2"/>
  <c r="BQ154" i="2"/>
  <c r="BS154" i="2"/>
  <c r="BQ155" i="2"/>
  <c r="BS155" i="2"/>
  <c r="BQ156" i="2"/>
  <c r="BS156" i="2"/>
  <c r="BQ157" i="2"/>
  <c r="BS157" i="2"/>
  <c r="BQ158" i="2"/>
  <c r="BS158" i="2"/>
  <c r="BQ159" i="2"/>
  <c r="BS159" i="2"/>
  <c r="BQ160" i="2"/>
  <c r="BS160" i="2"/>
  <c r="BQ161" i="2"/>
  <c r="BS161" i="2"/>
  <c r="BQ162" i="2"/>
  <c r="BS162" i="2"/>
  <c r="BQ163" i="2"/>
  <c r="BS163" i="2"/>
  <c r="BQ164" i="2"/>
  <c r="BS164" i="2"/>
  <c r="BQ165" i="2"/>
  <c r="BS165" i="2"/>
  <c r="BQ166" i="2"/>
  <c r="BS166" i="2"/>
  <c r="BQ167" i="2"/>
  <c r="BS167" i="2"/>
  <c r="BQ168" i="2"/>
  <c r="BS168" i="2"/>
  <c r="BQ169" i="2"/>
  <c r="BS169" i="2"/>
  <c r="BQ170" i="2"/>
  <c r="BS170" i="2"/>
  <c r="BQ171" i="2"/>
  <c r="BS171" i="2"/>
  <c r="BQ172" i="2"/>
  <c r="BS172" i="2"/>
  <c r="BQ173" i="2"/>
  <c r="BS173" i="2"/>
  <c r="BQ174" i="2"/>
  <c r="BS174" i="2"/>
  <c r="BQ175" i="2"/>
  <c r="BS175" i="2"/>
  <c r="BQ176" i="2"/>
  <c r="BS176" i="2"/>
  <c r="BQ177" i="2"/>
  <c r="BS177" i="2"/>
  <c r="BQ178" i="2"/>
  <c r="BS178" i="2"/>
  <c r="BQ179" i="2"/>
  <c r="BS179" i="2"/>
  <c r="BQ180" i="2"/>
  <c r="BS180" i="2"/>
  <c r="BQ181" i="2"/>
  <c r="BS181" i="2"/>
  <c r="BQ182" i="2"/>
  <c r="BS182" i="2"/>
  <c r="BQ183" i="2"/>
  <c r="BS183" i="2"/>
  <c r="BQ184" i="2"/>
  <c r="BS184" i="2"/>
  <c r="BQ185" i="2"/>
  <c r="BS185" i="2"/>
  <c r="BQ186" i="2"/>
  <c r="BS186" i="2"/>
  <c r="BQ187" i="2"/>
  <c r="BS187" i="2"/>
  <c r="BQ188" i="2"/>
  <c r="BS188" i="2"/>
  <c r="BQ189" i="2"/>
  <c r="BS189" i="2"/>
  <c r="BQ190" i="2"/>
  <c r="BS190" i="2"/>
  <c r="BQ191" i="2"/>
  <c r="BS191" i="2"/>
  <c r="BQ192" i="2"/>
  <c r="BS192" i="2"/>
  <c r="BQ193" i="2"/>
  <c r="BS193" i="2"/>
  <c r="BR212" i="2"/>
  <c r="BJ2" i="2"/>
  <c r="BL2" i="2"/>
  <c r="BJ3" i="2"/>
  <c r="BL3" i="2"/>
  <c r="BJ4" i="2"/>
  <c r="BL4" i="2"/>
  <c r="BJ5" i="2"/>
  <c r="BL5" i="2"/>
  <c r="BJ6" i="2"/>
  <c r="BL6" i="2"/>
  <c r="BJ7" i="2"/>
  <c r="BL7" i="2"/>
  <c r="BJ8" i="2"/>
  <c r="BL8" i="2"/>
  <c r="BJ9" i="2"/>
  <c r="BL9" i="2"/>
  <c r="BJ10" i="2"/>
  <c r="BL10" i="2"/>
  <c r="BJ11" i="2"/>
  <c r="BL11" i="2"/>
  <c r="BJ12" i="2"/>
  <c r="BL12" i="2"/>
  <c r="BJ13" i="2"/>
  <c r="BL13" i="2"/>
  <c r="BJ14" i="2"/>
  <c r="BL14" i="2"/>
  <c r="BJ15" i="2"/>
  <c r="BL15" i="2"/>
  <c r="BJ16" i="2"/>
  <c r="BL16" i="2"/>
  <c r="BJ17" i="2"/>
  <c r="BL17" i="2"/>
  <c r="BJ18" i="2"/>
  <c r="BL18" i="2"/>
  <c r="BJ19" i="2"/>
  <c r="BL19" i="2"/>
  <c r="BJ20" i="2"/>
  <c r="BL20" i="2"/>
  <c r="BJ21" i="2"/>
  <c r="BL21" i="2"/>
  <c r="BJ22" i="2"/>
  <c r="BL22" i="2"/>
  <c r="BJ23" i="2"/>
  <c r="BL23" i="2"/>
  <c r="BJ24" i="2"/>
  <c r="BL24" i="2"/>
  <c r="BJ25" i="2"/>
  <c r="BL25" i="2"/>
  <c r="BJ26" i="2"/>
  <c r="BL26" i="2"/>
  <c r="BJ27" i="2"/>
  <c r="BL27" i="2"/>
  <c r="BJ28" i="2"/>
  <c r="BL28" i="2"/>
  <c r="BJ29" i="2"/>
  <c r="BL29" i="2"/>
  <c r="BJ30" i="2"/>
  <c r="BL30" i="2"/>
  <c r="BJ31" i="2"/>
  <c r="BL31" i="2"/>
  <c r="BJ32" i="2"/>
  <c r="BL32" i="2"/>
  <c r="BJ33" i="2"/>
  <c r="BL33" i="2"/>
  <c r="BJ34" i="2"/>
  <c r="BL34" i="2"/>
  <c r="BJ35" i="2"/>
  <c r="BL35" i="2"/>
  <c r="BJ36" i="2"/>
  <c r="BL36" i="2"/>
  <c r="BJ37" i="2"/>
  <c r="BL37" i="2"/>
  <c r="BJ38" i="2"/>
  <c r="BL38" i="2"/>
  <c r="BJ39" i="2"/>
  <c r="BL39" i="2"/>
  <c r="BJ40" i="2"/>
  <c r="BL40" i="2"/>
  <c r="BJ41" i="2"/>
  <c r="BL41" i="2"/>
  <c r="BJ42" i="2"/>
  <c r="BL42" i="2"/>
  <c r="BJ43" i="2"/>
  <c r="BL43" i="2"/>
  <c r="BJ44" i="2"/>
  <c r="BL44" i="2"/>
  <c r="BJ45" i="2"/>
  <c r="BL45" i="2"/>
  <c r="BJ46" i="2"/>
  <c r="BL46" i="2"/>
  <c r="BJ47" i="2"/>
  <c r="BL47" i="2"/>
  <c r="BJ48" i="2"/>
  <c r="BL48" i="2"/>
  <c r="BJ49" i="2"/>
  <c r="BL49" i="2"/>
  <c r="BJ50" i="2"/>
  <c r="BL50" i="2"/>
  <c r="BJ51" i="2"/>
  <c r="BL51" i="2"/>
  <c r="BJ52" i="2"/>
  <c r="BL52" i="2"/>
  <c r="BJ53" i="2"/>
  <c r="BL53" i="2"/>
  <c r="BJ54" i="2"/>
  <c r="BL54" i="2"/>
  <c r="BJ55" i="2"/>
  <c r="BL55" i="2"/>
  <c r="BJ56" i="2"/>
  <c r="BL56" i="2"/>
  <c r="BJ57" i="2"/>
  <c r="BL57" i="2"/>
  <c r="BJ58" i="2"/>
  <c r="BL58" i="2"/>
  <c r="BJ59" i="2"/>
  <c r="BL59" i="2"/>
  <c r="BJ60" i="2"/>
  <c r="BL60" i="2"/>
  <c r="BJ61" i="2"/>
  <c r="BL61" i="2"/>
  <c r="BJ62" i="2"/>
  <c r="BL62" i="2"/>
  <c r="BJ63" i="2"/>
  <c r="BL63" i="2"/>
  <c r="BJ64" i="2"/>
  <c r="BL64" i="2"/>
  <c r="BJ65" i="2"/>
  <c r="BL65" i="2"/>
  <c r="BJ66" i="2"/>
  <c r="BL66" i="2"/>
  <c r="BJ67" i="2"/>
  <c r="BL67" i="2"/>
  <c r="BJ68" i="2"/>
  <c r="BL68" i="2"/>
  <c r="BJ69" i="2"/>
  <c r="BL69" i="2"/>
  <c r="BJ70" i="2"/>
  <c r="BL70" i="2"/>
  <c r="BJ71" i="2"/>
  <c r="BL71" i="2"/>
  <c r="BJ72" i="2"/>
  <c r="BL72" i="2"/>
  <c r="BJ73" i="2"/>
  <c r="BL73" i="2"/>
  <c r="BJ74" i="2"/>
  <c r="BL74" i="2"/>
  <c r="BJ75" i="2"/>
  <c r="BL75" i="2"/>
  <c r="BJ76" i="2"/>
  <c r="BL76" i="2"/>
  <c r="BJ77" i="2"/>
  <c r="BL77" i="2"/>
  <c r="BJ78" i="2"/>
  <c r="BL78" i="2"/>
  <c r="BJ79" i="2"/>
  <c r="BL79" i="2"/>
  <c r="BJ80" i="2"/>
  <c r="BL80" i="2"/>
  <c r="BJ81" i="2"/>
  <c r="BL81" i="2"/>
  <c r="BJ82" i="2"/>
  <c r="BL82" i="2"/>
  <c r="BJ83" i="2"/>
  <c r="BL83" i="2"/>
  <c r="BJ84" i="2"/>
  <c r="BL84" i="2"/>
  <c r="BJ85" i="2"/>
  <c r="BL85" i="2"/>
  <c r="BJ86" i="2"/>
  <c r="BL86" i="2"/>
  <c r="BJ87" i="2"/>
  <c r="BL87" i="2"/>
  <c r="BJ88" i="2"/>
  <c r="BL88" i="2"/>
  <c r="BJ89" i="2"/>
  <c r="BL89" i="2"/>
  <c r="BJ90" i="2"/>
  <c r="BL90" i="2"/>
  <c r="BJ91" i="2"/>
  <c r="BL91" i="2"/>
  <c r="BJ92" i="2"/>
  <c r="BL92" i="2"/>
  <c r="BJ93" i="2"/>
  <c r="BL93" i="2"/>
  <c r="BJ94" i="2"/>
  <c r="BL94" i="2"/>
  <c r="BJ95" i="2"/>
  <c r="BL95" i="2"/>
  <c r="BJ96" i="2"/>
  <c r="BL96" i="2"/>
  <c r="BJ97" i="2"/>
  <c r="BL97" i="2"/>
  <c r="BJ98" i="2"/>
  <c r="BL98" i="2"/>
  <c r="BJ99" i="2"/>
  <c r="BL99" i="2"/>
  <c r="BJ100" i="2"/>
  <c r="BL100" i="2"/>
  <c r="BJ101" i="2"/>
  <c r="BL101" i="2"/>
  <c r="BJ102" i="2"/>
  <c r="BL102" i="2"/>
  <c r="BJ103" i="2"/>
  <c r="BL103" i="2"/>
  <c r="BJ104" i="2"/>
  <c r="BL104" i="2"/>
  <c r="BJ105" i="2"/>
  <c r="BL105" i="2"/>
  <c r="BJ106" i="2"/>
  <c r="BL106" i="2"/>
  <c r="BJ107" i="2"/>
  <c r="BL107" i="2"/>
  <c r="BJ108" i="2"/>
  <c r="BL108" i="2"/>
  <c r="BJ109" i="2"/>
  <c r="BL109" i="2"/>
  <c r="BJ110" i="2"/>
  <c r="BL110" i="2"/>
  <c r="BJ111" i="2"/>
  <c r="BL111" i="2"/>
  <c r="BJ112" i="2"/>
  <c r="BL112" i="2"/>
  <c r="BJ113" i="2"/>
  <c r="BL113" i="2"/>
  <c r="BJ114" i="2"/>
  <c r="BL114" i="2"/>
  <c r="BJ115" i="2"/>
  <c r="BL115" i="2"/>
  <c r="BJ116" i="2"/>
  <c r="BL116" i="2"/>
  <c r="BJ117" i="2"/>
  <c r="BL117" i="2"/>
  <c r="BJ118" i="2"/>
  <c r="BL118" i="2"/>
  <c r="BJ119" i="2"/>
  <c r="BL119" i="2"/>
  <c r="BJ120" i="2"/>
  <c r="BL120" i="2"/>
  <c r="BJ121" i="2"/>
  <c r="BL121" i="2"/>
  <c r="BJ122" i="2"/>
  <c r="BL122" i="2"/>
  <c r="BJ123" i="2"/>
  <c r="BL123" i="2"/>
  <c r="BJ124" i="2"/>
  <c r="BL124" i="2"/>
  <c r="BJ125" i="2"/>
  <c r="BL125" i="2"/>
  <c r="BJ126" i="2"/>
  <c r="BL126" i="2"/>
  <c r="BJ127" i="2"/>
  <c r="BL127" i="2"/>
  <c r="BJ128" i="2"/>
  <c r="BL128" i="2"/>
  <c r="BJ129" i="2"/>
  <c r="BL129" i="2"/>
  <c r="BJ130" i="2"/>
  <c r="BL130" i="2"/>
  <c r="BJ131" i="2"/>
  <c r="BL131" i="2"/>
  <c r="BJ132" i="2"/>
  <c r="BL132" i="2"/>
  <c r="BJ133" i="2"/>
  <c r="BL133" i="2"/>
  <c r="BJ134" i="2"/>
  <c r="BL134" i="2"/>
  <c r="BJ135" i="2"/>
  <c r="BL135" i="2"/>
  <c r="BJ136" i="2"/>
  <c r="BL136" i="2"/>
  <c r="BJ137" i="2"/>
  <c r="BL137" i="2"/>
  <c r="BJ138" i="2"/>
  <c r="BL138" i="2"/>
  <c r="BJ139" i="2"/>
  <c r="BL139" i="2"/>
  <c r="BJ140" i="2"/>
  <c r="BL140" i="2"/>
  <c r="BJ141" i="2"/>
  <c r="BL141" i="2"/>
  <c r="BJ142" i="2"/>
  <c r="BL142" i="2"/>
  <c r="BJ143" i="2"/>
  <c r="BL143" i="2"/>
  <c r="BJ144" i="2"/>
  <c r="BL144" i="2"/>
  <c r="BJ145" i="2"/>
  <c r="BL145" i="2"/>
  <c r="BJ146" i="2"/>
  <c r="BL146" i="2"/>
  <c r="BJ147" i="2"/>
  <c r="BL147" i="2"/>
  <c r="BJ148" i="2"/>
  <c r="BL148" i="2"/>
  <c r="BJ149" i="2"/>
  <c r="BL149" i="2"/>
  <c r="BJ150" i="2"/>
  <c r="BL150" i="2"/>
  <c r="BJ151" i="2"/>
  <c r="BL151" i="2"/>
  <c r="BJ152" i="2"/>
  <c r="BL152" i="2"/>
  <c r="BJ153" i="2"/>
  <c r="BL153" i="2"/>
  <c r="BJ154" i="2"/>
  <c r="BL154" i="2"/>
  <c r="BJ155" i="2"/>
  <c r="BL155" i="2"/>
  <c r="BJ156" i="2"/>
  <c r="BL156" i="2"/>
  <c r="BJ157" i="2"/>
  <c r="BL157" i="2"/>
  <c r="BJ158" i="2"/>
  <c r="BL158" i="2"/>
  <c r="BJ159" i="2"/>
  <c r="BL159" i="2"/>
  <c r="BJ160" i="2"/>
  <c r="BL160" i="2"/>
  <c r="BJ161" i="2"/>
  <c r="BL161" i="2"/>
  <c r="BJ162" i="2"/>
  <c r="BL162" i="2"/>
  <c r="BJ163" i="2"/>
  <c r="BL163" i="2"/>
  <c r="BJ164" i="2"/>
  <c r="BL164" i="2"/>
  <c r="BJ165" i="2"/>
  <c r="BL165" i="2"/>
  <c r="BJ166" i="2"/>
  <c r="BL166" i="2"/>
  <c r="BJ167" i="2"/>
  <c r="BL167" i="2"/>
  <c r="BJ168" i="2"/>
  <c r="BL168" i="2"/>
  <c r="BJ169" i="2"/>
  <c r="BL169" i="2"/>
  <c r="BJ170" i="2"/>
  <c r="BL170" i="2"/>
  <c r="BJ171" i="2"/>
  <c r="BL171" i="2"/>
  <c r="BJ172" i="2"/>
  <c r="BL172" i="2"/>
  <c r="BJ173" i="2"/>
  <c r="BL173" i="2"/>
  <c r="BJ174" i="2"/>
  <c r="BL174" i="2"/>
  <c r="BJ175" i="2"/>
  <c r="BL175" i="2"/>
  <c r="BJ176" i="2"/>
  <c r="BL176" i="2"/>
  <c r="BJ177" i="2"/>
  <c r="BL177" i="2"/>
  <c r="BJ178" i="2"/>
  <c r="BL178" i="2"/>
  <c r="BJ179" i="2"/>
  <c r="BL179" i="2"/>
  <c r="BJ180" i="2"/>
  <c r="BL180" i="2"/>
  <c r="BJ181" i="2"/>
  <c r="BL181" i="2"/>
  <c r="BJ182" i="2"/>
  <c r="BL182" i="2"/>
  <c r="BJ183" i="2"/>
  <c r="BL183" i="2"/>
  <c r="BJ184" i="2"/>
  <c r="BL184" i="2"/>
  <c r="BJ185" i="2"/>
  <c r="BL185" i="2"/>
  <c r="BJ186" i="2"/>
  <c r="BL186" i="2"/>
  <c r="BJ187" i="2"/>
  <c r="BL187" i="2"/>
  <c r="BJ188" i="2"/>
  <c r="BL188" i="2"/>
  <c r="BJ189" i="2"/>
  <c r="BL189" i="2"/>
  <c r="BJ190" i="2"/>
  <c r="BL190" i="2"/>
  <c r="BJ191" i="2"/>
  <c r="BL191" i="2"/>
  <c r="BJ192" i="2"/>
  <c r="BL192" i="2"/>
  <c r="BJ193" i="2"/>
  <c r="BL193" i="2"/>
  <c r="BK212" i="2"/>
  <c r="BC2" i="2"/>
  <c r="BE2" i="2"/>
  <c r="BC3" i="2"/>
  <c r="BE3" i="2"/>
  <c r="BC4" i="2"/>
  <c r="BE4" i="2"/>
  <c r="BC5" i="2"/>
  <c r="BE5" i="2"/>
  <c r="BC6" i="2"/>
  <c r="BE6" i="2"/>
  <c r="BC7" i="2"/>
  <c r="BE7" i="2"/>
  <c r="BC8" i="2"/>
  <c r="BE8" i="2"/>
  <c r="BC9" i="2"/>
  <c r="BE9" i="2"/>
  <c r="BC10" i="2"/>
  <c r="BE10" i="2"/>
  <c r="BC11" i="2"/>
  <c r="BE11" i="2"/>
  <c r="BC12" i="2"/>
  <c r="BE12" i="2"/>
  <c r="BC13" i="2"/>
  <c r="BE13" i="2"/>
  <c r="BC14" i="2"/>
  <c r="BE14" i="2"/>
  <c r="BC15" i="2"/>
  <c r="BE15" i="2"/>
  <c r="BC16" i="2"/>
  <c r="BE16" i="2"/>
  <c r="BC17" i="2"/>
  <c r="BE17" i="2"/>
  <c r="BC18" i="2"/>
  <c r="BE18" i="2"/>
  <c r="BC19" i="2"/>
  <c r="BE19" i="2"/>
  <c r="BC20" i="2"/>
  <c r="BE20" i="2"/>
  <c r="BC21" i="2"/>
  <c r="BE21" i="2"/>
  <c r="BC22" i="2"/>
  <c r="BE22" i="2"/>
  <c r="BC23" i="2"/>
  <c r="BE23" i="2"/>
  <c r="BC24" i="2"/>
  <c r="BE24" i="2"/>
  <c r="BC25" i="2"/>
  <c r="BE25" i="2"/>
  <c r="BC26" i="2"/>
  <c r="BE26" i="2"/>
  <c r="BC27" i="2"/>
  <c r="BE27" i="2"/>
  <c r="BC28" i="2"/>
  <c r="BE28" i="2"/>
  <c r="BC29" i="2"/>
  <c r="BE29" i="2"/>
  <c r="BC30" i="2"/>
  <c r="BE30" i="2"/>
  <c r="BC31" i="2"/>
  <c r="BE31" i="2"/>
  <c r="BC32" i="2"/>
  <c r="BE32" i="2"/>
  <c r="BC33" i="2"/>
  <c r="BE33" i="2"/>
  <c r="BC34" i="2"/>
  <c r="BE34" i="2"/>
  <c r="BC35" i="2"/>
  <c r="BE35" i="2"/>
  <c r="BC36" i="2"/>
  <c r="BE36" i="2"/>
  <c r="BC37" i="2"/>
  <c r="BE37" i="2"/>
  <c r="BC38" i="2"/>
  <c r="BE38" i="2"/>
  <c r="BC39" i="2"/>
  <c r="BE39" i="2"/>
  <c r="BC40" i="2"/>
  <c r="BE40" i="2"/>
  <c r="BC41" i="2"/>
  <c r="BE41" i="2"/>
  <c r="BC42" i="2"/>
  <c r="BE42" i="2"/>
  <c r="BC43" i="2"/>
  <c r="BE43" i="2"/>
  <c r="BC44" i="2"/>
  <c r="BE44" i="2"/>
  <c r="BC45" i="2"/>
  <c r="BE45" i="2"/>
  <c r="BC46" i="2"/>
  <c r="BE46" i="2"/>
  <c r="BC47" i="2"/>
  <c r="BE47" i="2"/>
  <c r="BC48" i="2"/>
  <c r="BE48" i="2"/>
  <c r="BC49" i="2"/>
  <c r="BE49" i="2"/>
  <c r="BC50" i="2"/>
  <c r="BE50" i="2"/>
  <c r="BC51" i="2"/>
  <c r="BE51" i="2"/>
  <c r="BC52" i="2"/>
  <c r="BE52" i="2"/>
  <c r="BC53" i="2"/>
  <c r="BE53" i="2"/>
  <c r="BC54" i="2"/>
  <c r="BE54" i="2"/>
  <c r="BC55" i="2"/>
  <c r="BE55" i="2"/>
  <c r="BC56" i="2"/>
  <c r="BE56" i="2"/>
  <c r="BC57" i="2"/>
  <c r="BE57" i="2"/>
  <c r="BC58" i="2"/>
  <c r="BE58" i="2"/>
  <c r="BC59" i="2"/>
  <c r="BE59" i="2"/>
  <c r="BC60" i="2"/>
  <c r="BE60" i="2"/>
  <c r="BC61" i="2"/>
  <c r="BE61" i="2"/>
  <c r="BC62" i="2"/>
  <c r="BE62" i="2"/>
  <c r="BC63" i="2"/>
  <c r="BE63" i="2"/>
  <c r="BC64" i="2"/>
  <c r="BE64" i="2"/>
  <c r="BC65" i="2"/>
  <c r="BE65" i="2"/>
  <c r="BC66" i="2"/>
  <c r="BE66" i="2"/>
  <c r="BC67" i="2"/>
  <c r="BE67" i="2"/>
  <c r="BC68" i="2"/>
  <c r="BE68" i="2"/>
  <c r="BC69" i="2"/>
  <c r="BE69" i="2"/>
  <c r="BC70" i="2"/>
  <c r="BE70" i="2"/>
  <c r="BC71" i="2"/>
  <c r="BE71" i="2"/>
  <c r="BC72" i="2"/>
  <c r="BE72" i="2"/>
  <c r="BC73" i="2"/>
  <c r="BE73" i="2"/>
  <c r="BC74" i="2"/>
  <c r="BE74" i="2"/>
  <c r="BC75" i="2"/>
  <c r="BE75" i="2"/>
  <c r="BC76" i="2"/>
  <c r="BE76" i="2"/>
  <c r="BC77" i="2"/>
  <c r="BE77" i="2"/>
  <c r="BC78" i="2"/>
  <c r="BE78" i="2"/>
  <c r="BC79" i="2"/>
  <c r="BE79" i="2"/>
  <c r="BC80" i="2"/>
  <c r="BE80" i="2"/>
  <c r="BC81" i="2"/>
  <c r="BE81" i="2"/>
  <c r="BC82" i="2"/>
  <c r="BE82" i="2"/>
  <c r="BC83" i="2"/>
  <c r="BE83" i="2"/>
  <c r="BC84" i="2"/>
  <c r="BE84" i="2"/>
  <c r="BC85" i="2"/>
  <c r="BE85" i="2"/>
  <c r="BC86" i="2"/>
  <c r="BE86" i="2"/>
  <c r="BC87" i="2"/>
  <c r="BE87" i="2"/>
  <c r="BC88" i="2"/>
  <c r="BE88" i="2"/>
  <c r="BC89" i="2"/>
  <c r="BE89" i="2"/>
  <c r="BC90" i="2"/>
  <c r="BE90" i="2"/>
  <c r="BC91" i="2"/>
  <c r="BE91" i="2"/>
  <c r="BC92" i="2"/>
  <c r="BE92" i="2"/>
  <c r="BC93" i="2"/>
  <c r="BE93" i="2"/>
  <c r="BC94" i="2"/>
  <c r="BE94" i="2"/>
  <c r="BC95" i="2"/>
  <c r="BE95" i="2"/>
  <c r="BC96" i="2"/>
  <c r="BE96" i="2"/>
  <c r="BC97" i="2"/>
  <c r="BE97" i="2"/>
  <c r="BC98" i="2"/>
  <c r="BE98" i="2"/>
  <c r="BC99" i="2"/>
  <c r="BE99" i="2"/>
  <c r="BC100" i="2"/>
  <c r="BE100" i="2"/>
  <c r="BC101" i="2"/>
  <c r="BE101" i="2"/>
  <c r="BC102" i="2"/>
  <c r="BE102" i="2"/>
  <c r="BC103" i="2"/>
  <c r="BE103" i="2"/>
  <c r="BC104" i="2"/>
  <c r="BE104" i="2"/>
  <c r="BC105" i="2"/>
  <c r="BE105" i="2"/>
  <c r="BC106" i="2"/>
  <c r="BE106" i="2"/>
  <c r="BC107" i="2"/>
  <c r="BE107" i="2"/>
  <c r="BC108" i="2"/>
  <c r="BE108" i="2"/>
  <c r="BC109" i="2"/>
  <c r="BE109" i="2"/>
  <c r="BC110" i="2"/>
  <c r="BE110" i="2"/>
  <c r="BC111" i="2"/>
  <c r="BE111" i="2"/>
  <c r="BC112" i="2"/>
  <c r="BE112" i="2"/>
  <c r="BC113" i="2"/>
  <c r="BE113" i="2"/>
  <c r="BC114" i="2"/>
  <c r="BE114" i="2"/>
  <c r="BC115" i="2"/>
  <c r="BE115" i="2"/>
  <c r="BC116" i="2"/>
  <c r="BE116" i="2"/>
  <c r="BC117" i="2"/>
  <c r="BE117" i="2"/>
  <c r="BC118" i="2"/>
  <c r="BE118" i="2"/>
  <c r="BC119" i="2"/>
  <c r="BE119" i="2"/>
  <c r="BC120" i="2"/>
  <c r="BE120" i="2"/>
  <c r="BC121" i="2"/>
  <c r="BE121" i="2"/>
  <c r="BC122" i="2"/>
  <c r="BE122" i="2"/>
  <c r="BC123" i="2"/>
  <c r="BE123" i="2"/>
  <c r="BC124" i="2"/>
  <c r="BE124" i="2"/>
  <c r="BC125" i="2"/>
  <c r="BE125" i="2"/>
  <c r="BC126" i="2"/>
  <c r="BE126" i="2"/>
  <c r="BC127" i="2"/>
  <c r="BE127" i="2"/>
  <c r="BC128" i="2"/>
  <c r="BE128" i="2"/>
  <c r="BC129" i="2"/>
  <c r="BE129" i="2"/>
  <c r="BC130" i="2"/>
  <c r="BE130" i="2"/>
  <c r="BC131" i="2"/>
  <c r="BE131" i="2"/>
  <c r="BC132" i="2"/>
  <c r="BE132" i="2"/>
  <c r="BC133" i="2"/>
  <c r="BE133" i="2"/>
  <c r="BC134" i="2"/>
  <c r="BE134" i="2"/>
  <c r="BC135" i="2"/>
  <c r="BE135" i="2"/>
  <c r="BC136" i="2"/>
  <c r="BE136" i="2"/>
  <c r="BC137" i="2"/>
  <c r="BE137" i="2"/>
  <c r="BC138" i="2"/>
  <c r="BE138" i="2"/>
  <c r="BC139" i="2"/>
  <c r="BE139" i="2"/>
  <c r="BC140" i="2"/>
  <c r="BE140" i="2"/>
  <c r="BC141" i="2"/>
  <c r="BE141" i="2"/>
  <c r="BC142" i="2"/>
  <c r="BE142" i="2"/>
  <c r="BC143" i="2"/>
  <c r="BE143" i="2"/>
  <c r="BC144" i="2"/>
  <c r="BE144" i="2"/>
  <c r="BC145" i="2"/>
  <c r="BE145" i="2"/>
  <c r="BC146" i="2"/>
  <c r="BE146" i="2"/>
  <c r="BC147" i="2"/>
  <c r="BE147" i="2"/>
  <c r="BC148" i="2"/>
  <c r="BE148" i="2"/>
  <c r="BC149" i="2"/>
  <c r="BE149" i="2"/>
  <c r="BC150" i="2"/>
  <c r="BE150" i="2"/>
  <c r="BC151" i="2"/>
  <c r="BE151" i="2"/>
  <c r="BC152" i="2"/>
  <c r="BE152" i="2"/>
  <c r="BC153" i="2"/>
  <c r="BE153" i="2"/>
  <c r="BC154" i="2"/>
  <c r="BE154" i="2"/>
  <c r="BC155" i="2"/>
  <c r="BE155" i="2"/>
  <c r="BC156" i="2"/>
  <c r="BE156" i="2"/>
  <c r="BC157" i="2"/>
  <c r="BE157" i="2"/>
  <c r="BC158" i="2"/>
  <c r="BE158" i="2"/>
  <c r="BC159" i="2"/>
  <c r="BE159" i="2"/>
  <c r="BC160" i="2"/>
  <c r="BE160" i="2"/>
  <c r="BC161" i="2"/>
  <c r="BE161" i="2"/>
  <c r="BC162" i="2"/>
  <c r="BE162" i="2"/>
  <c r="BC163" i="2"/>
  <c r="BE163" i="2"/>
  <c r="BC164" i="2"/>
  <c r="BE164" i="2"/>
  <c r="BC165" i="2"/>
  <c r="BE165" i="2"/>
  <c r="BC166" i="2"/>
  <c r="BE166" i="2"/>
  <c r="BC167" i="2"/>
  <c r="BE167" i="2"/>
  <c r="BC168" i="2"/>
  <c r="BE168" i="2"/>
  <c r="BC169" i="2"/>
  <c r="BE169" i="2"/>
  <c r="BC170" i="2"/>
  <c r="BE170" i="2"/>
  <c r="BC171" i="2"/>
  <c r="BE171" i="2"/>
  <c r="BC172" i="2"/>
  <c r="BE172" i="2"/>
  <c r="BC173" i="2"/>
  <c r="BE173" i="2"/>
  <c r="BC174" i="2"/>
  <c r="BE174" i="2"/>
  <c r="BC175" i="2"/>
  <c r="BE175" i="2"/>
  <c r="BC176" i="2"/>
  <c r="BE176" i="2"/>
  <c r="BC177" i="2"/>
  <c r="BE177" i="2"/>
  <c r="BC178" i="2"/>
  <c r="BE178" i="2"/>
  <c r="BC179" i="2"/>
  <c r="BE179" i="2"/>
  <c r="BC180" i="2"/>
  <c r="BE180" i="2"/>
  <c r="BC181" i="2"/>
  <c r="BE181" i="2"/>
  <c r="BC182" i="2"/>
  <c r="BE182" i="2"/>
  <c r="BC183" i="2"/>
  <c r="BE183" i="2"/>
  <c r="BC184" i="2"/>
  <c r="BE184" i="2"/>
  <c r="BC185" i="2"/>
  <c r="BE185" i="2"/>
  <c r="BC186" i="2"/>
  <c r="BE186" i="2"/>
  <c r="BC187" i="2"/>
  <c r="BE187" i="2"/>
  <c r="BC188" i="2"/>
  <c r="BE188" i="2"/>
  <c r="BC189" i="2"/>
  <c r="BE189" i="2"/>
  <c r="BC190" i="2"/>
  <c r="BE190" i="2"/>
  <c r="BC191" i="2"/>
  <c r="BE191" i="2"/>
  <c r="BC192" i="2"/>
  <c r="BE192" i="2"/>
  <c r="BC193" i="2"/>
  <c r="BE193" i="2"/>
  <c r="BD212" i="2"/>
  <c r="AV2" i="2"/>
  <c r="AX2" i="2"/>
  <c r="AV3" i="2"/>
  <c r="AX3" i="2"/>
  <c r="AV4" i="2"/>
  <c r="AX4" i="2"/>
  <c r="AV5" i="2"/>
  <c r="AX5" i="2"/>
  <c r="AV6" i="2"/>
  <c r="AX6" i="2"/>
  <c r="AV7" i="2"/>
  <c r="AX7" i="2"/>
  <c r="AV8" i="2"/>
  <c r="AX8" i="2"/>
  <c r="AV9" i="2"/>
  <c r="AX9" i="2"/>
  <c r="AV10" i="2"/>
  <c r="AX10" i="2"/>
  <c r="AV11" i="2"/>
  <c r="AX11" i="2"/>
  <c r="AV12" i="2"/>
  <c r="AX12" i="2"/>
  <c r="AV13" i="2"/>
  <c r="AX13" i="2"/>
  <c r="AV14" i="2"/>
  <c r="AX14" i="2"/>
  <c r="AV15" i="2"/>
  <c r="AX15" i="2"/>
  <c r="AV16" i="2"/>
  <c r="AX16" i="2"/>
  <c r="AV17" i="2"/>
  <c r="AX17" i="2"/>
  <c r="AV18" i="2"/>
  <c r="AX18" i="2"/>
  <c r="AV19" i="2"/>
  <c r="AX19" i="2"/>
  <c r="AV20" i="2"/>
  <c r="AX20" i="2"/>
  <c r="AV21" i="2"/>
  <c r="AX21" i="2"/>
  <c r="AV22" i="2"/>
  <c r="AX22" i="2"/>
  <c r="AV23" i="2"/>
  <c r="AX23" i="2"/>
  <c r="AV24" i="2"/>
  <c r="AX24" i="2"/>
  <c r="AV25" i="2"/>
  <c r="AX25" i="2"/>
  <c r="AV26" i="2"/>
  <c r="AX26" i="2"/>
  <c r="AV27" i="2"/>
  <c r="AX27" i="2"/>
  <c r="AV28" i="2"/>
  <c r="AX28" i="2"/>
  <c r="AV29" i="2"/>
  <c r="AX29" i="2"/>
  <c r="AV30" i="2"/>
  <c r="AX30" i="2"/>
  <c r="AV31" i="2"/>
  <c r="AX31" i="2"/>
  <c r="AV32" i="2"/>
  <c r="AX32" i="2"/>
  <c r="AV33" i="2"/>
  <c r="AX33" i="2"/>
  <c r="AV34" i="2"/>
  <c r="AX34" i="2"/>
  <c r="AV35" i="2"/>
  <c r="AX35" i="2"/>
  <c r="AV36" i="2"/>
  <c r="AX36" i="2"/>
  <c r="AV37" i="2"/>
  <c r="AX37" i="2"/>
  <c r="AV38" i="2"/>
  <c r="AX38" i="2"/>
  <c r="AV39" i="2"/>
  <c r="AX39" i="2"/>
  <c r="AV40" i="2"/>
  <c r="AX40" i="2"/>
  <c r="AV41" i="2"/>
  <c r="AX41" i="2"/>
  <c r="AV42" i="2"/>
  <c r="AX42" i="2"/>
  <c r="AV43" i="2"/>
  <c r="AX43" i="2"/>
  <c r="AV44" i="2"/>
  <c r="AX44" i="2"/>
  <c r="AV45" i="2"/>
  <c r="AX45" i="2"/>
  <c r="AV46" i="2"/>
  <c r="AX46" i="2"/>
  <c r="AV47" i="2"/>
  <c r="AX47" i="2"/>
  <c r="AV48" i="2"/>
  <c r="AX48" i="2"/>
  <c r="AV49" i="2"/>
  <c r="AX49" i="2"/>
  <c r="AV50" i="2"/>
  <c r="AX50" i="2"/>
  <c r="AV51" i="2"/>
  <c r="AX51" i="2"/>
  <c r="AV52" i="2"/>
  <c r="AX52" i="2"/>
  <c r="AV53" i="2"/>
  <c r="AX53" i="2"/>
  <c r="AV54" i="2"/>
  <c r="AX54" i="2"/>
  <c r="AV55" i="2"/>
  <c r="AX55" i="2"/>
  <c r="AV56" i="2"/>
  <c r="AX56" i="2"/>
  <c r="AV57" i="2"/>
  <c r="AX57" i="2"/>
  <c r="AV58" i="2"/>
  <c r="AX58" i="2"/>
  <c r="AV59" i="2"/>
  <c r="AX59" i="2"/>
  <c r="AV60" i="2"/>
  <c r="AX60" i="2"/>
  <c r="AV61" i="2"/>
  <c r="AX61" i="2"/>
  <c r="AV62" i="2"/>
  <c r="AX62" i="2"/>
  <c r="AV63" i="2"/>
  <c r="AX63" i="2"/>
  <c r="AV64" i="2"/>
  <c r="AX64" i="2"/>
  <c r="AV65" i="2"/>
  <c r="AX65" i="2"/>
  <c r="AV66" i="2"/>
  <c r="AX66" i="2"/>
  <c r="AV67" i="2"/>
  <c r="AX67" i="2"/>
  <c r="AV68" i="2"/>
  <c r="AX68" i="2"/>
  <c r="AV69" i="2"/>
  <c r="AX69" i="2"/>
  <c r="AV70" i="2"/>
  <c r="AX70" i="2"/>
  <c r="AV71" i="2"/>
  <c r="AX71" i="2"/>
  <c r="AV72" i="2"/>
  <c r="AX72" i="2"/>
  <c r="AV73" i="2"/>
  <c r="AX73" i="2"/>
  <c r="AV74" i="2"/>
  <c r="AX74" i="2"/>
  <c r="AV75" i="2"/>
  <c r="AX75" i="2"/>
  <c r="AV76" i="2"/>
  <c r="AX76" i="2"/>
  <c r="AV77" i="2"/>
  <c r="AX77" i="2"/>
  <c r="AV78" i="2"/>
  <c r="AX78" i="2"/>
  <c r="AV79" i="2"/>
  <c r="AX79" i="2"/>
  <c r="AV80" i="2"/>
  <c r="AX80" i="2"/>
  <c r="AV81" i="2"/>
  <c r="AX81" i="2"/>
  <c r="AV82" i="2"/>
  <c r="AX82" i="2"/>
  <c r="AV83" i="2"/>
  <c r="AX83" i="2"/>
  <c r="AV84" i="2"/>
  <c r="AX84" i="2"/>
  <c r="AV85" i="2"/>
  <c r="AX85" i="2"/>
  <c r="AV86" i="2"/>
  <c r="AX86" i="2"/>
  <c r="AV87" i="2"/>
  <c r="AX87" i="2"/>
  <c r="AV88" i="2"/>
  <c r="AX88" i="2"/>
  <c r="AV89" i="2"/>
  <c r="AX89" i="2"/>
  <c r="AV90" i="2"/>
  <c r="AX90" i="2"/>
  <c r="AV91" i="2"/>
  <c r="AX91" i="2"/>
  <c r="AV92" i="2"/>
  <c r="AX92" i="2"/>
  <c r="AV93" i="2"/>
  <c r="AX93" i="2"/>
  <c r="AV94" i="2"/>
  <c r="AX94" i="2"/>
  <c r="AV95" i="2"/>
  <c r="AX95" i="2"/>
  <c r="AV96" i="2"/>
  <c r="AX96" i="2"/>
  <c r="AV97" i="2"/>
  <c r="AX97" i="2"/>
  <c r="AV98" i="2"/>
  <c r="AX98" i="2"/>
  <c r="AV99" i="2"/>
  <c r="AX99" i="2"/>
  <c r="AV100" i="2"/>
  <c r="AX100" i="2"/>
  <c r="AV101" i="2"/>
  <c r="AX101" i="2"/>
  <c r="AV102" i="2"/>
  <c r="AX102" i="2"/>
  <c r="AV103" i="2"/>
  <c r="AX103" i="2"/>
  <c r="AV104" i="2"/>
  <c r="AX104" i="2"/>
  <c r="AV105" i="2"/>
  <c r="AX105" i="2"/>
  <c r="AV106" i="2"/>
  <c r="AX106" i="2"/>
  <c r="AV107" i="2"/>
  <c r="AX107" i="2"/>
  <c r="AV108" i="2"/>
  <c r="AX108" i="2"/>
  <c r="AV109" i="2"/>
  <c r="AX109" i="2"/>
  <c r="AV110" i="2"/>
  <c r="AX110" i="2"/>
  <c r="AV111" i="2"/>
  <c r="AX111" i="2"/>
  <c r="AV112" i="2"/>
  <c r="AX112" i="2"/>
  <c r="AV113" i="2"/>
  <c r="AX113" i="2"/>
  <c r="AV114" i="2"/>
  <c r="AX114" i="2"/>
  <c r="AV115" i="2"/>
  <c r="AX115" i="2"/>
  <c r="AV116" i="2"/>
  <c r="AX116" i="2"/>
  <c r="AV117" i="2"/>
  <c r="AX117" i="2"/>
  <c r="AV118" i="2"/>
  <c r="AX118" i="2"/>
  <c r="AV119" i="2"/>
  <c r="AX119" i="2"/>
  <c r="AV120" i="2"/>
  <c r="AX120" i="2"/>
  <c r="AV121" i="2"/>
  <c r="AX121" i="2"/>
  <c r="AV122" i="2"/>
  <c r="AX122" i="2"/>
  <c r="AV123" i="2"/>
  <c r="AX123" i="2"/>
  <c r="AV124" i="2"/>
  <c r="AX124" i="2"/>
  <c r="AV125" i="2"/>
  <c r="AX125" i="2"/>
  <c r="AV126" i="2"/>
  <c r="AX126" i="2"/>
  <c r="AV127" i="2"/>
  <c r="AX127" i="2"/>
  <c r="AV128" i="2"/>
  <c r="AX128" i="2"/>
  <c r="AV129" i="2"/>
  <c r="AX129" i="2"/>
  <c r="AV130" i="2"/>
  <c r="AX130" i="2"/>
  <c r="AV131" i="2"/>
  <c r="AX131" i="2"/>
  <c r="AV132" i="2"/>
  <c r="AX132" i="2"/>
  <c r="AV133" i="2"/>
  <c r="AX133" i="2"/>
  <c r="AV134" i="2"/>
  <c r="AX134" i="2"/>
  <c r="AV135" i="2"/>
  <c r="AX135" i="2"/>
  <c r="AV136" i="2"/>
  <c r="AX136" i="2"/>
  <c r="AV137" i="2"/>
  <c r="AX137" i="2"/>
  <c r="AV138" i="2"/>
  <c r="AX138" i="2"/>
  <c r="AV139" i="2"/>
  <c r="AX139" i="2"/>
  <c r="AV140" i="2"/>
  <c r="AX140" i="2"/>
  <c r="AV141" i="2"/>
  <c r="AX141" i="2"/>
  <c r="AV142" i="2"/>
  <c r="AX142" i="2"/>
  <c r="AV143" i="2"/>
  <c r="AX143" i="2"/>
  <c r="AV144" i="2"/>
  <c r="AX144" i="2"/>
  <c r="AV145" i="2"/>
  <c r="AX145" i="2"/>
  <c r="AV146" i="2"/>
  <c r="AX146" i="2"/>
  <c r="AV147" i="2"/>
  <c r="AX147" i="2"/>
  <c r="AV148" i="2"/>
  <c r="AX148" i="2"/>
  <c r="AV149" i="2"/>
  <c r="AX149" i="2"/>
  <c r="AV150" i="2"/>
  <c r="AX150" i="2"/>
  <c r="AV151" i="2"/>
  <c r="AX151" i="2"/>
  <c r="AV152" i="2"/>
  <c r="AX152" i="2"/>
  <c r="AV153" i="2"/>
  <c r="AX153" i="2"/>
  <c r="AV154" i="2"/>
  <c r="AX154" i="2"/>
  <c r="AV155" i="2"/>
  <c r="AX155" i="2"/>
  <c r="AV156" i="2"/>
  <c r="AX156" i="2"/>
  <c r="AV157" i="2"/>
  <c r="AX157" i="2"/>
  <c r="AV158" i="2"/>
  <c r="AX158" i="2"/>
  <c r="AV159" i="2"/>
  <c r="AX159" i="2"/>
  <c r="AV160" i="2"/>
  <c r="AX160" i="2"/>
  <c r="AV161" i="2"/>
  <c r="AX161" i="2"/>
  <c r="AV162" i="2"/>
  <c r="AX162" i="2"/>
  <c r="AV163" i="2"/>
  <c r="AX163" i="2"/>
  <c r="AV164" i="2"/>
  <c r="AX164" i="2"/>
  <c r="AV165" i="2"/>
  <c r="AX165" i="2"/>
  <c r="AV166" i="2"/>
  <c r="AX166" i="2"/>
  <c r="AV167" i="2"/>
  <c r="AX167" i="2"/>
  <c r="AV168" i="2"/>
  <c r="AX168" i="2"/>
  <c r="AV169" i="2"/>
  <c r="AX169" i="2"/>
  <c r="AV170" i="2"/>
  <c r="AX170" i="2"/>
  <c r="AV171" i="2"/>
  <c r="AX171" i="2"/>
  <c r="AV172" i="2"/>
  <c r="AX172" i="2"/>
  <c r="AV173" i="2"/>
  <c r="AX173" i="2"/>
  <c r="AV174" i="2"/>
  <c r="AX174" i="2"/>
  <c r="AV175" i="2"/>
  <c r="AX175" i="2"/>
  <c r="AV176" i="2"/>
  <c r="AX176" i="2"/>
  <c r="AV177" i="2"/>
  <c r="AX177" i="2"/>
  <c r="AV178" i="2"/>
  <c r="AX178" i="2"/>
  <c r="AV179" i="2"/>
  <c r="AX179" i="2"/>
  <c r="AV180" i="2"/>
  <c r="AX180" i="2"/>
  <c r="AV181" i="2"/>
  <c r="AX181" i="2"/>
  <c r="AV182" i="2"/>
  <c r="AX182" i="2"/>
  <c r="AV183" i="2"/>
  <c r="AX183" i="2"/>
  <c r="AV184" i="2"/>
  <c r="AX184" i="2"/>
  <c r="AV185" i="2"/>
  <c r="AX185" i="2"/>
  <c r="AV186" i="2"/>
  <c r="AX186" i="2"/>
  <c r="AV187" i="2"/>
  <c r="AX187" i="2"/>
  <c r="AV188" i="2"/>
  <c r="AX188" i="2"/>
  <c r="AV189" i="2"/>
  <c r="AX189" i="2"/>
  <c r="AV190" i="2"/>
  <c r="AX190" i="2"/>
  <c r="AV191" i="2"/>
  <c r="AX191" i="2"/>
  <c r="AV192" i="2"/>
  <c r="AX192" i="2"/>
  <c r="AV193" i="2"/>
  <c r="AX193" i="2"/>
  <c r="AW212" i="2"/>
  <c r="BZ210" i="2"/>
  <c r="BY210" i="2"/>
  <c r="BY211" i="2"/>
  <c r="BS210" i="2"/>
  <c r="BL210" i="2"/>
  <c r="BK210" i="2"/>
  <c r="BK211" i="2"/>
  <c r="BE210" i="2"/>
  <c r="BD210" i="2"/>
  <c r="BD211" i="2"/>
  <c r="AX210" i="2"/>
  <c r="AW210" i="2"/>
  <c r="AW211" i="2"/>
  <c r="BZ209" i="2"/>
  <c r="BY209" i="2"/>
  <c r="BS209" i="2"/>
  <c r="BR209" i="2"/>
  <c r="BL209" i="2"/>
  <c r="BK209" i="2"/>
  <c r="BE209" i="2"/>
  <c r="BD209" i="2"/>
  <c r="AX209" i="2"/>
  <c r="AW209" i="2"/>
  <c r="BY216" i="1"/>
  <c r="BY215" i="1"/>
  <c r="BW2" i="1"/>
  <c r="BY2" i="1"/>
  <c r="BW3" i="1"/>
  <c r="BY3" i="1"/>
  <c r="BW4" i="1"/>
  <c r="BY4" i="1"/>
  <c r="BW5" i="1"/>
  <c r="BY5" i="1"/>
  <c r="BW6" i="1"/>
  <c r="BY6" i="1"/>
  <c r="BW7" i="1"/>
  <c r="BY7" i="1"/>
  <c r="BW8" i="1"/>
  <c r="BY8" i="1"/>
  <c r="BW9" i="1"/>
  <c r="BY9" i="1"/>
  <c r="BW10" i="1"/>
  <c r="BY10" i="1"/>
  <c r="BW11" i="1"/>
  <c r="BY11" i="1"/>
  <c r="BW12" i="1"/>
  <c r="BY12" i="1"/>
  <c r="BW13" i="1"/>
  <c r="BY13" i="1"/>
  <c r="BW14" i="1"/>
  <c r="BY14" i="1"/>
  <c r="BW15" i="1"/>
  <c r="BY15" i="1"/>
  <c r="BW16" i="1"/>
  <c r="BY16" i="1"/>
  <c r="BW17" i="1"/>
  <c r="BY17" i="1"/>
  <c r="BW18" i="1"/>
  <c r="BY18" i="1"/>
  <c r="BW19" i="1"/>
  <c r="BY19" i="1"/>
  <c r="BW20" i="1"/>
  <c r="BY20" i="1"/>
  <c r="BW21" i="1"/>
  <c r="BY21" i="1"/>
  <c r="BW22" i="1"/>
  <c r="BY22" i="1"/>
  <c r="BW23" i="1"/>
  <c r="BY23" i="1"/>
  <c r="BW24" i="1"/>
  <c r="BY24" i="1"/>
  <c r="BW25" i="1"/>
  <c r="BY25" i="1"/>
  <c r="BW26" i="1"/>
  <c r="BY26" i="1"/>
  <c r="BW27" i="1"/>
  <c r="BY27" i="1"/>
  <c r="BW28" i="1"/>
  <c r="BY28" i="1"/>
  <c r="BW29" i="1"/>
  <c r="BY29" i="1"/>
  <c r="BW30" i="1"/>
  <c r="BY30" i="1"/>
  <c r="BW31" i="1"/>
  <c r="BY31" i="1"/>
  <c r="BW32" i="1"/>
  <c r="BY32" i="1"/>
  <c r="BW33" i="1"/>
  <c r="BY33" i="1"/>
  <c r="BW34" i="1"/>
  <c r="BY34" i="1"/>
  <c r="BW35" i="1"/>
  <c r="BY35" i="1"/>
  <c r="BW36" i="1"/>
  <c r="BY36" i="1"/>
  <c r="BW37" i="1"/>
  <c r="BY37" i="1"/>
  <c r="BW38" i="1"/>
  <c r="BY38" i="1"/>
  <c r="BW39" i="1"/>
  <c r="BY39" i="1"/>
  <c r="BW40" i="1"/>
  <c r="BY40" i="1"/>
  <c r="BW41" i="1"/>
  <c r="BY41" i="1"/>
  <c r="BW42" i="1"/>
  <c r="BY42" i="1"/>
  <c r="BW43" i="1"/>
  <c r="BY43" i="1"/>
  <c r="BW44" i="1"/>
  <c r="BY44" i="1"/>
  <c r="BW45" i="1"/>
  <c r="BY45" i="1"/>
  <c r="BW46" i="1"/>
  <c r="BY46" i="1"/>
  <c r="BW47" i="1"/>
  <c r="BY47" i="1"/>
  <c r="BW48" i="1"/>
  <c r="BY48" i="1"/>
  <c r="BW49" i="1"/>
  <c r="BY49" i="1"/>
  <c r="BW50" i="1"/>
  <c r="BY50" i="1"/>
  <c r="BW51" i="1"/>
  <c r="BY51" i="1"/>
  <c r="BW52" i="1"/>
  <c r="BY52" i="1"/>
  <c r="BW53" i="1"/>
  <c r="BY53" i="1"/>
  <c r="BW54" i="1"/>
  <c r="BY54" i="1"/>
  <c r="BW55" i="1"/>
  <c r="BY55" i="1"/>
  <c r="BW56" i="1"/>
  <c r="BY56" i="1"/>
  <c r="BW57" i="1"/>
  <c r="BY57" i="1"/>
  <c r="BW58" i="1"/>
  <c r="BY58" i="1"/>
  <c r="BW59" i="1"/>
  <c r="BY59" i="1"/>
  <c r="BW60" i="1"/>
  <c r="BY60" i="1"/>
  <c r="BW61" i="1"/>
  <c r="BY61" i="1"/>
  <c r="BW62" i="1"/>
  <c r="BY62" i="1"/>
  <c r="BW63" i="1"/>
  <c r="BY63" i="1"/>
  <c r="BW64" i="1"/>
  <c r="BY64" i="1"/>
  <c r="BW65" i="1"/>
  <c r="BY65" i="1"/>
  <c r="BW66" i="1"/>
  <c r="BY66" i="1"/>
  <c r="BW67" i="1"/>
  <c r="BY67" i="1"/>
  <c r="BW68" i="1"/>
  <c r="BY68" i="1"/>
  <c r="BW69" i="1"/>
  <c r="BY69" i="1"/>
  <c r="BW70" i="1"/>
  <c r="BY70" i="1"/>
  <c r="BW71" i="1"/>
  <c r="BY71" i="1"/>
  <c r="BW72" i="1"/>
  <c r="BY72" i="1"/>
  <c r="BW73" i="1"/>
  <c r="BY73" i="1"/>
  <c r="BW74" i="1"/>
  <c r="BY74" i="1"/>
  <c r="BW75" i="1"/>
  <c r="BY75" i="1"/>
  <c r="BW76" i="1"/>
  <c r="BY76" i="1"/>
  <c r="BW77" i="1"/>
  <c r="BY77" i="1"/>
  <c r="BW78" i="1"/>
  <c r="BY78" i="1"/>
  <c r="BW79" i="1"/>
  <c r="BY79" i="1"/>
  <c r="BW80" i="1"/>
  <c r="BY80" i="1"/>
  <c r="BW81" i="1"/>
  <c r="BY81" i="1"/>
  <c r="BW82" i="1"/>
  <c r="BY82" i="1"/>
  <c r="BW83" i="1"/>
  <c r="BY83" i="1"/>
  <c r="BW84" i="1"/>
  <c r="BY84" i="1"/>
  <c r="BW85" i="1"/>
  <c r="BY85" i="1"/>
  <c r="BW86" i="1"/>
  <c r="BY86" i="1"/>
  <c r="BW87" i="1"/>
  <c r="BY87" i="1"/>
  <c r="BW88" i="1"/>
  <c r="BY88" i="1"/>
  <c r="BW89" i="1"/>
  <c r="BY89" i="1"/>
  <c r="BW90" i="1"/>
  <c r="BY90" i="1"/>
  <c r="BW91" i="1"/>
  <c r="BY91" i="1"/>
  <c r="BW92" i="1"/>
  <c r="BY92" i="1"/>
  <c r="BW93" i="1"/>
  <c r="BY93" i="1"/>
  <c r="BW94" i="1"/>
  <c r="BY94" i="1"/>
  <c r="BW95" i="1"/>
  <c r="BY95" i="1"/>
  <c r="BW96" i="1"/>
  <c r="BY96" i="1"/>
  <c r="BW97" i="1"/>
  <c r="BY97" i="1"/>
  <c r="BW98" i="1"/>
  <c r="BY98" i="1"/>
  <c r="BW99" i="1"/>
  <c r="BY99" i="1"/>
  <c r="BW100" i="1"/>
  <c r="BY100" i="1"/>
  <c r="BW101" i="1"/>
  <c r="BY101" i="1"/>
  <c r="BW102" i="1"/>
  <c r="BY102" i="1"/>
  <c r="BW103" i="1"/>
  <c r="BY103" i="1"/>
  <c r="BW104" i="1"/>
  <c r="BY104" i="1"/>
  <c r="BW105" i="1"/>
  <c r="BY105" i="1"/>
  <c r="BW106" i="1"/>
  <c r="BY106" i="1"/>
  <c r="BW107" i="1"/>
  <c r="BY107" i="1"/>
  <c r="BW108" i="1"/>
  <c r="BY108" i="1"/>
  <c r="BW109" i="1"/>
  <c r="BY109" i="1"/>
  <c r="BW110" i="1"/>
  <c r="BY110" i="1"/>
  <c r="BW111" i="1"/>
  <c r="BY111" i="1"/>
  <c r="BW112" i="1"/>
  <c r="BY112" i="1"/>
  <c r="BW113" i="1"/>
  <c r="BY113" i="1"/>
  <c r="BW114" i="1"/>
  <c r="BY114" i="1"/>
  <c r="BW115" i="1"/>
  <c r="BY115" i="1"/>
  <c r="BW116" i="1"/>
  <c r="BY116" i="1"/>
  <c r="BW117" i="1"/>
  <c r="BY117" i="1"/>
  <c r="BW118" i="1"/>
  <c r="BY118" i="1"/>
  <c r="BW119" i="1"/>
  <c r="BY119" i="1"/>
  <c r="BW120" i="1"/>
  <c r="BY120" i="1"/>
  <c r="BW121" i="1"/>
  <c r="BY121" i="1"/>
  <c r="BW122" i="1"/>
  <c r="BY122" i="1"/>
  <c r="BW123" i="1"/>
  <c r="BY123" i="1"/>
  <c r="BW124" i="1"/>
  <c r="BY124" i="1"/>
  <c r="BW125" i="1"/>
  <c r="BY125" i="1"/>
  <c r="BW126" i="1"/>
  <c r="BY126" i="1"/>
  <c r="BW127" i="1"/>
  <c r="BY127" i="1"/>
  <c r="BW128" i="1"/>
  <c r="BY128" i="1"/>
  <c r="BW129" i="1"/>
  <c r="BY129" i="1"/>
  <c r="BW130" i="1"/>
  <c r="BY130" i="1"/>
  <c r="BW131" i="1"/>
  <c r="BY131" i="1"/>
  <c r="BW132" i="1"/>
  <c r="BY132" i="1"/>
  <c r="BW133" i="1"/>
  <c r="BY133" i="1"/>
  <c r="BW134" i="1"/>
  <c r="BY134" i="1"/>
  <c r="BW135" i="1"/>
  <c r="BY135" i="1"/>
  <c r="BW136" i="1"/>
  <c r="BY136" i="1"/>
  <c r="BW137" i="1"/>
  <c r="BY137" i="1"/>
  <c r="BW138" i="1"/>
  <c r="BY138" i="1"/>
  <c r="BW139" i="1"/>
  <c r="BY139" i="1"/>
  <c r="BW140" i="1"/>
  <c r="BY140" i="1"/>
  <c r="BW141" i="1"/>
  <c r="BY141" i="1"/>
  <c r="BW142" i="1"/>
  <c r="BY142" i="1"/>
  <c r="BW143" i="1"/>
  <c r="BY143" i="1"/>
  <c r="BW144" i="1"/>
  <c r="BY144" i="1"/>
  <c r="BW145" i="1"/>
  <c r="BY145" i="1"/>
  <c r="BW146" i="1"/>
  <c r="BY146" i="1"/>
  <c r="BW147" i="1"/>
  <c r="BY147" i="1"/>
  <c r="BW148" i="1"/>
  <c r="BY148" i="1"/>
  <c r="BW149" i="1"/>
  <c r="BY149" i="1"/>
  <c r="BW150" i="1"/>
  <c r="BY150" i="1"/>
  <c r="BW151" i="1"/>
  <c r="BY151" i="1"/>
  <c r="BW152" i="1"/>
  <c r="BY152" i="1"/>
  <c r="BW153" i="1"/>
  <c r="BY153" i="1"/>
  <c r="BW154" i="1"/>
  <c r="BY154" i="1"/>
  <c r="BW155" i="1"/>
  <c r="BY155" i="1"/>
  <c r="BW156" i="1"/>
  <c r="BY156" i="1"/>
  <c r="BW157" i="1"/>
  <c r="BY157" i="1"/>
  <c r="BW158" i="1"/>
  <c r="BY158" i="1"/>
  <c r="BW159" i="1"/>
  <c r="BY159" i="1"/>
  <c r="BW160" i="1"/>
  <c r="BY160" i="1"/>
  <c r="BW161" i="1"/>
  <c r="BY161" i="1"/>
  <c r="BW162" i="1"/>
  <c r="BY162" i="1"/>
  <c r="BW163" i="1"/>
  <c r="BY163" i="1"/>
  <c r="BW164" i="1"/>
  <c r="BY164" i="1"/>
  <c r="BW165" i="1"/>
  <c r="BY165" i="1"/>
  <c r="BW166" i="1"/>
  <c r="BY166" i="1"/>
  <c r="BW167" i="1"/>
  <c r="BY167" i="1"/>
  <c r="BW168" i="1"/>
  <c r="BY168" i="1"/>
  <c r="BW169" i="1"/>
  <c r="BY169" i="1"/>
  <c r="BW170" i="1"/>
  <c r="BY170" i="1"/>
  <c r="BW171" i="1"/>
  <c r="BY171" i="1"/>
  <c r="BW172" i="1"/>
  <c r="BY172" i="1"/>
  <c r="BW173" i="1"/>
  <c r="BY173" i="1"/>
  <c r="BW174" i="1"/>
  <c r="BY174" i="1"/>
  <c r="BW175" i="1"/>
  <c r="BY175" i="1"/>
  <c r="BW176" i="1"/>
  <c r="BY176" i="1"/>
  <c r="BW177" i="1"/>
  <c r="BY177" i="1"/>
  <c r="BW178" i="1"/>
  <c r="BY178" i="1"/>
  <c r="BW179" i="1"/>
  <c r="BY179" i="1"/>
  <c r="BW180" i="1"/>
  <c r="BY180" i="1"/>
  <c r="BW181" i="1"/>
  <c r="BY181" i="1"/>
  <c r="BW182" i="1"/>
  <c r="BY182" i="1"/>
  <c r="BW183" i="1"/>
  <c r="BY183" i="1"/>
  <c r="BW184" i="1"/>
  <c r="BY184" i="1"/>
  <c r="BW185" i="1"/>
  <c r="BY185" i="1"/>
  <c r="BW186" i="1"/>
  <c r="BY186" i="1"/>
  <c r="BW187" i="1"/>
  <c r="BY187" i="1"/>
  <c r="BW188" i="1"/>
  <c r="BY188" i="1"/>
  <c r="BW189" i="1"/>
  <c r="BY189" i="1"/>
  <c r="BW190" i="1"/>
  <c r="BY190" i="1"/>
  <c r="BW191" i="1"/>
  <c r="BY191" i="1"/>
  <c r="BW192" i="1"/>
  <c r="BY192" i="1"/>
  <c r="BW193" i="1"/>
  <c r="BY193" i="1"/>
  <c r="BY214" i="1"/>
  <c r="CA2" i="1"/>
  <c r="CA3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46" i="1"/>
  <c r="CA47" i="1"/>
  <c r="CA48" i="1"/>
  <c r="CA49" i="1"/>
  <c r="CA50" i="1"/>
  <c r="CA51" i="1"/>
  <c r="CA52" i="1"/>
  <c r="CA53" i="1"/>
  <c r="CA54" i="1"/>
  <c r="CA55" i="1"/>
  <c r="CA56" i="1"/>
  <c r="CA57" i="1"/>
  <c r="CA58" i="1"/>
  <c r="CA59" i="1"/>
  <c r="CA60" i="1"/>
  <c r="CA61" i="1"/>
  <c r="CA62" i="1"/>
  <c r="CA63" i="1"/>
  <c r="CA64" i="1"/>
  <c r="CA65" i="1"/>
  <c r="CA66" i="1"/>
  <c r="CA67" i="1"/>
  <c r="CA68" i="1"/>
  <c r="CA69" i="1"/>
  <c r="CA70" i="1"/>
  <c r="CA71" i="1"/>
  <c r="CA72" i="1"/>
  <c r="CA73" i="1"/>
  <c r="CA74" i="1"/>
  <c r="CA75" i="1"/>
  <c r="CA76" i="1"/>
  <c r="CA77" i="1"/>
  <c r="CA78" i="1"/>
  <c r="CA79" i="1"/>
  <c r="CA80" i="1"/>
  <c r="CA81" i="1"/>
  <c r="CA82" i="1"/>
  <c r="CA83" i="1"/>
  <c r="CA84" i="1"/>
  <c r="CA85" i="1"/>
  <c r="CA86" i="1"/>
  <c r="CA87" i="1"/>
  <c r="CA88" i="1"/>
  <c r="CA89" i="1"/>
  <c r="CA90" i="1"/>
  <c r="CA91" i="1"/>
  <c r="CA92" i="1"/>
  <c r="CA93" i="1"/>
  <c r="CA94" i="1"/>
  <c r="CA95" i="1"/>
  <c r="CA96" i="1"/>
  <c r="CA97" i="1"/>
  <c r="CA98" i="1"/>
  <c r="CA99" i="1"/>
  <c r="CA100" i="1"/>
  <c r="CA101" i="1"/>
  <c r="CA102" i="1"/>
  <c r="CA103" i="1"/>
  <c r="CA104" i="1"/>
  <c r="CA105" i="1"/>
  <c r="CA106" i="1"/>
  <c r="CA107" i="1"/>
  <c r="CA108" i="1"/>
  <c r="CA109" i="1"/>
  <c r="CA110" i="1"/>
  <c r="CA111" i="1"/>
  <c r="CA112" i="1"/>
  <c r="CA113" i="1"/>
  <c r="CA114" i="1"/>
  <c r="CA115" i="1"/>
  <c r="CA116" i="1"/>
  <c r="CA117" i="1"/>
  <c r="CA118" i="1"/>
  <c r="CA119" i="1"/>
  <c r="CA120" i="1"/>
  <c r="CA121" i="1"/>
  <c r="CA122" i="1"/>
  <c r="CA123" i="1"/>
  <c r="CA124" i="1"/>
  <c r="CA125" i="1"/>
  <c r="CA126" i="1"/>
  <c r="CA127" i="1"/>
  <c r="CA128" i="1"/>
  <c r="CA129" i="1"/>
  <c r="CA130" i="1"/>
  <c r="CA131" i="1"/>
  <c r="CA132" i="1"/>
  <c r="CA133" i="1"/>
  <c r="CA134" i="1"/>
  <c r="CA135" i="1"/>
  <c r="CA136" i="1"/>
  <c r="CA137" i="1"/>
  <c r="CA138" i="1"/>
  <c r="CA139" i="1"/>
  <c r="CA140" i="1"/>
  <c r="CA141" i="1"/>
  <c r="CA142" i="1"/>
  <c r="CA143" i="1"/>
  <c r="CA144" i="1"/>
  <c r="CA145" i="1"/>
  <c r="CA146" i="1"/>
  <c r="CA147" i="1"/>
  <c r="CA148" i="1"/>
  <c r="CA149" i="1"/>
  <c r="CA150" i="1"/>
  <c r="CA151" i="1"/>
  <c r="CA152" i="1"/>
  <c r="CA153" i="1"/>
  <c r="CA154" i="1"/>
  <c r="CA155" i="1"/>
  <c r="CA156" i="1"/>
  <c r="CA157" i="1"/>
  <c r="CA158" i="1"/>
  <c r="CA159" i="1"/>
  <c r="CA160" i="1"/>
  <c r="CA161" i="1"/>
  <c r="CA162" i="1"/>
  <c r="CA163" i="1"/>
  <c r="CA164" i="1"/>
  <c r="CA165" i="1"/>
  <c r="CA166" i="1"/>
  <c r="CA167" i="1"/>
  <c r="CA168" i="1"/>
  <c r="CA169" i="1"/>
  <c r="CA170" i="1"/>
  <c r="CA171" i="1"/>
  <c r="CA172" i="1"/>
  <c r="CA173" i="1"/>
  <c r="CA174" i="1"/>
  <c r="CA175" i="1"/>
  <c r="CA176" i="1"/>
  <c r="CA177" i="1"/>
  <c r="CA178" i="1"/>
  <c r="CA179" i="1"/>
  <c r="CA180" i="1"/>
  <c r="CA181" i="1"/>
  <c r="CA182" i="1"/>
  <c r="CA183" i="1"/>
  <c r="CA184" i="1"/>
  <c r="CA185" i="1"/>
  <c r="CA186" i="1"/>
  <c r="CA187" i="1"/>
  <c r="CA188" i="1"/>
  <c r="CA189" i="1"/>
  <c r="CA190" i="1"/>
  <c r="CA191" i="1"/>
  <c r="CA192" i="1"/>
  <c r="CA193" i="1"/>
  <c r="BY213" i="1"/>
  <c r="BX2" i="1"/>
  <c r="BZ2" i="1"/>
  <c r="BX3" i="1"/>
  <c r="BZ3" i="1"/>
  <c r="BX4" i="1"/>
  <c r="BZ4" i="1"/>
  <c r="BX5" i="1"/>
  <c r="BZ5" i="1"/>
  <c r="BX6" i="1"/>
  <c r="BZ6" i="1"/>
  <c r="BX7" i="1"/>
  <c r="BZ7" i="1"/>
  <c r="BX8" i="1"/>
  <c r="BZ8" i="1"/>
  <c r="BX9" i="1"/>
  <c r="BZ9" i="1"/>
  <c r="BX10" i="1"/>
  <c r="BZ10" i="1"/>
  <c r="BX11" i="1"/>
  <c r="BZ11" i="1"/>
  <c r="BX12" i="1"/>
  <c r="BZ12" i="1"/>
  <c r="BX13" i="1"/>
  <c r="BZ13" i="1"/>
  <c r="BX14" i="1"/>
  <c r="BZ14" i="1"/>
  <c r="BX15" i="1"/>
  <c r="BZ15" i="1"/>
  <c r="BX16" i="1"/>
  <c r="BZ16" i="1"/>
  <c r="BX17" i="1"/>
  <c r="BZ17" i="1"/>
  <c r="BX18" i="1"/>
  <c r="BZ18" i="1"/>
  <c r="BX19" i="1"/>
  <c r="BZ19" i="1"/>
  <c r="BX20" i="1"/>
  <c r="BZ20" i="1"/>
  <c r="BX21" i="1"/>
  <c r="BZ21" i="1"/>
  <c r="BX22" i="1"/>
  <c r="BZ22" i="1"/>
  <c r="BX23" i="1"/>
  <c r="BZ23" i="1"/>
  <c r="BX24" i="1"/>
  <c r="BZ24" i="1"/>
  <c r="BX25" i="1"/>
  <c r="BZ25" i="1"/>
  <c r="BX26" i="1"/>
  <c r="BZ26" i="1"/>
  <c r="BX27" i="1"/>
  <c r="BZ27" i="1"/>
  <c r="BX28" i="1"/>
  <c r="BZ28" i="1"/>
  <c r="BX29" i="1"/>
  <c r="BZ29" i="1"/>
  <c r="BX30" i="1"/>
  <c r="BZ30" i="1"/>
  <c r="BX31" i="1"/>
  <c r="BZ31" i="1"/>
  <c r="BX32" i="1"/>
  <c r="BZ32" i="1"/>
  <c r="BX33" i="1"/>
  <c r="BZ33" i="1"/>
  <c r="BX34" i="1"/>
  <c r="BZ34" i="1"/>
  <c r="BX35" i="1"/>
  <c r="BZ35" i="1"/>
  <c r="BX36" i="1"/>
  <c r="BZ36" i="1"/>
  <c r="BX37" i="1"/>
  <c r="BZ37" i="1"/>
  <c r="BX38" i="1"/>
  <c r="BZ38" i="1"/>
  <c r="BX39" i="1"/>
  <c r="BZ39" i="1"/>
  <c r="BX40" i="1"/>
  <c r="BZ40" i="1"/>
  <c r="BX41" i="1"/>
  <c r="BZ41" i="1"/>
  <c r="BX42" i="1"/>
  <c r="BZ42" i="1"/>
  <c r="BX43" i="1"/>
  <c r="BZ43" i="1"/>
  <c r="BX44" i="1"/>
  <c r="BZ44" i="1"/>
  <c r="BX45" i="1"/>
  <c r="BZ45" i="1"/>
  <c r="BX46" i="1"/>
  <c r="BZ46" i="1"/>
  <c r="BX47" i="1"/>
  <c r="BZ47" i="1"/>
  <c r="BX48" i="1"/>
  <c r="BZ48" i="1"/>
  <c r="BX49" i="1"/>
  <c r="BZ49" i="1"/>
  <c r="BX50" i="1"/>
  <c r="BZ50" i="1"/>
  <c r="BX51" i="1"/>
  <c r="BZ51" i="1"/>
  <c r="BX52" i="1"/>
  <c r="BZ52" i="1"/>
  <c r="BX53" i="1"/>
  <c r="BZ53" i="1"/>
  <c r="BX54" i="1"/>
  <c r="BZ54" i="1"/>
  <c r="BX55" i="1"/>
  <c r="BZ55" i="1"/>
  <c r="BX56" i="1"/>
  <c r="BZ56" i="1"/>
  <c r="BX57" i="1"/>
  <c r="BZ57" i="1"/>
  <c r="BX58" i="1"/>
  <c r="BZ58" i="1"/>
  <c r="BX59" i="1"/>
  <c r="BZ59" i="1"/>
  <c r="BX60" i="1"/>
  <c r="BZ60" i="1"/>
  <c r="BX61" i="1"/>
  <c r="BZ61" i="1"/>
  <c r="BX62" i="1"/>
  <c r="BZ62" i="1"/>
  <c r="BX63" i="1"/>
  <c r="BZ63" i="1"/>
  <c r="BX64" i="1"/>
  <c r="BZ64" i="1"/>
  <c r="BX65" i="1"/>
  <c r="BZ65" i="1"/>
  <c r="BX66" i="1"/>
  <c r="BZ66" i="1"/>
  <c r="BX67" i="1"/>
  <c r="BZ67" i="1"/>
  <c r="BX68" i="1"/>
  <c r="BZ68" i="1"/>
  <c r="BX69" i="1"/>
  <c r="BZ69" i="1"/>
  <c r="BX70" i="1"/>
  <c r="BZ70" i="1"/>
  <c r="BX71" i="1"/>
  <c r="BZ71" i="1"/>
  <c r="BX72" i="1"/>
  <c r="BZ72" i="1"/>
  <c r="BX73" i="1"/>
  <c r="BZ73" i="1"/>
  <c r="BX74" i="1"/>
  <c r="BZ74" i="1"/>
  <c r="BX75" i="1"/>
  <c r="BZ75" i="1"/>
  <c r="BX76" i="1"/>
  <c r="BZ76" i="1"/>
  <c r="BX77" i="1"/>
  <c r="BZ77" i="1"/>
  <c r="BX78" i="1"/>
  <c r="BZ78" i="1"/>
  <c r="BX79" i="1"/>
  <c r="BZ79" i="1"/>
  <c r="BX80" i="1"/>
  <c r="BZ80" i="1"/>
  <c r="BX81" i="1"/>
  <c r="BZ81" i="1"/>
  <c r="BX82" i="1"/>
  <c r="BZ82" i="1"/>
  <c r="BX83" i="1"/>
  <c r="BZ83" i="1"/>
  <c r="BX84" i="1"/>
  <c r="BZ84" i="1"/>
  <c r="BX85" i="1"/>
  <c r="BZ85" i="1"/>
  <c r="BX86" i="1"/>
  <c r="BZ86" i="1"/>
  <c r="BX87" i="1"/>
  <c r="BZ87" i="1"/>
  <c r="BX88" i="1"/>
  <c r="BZ88" i="1"/>
  <c r="BX89" i="1"/>
  <c r="BZ89" i="1"/>
  <c r="BX90" i="1"/>
  <c r="BZ90" i="1"/>
  <c r="BX91" i="1"/>
  <c r="BZ91" i="1"/>
  <c r="BX92" i="1"/>
  <c r="BZ92" i="1"/>
  <c r="BX93" i="1"/>
  <c r="BZ93" i="1"/>
  <c r="BX94" i="1"/>
  <c r="BZ94" i="1"/>
  <c r="BX95" i="1"/>
  <c r="BZ95" i="1"/>
  <c r="BX96" i="1"/>
  <c r="BZ96" i="1"/>
  <c r="BX97" i="1"/>
  <c r="BZ97" i="1"/>
  <c r="BX98" i="1"/>
  <c r="BZ98" i="1"/>
  <c r="BX99" i="1"/>
  <c r="BZ99" i="1"/>
  <c r="BX100" i="1"/>
  <c r="BZ100" i="1"/>
  <c r="BX101" i="1"/>
  <c r="BZ101" i="1"/>
  <c r="BX102" i="1"/>
  <c r="BZ102" i="1"/>
  <c r="BX103" i="1"/>
  <c r="BZ103" i="1"/>
  <c r="BX104" i="1"/>
  <c r="BZ104" i="1"/>
  <c r="BX105" i="1"/>
  <c r="BZ105" i="1"/>
  <c r="BX106" i="1"/>
  <c r="BZ106" i="1"/>
  <c r="BX107" i="1"/>
  <c r="BZ107" i="1"/>
  <c r="BX108" i="1"/>
  <c r="BZ108" i="1"/>
  <c r="BX109" i="1"/>
  <c r="BZ109" i="1"/>
  <c r="BX110" i="1"/>
  <c r="BZ110" i="1"/>
  <c r="BX111" i="1"/>
  <c r="BZ111" i="1"/>
  <c r="BX112" i="1"/>
  <c r="BZ112" i="1"/>
  <c r="BX113" i="1"/>
  <c r="BZ113" i="1"/>
  <c r="BX114" i="1"/>
  <c r="BZ114" i="1"/>
  <c r="BX115" i="1"/>
  <c r="BZ115" i="1"/>
  <c r="BX116" i="1"/>
  <c r="BZ116" i="1"/>
  <c r="BX117" i="1"/>
  <c r="BZ117" i="1"/>
  <c r="BX118" i="1"/>
  <c r="BZ118" i="1"/>
  <c r="BX119" i="1"/>
  <c r="BZ119" i="1"/>
  <c r="BX120" i="1"/>
  <c r="BZ120" i="1"/>
  <c r="BX121" i="1"/>
  <c r="BZ121" i="1"/>
  <c r="BX122" i="1"/>
  <c r="BZ122" i="1"/>
  <c r="BX123" i="1"/>
  <c r="BZ123" i="1"/>
  <c r="BX124" i="1"/>
  <c r="BZ124" i="1"/>
  <c r="BX125" i="1"/>
  <c r="BZ125" i="1"/>
  <c r="BX126" i="1"/>
  <c r="BZ126" i="1"/>
  <c r="BX127" i="1"/>
  <c r="BZ127" i="1"/>
  <c r="BX128" i="1"/>
  <c r="BZ128" i="1"/>
  <c r="BX129" i="1"/>
  <c r="BZ129" i="1"/>
  <c r="BX130" i="1"/>
  <c r="BZ130" i="1"/>
  <c r="BX131" i="1"/>
  <c r="BZ131" i="1"/>
  <c r="BX132" i="1"/>
  <c r="BZ132" i="1"/>
  <c r="BX133" i="1"/>
  <c r="BZ133" i="1"/>
  <c r="BX134" i="1"/>
  <c r="BZ134" i="1"/>
  <c r="BX135" i="1"/>
  <c r="BZ135" i="1"/>
  <c r="BX136" i="1"/>
  <c r="BZ136" i="1"/>
  <c r="BX137" i="1"/>
  <c r="BZ137" i="1"/>
  <c r="BX138" i="1"/>
  <c r="BZ138" i="1"/>
  <c r="BX139" i="1"/>
  <c r="BZ139" i="1"/>
  <c r="BX140" i="1"/>
  <c r="BZ140" i="1"/>
  <c r="BX141" i="1"/>
  <c r="BZ141" i="1"/>
  <c r="BX142" i="1"/>
  <c r="BZ142" i="1"/>
  <c r="BX143" i="1"/>
  <c r="BZ143" i="1"/>
  <c r="BX144" i="1"/>
  <c r="BZ144" i="1"/>
  <c r="BX145" i="1"/>
  <c r="BZ145" i="1"/>
  <c r="BX146" i="1"/>
  <c r="BZ146" i="1"/>
  <c r="BX147" i="1"/>
  <c r="BZ147" i="1"/>
  <c r="BX148" i="1"/>
  <c r="BZ148" i="1"/>
  <c r="BX149" i="1"/>
  <c r="BZ149" i="1"/>
  <c r="BX150" i="1"/>
  <c r="BZ150" i="1"/>
  <c r="BX151" i="1"/>
  <c r="BZ151" i="1"/>
  <c r="BX152" i="1"/>
  <c r="BZ152" i="1"/>
  <c r="BX153" i="1"/>
  <c r="BZ153" i="1"/>
  <c r="BX154" i="1"/>
  <c r="BZ154" i="1"/>
  <c r="BX155" i="1"/>
  <c r="BZ155" i="1"/>
  <c r="BX156" i="1"/>
  <c r="BZ156" i="1"/>
  <c r="BX157" i="1"/>
  <c r="BZ157" i="1"/>
  <c r="BX158" i="1"/>
  <c r="BZ158" i="1"/>
  <c r="BX159" i="1"/>
  <c r="BZ159" i="1"/>
  <c r="BX160" i="1"/>
  <c r="BZ160" i="1"/>
  <c r="BX161" i="1"/>
  <c r="BZ161" i="1"/>
  <c r="BX162" i="1"/>
  <c r="BZ162" i="1"/>
  <c r="BX163" i="1"/>
  <c r="BZ163" i="1"/>
  <c r="BX164" i="1"/>
  <c r="BZ164" i="1"/>
  <c r="BX165" i="1"/>
  <c r="BZ165" i="1"/>
  <c r="BX166" i="1"/>
  <c r="BZ166" i="1"/>
  <c r="BX167" i="1"/>
  <c r="BZ167" i="1"/>
  <c r="BX168" i="1"/>
  <c r="BZ168" i="1"/>
  <c r="BX169" i="1"/>
  <c r="BZ169" i="1"/>
  <c r="BX170" i="1"/>
  <c r="BZ170" i="1"/>
  <c r="BX171" i="1"/>
  <c r="BZ171" i="1"/>
  <c r="BX172" i="1"/>
  <c r="BZ172" i="1"/>
  <c r="BX173" i="1"/>
  <c r="BZ173" i="1"/>
  <c r="BX174" i="1"/>
  <c r="BZ174" i="1"/>
  <c r="BX175" i="1"/>
  <c r="BZ175" i="1"/>
  <c r="BX176" i="1"/>
  <c r="BZ176" i="1"/>
  <c r="BX177" i="1"/>
  <c r="BZ177" i="1"/>
  <c r="BX178" i="1"/>
  <c r="BZ178" i="1"/>
  <c r="BX179" i="1"/>
  <c r="BZ179" i="1"/>
  <c r="BX180" i="1"/>
  <c r="BZ180" i="1"/>
  <c r="BX181" i="1"/>
  <c r="BZ181" i="1"/>
  <c r="BX182" i="1"/>
  <c r="BZ182" i="1"/>
  <c r="BX183" i="1"/>
  <c r="BZ183" i="1"/>
  <c r="BX184" i="1"/>
  <c r="BZ184" i="1"/>
  <c r="BX185" i="1"/>
  <c r="BZ185" i="1"/>
  <c r="BX186" i="1"/>
  <c r="BZ186" i="1"/>
  <c r="BX187" i="1"/>
  <c r="BZ187" i="1"/>
  <c r="BX188" i="1"/>
  <c r="BZ188" i="1"/>
  <c r="BX189" i="1"/>
  <c r="BZ189" i="1"/>
  <c r="BX190" i="1"/>
  <c r="BZ190" i="1"/>
  <c r="BX191" i="1"/>
  <c r="BZ191" i="1"/>
  <c r="BX192" i="1"/>
  <c r="BZ192" i="1"/>
  <c r="BX193" i="1"/>
  <c r="BZ193" i="1"/>
  <c r="BY212" i="1"/>
  <c r="BZ210" i="1"/>
  <c r="BY210" i="1"/>
  <c r="BY211" i="1"/>
  <c r="BZ209" i="1"/>
  <c r="BY209" i="1"/>
  <c r="BR216" i="1"/>
  <c r="BR215" i="1"/>
  <c r="BP2" i="1"/>
  <c r="BR2" i="1"/>
  <c r="BP3" i="1"/>
  <c r="BR3" i="1"/>
  <c r="BP4" i="1"/>
  <c r="BR4" i="1"/>
  <c r="BP5" i="1"/>
  <c r="BR5" i="1"/>
  <c r="BP6" i="1"/>
  <c r="BR6" i="1"/>
  <c r="BP7" i="1"/>
  <c r="BR7" i="1"/>
  <c r="BP8" i="1"/>
  <c r="BR8" i="1"/>
  <c r="BP9" i="1"/>
  <c r="BR9" i="1"/>
  <c r="BP10" i="1"/>
  <c r="BR10" i="1"/>
  <c r="BP11" i="1"/>
  <c r="BR11" i="1"/>
  <c r="BP12" i="1"/>
  <c r="BR12" i="1"/>
  <c r="BP13" i="1"/>
  <c r="BR13" i="1"/>
  <c r="BP14" i="1"/>
  <c r="BR14" i="1"/>
  <c r="BP15" i="1"/>
  <c r="BR15" i="1"/>
  <c r="BP16" i="1"/>
  <c r="BR16" i="1"/>
  <c r="BP17" i="1"/>
  <c r="BR17" i="1"/>
  <c r="BP18" i="1"/>
  <c r="BR18" i="1"/>
  <c r="BP19" i="1"/>
  <c r="BR19" i="1"/>
  <c r="BP20" i="1"/>
  <c r="BR20" i="1"/>
  <c r="BP21" i="1"/>
  <c r="BR21" i="1"/>
  <c r="BP22" i="1"/>
  <c r="BR22" i="1"/>
  <c r="BP23" i="1"/>
  <c r="BR23" i="1"/>
  <c r="BP24" i="1"/>
  <c r="BR24" i="1"/>
  <c r="BP25" i="1"/>
  <c r="BR25" i="1"/>
  <c r="BP26" i="1"/>
  <c r="BR26" i="1"/>
  <c r="BP27" i="1"/>
  <c r="BR27" i="1"/>
  <c r="BP28" i="1"/>
  <c r="BR28" i="1"/>
  <c r="BP29" i="1"/>
  <c r="BR29" i="1"/>
  <c r="BP30" i="1"/>
  <c r="BR30" i="1"/>
  <c r="BP31" i="1"/>
  <c r="BR31" i="1"/>
  <c r="BP32" i="1"/>
  <c r="BR32" i="1"/>
  <c r="BP33" i="1"/>
  <c r="BR33" i="1"/>
  <c r="BP34" i="1"/>
  <c r="BR34" i="1"/>
  <c r="BP35" i="1"/>
  <c r="BR35" i="1"/>
  <c r="BP36" i="1"/>
  <c r="BR36" i="1"/>
  <c r="BP37" i="1"/>
  <c r="BR37" i="1"/>
  <c r="BP38" i="1"/>
  <c r="BR38" i="1"/>
  <c r="BP39" i="1"/>
  <c r="BR39" i="1"/>
  <c r="BP40" i="1"/>
  <c r="BR40" i="1"/>
  <c r="BP41" i="1"/>
  <c r="BR41" i="1"/>
  <c r="BP42" i="1"/>
  <c r="BR42" i="1"/>
  <c r="BP43" i="1"/>
  <c r="BR43" i="1"/>
  <c r="BP44" i="1"/>
  <c r="BR44" i="1"/>
  <c r="BP45" i="1"/>
  <c r="BR45" i="1"/>
  <c r="BP46" i="1"/>
  <c r="BR46" i="1"/>
  <c r="BP47" i="1"/>
  <c r="BR47" i="1"/>
  <c r="BP48" i="1"/>
  <c r="BR48" i="1"/>
  <c r="BP49" i="1"/>
  <c r="BR49" i="1"/>
  <c r="BP50" i="1"/>
  <c r="BR50" i="1"/>
  <c r="BP51" i="1"/>
  <c r="BR51" i="1"/>
  <c r="BP52" i="1"/>
  <c r="BR52" i="1"/>
  <c r="BP53" i="1"/>
  <c r="BR53" i="1"/>
  <c r="BP54" i="1"/>
  <c r="BR54" i="1"/>
  <c r="BP55" i="1"/>
  <c r="BR55" i="1"/>
  <c r="BP56" i="1"/>
  <c r="BR56" i="1"/>
  <c r="BP57" i="1"/>
  <c r="BR57" i="1"/>
  <c r="BP58" i="1"/>
  <c r="BR58" i="1"/>
  <c r="BP59" i="1"/>
  <c r="BR59" i="1"/>
  <c r="BP60" i="1"/>
  <c r="BR60" i="1"/>
  <c r="BP61" i="1"/>
  <c r="BR61" i="1"/>
  <c r="BP62" i="1"/>
  <c r="BR62" i="1"/>
  <c r="BP63" i="1"/>
  <c r="BR63" i="1"/>
  <c r="BP64" i="1"/>
  <c r="BR64" i="1"/>
  <c r="BP65" i="1"/>
  <c r="BR65" i="1"/>
  <c r="BP66" i="1"/>
  <c r="BR66" i="1"/>
  <c r="BP67" i="1"/>
  <c r="BR67" i="1"/>
  <c r="BP68" i="1"/>
  <c r="BR68" i="1"/>
  <c r="BP69" i="1"/>
  <c r="BR69" i="1"/>
  <c r="BP70" i="1"/>
  <c r="BR70" i="1"/>
  <c r="BP71" i="1"/>
  <c r="BR71" i="1"/>
  <c r="BP72" i="1"/>
  <c r="BR72" i="1"/>
  <c r="BP73" i="1"/>
  <c r="BR73" i="1"/>
  <c r="BP74" i="1"/>
  <c r="BR74" i="1"/>
  <c r="BP75" i="1"/>
  <c r="BR75" i="1"/>
  <c r="BP76" i="1"/>
  <c r="BR76" i="1"/>
  <c r="BP77" i="1"/>
  <c r="BR77" i="1"/>
  <c r="BP78" i="1"/>
  <c r="BR78" i="1"/>
  <c r="BP79" i="1"/>
  <c r="BR79" i="1"/>
  <c r="BP80" i="1"/>
  <c r="BR80" i="1"/>
  <c r="BP81" i="1"/>
  <c r="BR81" i="1"/>
  <c r="BP82" i="1"/>
  <c r="BR82" i="1"/>
  <c r="BP83" i="1"/>
  <c r="BR83" i="1"/>
  <c r="BP84" i="1"/>
  <c r="BR84" i="1"/>
  <c r="BP85" i="1"/>
  <c r="BR85" i="1"/>
  <c r="BP86" i="1"/>
  <c r="BR86" i="1"/>
  <c r="BP87" i="1"/>
  <c r="BR87" i="1"/>
  <c r="BP88" i="1"/>
  <c r="BR88" i="1"/>
  <c r="BP89" i="1"/>
  <c r="BR89" i="1"/>
  <c r="BP90" i="1"/>
  <c r="BR90" i="1"/>
  <c r="BP91" i="1"/>
  <c r="BR91" i="1"/>
  <c r="BP92" i="1"/>
  <c r="BR92" i="1"/>
  <c r="BP93" i="1"/>
  <c r="BR93" i="1"/>
  <c r="BP94" i="1"/>
  <c r="BR94" i="1"/>
  <c r="BP95" i="1"/>
  <c r="BR95" i="1"/>
  <c r="BP96" i="1"/>
  <c r="BR96" i="1"/>
  <c r="BP97" i="1"/>
  <c r="BR97" i="1"/>
  <c r="BP98" i="1"/>
  <c r="BR98" i="1"/>
  <c r="BP99" i="1"/>
  <c r="BR99" i="1"/>
  <c r="BP100" i="1"/>
  <c r="BR100" i="1"/>
  <c r="BP101" i="1"/>
  <c r="BR101" i="1"/>
  <c r="BP102" i="1"/>
  <c r="BR102" i="1"/>
  <c r="BP103" i="1"/>
  <c r="BR103" i="1"/>
  <c r="BP104" i="1"/>
  <c r="BR104" i="1"/>
  <c r="BP105" i="1"/>
  <c r="BR105" i="1"/>
  <c r="BP106" i="1"/>
  <c r="BR106" i="1"/>
  <c r="BP107" i="1"/>
  <c r="BR107" i="1"/>
  <c r="BP108" i="1"/>
  <c r="BR108" i="1"/>
  <c r="BP109" i="1"/>
  <c r="BR109" i="1"/>
  <c r="BP110" i="1"/>
  <c r="BR110" i="1"/>
  <c r="BP111" i="1"/>
  <c r="BR111" i="1"/>
  <c r="BP112" i="1"/>
  <c r="BR112" i="1"/>
  <c r="BP113" i="1"/>
  <c r="BR113" i="1"/>
  <c r="BP114" i="1"/>
  <c r="BR114" i="1"/>
  <c r="BP115" i="1"/>
  <c r="BR115" i="1"/>
  <c r="BP116" i="1"/>
  <c r="BR116" i="1"/>
  <c r="BP117" i="1"/>
  <c r="BR117" i="1"/>
  <c r="BP118" i="1"/>
  <c r="BR118" i="1"/>
  <c r="BP119" i="1"/>
  <c r="BR119" i="1"/>
  <c r="BP120" i="1"/>
  <c r="BR120" i="1"/>
  <c r="BP121" i="1"/>
  <c r="BR121" i="1"/>
  <c r="BP122" i="1"/>
  <c r="BR122" i="1"/>
  <c r="BP123" i="1"/>
  <c r="BR123" i="1"/>
  <c r="BP124" i="1"/>
  <c r="BR124" i="1"/>
  <c r="BP125" i="1"/>
  <c r="BR125" i="1"/>
  <c r="BP126" i="1"/>
  <c r="BR126" i="1"/>
  <c r="BP127" i="1"/>
  <c r="BR127" i="1"/>
  <c r="BP128" i="1"/>
  <c r="BR128" i="1"/>
  <c r="BP129" i="1"/>
  <c r="BR129" i="1"/>
  <c r="BP130" i="1"/>
  <c r="BR130" i="1"/>
  <c r="BP131" i="1"/>
  <c r="BR131" i="1"/>
  <c r="BP132" i="1"/>
  <c r="BR132" i="1"/>
  <c r="BP133" i="1"/>
  <c r="BR133" i="1"/>
  <c r="BP134" i="1"/>
  <c r="BR134" i="1"/>
  <c r="BP135" i="1"/>
  <c r="BR135" i="1"/>
  <c r="BP136" i="1"/>
  <c r="BR136" i="1"/>
  <c r="BP137" i="1"/>
  <c r="BR137" i="1"/>
  <c r="BP138" i="1"/>
  <c r="BR138" i="1"/>
  <c r="BP139" i="1"/>
  <c r="BR139" i="1"/>
  <c r="BP140" i="1"/>
  <c r="BR140" i="1"/>
  <c r="BP141" i="1"/>
  <c r="BR141" i="1"/>
  <c r="BP142" i="1"/>
  <c r="BR142" i="1"/>
  <c r="BP143" i="1"/>
  <c r="BR143" i="1"/>
  <c r="BP144" i="1"/>
  <c r="BR144" i="1"/>
  <c r="BP145" i="1"/>
  <c r="BR145" i="1"/>
  <c r="BP146" i="1"/>
  <c r="BR146" i="1"/>
  <c r="BP147" i="1"/>
  <c r="BR147" i="1"/>
  <c r="BP148" i="1"/>
  <c r="BR148" i="1"/>
  <c r="BP149" i="1"/>
  <c r="BR149" i="1"/>
  <c r="BP150" i="1"/>
  <c r="BR150" i="1"/>
  <c r="BP151" i="1"/>
  <c r="BR151" i="1"/>
  <c r="BP152" i="1"/>
  <c r="BR152" i="1"/>
  <c r="BP153" i="1"/>
  <c r="BR153" i="1"/>
  <c r="BP154" i="1"/>
  <c r="BR154" i="1"/>
  <c r="BP155" i="1"/>
  <c r="BR155" i="1"/>
  <c r="BP156" i="1"/>
  <c r="BR156" i="1"/>
  <c r="BP157" i="1"/>
  <c r="BR157" i="1"/>
  <c r="BP158" i="1"/>
  <c r="BR158" i="1"/>
  <c r="BP159" i="1"/>
  <c r="BR159" i="1"/>
  <c r="BP160" i="1"/>
  <c r="BR160" i="1"/>
  <c r="BP161" i="1"/>
  <c r="BR161" i="1"/>
  <c r="BP162" i="1"/>
  <c r="BR162" i="1"/>
  <c r="BP163" i="1"/>
  <c r="BR163" i="1"/>
  <c r="BP164" i="1"/>
  <c r="BR164" i="1"/>
  <c r="BP165" i="1"/>
  <c r="BR165" i="1"/>
  <c r="BP166" i="1"/>
  <c r="BR166" i="1"/>
  <c r="BP167" i="1"/>
  <c r="BR167" i="1"/>
  <c r="BP168" i="1"/>
  <c r="BR168" i="1"/>
  <c r="BP169" i="1"/>
  <c r="BR169" i="1"/>
  <c r="BP170" i="1"/>
  <c r="BR170" i="1"/>
  <c r="BP171" i="1"/>
  <c r="BR171" i="1"/>
  <c r="BP172" i="1"/>
  <c r="BR172" i="1"/>
  <c r="BP173" i="1"/>
  <c r="BR173" i="1"/>
  <c r="BP174" i="1"/>
  <c r="BR174" i="1"/>
  <c r="BP175" i="1"/>
  <c r="BR175" i="1"/>
  <c r="BP176" i="1"/>
  <c r="BR176" i="1"/>
  <c r="BP177" i="1"/>
  <c r="BR177" i="1"/>
  <c r="BP178" i="1"/>
  <c r="BR178" i="1"/>
  <c r="BP179" i="1"/>
  <c r="BR179" i="1"/>
  <c r="BP180" i="1"/>
  <c r="BR180" i="1"/>
  <c r="BP181" i="1"/>
  <c r="BR181" i="1"/>
  <c r="BP182" i="1"/>
  <c r="BR182" i="1"/>
  <c r="BP183" i="1"/>
  <c r="BR183" i="1"/>
  <c r="BP184" i="1"/>
  <c r="BR184" i="1"/>
  <c r="BP185" i="1"/>
  <c r="BR185" i="1"/>
  <c r="BP186" i="1"/>
  <c r="BR186" i="1"/>
  <c r="BP187" i="1"/>
  <c r="BR187" i="1"/>
  <c r="BP188" i="1"/>
  <c r="BR188" i="1"/>
  <c r="BP189" i="1"/>
  <c r="BR189" i="1"/>
  <c r="BP190" i="1"/>
  <c r="BR190" i="1"/>
  <c r="BP191" i="1"/>
  <c r="BR191" i="1"/>
  <c r="BP192" i="1"/>
  <c r="BR192" i="1"/>
  <c r="BP193" i="1"/>
  <c r="BR193" i="1"/>
  <c r="BR214" i="1"/>
  <c r="BT2" i="1"/>
  <c r="BT3" i="1"/>
  <c r="BT4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46" i="1"/>
  <c r="BT47" i="1"/>
  <c r="BT48" i="1"/>
  <c r="BT49" i="1"/>
  <c r="BT50" i="1"/>
  <c r="BT51" i="1"/>
  <c r="BT52" i="1"/>
  <c r="BT53" i="1"/>
  <c r="BT54" i="1"/>
  <c r="BT55" i="1"/>
  <c r="BT56" i="1"/>
  <c r="BT57" i="1"/>
  <c r="BT58" i="1"/>
  <c r="BT59" i="1"/>
  <c r="BT60" i="1"/>
  <c r="BT61" i="1"/>
  <c r="BT62" i="1"/>
  <c r="BT63" i="1"/>
  <c r="BT64" i="1"/>
  <c r="BT65" i="1"/>
  <c r="BT66" i="1"/>
  <c r="BT67" i="1"/>
  <c r="BT68" i="1"/>
  <c r="BT69" i="1"/>
  <c r="BT70" i="1"/>
  <c r="BT71" i="1"/>
  <c r="BT72" i="1"/>
  <c r="BT73" i="1"/>
  <c r="BT74" i="1"/>
  <c r="BT75" i="1"/>
  <c r="BT76" i="1"/>
  <c r="BT77" i="1"/>
  <c r="BT78" i="1"/>
  <c r="BT79" i="1"/>
  <c r="BT80" i="1"/>
  <c r="BT81" i="1"/>
  <c r="BT82" i="1"/>
  <c r="BT83" i="1"/>
  <c r="BT84" i="1"/>
  <c r="BT85" i="1"/>
  <c r="BT86" i="1"/>
  <c r="BT87" i="1"/>
  <c r="BT88" i="1"/>
  <c r="BT89" i="1"/>
  <c r="BT90" i="1"/>
  <c r="BT91" i="1"/>
  <c r="BT92" i="1"/>
  <c r="BT93" i="1"/>
  <c r="BT94" i="1"/>
  <c r="BT95" i="1"/>
  <c r="BT96" i="1"/>
  <c r="BT97" i="1"/>
  <c r="BT98" i="1"/>
  <c r="BT99" i="1"/>
  <c r="BT100" i="1"/>
  <c r="BT101" i="1"/>
  <c r="BT102" i="1"/>
  <c r="BT103" i="1"/>
  <c r="BT104" i="1"/>
  <c r="BT105" i="1"/>
  <c r="BT106" i="1"/>
  <c r="BT107" i="1"/>
  <c r="BT108" i="1"/>
  <c r="BT109" i="1"/>
  <c r="BT110" i="1"/>
  <c r="BT111" i="1"/>
  <c r="BT112" i="1"/>
  <c r="BT113" i="1"/>
  <c r="BT114" i="1"/>
  <c r="BT115" i="1"/>
  <c r="BT116" i="1"/>
  <c r="BT117" i="1"/>
  <c r="BT118" i="1"/>
  <c r="BT119" i="1"/>
  <c r="BT120" i="1"/>
  <c r="BT121" i="1"/>
  <c r="BT122" i="1"/>
  <c r="BT123" i="1"/>
  <c r="BT124" i="1"/>
  <c r="BT125" i="1"/>
  <c r="BT126" i="1"/>
  <c r="BT127" i="1"/>
  <c r="BT128" i="1"/>
  <c r="BT129" i="1"/>
  <c r="BT130" i="1"/>
  <c r="BT131" i="1"/>
  <c r="BT132" i="1"/>
  <c r="BT133" i="1"/>
  <c r="BT134" i="1"/>
  <c r="BT135" i="1"/>
  <c r="BT136" i="1"/>
  <c r="BT137" i="1"/>
  <c r="BT138" i="1"/>
  <c r="BT139" i="1"/>
  <c r="BT140" i="1"/>
  <c r="BT141" i="1"/>
  <c r="BT142" i="1"/>
  <c r="BT143" i="1"/>
  <c r="BT144" i="1"/>
  <c r="BT145" i="1"/>
  <c r="BT146" i="1"/>
  <c r="BT147" i="1"/>
  <c r="BT148" i="1"/>
  <c r="BT149" i="1"/>
  <c r="BT150" i="1"/>
  <c r="BT151" i="1"/>
  <c r="BT152" i="1"/>
  <c r="BT153" i="1"/>
  <c r="BT154" i="1"/>
  <c r="BT155" i="1"/>
  <c r="BT156" i="1"/>
  <c r="BT157" i="1"/>
  <c r="BT158" i="1"/>
  <c r="BT159" i="1"/>
  <c r="BT160" i="1"/>
  <c r="BT161" i="1"/>
  <c r="BT162" i="1"/>
  <c r="BT163" i="1"/>
  <c r="BT164" i="1"/>
  <c r="BT165" i="1"/>
  <c r="BT166" i="1"/>
  <c r="BT167" i="1"/>
  <c r="BT168" i="1"/>
  <c r="BT169" i="1"/>
  <c r="BT170" i="1"/>
  <c r="BT171" i="1"/>
  <c r="BT172" i="1"/>
  <c r="BT173" i="1"/>
  <c r="BT174" i="1"/>
  <c r="BT175" i="1"/>
  <c r="BT176" i="1"/>
  <c r="BT177" i="1"/>
  <c r="BT178" i="1"/>
  <c r="BT179" i="1"/>
  <c r="BT180" i="1"/>
  <c r="BT181" i="1"/>
  <c r="BT182" i="1"/>
  <c r="BT183" i="1"/>
  <c r="BT184" i="1"/>
  <c r="BT185" i="1"/>
  <c r="BT186" i="1"/>
  <c r="BT187" i="1"/>
  <c r="BT188" i="1"/>
  <c r="BT189" i="1"/>
  <c r="BT190" i="1"/>
  <c r="BT191" i="1"/>
  <c r="BT192" i="1"/>
  <c r="BT193" i="1"/>
  <c r="BR213" i="1"/>
  <c r="BQ2" i="1"/>
  <c r="BS2" i="1"/>
  <c r="BQ3" i="1"/>
  <c r="BS3" i="1"/>
  <c r="BQ4" i="1"/>
  <c r="BS4" i="1"/>
  <c r="BQ5" i="1"/>
  <c r="BS5" i="1"/>
  <c r="BQ6" i="1"/>
  <c r="BS6" i="1"/>
  <c r="BQ7" i="1"/>
  <c r="BS7" i="1"/>
  <c r="BQ8" i="1"/>
  <c r="BS8" i="1"/>
  <c r="BQ9" i="1"/>
  <c r="BS9" i="1"/>
  <c r="BQ10" i="1"/>
  <c r="BS10" i="1"/>
  <c r="BQ11" i="1"/>
  <c r="BS11" i="1"/>
  <c r="BQ12" i="1"/>
  <c r="BS12" i="1"/>
  <c r="BQ13" i="1"/>
  <c r="BS13" i="1"/>
  <c r="BQ14" i="1"/>
  <c r="BS14" i="1"/>
  <c r="BQ15" i="1"/>
  <c r="BS15" i="1"/>
  <c r="BQ16" i="1"/>
  <c r="BS16" i="1"/>
  <c r="BQ17" i="1"/>
  <c r="BS17" i="1"/>
  <c r="BQ18" i="1"/>
  <c r="BS18" i="1"/>
  <c r="BQ19" i="1"/>
  <c r="BS19" i="1"/>
  <c r="BQ20" i="1"/>
  <c r="BS20" i="1"/>
  <c r="BQ21" i="1"/>
  <c r="BS21" i="1"/>
  <c r="BQ22" i="1"/>
  <c r="BS22" i="1"/>
  <c r="BQ23" i="1"/>
  <c r="BS23" i="1"/>
  <c r="BQ24" i="1"/>
  <c r="BS24" i="1"/>
  <c r="BQ25" i="1"/>
  <c r="BS25" i="1"/>
  <c r="BQ26" i="1"/>
  <c r="BS26" i="1"/>
  <c r="BQ27" i="1"/>
  <c r="BS27" i="1"/>
  <c r="BQ28" i="1"/>
  <c r="BS28" i="1"/>
  <c r="BQ29" i="1"/>
  <c r="BS29" i="1"/>
  <c r="BQ30" i="1"/>
  <c r="BS30" i="1"/>
  <c r="BQ31" i="1"/>
  <c r="BS31" i="1"/>
  <c r="BQ32" i="1"/>
  <c r="BS32" i="1"/>
  <c r="BQ33" i="1"/>
  <c r="BS33" i="1"/>
  <c r="BQ34" i="1"/>
  <c r="BS34" i="1"/>
  <c r="BQ35" i="1"/>
  <c r="BS35" i="1"/>
  <c r="BQ36" i="1"/>
  <c r="BS36" i="1"/>
  <c r="BQ37" i="1"/>
  <c r="BS37" i="1"/>
  <c r="BQ38" i="1"/>
  <c r="BS38" i="1"/>
  <c r="BQ39" i="1"/>
  <c r="BS39" i="1"/>
  <c r="BQ40" i="1"/>
  <c r="BS40" i="1"/>
  <c r="BQ41" i="1"/>
  <c r="BS41" i="1"/>
  <c r="BQ42" i="1"/>
  <c r="BS42" i="1"/>
  <c r="BQ43" i="1"/>
  <c r="BS43" i="1"/>
  <c r="BQ44" i="1"/>
  <c r="BS44" i="1"/>
  <c r="BQ45" i="1"/>
  <c r="BS45" i="1"/>
  <c r="BQ46" i="1"/>
  <c r="BS46" i="1"/>
  <c r="BQ47" i="1"/>
  <c r="BS47" i="1"/>
  <c r="BQ48" i="1"/>
  <c r="BS48" i="1"/>
  <c r="BQ49" i="1"/>
  <c r="BS49" i="1"/>
  <c r="BQ50" i="1"/>
  <c r="BS50" i="1"/>
  <c r="BQ51" i="1"/>
  <c r="BS51" i="1"/>
  <c r="BQ52" i="1"/>
  <c r="BS52" i="1"/>
  <c r="BQ53" i="1"/>
  <c r="BS53" i="1"/>
  <c r="BQ54" i="1"/>
  <c r="BS54" i="1"/>
  <c r="BQ55" i="1"/>
  <c r="BS55" i="1"/>
  <c r="BQ56" i="1"/>
  <c r="BS56" i="1"/>
  <c r="BQ57" i="1"/>
  <c r="BS57" i="1"/>
  <c r="BQ58" i="1"/>
  <c r="BS58" i="1"/>
  <c r="BQ59" i="1"/>
  <c r="BS59" i="1"/>
  <c r="BQ60" i="1"/>
  <c r="BS60" i="1"/>
  <c r="BQ61" i="1"/>
  <c r="BS61" i="1"/>
  <c r="BQ62" i="1"/>
  <c r="BS62" i="1"/>
  <c r="BQ63" i="1"/>
  <c r="BS63" i="1"/>
  <c r="BQ64" i="1"/>
  <c r="BS64" i="1"/>
  <c r="BQ65" i="1"/>
  <c r="BS65" i="1"/>
  <c r="BQ66" i="1"/>
  <c r="BS66" i="1"/>
  <c r="BQ67" i="1"/>
  <c r="BS67" i="1"/>
  <c r="BQ68" i="1"/>
  <c r="BS68" i="1"/>
  <c r="BQ69" i="1"/>
  <c r="BS69" i="1"/>
  <c r="BQ70" i="1"/>
  <c r="BS70" i="1"/>
  <c r="BQ71" i="1"/>
  <c r="BS71" i="1"/>
  <c r="BQ72" i="1"/>
  <c r="BS72" i="1"/>
  <c r="BQ73" i="1"/>
  <c r="BS73" i="1"/>
  <c r="BQ74" i="1"/>
  <c r="BS74" i="1"/>
  <c r="BQ75" i="1"/>
  <c r="BS75" i="1"/>
  <c r="BQ76" i="1"/>
  <c r="BS76" i="1"/>
  <c r="BQ77" i="1"/>
  <c r="BS77" i="1"/>
  <c r="BQ78" i="1"/>
  <c r="BS78" i="1"/>
  <c r="BQ79" i="1"/>
  <c r="BS79" i="1"/>
  <c r="BQ80" i="1"/>
  <c r="BS80" i="1"/>
  <c r="BQ81" i="1"/>
  <c r="BS81" i="1"/>
  <c r="BQ82" i="1"/>
  <c r="BS82" i="1"/>
  <c r="BQ83" i="1"/>
  <c r="BS83" i="1"/>
  <c r="BQ84" i="1"/>
  <c r="BS84" i="1"/>
  <c r="BQ85" i="1"/>
  <c r="BS85" i="1"/>
  <c r="BQ86" i="1"/>
  <c r="BS86" i="1"/>
  <c r="BQ87" i="1"/>
  <c r="BS87" i="1"/>
  <c r="BQ88" i="1"/>
  <c r="BS88" i="1"/>
  <c r="BQ89" i="1"/>
  <c r="BS89" i="1"/>
  <c r="BQ90" i="1"/>
  <c r="BS90" i="1"/>
  <c r="BQ91" i="1"/>
  <c r="BS91" i="1"/>
  <c r="BQ92" i="1"/>
  <c r="BS92" i="1"/>
  <c r="BQ93" i="1"/>
  <c r="BS93" i="1"/>
  <c r="BQ94" i="1"/>
  <c r="BS94" i="1"/>
  <c r="BQ95" i="1"/>
  <c r="BS95" i="1"/>
  <c r="BQ96" i="1"/>
  <c r="BS96" i="1"/>
  <c r="BQ97" i="1"/>
  <c r="BS97" i="1"/>
  <c r="BQ98" i="1"/>
  <c r="BS98" i="1"/>
  <c r="BQ99" i="1"/>
  <c r="BS99" i="1"/>
  <c r="BQ100" i="1"/>
  <c r="BS100" i="1"/>
  <c r="BQ101" i="1"/>
  <c r="BS101" i="1"/>
  <c r="BQ102" i="1"/>
  <c r="BS102" i="1"/>
  <c r="BQ103" i="1"/>
  <c r="BS103" i="1"/>
  <c r="BQ104" i="1"/>
  <c r="BS104" i="1"/>
  <c r="BQ105" i="1"/>
  <c r="BS105" i="1"/>
  <c r="BQ106" i="1"/>
  <c r="BS106" i="1"/>
  <c r="BQ107" i="1"/>
  <c r="BS107" i="1"/>
  <c r="BQ108" i="1"/>
  <c r="BS108" i="1"/>
  <c r="BQ109" i="1"/>
  <c r="BS109" i="1"/>
  <c r="BQ110" i="1"/>
  <c r="BS110" i="1"/>
  <c r="BQ111" i="1"/>
  <c r="BS111" i="1"/>
  <c r="BQ112" i="1"/>
  <c r="BS112" i="1"/>
  <c r="BQ113" i="1"/>
  <c r="BS113" i="1"/>
  <c r="BQ114" i="1"/>
  <c r="BS114" i="1"/>
  <c r="BQ115" i="1"/>
  <c r="BS115" i="1"/>
  <c r="BQ116" i="1"/>
  <c r="BS116" i="1"/>
  <c r="BQ117" i="1"/>
  <c r="BS117" i="1"/>
  <c r="BQ118" i="1"/>
  <c r="BS118" i="1"/>
  <c r="BQ119" i="1"/>
  <c r="BS119" i="1"/>
  <c r="BQ120" i="1"/>
  <c r="BS120" i="1"/>
  <c r="BQ121" i="1"/>
  <c r="BS121" i="1"/>
  <c r="BQ122" i="1"/>
  <c r="BS122" i="1"/>
  <c r="BQ123" i="1"/>
  <c r="BS123" i="1"/>
  <c r="BQ124" i="1"/>
  <c r="BS124" i="1"/>
  <c r="BQ125" i="1"/>
  <c r="BS125" i="1"/>
  <c r="BQ126" i="1"/>
  <c r="BS126" i="1"/>
  <c r="BQ127" i="1"/>
  <c r="BS127" i="1"/>
  <c r="BQ128" i="1"/>
  <c r="BS128" i="1"/>
  <c r="BQ129" i="1"/>
  <c r="BS129" i="1"/>
  <c r="BQ130" i="1"/>
  <c r="BS130" i="1"/>
  <c r="BQ131" i="1"/>
  <c r="BS131" i="1"/>
  <c r="BQ132" i="1"/>
  <c r="BS132" i="1"/>
  <c r="BQ133" i="1"/>
  <c r="BS133" i="1"/>
  <c r="BQ134" i="1"/>
  <c r="BS134" i="1"/>
  <c r="BQ135" i="1"/>
  <c r="BS135" i="1"/>
  <c r="BQ136" i="1"/>
  <c r="BS136" i="1"/>
  <c r="BQ137" i="1"/>
  <c r="BS137" i="1"/>
  <c r="BQ138" i="1"/>
  <c r="BS138" i="1"/>
  <c r="BQ139" i="1"/>
  <c r="BS139" i="1"/>
  <c r="BQ140" i="1"/>
  <c r="BS140" i="1"/>
  <c r="BQ141" i="1"/>
  <c r="BS141" i="1"/>
  <c r="BQ142" i="1"/>
  <c r="BS142" i="1"/>
  <c r="BQ143" i="1"/>
  <c r="BS143" i="1"/>
  <c r="BQ144" i="1"/>
  <c r="BS144" i="1"/>
  <c r="BQ145" i="1"/>
  <c r="BS145" i="1"/>
  <c r="BQ146" i="1"/>
  <c r="BS146" i="1"/>
  <c r="BQ147" i="1"/>
  <c r="BS147" i="1"/>
  <c r="BQ148" i="1"/>
  <c r="BS148" i="1"/>
  <c r="BQ149" i="1"/>
  <c r="BS149" i="1"/>
  <c r="BQ150" i="1"/>
  <c r="BS150" i="1"/>
  <c r="BQ151" i="1"/>
  <c r="BS151" i="1"/>
  <c r="BQ152" i="1"/>
  <c r="BS152" i="1"/>
  <c r="BQ153" i="1"/>
  <c r="BS153" i="1"/>
  <c r="BQ154" i="1"/>
  <c r="BS154" i="1"/>
  <c r="BQ155" i="1"/>
  <c r="BS155" i="1"/>
  <c r="BQ156" i="1"/>
  <c r="BS156" i="1"/>
  <c r="BQ157" i="1"/>
  <c r="BS157" i="1"/>
  <c r="BQ158" i="1"/>
  <c r="BS158" i="1"/>
  <c r="BQ159" i="1"/>
  <c r="BS159" i="1"/>
  <c r="BQ160" i="1"/>
  <c r="BS160" i="1"/>
  <c r="BQ161" i="1"/>
  <c r="BS161" i="1"/>
  <c r="BQ162" i="1"/>
  <c r="BS162" i="1"/>
  <c r="BQ163" i="1"/>
  <c r="BS163" i="1"/>
  <c r="BQ164" i="1"/>
  <c r="BS164" i="1"/>
  <c r="BQ165" i="1"/>
  <c r="BS165" i="1"/>
  <c r="BQ166" i="1"/>
  <c r="BS166" i="1"/>
  <c r="BQ167" i="1"/>
  <c r="BS167" i="1"/>
  <c r="BQ168" i="1"/>
  <c r="BS168" i="1"/>
  <c r="BQ169" i="1"/>
  <c r="BS169" i="1"/>
  <c r="BQ170" i="1"/>
  <c r="BS170" i="1"/>
  <c r="BQ171" i="1"/>
  <c r="BS171" i="1"/>
  <c r="BQ172" i="1"/>
  <c r="BS172" i="1"/>
  <c r="BQ173" i="1"/>
  <c r="BS173" i="1"/>
  <c r="BQ174" i="1"/>
  <c r="BS174" i="1"/>
  <c r="BQ175" i="1"/>
  <c r="BS175" i="1"/>
  <c r="BQ176" i="1"/>
  <c r="BS176" i="1"/>
  <c r="BQ177" i="1"/>
  <c r="BS177" i="1"/>
  <c r="BQ178" i="1"/>
  <c r="BS178" i="1"/>
  <c r="BQ179" i="1"/>
  <c r="BS179" i="1"/>
  <c r="BQ180" i="1"/>
  <c r="BS180" i="1"/>
  <c r="BQ181" i="1"/>
  <c r="BS181" i="1"/>
  <c r="BQ182" i="1"/>
  <c r="BS182" i="1"/>
  <c r="BQ183" i="1"/>
  <c r="BS183" i="1"/>
  <c r="BQ184" i="1"/>
  <c r="BS184" i="1"/>
  <c r="BQ185" i="1"/>
  <c r="BS185" i="1"/>
  <c r="BQ186" i="1"/>
  <c r="BS186" i="1"/>
  <c r="BQ187" i="1"/>
  <c r="BS187" i="1"/>
  <c r="BQ188" i="1"/>
  <c r="BS188" i="1"/>
  <c r="BQ189" i="1"/>
  <c r="BS189" i="1"/>
  <c r="BQ190" i="1"/>
  <c r="BS190" i="1"/>
  <c r="BQ191" i="1"/>
  <c r="BS191" i="1"/>
  <c r="BQ192" i="1"/>
  <c r="BS192" i="1"/>
  <c r="BQ193" i="1"/>
  <c r="BS193" i="1"/>
  <c r="BR212" i="1"/>
  <c r="BS210" i="1"/>
  <c r="BR210" i="1"/>
  <c r="BR211" i="1"/>
  <c r="BS209" i="1"/>
  <c r="BR209" i="1"/>
  <c r="BK216" i="1"/>
  <c r="BK215" i="1"/>
  <c r="BI2" i="1"/>
  <c r="BK2" i="1"/>
  <c r="BI3" i="1"/>
  <c r="BK3" i="1"/>
  <c r="BI4" i="1"/>
  <c r="BK4" i="1"/>
  <c r="BI5" i="1"/>
  <c r="BK5" i="1"/>
  <c r="BI6" i="1"/>
  <c r="BK6" i="1"/>
  <c r="BI7" i="1"/>
  <c r="BK7" i="1"/>
  <c r="BI8" i="1"/>
  <c r="BK8" i="1"/>
  <c r="BI9" i="1"/>
  <c r="BK9" i="1"/>
  <c r="BI10" i="1"/>
  <c r="BK10" i="1"/>
  <c r="BI11" i="1"/>
  <c r="BK11" i="1"/>
  <c r="BI12" i="1"/>
  <c r="BK12" i="1"/>
  <c r="BI13" i="1"/>
  <c r="BK13" i="1"/>
  <c r="BI14" i="1"/>
  <c r="BK14" i="1"/>
  <c r="BI15" i="1"/>
  <c r="BK15" i="1"/>
  <c r="BI16" i="1"/>
  <c r="BK16" i="1"/>
  <c r="BI17" i="1"/>
  <c r="BK17" i="1"/>
  <c r="BI18" i="1"/>
  <c r="BK18" i="1"/>
  <c r="BI19" i="1"/>
  <c r="BK19" i="1"/>
  <c r="BI20" i="1"/>
  <c r="BK20" i="1"/>
  <c r="BI21" i="1"/>
  <c r="BK21" i="1"/>
  <c r="BI22" i="1"/>
  <c r="BK22" i="1"/>
  <c r="BI23" i="1"/>
  <c r="BK23" i="1"/>
  <c r="BI24" i="1"/>
  <c r="BK24" i="1"/>
  <c r="BI25" i="1"/>
  <c r="BK25" i="1"/>
  <c r="BI26" i="1"/>
  <c r="BK26" i="1"/>
  <c r="BI27" i="1"/>
  <c r="BK27" i="1"/>
  <c r="BI28" i="1"/>
  <c r="BK28" i="1"/>
  <c r="BI29" i="1"/>
  <c r="BK29" i="1"/>
  <c r="BI30" i="1"/>
  <c r="BK30" i="1"/>
  <c r="BI31" i="1"/>
  <c r="BK31" i="1"/>
  <c r="BI32" i="1"/>
  <c r="BK32" i="1"/>
  <c r="BI33" i="1"/>
  <c r="BK33" i="1"/>
  <c r="BI34" i="1"/>
  <c r="BK34" i="1"/>
  <c r="BI35" i="1"/>
  <c r="BK35" i="1"/>
  <c r="BI36" i="1"/>
  <c r="BK36" i="1"/>
  <c r="BI37" i="1"/>
  <c r="BK37" i="1"/>
  <c r="BI38" i="1"/>
  <c r="BK38" i="1"/>
  <c r="BI39" i="1"/>
  <c r="BK39" i="1"/>
  <c r="BI40" i="1"/>
  <c r="BK40" i="1"/>
  <c r="BI41" i="1"/>
  <c r="BK41" i="1"/>
  <c r="BI42" i="1"/>
  <c r="BK42" i="1"/>
  <c r="BI43" i="1"/>
  <c r="BK43" i="1"/>
  <c r="BI44" i="1"/>
  <c r="BK44" i="1"/>
  <c r="BI45" i="1"/>
  <c r="BK45" i="1"/>
  <c r="BI46" i="1"/>
  <c r="BK46" i="1"/>
  <c r="BI47" i="1"/>
  <c r="BK47" i="1"/>
  <c r="BI48" i="1"/>
  <c r="BK48" i="1"/>
  <c r="BI49" i="1"/>
  <c r="BK49" i="1"/>
  <c r="BI50" i="1"/>
  <c r="BK50" i="1"/>
  <c r="BI51" i="1"/>
  <c r="BK51" i="1"/>
  <c r="BI52" i="1"/>
  <c r="BK52" i="1"/>
  <c r="BI53" i="1"/>
  <c r="BK53" i="1"/>
  <c r="BI54" i="1"/>
  <c r="BK54" i="1"/>
  <c r="BI55" i="1"/>
  <c r="BK55" i="1"/>
  <c r="BI56" i="1"/>
  <c r="BK56" i="1"/>
  <c r="BI57" i="1"/>
  <c r="BK57" i="1"/>
  <c r="BI58" i="1"/>
  <c r="BK58" i="1"/>
  <c r="BI59" i="1"/>
  <c r="BK59" i="1"/>
  <c r="BI60" i="1"/>
  <c r="BK60" i="1"/>
  <c r="BI61" i="1"/>
  <c r="BK61" i="1"/>
  <c r="BI62" i="1"/>
  <c r="BK62" i="1"/>
  <c r="BI63" i="1"/>
  <c r="BK63" i="1"/>
  <c r="BI64" i="1"/>
  <c r="BK64" i="1"/>
  <c r="BI65" i="1"/>
  <c r="BK65" i="1"/>
  <c r="BI66" i="1"/>
  <c r="BK66" i="1"/>
  <c r="BI67" i="1"/>
  <c r="BK67" i="1"/>
  <c r="BI68" i="1"/>
  <c r="BK68" i="1"/>
  <c r="BI69" i="1"/>
  <c r="BK69" i="1"/>
  <c r="BI70" i="1"/>
  <c r="BK70" i="1"/>
  <c r="BI71" i="1"/>
  <c r="BK71" i="1"/>
  <c r="BI72" i="1"/>
  <c r="BK72" i="1"/>
  <c r="BI73" i="1"/>
  <c r="BK73" i="1"/>
  <c r="BI74" i="1"/>
  <c r="BK74" i="1"/>
  <c r="BI75" i="1"/>
  <c r="BK75" i="1"/>
  <c r="BI76" i="1"/>
  <c r="BK76" i="1"/>
  <c r="BI77" i="1"/>
  <c r="BK77" i="1"/>
  <c r="BI78" i="1"/>
  <c r="BK78" i="1"/>
  <c r="BI79" i="1"/>
  <c r="BK79" i="1"/>
  <c r="BI80" i="1"/>
  <c r="BK80" i="1"/>
  <c r="BI81" i="1"/>
  <c r="BK81" i="1"/>
  <c r="BI82" i="1"/>
  <c r="BK82" i="1"/>
  <c r="BI83" i="1"/>
  <c r="BK83" i="1"/>
  <c r="BI84" i="1"/>
  <c r="BK84" i="1"/>
  <c r="BI85" i="1"/>
  <c r="BK85" i="1"/>
  <c r="BI86" i="1"/>
  <c r="BK86" i="1"/>
  <c r="BI87" i="1"/>
  <c r="BK87" i="1"/>
  <c r="BI88" i="1"/>
  <c r="BK88" i="1"/>
  <c r="BI89" i="1"/>
  <c r="BK89" i="1"/>
  <c r="BI90" i="1"/>
  <c r="BK90" i="1"/>
  <c r="BI91" i="1"/>
  <c r="BK91" i="1"/>
  <c r="BI92" i="1"/>
  <c r="BK92" i="1"/>
  <c r="BI93" i="1"/>
  <c r="BK93" i="1"/>
  <c r="BI94" i="1"/>
  <c r="BK94" i="1"/>
  <c r="BI95" i="1"/>
  <c r="BK95" i="1"/>
  <c r="BI96" i="1"/>
  <c r="BK96" i="1"/>
  <c r="BI97" i="1"/>
  <c r="BK97" i="1"/>
  <c r="BI98" i="1"/>
  <c r="BK98" i="1"/>
  <c r="BI99" i="1"/>
  <c r="BK99" i="1"/>
  <c r="BI100" i="1"/>
  <c r="BK100" i="1"/>
  <c r="BI101" i="1"/>
  <c r="BK101" i="1"/>
  <c r="BI102" i="1"/>
  <c r="BK102" i="1"/>
  <c r="BI103" i="1"/>
  <c r="BK103" i="1"/>
  <c r="BI104" i="1"/>
  <c r="BK104" i="1"/>
  <c r="BI105" i="1"/>
  <c r="BK105" i="1"/>
  <c r="BI106" i="1"/>
  <c r="BK106" i="1"/>
  <c r="BI107" i="1"/>
  <c r="BK107" i="1"/>
  <c r="BI108" i="1"/>
  <c r="BK108" i="1"/>
  <c r="BI109" i="1"/>
  <c r="BK109" i="1"/>
  <c r="BI110" i="1"/>
  <c r="BK110" i="1"/>
  <c r="BI111" i="1"/>
  <c r="BK111" i="1"/>
  <c r="BI112" i="1"/>
  <c r="BK112" i="1"/>
  <c r="BI113" i="1"/>
  <c r="BK113" i="1"/>
  <c r="BI114" i="1"/>
  <c r="BK114" i="1"/>
  <c r="BI115" i="1"/>
  <c r="BK115" i="1"/>
  <c r="BI116" i="1"/>
  <c r="BK116" i="1"/>
  <c r="BI117" i="1"/>
  <c r="BK117" i="1"/>
  <c r="BI118" i="1"/>
  <c r="BK118" i="1"/>
  <c r="BI119" i="1"/>
  <c r="BK119" i="1"/>
  <c r="BI120" i="1"/>
  <c r="BK120" i="1"/>
  <c r="BI121" i="1"/>
  <c r="BK121" i="1"/>
  <c r="BI122" i="1"/>
  <c r="BK122" i="1"/>
  <c r="BI123" i="1"/>
  <c r="BK123" i="1"/>
  <c r="BI124" i="1"/>
  <c r="BK124" i="1"/>
  <c r="BI125" i="1"/>
  <c r="BK125" i="1"/>
  <c r="BI126" i="1"/>
  <c r="BK126" i="1"/>
  <c r="BI127" i="1"/>
  <c r="BK127" i="1"/>
  <c r="BI128" i="1"/>
  <c r="BK128" i="1"/>
  <c r="BI129" i="1"/>
  <c r="BK129" i="1"/>
  <c r="BI130" i="1"/>
  <c r="BK130" i="1"/>
  <c r="BI131" i="1"/>
  <c r="BK131" i="1"/>
  <c r="BI132" i="1"/>
  <c r="BK132" i="1"/>
  <c r="BI133" i="1"/>
  <c r="BK133" i="1"/>
  <c r="BI134" i="1"/>
  <c r="BK134" i="1"/>
  <c r="BI135" i="1"/>
  <c r="BK135" i="1"/>
  <c r="BI136" i="1"/>
  <c r="BK136" i="1"/>
  <c r="BI137" i="1"/>
  <c r="BK137" i="1"/>
  <c r="BI138" i="1"/>
  <c r="BK138" i="1"/>
  <c r="BI139" i="1"/>
  <c r="BK139" i="1"/>
  <c r="BI140" i="1"/>
  <c r="BK140" i="1"/>
  <c r="BI141" i="1"/>
  <c r="BK141" i="1"/>
  <c r="BI142" i="1"/>
  <c r="BK142" i="1"/>
  <c r="BI143" i="1"/>
  <c r="BK143" i="1"/>
  <c r="BI144" i="1"/>
  <c r="BK144" i="1"/>
  <c r="BI145" i="1"/>
  <c r="BK145" i="1"/>
  <c r="BI146" i="1"/>
  <c r="BK146" i="1"/>
  <c r="BI147" i="1"/>
  <c r="BK147" i="1"/>
  <c r="BI148" i="1"/>
  <c r="BK148" i="1"/>
  <c r="BI149" i="1"/>
  <c r="BK149" i="1"/>
  <c r="BI150" i="1"/>
  <c r="BK150" i="1"/>
  <c r="BI151" i="1"/>
  <c r="BK151" i="1"/>
  <c r="BI152" i="1"/>
  <c r="BK152" i="1"/>
  <c r="BI153" i="1"/>
  <c r="BK153" i="1"/>
  <c r="BI154" i="1"/>
  <c r="BK154" i="1"/>
  <c r="BI155" i="1"/>
  <c r="BK155" i="1"/>
  <c r="BI156" i="1"/>
  <c r="BK156" i="1"/>
  <c r="BI157" i="1"/>
  <c r="BK157" i="1"/>
  <c r="BI158" i="1"/>
  <c r="BK158" i="1"/>
  <c r="BI159" i="1"/>
  <c r="BK159" i="1"/>
  <c r="BI160" i="1"/>
  <c r="BK160" i="1"/>
  <c r="BI161" i="1"/>
  <c r="BK161" i="1"/>
  <c r="BI162" i="1"/>
  <c r="BK162" i="1"/>
  <c r="BI163" i="1"/>
  <c r="BK163" i="1"/>
  <c r="BI164" i="1"/>
  <c r="BK164" i="1"/>
  <c r="BI165" i="1"/>
  <c r="BK165" i="1"/>
  <c r="BI166" i="1"/>
  <c r="BK166" i="1"/>
  <c r="BI167" i="1"/>
  <c r="BK167" i="1"/>
  <c r="BI168" i="1"/>
  <c r="BK168" i="1"/>
  <c r="BI169" i="1"/>
  <c r="BK169" i="1"/>
  <c r="BI170" i="1"/>
  <c r="BK170" i="1"/>
  <c r="BI171" i="1"/>
  <c r="BK171" i="1"/>
  <c r="BI172" i="1"/>
  <c r="BK172" i="1"/>
  <c r="BI173" i="1"/>
  <c r="BK173" i="1"/>
  <c r="BI174" i="1"/>
  <c r="BK174" i="1"/>
  <c r="BI175" i="1"/>
  <c r="BK175" i="1"/>
  <c r="BI176" i="1"/>
  <c r="BK176" i="1"/>
  <c r="BI177" i="1"/>
  <c r="BK177" i="1"/>
  <c r="BI178" i="1"/>
  <c r="BK178" i="1"/>
  <c r="BI179" i="1"/>
  <c r="BK179" i="1"/>
  <c r="BI180" i="1"/>
  <c r="BK180" i="1"/>
  <c r="BI181" i="1"/>
  <c r="BK181" i="1"/>
  <c r="BI182" i="1"/>
  <c r="BK182" i="1"/>
  <c r="BI183" i="1"/>
  <c r="BK183" i="1"/>
  <c r="BI184" i="1"/>
  <c r="BK184" i="1"/>
  <c r="BI185" i="1"/>
  <c r="BK185" i="1"/>
  <c r="BI186" i="1"/>
  <c r="BK186" i="1"/>
  <c r="BI187" i="1"/>
  <c r="BK187" i="1"/>
  <c r="BI188" i="1"/>
  <c r="BK188" i="1"/>
  <c r="BI189" i="1"/>
  <c r="BK189" i="1"/>
  <c r="BI190" i="1"/>
  <c r="BK190" i="1"/>
  <c r="BI191" i="1"/>
  <c r="BK191" i="1"/>
  <c r="BI192" i="1"/>
  <c r="BK192" i="1"/>
  <c r="BI193" i="1"/>
  <c r="BK193" i="1"/>
  <c r="BK214" i="1"/>
  <c r="BM2" i="1"/>
  <c r="BM3" i="1"/>
  <c r="BM4" i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6" i="1"/>
  <c r="BM117" i="1"/>
  <c r="BM118" i="1"/>
  <c r="BM119" i="1"/>
  <c r="BM120" i="1"/>
  <c r="BM121" i="1"/>
  <c r="BM122" i="1"/>
  <c r="BM123" i="1"/>
  <c r="BM124" i="1"/>
  <c r="BM125" i="1"/>
  <c r="BM126" i="1"/>
  <c r="BM127" i="1"/>
  <c r="BM128" i="1"/>
  <c r="BM129" i="1"/>
  <c r="BM130" i="1"/>
  <c r="BM131" i="1"/>
  <c r="BM132" i="1"/>
  <c r="BM133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6" i="1"/>
  <c r="BM147" i="1"/>
  <c r="BM148" i="1"/>
  <c r="BM149" i="1"/>
  <c r="BM150" i="1"/>
  <c r="BM151" i="1"/>
  <c r="BM152" i="1"/>
  <c r="BM153" i="1"/>
  <c r="BM154" i="1"/>
  <c r="BM155" i="1"/>
  <c r="BM156" i="1"/>
  <c r="BM157" i="1"/>
  <c r="BM158" i="1"/>
  <c r="BM159" i="1"/>
  <c r="BM160" i="1"/>
  <c r="BM161" i="1"/>
  <c r="BM162" i="1"/>
  <c r="BM163" i="1"/>
  <c r="BM164" i="1"/>
  <c r="BM165" i="1"/>
  <c r="BM166" i="1"/>
  <c r="BM167" i="1"/>
  <c r="BM168" i="1"/>
  <c r="BM169" i="1"/>
  <c r="BM170" i="1"/>
  <c r="BM171" i="1"/>
  <c r="BM172" i="1"/>
  <c r="BM173" i="1"/>
  <c r="BM174" i="1"/>
  <c r="BM175" i="1"/>
  <c r="BM176" i="1"/>
  <c r="BM177" i="1"/>
  <c r="BM178" i="1"/>
  <c r="BM179" i="1"/>
  <c r="BM180" i="1"/>
  <c r="BM181" i="1"/>
  <c r="BM182" i="1"/>
  <c r="BM183" i="1"/>
  <c r="BM184" i="1"/>
  <c r="BM185" i="1"/>
  <c r="BM186" i="1"/>
  <c r="BM187" i="1"/>
  <c r="BM188" i="1"/>
  <c r="BM189" i="1"/>
  <c r="BM190" i="1"/>
  <c r="BM191" i="1"/>
  <c r="BM192" i="1"/>
  <c r="BM193" i="1"/>
  <c r="BK213" i="1"/>
  <c r="BJ2" i="1"/>
  <c r="BL2" i="1"/>
  <c r="BJ3" i="1"/>
  <c r="BL3" i="1"/>
  <c r="BJ4" i="1"/>
  <c r="BL4" i="1"/>
  <c r="BJ5" i="1"/>
  <c r="BL5" i="1"/>
  <c r="BJ6" i="1"/>
  <c r="BL6" i="1"/>
  <c r="BJ7" i="1"/>
  <c r="BL7" i="1"/>
  <c r="BJ8" i="1"/>
  <c r="BL8" i="1"/>
  <c r="BJ9" i="1"/>
  <c r="BL9" i="1"/>
  <c r="BJ10" i="1"/>
  <c r="BL10" i="1"/>
  <c r="BJ11" i="1"/>
  <c r="BL11" i="1"/>
  <c r="BJ12" i="1"/>
  <c r="BL12" i="1"/>
  <c r="BJ13" i="1"/>
  <c r="BL13" i="1"/>
  <c r="BJ14" i="1"/>
  <c r="BL14" i="1"/>
  <c r="BJ15" i="1"/>
  <c r="BL15" i="1"/>
  <c r="BJ16" i="1"/>
  <c r="BL16" i="1"/>
  <c r="BJ17" i="1"/>
  <c r="BL17" i="1"/>
  <c r="BJ18" i="1"/>
  <c r="BL18" i="1"/>
  <c r="BJ19" i="1"/>
  <c r="BL19" i="1"/>
  <c r="BJ20" i="1"/>
  <c r="BL20" i="1"/>
  <c r="BJ21" i="1"/>
  <c r="BL21" i="1"/>
  <c r="BJ22" i="1"/>
  <c r="BL22" i="1"/>
  <c r="BJ23" i="1"/>
  <c r="BL23" i="1"/>
  <c r="BJ24" i="1"/>
  <c r="BL24" i="1"/>
  <c r="BJ25" i="1"/>
  <c r="BL25" i="1"/>
  <c r="BJ26" i="1"/>
  <c r="BL26" i="1"/>
  <c r="BJ27" i="1"/>
  <c r="BL27" i="1"/>
  <c r="BJ28" i="1"/>
  <c r="BL28" i="1"/>
  <c r="BJ29" i="1"/>
  <c r="BL29" i="1"/>
  <c r="BJ30" i="1"/>
  <c r="BL30" i="1"/>
  <c r="BJ31" i="1"/>
  <c r="BL31" i="1"/>
  <c r="BJ32" i="1"/>
  <c r="BL32" i="1"/>
  <c r="BJ33" i="1"/>
  <c r="BL33" i="1"/>
  <c r="BJ34" i="1"/>
  <c r="BL34" i="1"/>
  <c r="BJ35" i="1"/>
  <c r="BL35" i="1"/>
  <c r="BJ36" i="1"/>
  <c r="BL36" i="1"/>
  <c r="BJ37" i="1"/>
  <c r="BL37" i="1"/>
  <c r="BJ38" i="1"/>
  <c r="BL38" i="1"/>
  <c r="BJ39" i="1"/>
  <c r="BL39" i="1"/>
  <c r="BJ40" i="1"/>
  <c r="BL40" i="1"/>
  <c r="BJ41" i="1"/>
  <c r="BL41" i="1"/>
  <c r="BJ42" i="1"/>
  <c r="BL42" i="1"/>
  <c r="BJ43" i="1"/>
  <c r="BL43" i="1"/>
  <c r="BJ44" i="1"/>
  <c r="BL44" i="1"/>
  <c r="BJ45" i="1"/>
  <c r="BL45" i="1"/>
  <c r="BJ46" i="1"/>
  <c r="BL46" i="1"/>
  <c r="BJ47" i="1"/>
  <c r="BL47" i="1"/>
  <c r="BJ48" i="1"/>
  <c r="BL48" i="1"/>
  <c r="BJ49" i="1"/>
  <c r="BL49" i="1"/>
  <c r="BJ50" i="1"/>
  <c r="BL50" i="1"/>
  <c r="BJ51" i="1"/>
  <c r="BL51" i="1"/>
  <c r="BJ52" i="1"/>
  <c r="BL52" i="1"/>
  <c r="BJ53" i="1"/>
  <c r="BL53" i="1"/>
  <c r="BJ54" i="1"/>
  <c r="BL54" i="1"/>
  <c r="BJ55" i="1"/>
  <c r="BL55" i="1"/>
  <c r="BJ56" i="1"/>
  <c r="BL56" i="1"/>
  <c r="BJ57" i="1"/>
  <c r="BL57" i="1"/>
  <c r="BJ58" i="1"/>
  <c r="BL58" i="1"/>
  <c r="BJ59" i="1"/>
  <c r="BL59" i="1"/>
  <c r="BJ60" i="1"/>
  <c r="BL60" i="1"/>
  <c r="BJ61" i="1"/>
  <c r="BL61" i="1"/>
  <c r="BJ62" i="1"/>
  <c r="BL62" i="1"/>
  <c r="BJ63" i="1"/>
  <c r="BL63" i="1"/>
  <c r="BJ64" i="1"/>
  <c r="BL64" i="1"/>
  <c r="BJ65" i="1"/>
  <c r="BL65" i="1"/>
  <c r="BJ66" i="1"/>
  <c r="BL66" i="1"/>
  <c r="BJ67" i="1"/>
  <c r="BL67" i="1"/>
  <c r="BJ68" i="1"/>
  <c r="BL68" i="1"/>
  <c r="BJ69" i="1"/>
  <c r="BL69" i="1"/>
  <c r="BJ70" i="1"/>
  <c r="BL70" i="1"/>
  <c r="BJ71" i="1"/>
  <c r="BL71" i="1"/>
  <c r="BJ72" i="1"/>
  <c r="BL72" i="1"/>
  <c r="BJ73" i="1"/>
  <c r="BL73" i="1"/>
  <c r="BJ74" i="1"/>
  <c r="BL74" i="1"/>
  <c r="BJ75" i="1"/>
  <c r="BL75" i="1"/>
  <c r="BJ76" i="1"/>
  <c r="BL76" i="1"/>
  <c r="BJ77" i="1"/>
  <c r="BL77" i="1"/>
  <c r="BJ78" i="1"/>
  <c r="BL78" i="1"/>
  <c r="BJ79" i="1"/>
  <c r="BL79" i="1"/>
  <c r="BJ80" i="1"/>
  <c r="BL80" i="1"/>
  <c r="BJ81" i="1"/>
  <c r="BL81" i="1"/>
  <c r="BJ82" i="1"/>
  <c r="BL82" i="1"/>
  <c r="BJ83" i="1"/>
  <c r="BL83" i="1"/>
  <c r="BJ84" i="1"/>
  <c r="BL84" i="1"/>
  <c r="BJ85" i="1"/>
  <c r="BL85" i="1"/>
  <c r="BJ86" i="1"/>
  <c r="BL86" i="1"/>
  <c r="BJ87" i="1"/>
  <c r="BL87" i="1"/>
  <c r="BJ88" i="1"/>
  <c r="BL88" i="1"/>
  <c r="BJ89" i="1"/>
  <c r="BL89" i="1"/>
  <c r="BJ90" i="1"/>
  <c r="BL90" i="1"/>
  <c r="BJ91" i="1"/>
  <c r="BL91" i="1"/>
  <c r="BJ92" i="1"/>
  <c r="BL92" i="1"/>
  <c r="BJ93" i="1"/>
  <c r="BL93" i="1"/>
  <c r="BJ94" i="1"/>
  <c r="BL94" i="1"/>
  <c r="BJ95" i="1"/>
  <c r="BL95" i="1"/>
  <c r="BJ96" i="1"/>
  <c r="BL96" i="1"/>
  <c r="BJ97" i="1"/>
  <c r="BL97" i="1"/>
  <c r="BJ98" i="1"/>
  <c r="BL98" i="1"/>
  <c r="BJ99" i="1"/>
  <c r="BL99" i="1"/>
  <c r="BJ100" i="1"/>
  <c r="BL100" i="1"/>
  <c r="BJ101" i="1"/>
  <c r="BL101" i="1"/>
  <c r="BJ102" i="1"/>
  <c r="BL102" i="1"/>
  <c r="BJ103" i="1"/>
  <c r="BL103" i="1"/>
  <c r="BJ104" i="1"/>
  <c r="BL104" i="1"/>
  <c r="BJ105" i="1"/>
  <c r="BL105" i="1"/>
  <c r="BJ106" i="1"/>
  <c r="BL106" i="1"/>
  <c r="BJ107" i="1"/>
  <c r="BL107" i="1"/>
  <c r="BJ108" i="1"/>
  <c r="BL108" i="1"/>
  <c r="BJ109" i="1"/>
  <c r="BL109" i="1"/>
  <c r="BJ110" i="1"/>
  <c r="BL110" i="1"/>
  <c r="BJ111" i="1"/>
  <c r="BL111" i="1"/>
  <c r="BJ112" i="1"/>
  <c r="BL112" i="1"/>
  <c r="BJ113" i="1"/>
  <c r="BL113" i="1"/>
  <c r="BJ114" i="1"/>
  <c r="BL114" i="1"/>
  <c r="BJ115" i="1"/>
  <c r="BL115" i="1"/>
  <c r="BJ116" i="1"/>
  <c r="BL116" i="1"/>
  <c r="BJ117" i="1"/>
  <c r="BL117" i="1"/>
  <c r="BJ118" i="1"/>
  <c r="BL118" i="1"/>
  <c r="BJ119" i="1"/>
  <c r="BL119" i="1"/>
  <c r="BJ120" i="1"/>
  <c r="BL120" i="1"/>
  <c r="BJ121" i="1"/>
  <c r="BL121" i="1"/>
  <c r="BJ122" i="1"/>
  <c r="BL122" i="1"/>
  <c r="BJ123" i="1"/>
  <c r="BL123" i="1"/>
  <c r="BJ124" i="1"/>
  <c r="BL124" i="1"/>
  <c r="BJ125" i="1"/>
  <c r="BL125" i="1"/>
  <c r="BJ126" i="1"/>
  <c r="BL126" i="1"/>
  <c r="BJ127" i="1"/>
  <c r="BL127" i="1"/>
  <c r="BJ128" i="1"/>
  <c r="BL128" i="1"/>
  <c r="BJ129" i="1"/>
  <c r="BL129" i="1"/>
  <c r="BJ130" i="1"/>
  <c r="BL130" i="1"/>
  <c r="BJ131" i="1"/>
  <c r="BL131" i="1"/>
  <c r="BJ132" i="1"/>
  <c r="BL132" i="1"/>
  <c r="BJ133" i="1"/>
  <c r="BL133" i="1"/>
  <c r="BJ134" i="1"/>
  <c r="BL134" i="1"/>
  <c r="BJ135" i="1"/>
  <c r="BL135" i="1"/>
  <c r="BJ136" i="1"/>
  <c r="BL136" i="1"/>
  <c r="BJ137" i="1"/>
  <c r="BL137" i="1"/>
  <c r="BJ138" i="1"/>
  <c r="BL138" i="1"/>
  <c r="BJ139" i="1"/>
  <c r="BL139" i="1"/>
  <c r="BJ140" i="1"/>
  <c r="BL140" i="1"/>
  <c r="BJ141" i="1"/>
  <c r="BL141" i="1"/>
  <c r="BJ142" i="1"/>
  <c r="BL142" i="1"/>
  <c r="BJ143" i="1"/>
  <c r="BL143" i="1"/>
  <c r="BJ144" i="1"/>
  <c r="BL144" i="1"/>
  <c r="BJ145" i="1"/>
  <c r="BL145" i="1"/>
  <c r="BJ146" i="1"/>
  <c r="BL146" i="1"/>
  <c r="BJ147" i="1"/>
  <c r="BL147" i="1"/>
  <c r="BJ148" i="1"/>
  <c r="BL148" i="1"/>
  <c r="BJ149" i="1"/>
  <c r="BL149" i="1"/>
  <c r="BJ150" i="1"/>
  <c r="BL150" i="1"/>
  <c r="BJ151" i="1"/>
  <c r="BL151" i="1"/>
  <c r="BJ152" i="1"/>
  <c r="BL152" i="1"/>
  <c r="BJ153" i="1"/>
  <c r="BL153" i="1"/>
  <c r="BJ154" i="1"/>
  <c r="BL154" i="1"/>
  <c r="BJ155" i="1"/>
  <c r="BL155" i="1"/>
  <c r="BJ156" i="1"/>
  <c r="BL156" i="1"/>
  <c r="BJ157" i="1"/>
  <c r="BL157" i="1"/>
  <c r="BJ158" i="1"/>
  <c r="BL158" i="1"/>
  <c r="BJ159" i="1"/>
  <c r="BL159" i="1"/>
  <c r="BJ160" i="1"/>
  <c r="BL160" i="1"/>
  <c r="BJ161" i="1"/>
  <c r="BL161" i="1"/>
  <c r="BJ162" i="1"/>
  <c r="BL162" i="1"/>
  <c r="BJ163" i="1"/>
  <c r="BL163" i="1"/>
  <c r="BJ164" i="1"/>
  <c r="BL164" i="1"/>
  <c r="BJ165" i="1"/>
  <c r="BL165" i="1"/>
  <c r="BJ166" i="1"/>
  <c r="BL166" i="1"/>
  <c r="BJ167" i="1"/>
  <c r="BL167" i="1"/>
  <c r="BJ168" i="1"/>
  <c r="BL168" i="1"/>
  <c r="BJ169" i="1"/>
  <c r="BL169" i="1"/>
  <c r="BJ170" i="1"/>
  <c r="BL170" i="1"/>
  <c r="BJ171" i="1"/>
  <c r="BL171" i="1"/>
  <c r="BJ172" i="1"/>
  <c r="BL172" i="1"/>
  <c r="BJ173" i="1"/>
  <c r="BL173" i="1"/>
  <c r="BJ174" i="1"/>
  <c r="BL174" i="1"/>
  <c r="BJ175" i="1"/>
  <c r="BL175" i="1"/>
  <c r="BJ176" i="1"/>
  <c r="BL176" i="1"/>
  <c r="BJ177" i="1"/>
  <c r="BL177" i="1"/>
  <c r="BJ178" i="1"/>
  <c r="BL178" i="1"/>
  <c r="BJ179" i="1"/>
  <c r="BL179" i="1"/>
  <c r="BJ180" i="1"/>
  <c r="BL180" i="1"/>
  <c r="BJ181" i="1"/>
  <c r="BL181" i="1"/>
  <c r="BJ182" i="1"/>
  <c r="BL182" i="1"/>
  <c r="BJ183" i="1"/>
  <c r="BL183" i="1"/>
  <c r="BJ184" i="1"/>
  <c r="BL184" i="1"/>
  <c r="BJ185" i="1"/>
  <c r="BL185" i="1"/>
  <c r="BJ186" i="1"/>
  <c r="BL186" i="1"/>
  <c r="BJ187" i="1"/>
  <c r="BL187" i="1"/>
  <c r="BJ188" i="1"/>
  <c r="BL188" i="1"/>
  <c r="BJ189" i="1"/>
  <c r="BL189" i="1"/>
  <c r="BJ190" i="1"/>
  <c r="BL190" i="1"/>
  <c r="BJ191" i="1"/>
  <c r="BL191" i="1"/>
  <c r="BJ192" i="1"/>
  <c r="BL192" i="1"/>
  <c r="BJ193" i="1"/>
  <c r="BL193" i="1"/>
  <c r="BK212" i="1"/>
  <c r="BL210" i="1"/>
  <c r="BK210" i="1"/>
  <c r="BK211" i="1"/>
  <c r="BL209" i="1"/>
  <c r="BK209" i="1"/>
  <c r="BD216" i="1"/>
  <c r="BB2" i="1"/>
  <c r="BD2" i="1"/>
  <c r="BB3" i="1"/>
  <c r="BD3" i="1"/>
  <c r="BB4" i="1"/>
  <c r="BD4" i="1"/>
  <c r="BB5" i="1"/>
  <c r="BD5" i="1"/>
  <c r="BB6" i="1"/>
  <c r="BD6" i="1"/>
  <c r="BB7" i="1"/>
  <c r="BD7" i="1"/>
  <c r="BB8" i="1"/>
  <c r="BD8" i="1"/>
  <c r="BB9" i="1"/>
  <c r="BD9" i="1"/>
  <c r="BB10" i="1"/>
  <c r="BD10" i="1"/>
  <c r="BB11" i="1"/>
  <c r="BD11" i="1"/>
  <c r="BB12" i="1"/>
  <c r="BD12" i="1"/>
  <c r="BB13" i="1"/>
  <c r="BD13" i="1"/>
  <c r="BB14" i="1"/>
  <c r="BD14" i="1"/>
  <c r="BB15" i="1"/>
  <c r="BD15" i="1"/>
  <c r="BB16" i="1"/>
  <c r="BD16" i="1"/>
  <c r="BB17" i="1"/>
  <c r="BD17" i="1"/>
  <c r="BB18" i="1"/>
  <c r="BD18" i="1"/>
  <c r="BB19" i="1"/>
  <c r="BD19" i="1"/>
  <c r="BB20" i="1"/>
  <c r="BD20" i="1"/>
  <c r="BB21" i="1"/>
  <c r="BD21" i="1"/>
  <c r="BB22" i="1"/>
  <c r="BD22" i="1"/>
  <c r="BB23" i="1"/>
  <c r="BD23" i="1"/>
  <c r="BB24" i="1"/>
  <c r="BD24" i="1"/>
  <c r="BB25" i="1"/>
  <c r="BD25" i="1"/>
  <c r="BB26" i="1"/>
  <c r="BD26" i="1"/>
  <c r="BB27" i="1"/>
  <c r="BD27" i="1"/>
  <c r="BB28" i="1"/>
  <c r="BD28" i="1"/>
  <c r="BB29" i="1"/>
  <c r="BD29" i="1"/>
  <c r="BB30" i="1"/>
  <c r="BD30" i="1"/>
  <c r="BB31" i="1"/>
  <c r="BD31" i="1"/>
  <c r="BB32" i="1"/>
  <c r="BD32" i="1"/>
  <c r="BB33" i="1"/>
  <c r="BD33" i="1"/>
  <c r="BB34" i="1"/>
  <c r="BD34" i="1"/>
  <c r="BB35" i="1"/>
  <c r="BD35" i="1"/>
  <c r="BB36" i="1"/>
  <c r="BD36" i="1"/>
  <c r="BB37" i="1"/>
  <c r="BD37" i="1"/>
  <c r="BB38" i="1"/>
  <c r="BD38" i="1"/>
  <c r="BB39" i="1"/>
  <c r="BD39" i="1"/>
  <c r="BB40" i="1"/>
  <c r="BD40" i="1"/>
  <c r="BB41" i="1"/>
  <c r="BD41" i="1"/>
  <c r="BB42" i="1"/>
  <c r="BD42" i="1"/>
  <c r="BB43" i="1"/>
  <c r="BD43" i="1"/>
  <c r="BB44" i="1"/>
  <c r="BD44" i="1"/>
  <c r="BB45" i="1"/>
  <c r="BD45" i="1"/>
  <c r="BB46" i="1"/>
  <c r="BD46" i="1"/>
  <c r="BB47" i="1"/>
  <c r="BD47" i="1"/>
  <c r="BB48" i="1"/>
  <c r="BD48" i="1"/>
  <c r="BB49" i="1"/>
  <c r="BD49" i="1"/>
  <c r="BB50" i="1"/>
  <c r="BD50" i="1"/>
  <c r="BB51" i="1"/>
  <c r="BD51" i="1"/>
  <c r="BB52" i="1"/>
  <c r="BD52" i="1"/>
  <c r="BB53" i="1"/>
  <c r="BD53" i="1"/>
  <c r="BB54" i="1"/>
  <c r="BD54" i="1"/>
  <c r="BB55" i="1"/>
  <c r="BD55" i="1"/>
  <c r="BB56" i="1"/>
  <c r="BD56" i="1"/>
  <c r="BB57" i="1"/>
  <c r="BD57" i="1"/>
  <c r="BB58" i="1"/>
  <c r="BD58" i="1"/>
  <c r="BB59" i="1"/>
  <c r="BD59" i="1"/>
  <c r="BB60" i="1"/>
  <c r="BD60" i="1"/>
  <c r="BB61" i="1"/>
  <c r="BD61" i="1"/>
  <c r="BB62" i="1"/>
  <c r="BD62" i="1"/>
  <c r="BB63" i="1"/>
  <c r="BD63" i="1"/>
  <c r="BB64" i="1"/>
  <c r="BD64" i="1"/>
  <c r="BB65" i="1"/>
  <c r="BD65" i="1"/>
  <c r="BB66" i="1"/>
  <c r="BD66" i="1"/>
  <c r="BB67" i="1"/>
  <c r="BD67" i="1"/>
  <c r="BB68" i="1"/>
  <c r="BD68" i="1"/>
  <c r="BB69" i="1"/>
  <c r="BD69" i="1"/>
  <c r="BB70" i="1"/>
  <c r="BD70" i="1"/>
  <c r="BB71" i="1"/>
  <c r="BD71" i="1"/>
  <c r="BB72" i="1"/>
  <c r="BD72" i="1"/>
  <c r="BB73" i="1"/>
  <c r="BD73" i="1"/>
  <c r="BB74" i="1"/>
  <c r="BD74" i="1"/>
  <c r="BB75" i="1"/>
  <c r="BD75" i="1"/>
  <c r="BB76" i="1"/>
  <c r="BD76" i="1"/>
  <c r="BB77" i="1"/>
  <c r="BD77" i="1"/>
  <c r="BB78" i="1"/>
  <c r="BD78" i="1"/>
  <c r="BB79" i="1"/>
  <c r="BD79" i="1"/>
  <c r="BB80" i="1"/>
  <c r="BD80" i="1"/>
  <c r="BB81" i="1"/>
  <c r="BD81" i="1"/>
  <c r="BB82" i="1"/>
  <c r="BD82" i="1"/>
  <c r="BB83" i="1"/>
  <c r="BD83" i="1"/>
  <c r="BB84" i="1"/>
  <c r="BD84" i="1"/>
  <c r="BB85" i="1"/>
  <c r="BD85" i="1"/>
  <c r="BB86" i="1"/>
  <c r="BD86" i="1"/>
  <c r="BB87" i="1"/>
  <c r="BD87" i="1"/>
  <c r="BB88" i="1"/>
  <c r="BD88" i="1"/>
  <c r="BB89" i="1"/>
  <c r="BD89" i="1"/>
  <c r="BB90" i="1"/>
  <c r="BD90" i="1"/>
  <c r="BB91" i="1"/>
  <c r="BD91" i="1"/>
  <c r="BB92" i="1"/>
  <c r="BD92" i="1"/>
  <c r="BB93" i="1"/>
  <c r="BD93" i="1"/>
  <c r="BB94" i="1"/>
  <c r="BD94" i="1"/>
  <c r="BB95" i="1"/>
  <c r="BD95" i="1"/>
  <c r="BB96" i="1"/>
  <c r="BD96" i="1"/>
  <c r="BB97" i="1"/>
  <c r="BD97" i="1"/>
  <c r="BB98" i="1"/>
  <c r="BD98" i="1"/>
  <c r="BB99" i="1"/>
  <c r="BD99" i="1"/>
  <c r="BB100" i="1"/>
  <c r="BD100" i="1"/>
  <c r="BB101" i="1"/>
  <c r="BD101" i="1"/>
  <c r="BB102" i="1"/>
  <c r="BD102" i="1"/>
  <c r="BB103" i="1"/>
  <c r="BD103" i="1"/>
  <c r="BB104" i="1"/>
  <c r="BD104" i="1"/>
  <c r="BB105" i="1"/>
  <c r="BD105" i="1"/>
  <c r="BB106" i="1"/>
  <c r="BD106" i="1"/>
  <c r="BB107" i="1"/>
  <c r="BD107" i="1"/>
  <c r="BB108" i="1"/>
  <c r="BD108" i="1"/>
  <c r="BB109" i="1"/>
  <c r="BD109" i="1"/>
  <c r="BB110" i="1"/>
  <c r="BD110" i="1"/>
  <c r="BB111" i="1"/>
  <c r="BD111" i="1"/>
  <c r="BB112" i="1"/>
  <c r="BD112" i="1"/>
  <c r="BB113" i="1"/>
  <c r="BD113" i="1"/>
  <c r="BB114" i="1"/>
  <c r="BD114" i="1"/>
  <c r="BB115" i="1"/>
  <c r="BD115" i="1"/>
  <c r="BB116" i="1"/>
  <c r="BD116" i="1"/>
  <c r="BB117" i="1"/>
  <c r="BD117" i="1"/>
  <c r="BB118" i="1"/>
  <c r="BD118" i="1"/>
  <c r="BB119" i="1"/>
  <c r="BD119" i="1"/>
  <c r="BB120" i="1"/>
  <c r="BD120" i="1"/>
  <c r="BB121" i="1"/>
  <c r="BD121" i="1"/>
  <c r="BB122" i="1"/>
  <c r="BD122" i="1"/>
  <c r="BB123" i="1"/>
  <c r="BD123" i="1"/>
  <c r="BB124" i="1"/>
  <c r="BD124" i="1"/>
  <c r="BB125" i="1"/>
  <c r="BD125" i="1"/>
  <c r="BB126" i="1"/>
  <c r="BD126" i="1"/>
  <c r="BB127" i="1"/>
  <c r="BD127" i="1"/>
  <c r="BB128" i="1"/>
  <c r="BD128" i="1"/>
  <c r="BB129" i="1"/>
  <c r="BD129" i="1"/>
  <c r="BB130" i="1"/>
  <c r="BD130" i="1"/>
  <c r="BB131" i="1"/>
  <c r="BD131" i="1"/>
  <c r="BB132" i="1"/>
  <c r="BD132" i="1"/>
  <c r="BB133" i="1"/>
  <c r="BD133" i="1"/>
  <c r="BB134" i="1"/>
  <c r="BD134" i="1"/>
  <c r="BB135" i="1"/>
  <c r="BD135" i="1"/>
  <c r="BB136" i="1"/>
  <c r="BD136" i="1"/>
  <c r="BB137" i="1"/>
  <c r="BD137" i="1"/>
  <c r="BB138" i="1"/>
  <c r="BD138" i="1"/>
  <c r="BB139" i="1"/>
  <c r="BD139" i="1"/>
  <c r="BB140" i="1"/>
  <c r="BD140" i="1"/>
  <c r="BB141" i="1"/>
  <c r="BD141" i="1"/>
  <c r="BB142" i="1"/>
  <c r="BD142" i="1"/>
  <c r="BB143" i="1"/>
  <c r="BD143" i="1"/>
  <c r="BB144" i="1"/>
  <c r="BD144" i="1"/>
  <c r="BB145" i="1"/>
  <c r="BD145" i="1"/>
  <c r="BB146" i="1"/>
  <c r="BD146" i="1"/>
  <c r="BB147" i="1"/>
  <c r="BD147" i="1"/>
  <c r="BB148" i="1"/>
  <c r="BD148" i="1"/>
  <c r="BB149" i="1"/>
  <c r="BD149" i="1"/>
  <c r="BB150" i="1"/>
  <c r="BD150" i="1"/>
  <c r="BB151" i="1"/>
  <c r="BD151" i="1"/>
  <c r="BB152" i="1"/>
  <c r="BD152" i="1"/>
  <c r="BB153" i="1"/>
  <c r="BD153" i="1"/>
  <c r="BB154" i="1"/>
  <c r="BD154" i="1"/>
  <c r="BB155" i="1"/>
  <c r="BD155" i="1"/>
  <c r="BB156" i="1"/>
  <c r="BD156" i="1"/>
  <c r="BB157" i="1"/>
  <c r="BD157" i="1"/>
  <c r="BB158" i="1"/>
  <c r="BD158" i="1"/>
  <c r="BB159" i="1"/>
  <c r="BD159" i="1"/>
  <c r="BB160" i="1"/>
  <c r="BD160" i="1"/>
  <c r="BB161" i="1"/>
  <c r="BD161" i="1"/>
  <c r="BB162" i="1"/>
  <c r="BD162" i="1"/>
  <c r="BB163" i="1"/>
  <c r="BD163" i="1"/>
  <c r="BB164" i="1"/>
  <c r="BD164" i="1"/>
  <c r="BB165" i="1"/>
  <c r="BD165" i="1"/>
  <c r="BB166" i="1"/>
  <c r="BD166" i="1"/>
  <c r="BB167" i="1"/>
  <c r="BD167" i="1"/>
  <c r="BB168" i="1"/>
  <c r="BD168" i="1"/>
  <c r="BB169" i="1"/>
  <c r="BD169" i="1"/>
  <c r="BB170" i="1"/>
  <c r="BD170" i="1"/>
  <c r="BB171" i="1"/>
  <c r="BD171" i="1"/>
  <c r="BB172" i="1"/>
  <c r="BD172" i="1"/>
  <c r="BB173" i="1"/>
  <c r="BD173" i="1"/>
  <c r="BB174" i="1"/>
  <c r="BD174" i="1"/>
  <c r="BB175" i="1"/>
  <c r="BD175" i="1"/>
  <c r="BB176" i="1"/>
  <c r="BD176" i="1"/>
  <c r="BB177" i="1"/>
  <c r="BD177" i="1"/>
  <c r="BB178" i="1"/>
  <c r="BD178" i="1"/>
  <c r="BB179" i="1"/>
  <c r="BD179" i="1"/>
  <c r="BB180" i="1"/>
  <c r="BD180" i="1"/>
  <c r="BB181" i="1"/>
  <c r="BD181" i="1"/>
  <c r="BB182" i="1"/>
  <c r="BD182" i="1"/>
  <c r="BB183" i="1"/>
  <c r="BD183" i="1"/>
  <c r="BB184" i="1"/>
  <c r="BD184" i="1"/>
  <c r="BB185" i="1"/>
  <c r="BD185" i="1"/>
  <c r="BB186" i="1"/>
  <c r="BD186" i="1"/>
  <c r="BB187" i="1"/>
  <c r="BD187" i="1"/>
  <c r="BB188" i="1"/>
  <c r="BD188" i="1"/>
  <c r="BB189" i="1"/>
  <c r="BD189" i="1"/>
  <c r="BB190" i="1"/>
  <c r="BD190" i="1"/>
  <c r="BB191" i="1"/>
  <c r="BD191" i="1"/>
  <c r="BB192" i="1"/>
  <c r="BD192" i="1"/>
  <c r="BB193" i="1"/>
  <c r="BD193" i="1"/>
  <c r="BD210" i="1"/>
  <c r="BD211" i="1"/>
  <c r="BD218" i="1"/>
  <c r="BD215" i="1"/>
  <c r="BD214" i="1"/>
  <c r="BF2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BF148" i="1"/>
  <c r="BF149" i="1"/>
  <c r="BF150" i="1"/>
  <c r="BF151" i="1"/>
  <c r="BF152" i="1"/>
  <c r="BF153" i="1"/>
  <c r="BF154" i="1"/>
  <c r="BF155" i="1"/>
  <c r="BF156" i="1"/>
  <c r="BF157" i="1"/>
  <c r="BF158" i="1"/>
  <c r="BF159" i="1"/>
  <c r="BF160" i="1"/>
  <c r="BF161" i="1"/>
  <c r="BF162" i="1"/>
  <c r="BF163" i="1"/>
  <c r="BF164" i="1"/>
  <c r="BF165" i="1"/>
  <c r="BF166" i="1"/>
  <c r="BF167" i="1"/>
  <c r="BF168" i="1"/>
  <c r="BF169" i="1"/>
  <c r="BF170" i="1"/>
  <c r="BF171" i="1"/>
  <c r="BF172" i="1"/>
  <c r="BF173" i="1"/>
  <c r="BF174" i="1"/>
  <c r="BF175" i="1"/>
  <c r="BF176" i="1"/>
  <c r="BF177" i="1"/>
  <c r="BF178" i="1"/>
  <c r="BF179" i="1"/>
  <c r="BF180" i="1"/>
  <c r="BF181" i="1"/>
  <c r="BF182" i="1"/>
  <c r="BF183" i="1"/>
  <c r="BF184" i="1"/>
  <c r="BF185" i="1"/>
  <c r="BF186" i="1"/>
  <c r="BF187" i="1"/>
  <c r="BF188" i="1"/>
  <c r="BF189" i="1"/>
  <c r="BF190" i="1"/>
  <c r="BF191" i="1"/>
  <c r="BF192" i="1"/>
  <c r="BF193" i="1"/>
  <c r="BD213" i="1"/>
  <c r="BC2" i="1"/>
  <c r="BE2" i="1"/>
  <c r="BC3" i="1"/>
  <c r="BE3" i="1"/>
  <c r="BC4" i="1"/>
  <c r="BE4" i="1"/>
  <c r="BC5" i="1"/>
  <c r="BE5" i="1"/>
  <c r="BC6" i="1"/>
  <c r="BE6" i="1"/>
  <c r="BC7" i="1"/>
  <c r="BE7" i="1"/>
  <c r="BC8" i="1"/>
  <c r="BE8" i="1"/>
  <c r="BC9" i="1"/>
  <c r="BE9" i="1"/>
  <c r="BC10" i="1"/>
  <c r="BE10" i="1"/>
  <c r="BC11" i="1"/>
  <c r="BE11" i="1"/>
  <c r="BC12" i="1"/>
  <c r="BE12" i="1"/>
  <c r="BC13" i="1"/>
  <c r="BE13" i="1"/>
  <c r="BC14" i="1"/>
  <c r="BE14" i="1"/>
  <c r="BC15" i="1"/>
  <c r="BE15" i="1"/>
  <c r="BC16" i="1"/>
  <c r="BE16" i="1"/>
  <c r="BC17" i="1"/>
  <c r="BE17" i="1"/>
  <c r="BC18" i="1"/>
  <c r="BE18" i="1"/>
  <c r="BC19" i="1"/>
  <c r="BE19" i="1"/>
  <c r="BC20" i="1"/>
  <c r="BE20" i="1"/>
  <c r="BC21" i="1"/>
  <c r="BE21" i="1"/>
  <c r="BC22" i="1"/>
  <c r="BE22" i="1"/>
  <c r="BC23" i="1"/>
  <c r="BE23" i="1"/>
  <c r="BC24" i="1"/>
  <c r="BE24" i="1"/>
  <c r="BC25" i="1"/>
  <c r="BE25" i="1"/>
  <c r="BC26" i="1"/>
  <c r="BE26" i="1"/>
  <c r="BC27" i="1"/>
  <c r="BE27" i="1"/>
  <c r="BC28" i="1"/>
  <c r="BE28" i="1"/>
  <c r="BC29" i="1"/>
  <c r="BE29" i="1"/>
  <c r="BC30" i="1"/>
  <c r="BE30" i="1"/>
  <c r="BC31" i="1"/>
  <c r="BE31" i="1"/>
  <c r="BC32" i="1"/>
  <c r="BE32" i="1"/>
  <c r="BC33" i="1"/>
  <c r="BE33" i="1"/>
  <c r="BC34" i="1"/>
  <c r="BE34" i="1"/>
  <c r="BC35" i="1"/>
  <c r="BE35" i="1"/>
  <c r="BC36" i="1"/>
  <c r="BE36" i="1"/>
  <c r="BC37" i="1"/>
  <c r="BE37" i="1"/>
  <c r="BC38" i="1"/>
  <c r="BE38" i="1"/>
  <c r="BC39" i="1"/>
  <c r="BE39" i="1"/>
  <c r="BC40" i="1"/>
  <c r="BE40" i="1"/>
  <c r="BC41" i="1"/>
  <c r="BE41" i="1"/>
  <c r="BC42" i="1"/>
  <c r="BE42" i="1"/>
  <c r="BC43" i="1"/>
  <c r="BE43" i="1"/>
  <c r="BC44" i="1"/>
  <c r="BE44" i="1"/>
  <c r="BC45" i="1"/>
  <c r="BE45" i="1"/>
  <c r="BC46" i="1"/>
  <c r="BE46" i="1"/>
  <c r="BC47" i="1"/>
  <c r="BE47" i="1"/>
  <c r="BC48" i="1"/>
  <c r="BE48" i="1"/>
  <c r="BC49" i="1"/>
  <c r="BE49" i="1"/>
  <c r="BC50" i="1"/>
  <c r="BE50" i="1"/>
  <c r="BC51" i="1"/>
  <c r="BE51" i="1"/>
  <c r="BC52" i="1"/>
  <c r="BE52" i="1"/>
  <c r="BC53" i="1"/>
  <c r="BE53" i="1"/>
  <c r="BC54" i="1"/>
  <c r="BE54" i="1"/>
  <c r="BC55" i="1"/>
  <c r="BE55" i="1"/>
  <c r="BC56" i="1"/>
  <c r="BE56" i="1"/>
  <c r="BC57" i="1"/>
  <c r="BE57" i="1"/>
  <c r="BC58" i="1"/>
  <c r="BE58" i="1"/>
  <c r="BC59" i="1"/>
  <c r="BE59" i="1"/>
  <c r="BC60" i="1"/>
  <c r="BE60" i="1"/>
  <c r="BC61" i="1"/>
  <c r="BE61" i="1"/>
  <c r="BC62" i="1"/>
  <c r="BE62" i="1"/>
  <c r="BC63" i="1"/>
  <c r="BE63" i="1"/>
  <c r="BC64" i="1"/>
  <c r="BE64" i="1"/>
  <c r="BC65" i="1"/>
  <c r="BE65" i="1"/>
  <c r="BC66" i="1"/>
  <c r="BE66" i="1"/>
  <c r="BC67" i="1"/>
  <c r="BE67" i="1"/>
  <c r="BC68" i="1"/>
  <c r="BE68" i="1"/>
  <c r="BC69" i="1"/>
  <c r="BE69" i="1"/>
  <c r="BC70" i="1"/>
  <c r="BE70" i="1"/>
  <c r="BC71" i="1"/>
  <c r="BE71" i="1"/>
  <c r="BC72" i="1"/>
  <c r="BE72" i="1"/>
  <c r="BC73" i="1"/>
  <c r="BE73" i="1"/>
  <c r="BC74" i="1"/>
  <c r="BE74" i="1"/>
  <c r="BC75" i="1"/>
  <c r="BE75" i="1"/>
  <c r="BC76" i="1"/>
  <c r="BE76" i="1"/>
  <c r="BC77" i="1"/>
  <c r="BE77" i="1"/>
  <c r="BC78" i="1"/>
  <c r="BE78" i="1"/>
  <c r="BC79" i="1"/>
  <c r="BE79" i="1"/>
  <c r="BC80" i="1"/>
  <c r="BE80" i="1"/>
  <c r="BC81" i="1"/>
  <c r="BE81" i="1"/>
  <c r="BC82" i="1"/>
  <c r="BE82" i="1"/>
  <c r="BC83" i="1"/>
  <c r="BE83" i="1"/>
  <c r="BC84" i="1"/>
  <c r="BE84" i="1"/>
  <c r="BC85" i="1"/>
  <c r="BE85" i="1"/>
  <c r="BC86" i="1"/>
  <c r="BE86" i="1"/>
  <c r="BC87" i="1"/>
  <c r="BE87" i="1"/>
  <c r="BC88" i="1"/>
  <c r="BE88" i="1"/>
  <c r="BC89" i="1"/>
  <c r="BE89" i="1"/>
  <c r="BC90" i="1"/>
  <c r="BE90" i="1"/>
  <c r="BC91" i="1"/>
  <c r="BE91" i="1"/>
  <c r="BC92" i="1"/>
  <c r="BE92" i="1"/>
  <c r="BC93" i="1"/>
  <c r="BE93" i="1"/>
  <c r="BC94" i="1"/>
  <c r="BE94" i="1"/>
  <c r="BC95" i="1"/>
  <c r="BE95" i="1"/>
  <c r="BC96" i="1"/>
  <c r="BE96" i="1"/>
  <c r="BC97" i="1"/>
  <c r="BE97" i="1"/>
  <c r="BC98" i="1"/>
  <c r="BE98" i="1"/>
  <c r="BC99" i="1"/>
  <c r="BE99" i="1"/>
  <c r="BC100" i="1"/>
  <c r="BE100" i="1"/>
  <c r="BC101" i="1"/>
  <c r="BE101" i="1"/>
  <c r="BC102" i="1"/>
  <c r="BE102" i="1"/>
  <c r="BC103" i="1"/>
  <c r="BE103" i="1"/>
  <c r="BC104" i="1"/>
  <c r="BE104" i="1"/>
  <c r="BC105" i="1"/>
  <c r="BE105" i="1"/>
  <c r="BC106" i="1"/>
  <c r="BE106" i="1"/>
  <c r="BC107" i="1"/>
  <c r="BE107" i="1"/>
  <c r="BC108" i="1"/>
  <c r="BE108" i="1"/>
  <c r="BC109" i="1"/>
  <c r="BE109" i="1"/>
  <c r="BC110" i="1"/>
  <c r="BE110" i="1"/>
  <c r="BC111" i="1"/>
  <c r="BE111" i="1"/>
  <c r="BC112" i="1"/>
  <c r="BE112" i="1"/>
  <c r="BC113" i="1"/>
  <c r="BE113" i="1"/>
  <c r="BC114" i="1"/>
  <c r="BE114" i="1"/>
  <c r="BC115" i="1"/>
  <c r="BE115" i="1"/>
  <c r="BC116" i="1"/>
  <c r="BE116" i="1"/>
  <c r="BC117" i="1"/>
  <c r="BE117" i="1"/>
  <c r="BC118" i="1"/>
  <c r="BE118" i="1"/>
  <c r="BC119" i="1"/>
  <c r="BE119" i="1"/>
  <c r="BC120" i="1"/>
  <c r="BE120" i="1"/>
  <c r="BC121" i="1"/>
  <c r="BE121" i="1"/>
  <c r="BC122" i="1"/>
  <c r="BE122" i="1"/>
  <c r="BC123" i="1"/>
  <c r="BE123" i="1"/>
  <c r="BC124" i="1"/>
  <c r="BE124" i="1"/>
  <c r="BC125" i="1"/>
  <c r="BE125" i="1"/>
  <c r="BC126" i="1"/>
  <c r="BE126" i="1"/>
  <c r="BC127" i="1"/>
  <c r="BE127" i="1"/>
  <c r="BC128" i="1"/>
  <c r="BE128" i="1"/>
  <c r="BC129" i="1"/>
  <c r="BE129" i="1"/>
  <c r="BC130" i="1"/>
  <c r="BE130" i="1"/>
  <c r="BC131" i="1"/>
  <c r="BE131" i="1"/>
  <c r="BC132" i="1"/>
  <c r="BE132" i="1"/>
  <c r="BC133" i="1"/>
  <c r="BE133" i="1"/>
  <c r="BC134" i="1"/>
  <c r="BE134" i="1"/>
  <c r="BC135" i="1"/>
  <c r="BE135" i="1"/>
  <c r="BC136" i="1"/>
  <c r="BE136" i="1"/>
  <c r="BC137" i="1"/>
  <c r="BE137" i="1"/>
  <c r="BC138" i="1"/>
  <c r="BE138" i="1"/>
  <c r="BC139" i="1"/>
  <c r="BE139" i="1"/>
  <c r="BC140" i="1"/>
  <c r="BE140" i="1"/>
  <c r="BC141" i="1"/>
  <c r="BE141" i="1"/>
  <c r="BC142" i="1"/>
  <c r="BE142" i="1"/>
  <c r="BC143" i="1"/>
  <c r="BE143" i="1"/>
  <c r="BC144" i="1"/>
  <c r="BE144" i="1"/>
  <c r="BC145" i="1"/>
  <c r="BE145" i="1"/>
  <c r="BC146" i="1"/>
  <c r="BE146" i="1"/>
  <c r="BC147" i="1"/>
  <c r="BE147" i="1"/>
  <c r="BC148" i="1"/>
  <c r="BE148" i="1"/>
  <c r="BC149" i="1"/>
  <c r="BE149" i="1"/>
  <c r="BC150" i="1"/>
  <c r="BE150" i="1"/>
  <c r="BC151" i="1"/>
  <c r="BE151" i="1"/>
  <c r="BC152" i="1"/>
  <c r="BE152" i="1"/>
  <c r="BC153" i="1"/>
  <c r="BE153" i="1"/>
  <c r="BC154" i="1"/>
  <c r="BE154" i="1"/>
  <c r="BC155" i="1"/>
  <c r="BE155" i="1"/>
  <c r="BC156" i="1"/>
  <c r="BE156" i="1"/>
  <c r="BC157" i="1"/>
  <c r="BE157" i="1"/>
  <c r="BC158" i="1"/>
  <c r="BE158" i="1"/>
  <c r="BC159" i="1"/>
  <c r="BE159" i="1"/>
  <c r="BC160" i="1"/>
  <c r="BE160" i="1"/>
  <c r="BC161" i="1"/>
  <c r="BE161" i="1"/>
  <c r="BC162" i="1"/>
  <c r="BE162" i="1"/>
  <c r="BC163" i="1"/>
  <c r="BE163" i="1"/>
  <c r="BC164" i="1"/>
  <c r="BE164" i="1"/>
  <c r="BC165" i="1"/>
  <c r="BE165" i="1"/>
  <c r="BC166" i="1"/>
  <c r="BE166" i="1"/>
  <c r="BC167" i="1"/>
  <c r="BE167" i="1"/>
  <c r="BC168" i="1"/>
  <c r="BE168" i="1"/>
  <c r="BC169" i="1"/>
  <c r="BE169" i="1"/>
  <c r="BC170" i="1"/>
  <c r="BE170" i="1"/>
  <c r="BC171" i="1"/>
  <c r="BE171" i="1"/>
  <c r="BC172" i="1"/>
  <c r="BE172" i="1"/>
  <c r="BC173" i="1"/>
  <c r="BE173" i="1"/>
  <c r="BC174" i="1"/>
  <c r="BE174" i="1"/>
  <c r="BC175" i="1"/>
  <c r="BE175" i="1"/>
  <c r="BC176" i="1"/>
  <c r="BE176" i="1"/>
  <c r="BC177" i="1"/>
  <c r="BE177" i="1"/>
  <c r="BC178" i="1"/>
  <c r="BE178" i="1"/>
  <c r="BC179" i="1"/>
  <c r="BE179" i="1"/>
  <c r="BC180" i="1"/>
  <c r="BE180" i="1"/>
  <c r="BC181" i="1"/>
  <c r="BE181" i="1"/>
  <c r="BC182" i="1"/>
  <c r="BE182" i="1"/>
  <c r="BC183" i="1"/>
  <c r="BE183" i="1"/>
  <c r="BC184" i="1"/>
  <c r="BE184" i="1"/>
  <c r="BC185" i="1"/>
  <c r="BE185" i="1"/>
  <c r="BC186" i="1"/>
  <c r="BE186" i="1"/>
  <c r="BC187" i="1"/>
  <c r="BE187" i="1"/>
  <c r="BC188" i="1"/>
  <c r="BE188" i="1"/>
  <c r="BC189" i="1"/>
  <c r="BE189" i="1"/>
  <c r="BC190" i="1"/>
  <c r="BE190" i="1"/>
  <c r="BC191" i="1"/>
  <c r="BE191" i="1"/>
  <c r="BC192" i="1"/>
  <c r="BE192" i="1"/>
  <c r="BC193" i="1"/>
  <c r="BE193" i="1"/>
  <c r="BD212" i="1"/>
  <c r="BE210" i="1"/>
  <c r="BE209" i="1"/>
  <c r="BD209" i="1"/>
  <c r="AU2" i="1"/>
  <c r="AW2" i="1"/>
  <c r="AU3" i="1"/>
  <c r="AW3" i="1"/>
  <c r="AU4" i="1"/>
  <c r="AW4" i="1"/>
  <c r="AU5" i="1"/>
  <c r="AW5" i="1"/>
  <c r="AU6" i="1"/>
  <c r="AW6" i="1"/>
  <c r="AU7" i="1"/>
  <c r="AW7" i="1"/>
  <c r="AU8" i="1"/>
  <c r="AW8" i="1"/>
  <c r="AU9" i="1"/>
  <c r="AW9" i="1"/>
  <c r="AU10" i="1"/>
  <c r="AW10" i="1"/>
  <c r="AU11" i="1"/>
  <c r="AW11" i="1"/>
  <c r="AU12" i="1"/>
  <c r="AW12" i="1"/>
  <c r="AU13" i="1"/>
  <c r="AW13" i="1"/>
  <c r="AU14" i="1"/>
  <c r="AW14" i="1"/>
  <c r="AU15" i="1"/>
  <c r="AW15" i="1"/>
  <c r="AU16" i="1"/>
  <c r="AW16" i="1"/>
  <c r="AU17" i="1"/>
  <c r="AW17" i="1"/>
  <c r="AU18" i="1"/>
  <c r="AW18" i="1"/>
  <c r="AU19" i="1"/>
  <c r="AW19" i="1"/>
  <c r="AU20" i="1"/>
  <c r="AW20" i="1"/>
  <c r="AU21" i="1"/>
  <c r="AW21" i="1"/>
  <c r="AU22" i="1"/>
  <c r="AW22" i="1"/>
  <c r="AU23" i="1"/>
  <c r="AW23" i="1"/>
  <c r="AU24" i="1"/>
  <c r="AW24" i="1"/>
  <c r="AU25" i="1"/>
  <c r="AW25" i="1"/>
  <c r="AU26" i="1"/>
  <c r="AW26" i="1"/>
  <c r="AU27" i="1"/>
  <c r="AW27" i="1"/>
  <c r="AU28" i="1"/>
  <c r="AW28" i="1"/>
  <c r="AU29" i="1"/>
  <c r="AW29" i="1"/>
  <c r="AU30" i="1"/>
  <c r="AW30" i="1"/>
  <c r="AU31" i="1"/>
  <c r="AW31" i="1"/>
  <c r="AU32" i="1"/>
  <c r="AW32" i="1"/>
  <c r="AU33" i="1"/>
  <c r="AW33" i="1"/>
  <c r="AU34" i="1"/>
  <c r="AW34" i="1"/>
  <c r="AU35" i="1"/>
  <c r="AW35" i="1"/>
  <c r="AU36" i="1"/>
  <c r="AW36" i="1"/>
  <c r="AU37" i="1"/>
  <c r="AW37" i="1"/>
  <c r="AU38" i="1"/>
  <c r="AW38" i="1"/>
  <c r="AU39" i="1"/>
  <c r="AW39" i="1"/>
  <c r="AU40" i="1"/>
  <c r="AW40" i="1"/>
  <c r="AU41" i="1"/>
  <c r="AW41" i="1"/>
  <c r="AU42" i="1"/>
  <c r="AW42" i="1"/>
  <c r="AU43" i="1"/>
  <c r="AW43" i="1"/>
  <c r="AU44" i="1"/>
  <c r="AW44" i="1"/>
  <c r="AU45" i="1"/>
  <c r="AW45" i="1"/>
  <c r="AU46" i="1"/>
  <c r="AW46" i="1"/>
  <c r="AU47" i="1"/>
  <c r="AW47" i="1"/>
  <c r="AU48" i="1"/>
  <c r="AW48" i="1"/>
  <c r="AU49" i="1"/>
  <c r="AW49" i="1"/>
  <c r="AU50" i="1"/>
  <c r="AW50" i="1"/>
  <c r="AU51" i="1"/>
  <c r="AW51" i="1"/>
  <c r="AU52" i="1"/>
  <c r="AW52" i="1"/>
  <c r="AU53" i="1"/>
  <c r="AW53" i="1"/>
  <c r="AU54" i="1"/>
  <c r="AW54" i="1"/>
  <c r="AU55" i="1"/>
  <c r="AW55" i="1"/>
  <c r="AU56" i="1"/>
  <c r="AW56" i="1"/>
  <c r="AU57" i="1"/>
  <c r="AW57" i="1"/>
  <c r="AU58" i="1"/>
  <c r="AW58" i="1"/>
  <c r="AU59" i="1"/>
  <c r="AW59" i="1"/>
  <c r="AU60" i="1"/>
  <c r="AW60" i="1"/>
  <c r="AU61" i="1"/>
  <c r="AW61" i="1"/>
  <c r="AU62" i="1"/>
  <c r="AW62" i="1"/>
  <c r="AU63" i="1"/>
  <c r="AW63" i="1"/>
  <c r="AU64" i="1"/>
  <c r="AW64" i="1"/>
  <c r="AU65" i="1"/>
  <c r="AW65" i="1"/>
  <c r="AU66" i="1"/>
  <c r="AW66" i="1"/>
  <c r="AU67" i="1"/>
  <c r="AW67" i="1"/>
  <c r="AU68" i="1"/>
  <c r="AW68" i="1"/>
  <c r="AU69" i="1"/>
  <c r="AW69" i="1"/>
  <c r="AU70" i="1"/>
  <c r="AW70" i="1"/>
  <c r="AU71" i="1"/>
  <c r="AW71" i="1"/>
  <c r="AU72" i="1"/>
  <c r="AW72" i="1"/>
  <c r="AU73" i="1"/>
  <c r="AW73" i="1"/>
  <c r="AU74" i="1"/>
  <c r="AW74" i="1"/>
  <c r="AU75" i="1"/>
  <c r="AW75" i="1"/>
  <c r="AU76" i="1"/>
  <c r="AW76" i="1"/>
  <c r="AU77" i="1"/>
  <c r="AW77" i="1"/>
  <c r="AU78" i="1"/>
  <c r="AW78" i="1"/>
  <c r="AU79" i="1"/>
  <c r="AW79" i="1"/>
  <c r="AU80" i="1"/>
  <c r="AW80" i="1"/>
  <c r="AU81" i="1"/>
  <c r="AW81" i="1"/>
  <c r="AU82" i="1"/>
  <c r="AW82" i="1"/>
  <c r="AU83" i="1"/>
  <c r="AW83" i="1"/>
  <c r="AU84" i="1"/>
  <c r="AW84" i="1"/>
  <c r="AU85" i="1"/>
  <c r="AW85" i="1"/>
  <c r="AU86" i="1"/>
  <c r="AW86" i="1"/>
  <c r="AU87" i="1"/>
  <c r="AW87" i="1"/>
  <c r="AU88" i="1"/>
  <c r="AW88" i="1"/>
  <c r="AU89" i="1"/>
  <c r="AW89" i="1"/>
  <c r="AU90" i="1"/>
  <c r="AW90" i="1"/>
  <c r="AU91" i="1"/>
  <c r="AW91" i="1"/>
  <c r="AU92" i="1"/>
  <c r="AW92" i="1"/>
  <c r="AU93" i="1"/>
  <c r="AW93" i="1"/>
  <c r="AU94" i="1"/>
  <c r="AW94" i="1"/>
  <c r="AU95" i="1"/>
  <c r="AW95" i="1"/>
  <c r="AU96" i="1"/>
  <c r="AW96" i="1"/>
  <c r="AU97" i="1"/>
  <c r="AW97" i="1"/>
  <c r="AU98" i="1"/>
  <c r="AW98" i="1"/>
  <c r="AU99" i="1"/>
  <c r="AW99" i="1"/>
  <c r="AU100" i="1"/>
  <c r="AW100" i="1"/>
  <c r="AU101" i="1"/>
  <c r="AW101" i="1"/>
  <c r="AU102" i="1"/>
  <c r="AW102" i="1"/>
  <c r="AU103" i="1"/>
  <c r="AW103" i="1"/>
  <c r="AU104" i="1"/>
  <c r="AW104" i="1"/>
  <c r="AU105" i="1"/>
  <c r="AW105" i="1"/>
  <c r="AU106" i="1"/>
  <c r="AW106" i="1"/>
  <c r="AU107" i="1"/>
  <c r="AW107" i="1"/>
  <c r="AU108" i="1"/>
  <c r="AW108" i="1"/>
  <c r="AU109" i="1"/>
  <c r="AW109" i="1"/>
  <c r="AU110" i="1"/>
  <c r="AW110" i="1"/>
  <c r="AU111" i="1"/>
  <c r="AW111" i="1"/>
  <c r="AU112" i="1"/>
  <c r="AW112" i="1"/>
  <c r="AU113" i="1"/>
  <c r="AW113" i="1"/>
  <c r="AU114" i="1"/>
  <c r="AW114" i="1"/>
  <c r="AU115" i="1"/>
  <c r="AW115" i="1"/>
  <c r="AU116" i="1"/>
  <c r="AW116" i="1"/>
  <c r="AU117" i="1"/>
  <c r="AW117" i="1"/>
  <c r="AU118" i="1"/>
  <c r="AW118" i="1"/>
  <c r="AU119" i="1"/>
  <c r="AW119" i="1"/>
  <c r="AU120" i="1"/>
  <c r="AW120" i="1"/>
  <c r="AU121" i="1"/>
  <c r="AW121" i="1"/>
  <c r="AU122" i="1"/>
  <c r="AW122" i="1"/>
  <c r="AU123" i="1"/>
  <c r="AW123" i="1"/>
  <c r="AU124" i="1"/>
  <c r="AW124" i="1"/>
  <c r="AU125" i="1"/>
  <c r="AW125" i="1"/>
  <c r="AU126" i="1"/>
  <c r="AW126" i="1"/>
  <c r="AU127" i="1"/>
  <c r="AW127" i="1"/>
  <c r="AU128" i="1"/>
  <c r="AW128" i="1"/>
  <c r="AU129" i="1"/>
  <c r="AW129" i="1"/>
  <c r="AU130" i="1"/>
  <c r="AW130" i="1"/>
  <c r="AU131" i="1"/>
  <c r="AW131" i="1"/>
  <c r="AU132" i="1"/>
  <c r="AW132" i="1"/>
  <c r="AU133" i="1"/>
  <c r="AW133" i="1"/>
  <c r="AU134" i="1"/>
  <c r="AW134" i="1"/>
  <c r="AU135" i="1"/>
  <c r="AW135" i="1"/>
  <c r="AU136" i="1"/>
  <c r="AW136" i="1"/>
  <c r="AU137" i="1"/>
  <c r="AW137" i="1"/>
  <c r="AU138" i="1"/>
  <c r="AW138" i="1"/>
  <c r="AU139" i="1"/>
  <c r="AW139" i="1"/>
  <c r="AU140" i="1"/>
  <c r="AW140" i="1"/>
  <c r="AU141" i="1"/>
  <c r="AW141" i="1"/>
  <c r="AU142" i="1"/>
  <c r="AW142" i="1"/>
  <c r="AU143" i="1"/>
  <c r="AW143" i="1"/>
  <c r="AU144" i="1"/>
  <c r="AW144" i="1"/>
  <c r="AU145" i="1"/>
  <c r="AW145" i="1"/>
  <c r="AU146" i="1"/>
  <c r="AW146" i="1"/>
  <c r="AU147" i="1"/>
  <c r="AW147" i="1"/>
  <c r="AU148" i="1"/>
  <c r="AW148" i="1"/>
  <c r="AU149" i="1"/>
  <c r="AW149" i="1"/>
  <c r="AU150" i="1"/>
  <c r="AW150" i="1"/>
  <c r="AU151" i="1"/>
  <c r="AW151" i="1"/>
  <c r="AU152" i="1"/>
  <c r="AW152" i="1"/>
  <c r="AU153" i="1"/>
  <c r="AW153" i="1"/>
  <c r="AU154" i="1"/>
  <c r="AW154" i="1"/>
  <c r="AU155" i="1"/>
  <c r="AW155" i="1"/>
  <c r="AU156" i="1"/>
  <c r="AW156" i="1"/>
  <c r="AU157" i="1"/>
  <c r="AW157" i="1"/>
  <c r="AU158" i="1"/>
  <c r="AW158" i="1"/>
  <c r="AU159" i="1"/>
  <c r="AW159" i="1"/>
  <c r="AU160" i="1"/>
  <c r="AW160" i="1"/>
  <c r="AU161" i="1"/>
  <c r="AW161" i="1"/>
  <c r="AU162" i="1"/>
  <c r="AW162" i="1"/>
  <c r="AU163" i="1"/>
  <c r="AW163" i="1"/>
  <c r="AU164" i="1"/>
  <c r="AW164" i="1"/>
  <c r="AU165" i="1"/>
  <c r="AW165" i="1"/>
  <c r="AU166" i="1"/>
  <c r="AW166" i="1"/>
  <c r="AU167" i="1"/>
  <c r="AW167" i="1"/>
  <c r="AU168" i="1"/>
  <c r="AW168" i="1"/>
  <c r="AU169" i="1"/>
  <c r="AW169" i="1"/>
  <c r="AU170" i="1"/>
  <c r="AW170" i="1"/>
  <c r="AU171" i="1"/>
  <c r="AW171" i="1"/>
  <c r="AU172" i="1"/>
  <c r="AW172" i="1"/>
  <c r="AU173" i="1"/>
  <c r="AW173" i="1"/>
  <c r="AU174" i="1"/>
  <c r="AW174" i="1"/>
  <c r="AU175" i="1"/>
  <c r="AW175" i="1"/>
  <c r="AU176" i="1"/>
  <c r="AW176" i="1"/>
  <c r="AU177" i="1"/>
  <c r="AW177" i="1"/>
  <c r="AU178" i="1"/>
  <c r="AW178" i="1"/>
  <c r="AU179" i="1"/>
  <c r="AW179" i="1"/>
  <c r="AU180" i="1"/>
  <c r="AW180" i="1"/>
  <c r="AU181" i="1"/>
  <c r="AW181" i="1"/>
  <c r="AU182" i="1"/>
  <c r="AW182" i="1"/>
  <c r="AU183" i="1"/>
  <c r="AW183" i="1"/>
  <c r="AU184" i="1"/>
  <c r="AW184" i="1"/>
  <c r="AU185" i="1"/>
  <c r="AW185" i="1"/>
  <c r="AU186" i="1"/>
  <c r="AW186" i="1"/>
  <c r="AU187" i="1"/>
  <c r="AW187" i="1"/>
  <c r="AU188" i="1"/>
  <c r="AW188" i="1"/>
  <c r="AU189" i="1"/>
  <c r="AW189" i="1"/>
  <c r="AU190" i="1"/>
  <c r="AW190" i="1"/>
  <c r="AU191" i="1"/>
  <c r="AW191" i="1"/>
  <c r="AU192" i="1"/>
  <c r="AW192" i="1"/>
  <c r="AU193" i="1"/>
  <c r="AW193" i="1"/>
  <c r="AX210" i="1"/>
  <c r="AV2" i="1"/>
  <c r="AV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X209" i="1"/>
  <c r="AW216" i="1"/>
  <c r="AW215" i="1"/>
  <c r="AW217" i="1"/>
  <c r="AW214" i="1"/>
  <c r="AY2" i="1"/>
  <c r="AY3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Y189" i="1"/>
  <c r="AY190" i="1"/>
  <c r="AY191" i="1"/>
  <c r="AY192" i="1"/>
  <c r="AY193" i="1"/>
  <c r="AW213" i="1"/>
  <c r="AX2" i="1"/>
  <c r="AX3" i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166" i="1"/>
  <c r="AX167" i="1"/>
  <c r="AX168" i="1"/>
  <c r="AX169" i="1"/>
  <c r="AX170" i="1"/>
  <c r="AX171" i="1"/>
  <c r="AX172" i="1"/>
  <c r="AX173" i="1"/>
  <c r="AX174" i="1"/>
  <c r="AX175" i="1"/>
  <c r="AX176" i="1"/>
  <c r="AX177" i="1"/>
  <c r="AX178" i="1"/>
  <c r="AX179" i="1"/>
  <c r="AX180" i="1"/>
  <c r="AX181" i="1"/>
  <c r="AX182" i="1"/>
  <c r="AX183" i="1"/>
  <c r="AX184" i="1"/>
  <c r="AX185" i="1"/>
  <c r="AX186" i="1"/>
  <c r="AX187" i="1"/>
  <c r="AX188" i="1"/>
  <c r="AX189" i="1"/>
  <c r="AX190" i="1"/>
  <c r="AX191" i="1"/>
  <c r="AX192" i="1"/>
  <c r="AX193" i="1"/>
  <c r="AW212" i="1"/>
  <c r="AW210" i="1"/>
  <c r="AW211" i="1"/>
  <c r="AW218" i="1"/>
  <c r="AW209" i="1"/>
  <c r="AW218" i="3"/>
  <c r="BY218" i="3"/>
  <c r="BK217" i="3"/>
  <c r="BD218" i="3"/>
  <c r="BR217" i="3"/>
  <c r="AW217" i="3"/>
  <c r="BY217" i="3"/>
  <c r="BM147" i="3"/>
  <c r="BM151" i="3"/>
  <c r="BM155" i="3"/>
  <c r="BM159" i="3"/>
  <c r="BJ147" i="3"/>
  <c r="BL147" i="3"/>
  <c r="BM148" i="3"/>
  <c r="BJ151" i="3"/>
  <c r="BL151" i="3"/>
  <c r="BM152" i="3"/>
  <c r="BJ155" i="3"/>
  <c r="BL155" i="3"/>
  <c r="BM156" i="3"/>
  <c r="BJ159" i="3"/>
  <c r="BL159" i="3"/>
  <c r="BJ160" i="3"/>
  <c r="BL160" i="3"/>
  <c r="BK161" i="3"/>
  <c r="BJ148" i="3"/>
  <c r="BL148" i="3"/>
  <c r="BJ152" i="3"/>
  <c r="BL152" i="3"/>
  <c r="BJ156" i="3"/>
  <c r="BL156" i="3"/>
  <c r="BM157" i="3"/>
  <c r="BM160" i="3"/>
  <c r="BM161" i="3"/>
  <c r="BM164" i="3"/>
  <c r="BJ167" i="3"/>
  <c r="BL167" i="3"/>
  <c r="BM168" i="3"/>
  <c r="BM172" i="3"/>
  <c r="BM176" i="3"/>
  <c r="BM165" i="3"/>
  <c r="BM169" i="3"/>
  <c r="BM173" i="3"/>
  <c r="BJ165" i="3"/>
  <c r="BL165" i="3"/>
  <c r="BJ169" i="3"/>
  <c r="BL169" i="3"/>
  <c r="BJ173" i="3"/>
  <c r="BL173" i="3"/>
  <c r="BK179" i="3"/>
  <c r="BJ179" i="3"/>
  <c r="BL179" i="3"/>
  <c r="BK178" i="3"/>
  <c r="BK182" i="3"/>
  <c r="BJ183" i="3"/>
  <c r="BL183" i="3"/>
  <c r="BK186" i="3"/>
  <c r="BJ187" i="3"/>
  <c r="BL187" i="3"/>
  <c r="BM188" i="3"/>
  <c r="BK190" i="3"/>
  <c r="BJ191" i="3"/>
  <c r="BL191" i="3"/>
  <c r="BM192" i="3"/>
  <c r="BM181" i="3"/>
  <c r="BK183" i="3"/>
  <c r="BM185" i="3"/>
  <c r="BK187" i="3"/>
  <c r="BK191" i="3"/>
  <c r="BJ192" i="3"/>
  <c r="BL192" i="3"/>
  <c r="BM193" i="3"/>
  <c r="BK218" i="2"/>
  <c r="AW218" i="2"/>
  <c r="BY218" i="2"/>
  <c r="BK217" i="2"/>
  <c r="BD218" i="2"/>
  <c r="BR217" i="2"/>
  <c r="AW217" i="2"/>
  <c r="BY217" i="2"/>
  <c r="BY218" i="1"/>
  <c r="BY217" i="1"/>
  <c r="BR218" i="1"/>
  <c r="BR217" i="1"/>
  <c r="BK218" i="1"/>
  <c r="BK217" i="1"/>
  <c r="BD217" i="1"/>
  <c r="BY202" i="3"/>
  <c r="BY201" i="3"/>
  <c r="BY202" i="2"/>
  <c r="BY201" i="2"/>
  <c r="BY202" i="1"/>
  <c r="BY201" i="1"/>
  <c r="BY203" i="3"/>
  <c r="BY203" i="2"/>
  <c r="BY203" i="1"/>
  <c r="BY199" i="3"/>
  <c r="BZ196" i="2"/>
  <c r="BY196" i="2"/>
  <c r="BY197" i="2"/>
  <c r="BY204" i="2"/>
  <c r="BY200" i="2"/>
  <c r="BY199" i="1"/>
  <c r="BY198" i="1"/>
  <c r="BZ195" i="3"/>
  <c r="BY195" i="3"/>
  <c r="BY198" i="3"/>
  <c r="BY200" i="3"/>
  <c r="BZ196" i="3"/>
  <c r="BY196" i="3"/>
  <c r="BY197" i="3"/>
  <c r="BY204" i="3"/>
  <c r="BY198" i="2"/>
  <c r="BY195" i="2"/>
  <c r="BY199" i="2"/>
  <c r="BZ195" i="2"/>
  <c r="BZ195" i="1"/>
  <c r="BY195" i="1"/>
  <c r="BZ196" i="1"/>
  <c r="BY200" i="1"/>
  <c r="BY196" i="1"/>
  <c r="BY197" i="1"/>
  <c r="BY204" i="1"/>
  <c r="BR202" i="3"/>
  <c r="BK202" i="3"/>
  <c r="BD202" i="3"/>
  <c r="BR201" i="3"/>
  <c r="BK201" i="3"/>
  <c r="BD201" i="3"/>
  <c r="BI145" i="3"/>
  <c r="BM145" i="3"/>
  <c r="BI144" i="3"/>
  <c r="BM144" i="3"/>
  <c r="BI143" i="3"/>
  <c r="BK143" i="3"/>
  <c r="BI142" i="3"/>
  <c r="BJ142" i="3"/>
  <c r="BL142" i="3"/>
  <c r="BI141" i="3"/>
  <c r="BM141" i="3"/>
  <c r="BI140" i="3"/>
  <c r="BI139" i="3"/>
  <c r="BK139" i="3"/>
  <c r="BI138" i="3"/>
  <c r="BJ138" i="3"/>
  <c r="BL138" i="3"/>
  <c r="BI137" i="3"/>
  <c r="BM137" i="3"/>
  <c r="BI136" i="3"/>
  <c r="BM136" i="3"/>
  <c r="BI135" i="3"/>
  <c r="BK135" i="3"/>
  <c r="BI134" i="3"/>
  <c r="BJ134" i="3"/>
  <c r="BL134" i="3"/>
  <c r="BI133" i="3"/>
  <c r="BM133" i="3"/>
  <c r="BI132" i="3"/>
  <c r="BM132" i="3"/>
  <c r="BI131" i="3"/>
  <c r="BK131" i="3"/>
  <c r="BI130" i="3"/>
  <c r="BJ130" i="3"/>
  <c r="BL130" i="3"/>
  <c r="BI129" i="3"/>
  <c r="BM129" i="3"/>
  <c r="BI128" i="3"/>
  <c r="BI127" i="3"/>
  <c r="BK127" i="3"/>
  <c r="BI126" i="3"/>
  <c r="BJ126" i="3"/>
  <c r="BL126" i="3"/>
  <c r="BI125" i="3"/>
  <c r="BM125" i="3"/>
  <c r="BI124" i="3"/>
  <c r="BI123" i="3"/>
  <c r="BK123" i="3"/>
  <c r="BI122" i="3"/>
  <c r="BJ122" i="3"/>
  <c r="BL122" i="3"/>
  <c r="BI121" i="3"/>
  <c r="BM121" i="3"/>
  <c r="BI120" i="3"/>
  <c r="BK120" i="3"/>
  <c r="BI119" i="3"/>
  <c r="BK119" i="3"/>
  <c r="BI118" i="3"/>
  <c r="BM118" i="3"/>
  <c r="BI117" i="3"/>
  <c r="BJ117" i="3"/>
  <c r="BL117" i="3"/>
  <c r="BI116" i="3"/>
  <c r="BM116" i="3"/>
  <c r="BI115" i="3"/>
  <c r="BK115" i="3"/>
  <c r="BI114" i="3"/>
  <c r="BM114" i="3"/>
  <c r="BI113" i="3"/>
  <c r="BJ113" i="3"/>
  <c r="BL113" i="3"/>
  <c r="BI112" i="3"/>
  <c r="BM112" i="3"/>
  <c r="BI111" i="3"/>
  <c r="BK111" i="3"/>
  <c r="BI110" i="3"/>
  <c r="BI109" i="3"/>
  <c r="BM109" i="3"/>
  <c r="BI108" i="3"/>
  <c r="BM108" i="3"/>
  <c r="BI107" i="3"/>
  <c r="BK107" i="3"/>
  <c r="BI106" i="3"/>
  <c r="BM106" i="3"/>
  <c r="BI105" i="3"/>
  <c r="BM105" i="3"/>
  <c r="BI104" i="3"/>
  <c r="BM104" i="3"/>
  <c r="BI103" i="3"/>
  <c r="BK103" i="3"/>
  <c r="BI102" i="3"/>
  <c r="BI101" i="3"/>
  <c r="BJ101" i="3"/>
  <c r="BL101" i="3"/>
  <c r="BI100" i="3"/>
  <c r="BJ100" i="3"/>
  <c r="BL100" i="3"/>
  <c r="BM100" i="3"/>
  <c r="BI99" i="3"/>
  <c r="BK99" i="3"/>
  <c r="BI98" i="3"/>
  <c r="BM98" i="3"/>
  <c r="BI97" i="3"/>
  <c r="BM97" i="3"/>
  <c r="BI96" i="3"/>
  <c r="BM96" i="3"/>
  <c r="BI95" i="3"/>
  <c r="BK95" i="3"/>
  <c r="BI94" i="3"/>
  <c r="BM94" i="3"/>
  <c r="BI93" i="3"/>
  <c r="BM93" i="3"/>
  <c r="BI92" i="3"/>
  <c r="BK92" i="3"/>
  <c r="BI91" i="3"/>
  <c r="BK91" i="3"/>
  <c r="BI90" i="3"/>
  <c r="BM90" i="3"/>
  <c r="BI89" i="3"/>
  <c r="BM89" i="3"/>
  <c r="BI88" i="3"/>
  <c r="BK88" i="3"/>
  <c r="BI87" i="3"/>
  <c r="BK87" i="3"/>
  <c r="BI86" i="3"/>
  <c r="BM86" i="3"/>
  <c r="BI85" i="3"/>
  <c r="BM85" i="3"/>
  <c r="BI84" i="3"/>
  <c r="BK84" i="3"/>
  <c r="BI83" i="3"/>
  <c r="BK83" i="3"/>
  <c r="BI82" i="3"/>
  <c r="BM82" i="3"/>
  <c r="BI81" i="3"/>
  <c r="BM81" i="3"/>
  <c r="BI80" i="3"/>
  <c r="BK80" i="3"/>
  <c r="BI79" i="3"/>
  <c r="BK79" i="3"/>
  <c r="BI78" i="3"/>
  <c r="BM78" i="3"/>
  <c r="BI77" i="3"/>
  <c r="BM77" i="3"/>
  <c r="BI76" i="3"/>
  <c r="BK76" i="3"/>
  <c r="BI75" i="3"/>
  <c r="BK75" i="3"/>
  <c r="BI74" i="3"/>
  <c r="BM74" i="3"/>
  <c r="BI73" i="3"/>
  <c r="BM73" i="3"/>
  <c r="BI72" i="3"/>
  <c r="BK72" i="3"/>
  <c r="BI71" i="3"/>
  <c r="BM71" i="3"/>
  <c r="BI70" i="3"/>
  <c r="BM70" i="3"/>
  <c r="BI69" i="3"/>
  <c r="BJ69" i="3"/>
  <c r="BL69" i="3"/>
  <c r="BI68" i="3"/>
  <c r="BK68" i="3"/>
  <c r="BI67" i="3"/>
  <c r="BJ67" i="3"/>
  <c r="BL67" i="3"/>
  <c r="BI66" i="3"/>
  <c r="BM66" i="3"/>
  <c r="BI65" i="3"/>
  <c r="BJ65" i="3"/>
  <c r="BL65" i="3"/>
  <c r="BI64" i="3"/>
  <c r="BK64" i="3"/>
  <c r="BI63" i="3"/>
  <c r="BJ63" i="3"/>
  <c r="BL63" i="3"/>
  <c r="BI62" i="3"/>
  <c r="BM62" i="3"/>
  <c r="BI61" i="3"/>
  <c r="BM61" i="3"/>
  <c r="BJ61" i="3"/>
  <c r="BL61" i="3"/>
  <c r="BI60" i="3"/>
  <c r="BK60" i="3"/>
  <c r="BI59" i="3"/>
  <c r="BJ59" i="3"/>
  <c r="BL59" i="3"/>
  <c r="BI58" i="3"/>
  <c r="BM58" i="3"/>
  <c r="BI57" i="3"/>
  <c r="BK57" i="3"/>
  <c r="BI56" i="3"/>
  <c r="BK56" i="3"/>
  <c r="BI55" i="3"/>
  <c r="BK55" i="3"/>
  <c r="BJ55" i="3"/>
  <c r="BL55" i="3"/>
  <c r="BI54" i="3"/>
  <c r="BM54" i="3"/>
  <c r="BI53" i="3"/>
  <c r="BM53" i="3"/>
  <c r="BI52" i="3"/>
  <c r="BM52" i="3"/>
  <c r="BI51" i="3"/>
  <c r="BJ51" i="3"/>
  <c r="BL51" i="3"/>
  <c r="BI50" i="3"/>
  <c r="BM50" i="3"/>
  <c r="BI49" i="3"/>
  <c r="BM49" i="3"/>
  <c r="BI48" i="3"/>
  <c r="BI47" i="3"/>
  <c r="BJ47" i="3"/>
  <c r="BL47" i="3"/>
  <c r="BI46" i="3"/>
  <c r="BI45" i="3"/>
  <c r="BM45" i="3"/>
  <c r="BI44" i="3"/>
  <c r="BK44" i="3"/>
  <c r="BI43" i="3"/>
  <c r="BJ43" i="3"/>
  <c r="BL43" i="3"/>
  <c r="BI42" i="3"/>
  <c r="BI41" i="3"/>
  <c r="BM41" i="3"/>
  <c r="BI40" i="3"/>
  <c r="BK40" i="3"/>
  <c r="BI39" i="3"/>
  <c r="BJ39" i="3"/>
  <c r="BL39" i="3"/>
  <c r="BI38" i="3"/>
  <c r="BM38" i="3"/>
  <c r="BI37" i="3"/>
  <c r="BM37" i="3"/>
  <c r="BI36" i="3"/>
  <c r="BK36" i="3"/>
  <c r="BI35" i="3"/>
  <c r="BJ35" i="3"/>
  <c r="BL35" i="3"/>
  <c r="BI34" i="3"/>
  <c r="BM34" i="3"/>
  <c r="BI33" i="3"/>
  <c r="BM33" i="3"/>
  <c r="BI32" i="3"/>
  <c r="BK32" i="3"/>
  <c r="BI31" i="3"/>
  <c r="BJ31" i="3"/>
  <c r="BL31" i="3"/>
  <c r="BI30" i="3"/>
  <c r="BM30" i="3"/>
  <c r="BI29" i="3"/>
  <c r="BM29" i="3"/>
  <c r="BI28" i="3"/>
  <c r="BK28" i="3"/>
  <c r="BI27" i="3"/>
  <c r="BJ27" i="3"/>
  <c r="BL27" i="3"/>
  <c r="BI26" i="3"/>
  <c r="BM26" i="3"/>
  <c r="BI25" i="3"/>
  <c r="BM25" i="3"/>
  <c r="BI24" i="3"/>
  <c r="BK24" i="3"/>
  <c r="BI23" i="3"/>
  <c r="BJ23" i="3"/>
  <c r="BL23" i="3"/>
  <c r="BI22" i="3"/>
  <c r="BM22" i="3"/>
  <c r="BI21" i="3"/>
  <c r="BM21" i="3"/>
  <c r="BI20" i="3"/>
  <c r="BK20" i="3"/>
  <c r="BI19" i="3"/>
  <c r="BJ19" i="3"/>
  <c r="BL19" i="3"/>
  <c r="BI18" i="3"/>
  <c r="BM18" i="3"/>
  <c r="BI17" i="3"/>
  <c r="BM17" i="3"/>
  <c r="BI16" i="3"/>
  <c r="BK16" i="3"/>
  <c r="BI15" i="3"/>
  <c r="BJ15" i="3"/>
  <c r="BL15" i="3"/>
  <c r="BI14" i="3"/>
  <c r="BM14" i="3"/>
  <c r="BI13" i="3"/>
  <c r="BM13" i="3"/>
  <c r="BI12" i="3"/>
  <c r="BK12" i="3"/>
  <c r="BI11" i="3"/>
  <c r="BJ11" i="3"/>
  <c r="BL11" i="3"/>
  <c r="BI10" i="3"/>
  <c r="BM10" i="3"/>
  <c r="BI9" i="3"/>
  <c r="BM9" i="3"/>
  <c r="BI8" i="3"/>
  <c r="BK8" i="3"/>
  <c r="BI7" i="3"/>
  <c r="BJ7" i="3"/>
  <c r="BL7" i="3"/>
  <c r="BI6" i="3"/>
  <c r="BM6" i="3"/>
  <c r="BI5" i="3"/>
  <c r="BM5" i="3"/>
  <c r="BI4" i="3"/>
  <c r="BK4" i="3"/>
  <c r="BI3" i="3"/>
  <c r="BJ3" i="3"/>
  <c r="BL3" i="3"/>
  <c r="BI2" i="3"/>
  <c r="BM2" i="3"/>
  <c r="BR202" i="2"/>
  <c r="BK202" i="2"/>
  <c r="BD202" i="2"/>
  <c r="BR201" i="2"/>
  <c r="BK201" i="2"/>
  <c r="BD201" i="2"/>
  <c r="BR202" i="1"/>
  <c r="BR201" i="1"/>
  <c r="BK202" i="1"/>
  <c r="BK201" i="1"/>
  <c r="BD202" i="1"/>
  <c r="BD201" i="1"/>
  <c r="AW202" i="1"/>
  <c r="AW201" i="1"/>
  <c r="AW202" i="2"/>
  <c r="AW201" i="2"/>
  <c r="BK2" i="3"/>
  <c r="BK3" i="3"/>
  <c r="BK5" i="3"/>
  <c r="BK6" i="3"/>
  <c r="BK7" i="3"/>
  <c r="BK9" i="3"/>
  <c r="BK10" i="3"/>
  <c r="BK11" i="3"/>
  <c r="BK13" i="3"/>
  <c r="BK14" i="3"/>
  <c r="BK15" i="3"/>
  <c r="BK17" i="3"/>
  <c r="BK18" i="3"/>
  <c r="BK19" i="3"/>
  <c r="BK21" i="3"/>
  <c r="BK22" i="3"/>
  <c r="BK23" i="3"/>
  <c r="BK25" i="3"/>
  <c r="BK26" i="3"/>
  <c r="BK27" i="3"/>
  <c r="BK29" i="3"/>
  <c r="BK30" i="3"/>
  <c r="BK31" i="3"/>
  <c r="BK33" i="3"/>
  <c r="BK34" i="3"/>
  <c r="BK35" i="3"/>
  <c r="BK37" i="3"/>
  <c r="BK38" i="3"/>
  <c r="BK39" i="3"/>
  <c r="BK41" i="3"/>
  <c r="BK42" i="3"/>
  <c r="BK43" i="3"/>
  <c r="BK45" i="3"/>
  <c r="BK46" i="3"/>
  <c r="BK47" i="3"/>
  <c r="BK48" i="3"/>
  <c r="BK49" i="3"/>
  <c r="BK50" i="3"/>
  <c r="BK51" i="3"/>
  <c r="BK52" i="3"/>
  <c r="BK53" i="3"/>
  <c r="BK54" i="3"/>
  <c r="BK58" i="3"/>
  <c r="BK59" i="3"/>
  <c r="BK61" i="3"/>
  <c r="BK62" i="3"/>
  <c r="BK63" i="3"/>
  <c r="BK65" i="3"/>
  <c r="BK66" i="3"/>
  <c r="BK67" i="3"/>
  <c r="BK69" i="3"/>
  <c r="BK70" i="3"/>
  <c r="BK71" i="3"/>
  <c r="BK73" i="3"/>
  <c r="BK74" i="3"/>
  <c r="BK77" i="3"/>
  <c r="BK78" i="3"/>
  <c r="BK81" i="3"/>
  <c r="BK82" i="3"/>
  <c r="BK85" i="3"/>
  <c r="BK86" i="3"/>
  <c r="BK89" i="3"/>
  <c r="BK90" i="3"/>
  <c r="BK93" i="3"/>
  <c r="BK94" i="3"/>
  <c r="BK96" i="3"/>
  <c r="BK97" i="3"/>
  <c r="BK98" i="3"/>
  <c r="BK100" i="3"/>
  <c r="BK101" i="3"/>
  <c r="BK102" i="3"/>
  <c r="BK104" i="3"/>
  <c r="BK105" i="3"/>
  <c r="BK106" i="3"/>
  <c r="BK108" i="3"/>
  <c r="BK109" i="3"/>
  <c r="BK110" i="3"/>
  <c r="BK112" i="3"/>
  <c r="BK113" i="3"/>
  <c r="BK114" i="3"/>
  <c r="BK116" i="3"/>
  <c r="BK117" i="3"/>
  <c r="BK118" i="3"/>
  <c r="BK121" i="3"/>
  <c r="BK122" i="3"/>
  <c r="BK124" i="3"/>
  <c r="BK125" i="3"/>
  <c r="BK126" i="3"/>
  <c r="BK128" i="3"/>
  <c r="BK129" i="3"/>
  <c r="BK130" i="3"/>
  <c r="BK132" i="3"/>
  <c r="BK133" i="3"/>
  <c r="BK134" i="3"/>
  <c r="BK136" i="3"/>
  <c r="BK137" i="3"/>
  <c r="BK138" i="3"/>
  <c r="BK140" i="3"/>
  <c r="BK141" i="3"/>
  <c r="BK142" i="3"/>
  <c r="BK144" i="3"/>
  <c r="BK145" i="3"/>
  <c r="BK214" i="3"/>
  <c r="BL210" i="3"/>
  <c r="BK210" i="3"/>
  <c r="BK211" i="3"/>
  <c r="BK218" i="3"/>
  <c r="BJ32" i="3"/>
  <c r="BL32" i="3"/>
  <c r="BJ34" i="3"/>
  <c r="BL34" i="3"/>
  <c r="BJ16" i="3"/>
  <c r="BL16" i="3"/>
  <c r="BJ36" i="3"/>
  <c r="BL36" i="3"/>
  <c r="BJ92" i="3"/>
  <c r="BL92" i="3"/>
  <c r="BJ26" i="3"/>
  <c r="BL26" i="3"/>
  <c r="BJ97" i="3"/>
  <c r="BL97" i="3"/>
  <c r="BJ116" i="3"/>
  <c r="BL116" i="3"/>
  <c r="BJ57" i="3"/>
  <c r="BL57" i="3"/>
  <c r="BJ64" i="3"/>
  <c r="BL64" i="3"/>
  <c r="BJ68" i="3"/>
  <c r="BL68" i="3"/>
  <c r="BJ78" i="3"/>
  <c r="BL78" i="3"/>
  <c r="BJ121" i="3"/>
  <c r="BL121" i="3"/>
  <c r="BJ52" i="3"/>
  <c r="BL52" i="3"/>
  <c r="BJ76" i="3"/>
  <c r="BL76" i="3"/>
  <c r="BJ84" i="3"/>
  <c r="BL84" i="3"/>
  <c r="BJ94" i="3"/>
  <c r="BL94" i="3"/>
  <c r="BJ10" i="3"/>
  <c r="BL10" i="3"/>
  <c r="BJ12" i="3"/>
  <c r="BL12" i="3"/>
  <c r="BJ24" i="3"/>
  <c r="BL24" i="3"/>
  <c r="BJ44" i="3"/>
  <c r="BL44" i="3"/>
  <c r="BJ50" i="3"/>
  <c r="BL50" i="3"/>
  <c r="BJ108" i="3"/>
  <c r="BL108" i="3"/>
  <c r="BM111" i="3"/>
  <c r="BM119" i="3"/>
  <c r="BM59" i="3"/>
  <c r="BM65" i="3"/>
  <c r="BK203" i="3"/>
  <c r="BJ4" i="3"/>
  <c r="BL4" i="3"/>
  <c r="BJ6" i="3"/>
  <c r="BL6" i="3"/>
  <c r="BJ40" i="3"/>
  <c r="BL40" i="3"/>
  <c r="BJ66" i="3"/>
  <c r="BL66" i="3"/>
  <c r="BJ86" i="3"/>
  <c r="BL86" i="3"/>
  <c r="BJ112" i="3"/>
  <c r="BL112" i="3"/>
  <c r="BJ120" i="3"/>
  <c r="BL120" i="3"/>
  <c r="BJ133" i="3"/>
  <c r="BL133" i="3"/>
  <c r="BR203" i="3"/>
  <c r="BM48" i="3"/>
  <c r="BJ48" i="3"/>
  <c r="BL48" i="3"/>
  <c r="BJ8" i="3"/>
  <c r="BL8" i="3"/>
  <c r="BJ22" i="3"/>
  <c r="BL22" i="3"/>
  <c r="BJ28" i="3"/>
  <c r="BL28" i="3"/>
  <c r="BM42" i="3"/>
  <c r="BJ42" i="3"/>
  <c r="BL42" i="3"/>
  <c r="BM46" i="3"/>
  <c r="BJ46" i="3"/>
  <c r="BL46" i="3"/>
  <c r="BJ2" i="3"/>
  <c r="BL2" i="3"/>
  <c r="BJ14" i="3"/>
  <c r="BL14" i="3"/>
  <c r="BJ18" i="3"/>
  <c r="BL18" i="3"/>
  <c r="BJ20" i="3"/>
  <c r="BL20" i="3"/>
  <c r="BJ30" i="3"/>
  <c r="BL30" i="3"/>
  <c r="BJ38" i="3"/>
  <c r="BL38" i="3"/>
  <c r="BJ56" i="3"/>
  <c r="BL56" i="3"/>
  <c r="BJ60" i="3"/>
  <c r="BL60" i="3"/>
  <c r="BJ70" i="3"/>
  <c r="BL70" i="3"/>
  <c r="BJ72" i="3"/>
  <c r="BL72" i="3"/>
  <c r="BJ74" i="3"/>
  <c r="BL74" i="3"/>
  <c r="BJ88" i="3"/>
  <c r="BL88" i="3"/>
  <c r="BJ90" i="3"/>
  <c r="BL90" i="3"/>
  <c r="BJ96" i="3"/>
  <c r="BL96" i="3"/>
  <c r="BJ103" i="3"/>
  <c r="BL103" i="3"/>
  <c r="BJ104" i="3"/>
  <c r="BL104" i="3"/>
  <c r="BJ105" i="3"/>
  <c r="BL105" i="3"/>
  <c r="BJ109" i="3"/>
  <c r="BL109" i="3"/>
  <c r="BJ115" i="3"/>
  <c r="BL115" i="3"/>
  <c r="BJ125" i="3"/>
  <c r="BL125" i="3"/>
  <c r="BM56" i="3"/>
  <c r="BM60" i="3"/>
  <c r="BM103" i="3"/>
  <c r="BM115" i="3"/>
  <c r="BJ141" i="3"/>
  <c r="BL141" i="3"/>
  <c r="BJ145" i="3"/>
  <c r="BL145" i="3"/>
  <c r="BJ54" i="3"/>
  <c r="BL54" i="3"/>
  <c r="BM57" i="3"/>
  <c r="BJ58" i="3"/>
  <c r="BL58" i="3"/>
  <c r="BJ62" i="3"/>
  <c r="BL62" i="3"/>
  <c r="BJ80" i="3"/>
  <c r="BL80" i="3"/>
  <c r="BJ82" i="3"/>
  <c r="BL82" i="3"/>
  <c r="BJ111" i="3"/>
  <c r="BL111" i="3"/>
  <c r="BJ119" i="3"/>
  <c r="BL119" i="3"/>
  <c r="BM120" i="3"/>
  <c r="BJ129" i="3"/>
  <c r="BL129" i="3"/>
  <c r="BJ137" i="3"/>
  <c r="BL137" i="3"/>
  <c r="BK203" i="2"/>
  <c r="BD203" i="2"/>
  <c r="AW203" i="1"/>
  <c r="BM4" i="3"/>
  <c r="BJ5" i="3"/>
  <c r="BL5" i="3"/>
  <c r="BM8" i="3"/>
  <c r="BJ9" i="3"/>
  <c r="BL9" i="3"/>
  <c r="BM12" i="3"/>
  <c r="BJ13" i="3"/>
  <c r="BL13" i="3"/>
  <c r="BM16" i="3"/>
  <c r="BJ17" i="3"/>
  <c r="BL17" i="3"/>
  <c r="BM20" i="3"/>
  <c r="BJ21" i="3"/>
  <c r="BL21" i="3"/>
  <c r="BM24" i="3"/>
  <c r="BJ25" i="3"/>
  <c r="BL25" i="3"/>
  <c r="BM28" i="3"/>
  <c r="BJ29" i="3"/>
  <c r="BL29" i="3"/>
  <c r="BM32" i="3"/>
  <c r="BJ33" i="3"/>
  <c r="BL33" i="3"/>
  <c r="BM36" i="3"/>
  <c r="BJ37" i="3"/>
  <c r="BL37" i="3"/>
  <c r="BM40" i="3"/>
  <c r="BJ41" i="3"/>
  <c r="BL41" i="3"/>
  <c r="BM44" i="3"/>
  <c r="BJ45" i="3"/>
  <c r="BL45" i="3"/>
  <c r="BJ49" i="3"/>
  <c r="BL49" i="3"/>
  <c r="BJ53" i="3"/>
  <c r="BL53" i="3"/>
  <c r="BJ71" i="3"/>
  <c r="BL71" i="3"/>
  <c r="BM3" i="3"/>
  <c r="BM7" i="3"/>
  <c r="BM11" i="3"/>
  <c r="BM15" i="3"/>
  <c r="BM19" i="3"/>
  <c r="BM23" i="3"/>
  <c r="BM27" i="3"/>
  <c r="BM31" i="3"/>
  <c r="BM35" i="3"/>
  <c r="BM39" i="3"/>
  <c r="BM43" i="3"/>
  <c r="BM47" i="3"/>
  <c r="BM51" i="3"/>
  <c r="BM55" i="3"/>
  <c r="BM67" i="3"/>
  <c r="BM69" i="3"/>
  <c r="BM63" i="3"/>
  <c r="BM64" i="3"/>
  <c r="BM68" i="3"/>
  <c r="BM72" i="3"/>
  <c r="BJ73" i="3"/>
  <c r="BL73" i="3"/>
  <c r="BM76" i="3"/>
  <c r="BJ77" i="3"/>
  <c r="BL77" i="3"/>
  <c r="BM80" i="3"/>
  <c r="BJ81" i="3"/>
  <c r="BL81" i="3"/>
  <c r="BM84" i="3"/>
  <c r="BJ85" i="3"/>
  <c r="BL85" i="3"/>
  <c r="BM88" i="3"/>
  <c r="BJ89" i="3"/>
  <c r="BL89" i="3"/>
  <c r="BM92" i="3"/>
  <c r="BJ93" i="3"/>
  <c r="BL93" i="3"/>
  <c r="BM75" i="3"/>
  <c r="BM79" i="3"/>
  <c r="BM83" i="3"/>
  <c r="BM87" i="3"/>
  <c r="BM91" i="3"/>
  <c r="BM95" i="3"/>
  <c r="BM99" i="3"/>
  <c r="BM101" i="3"/>
  <c r="BM102" i="3"/>
  <c r="BM107" i="3"/>
  <c r="BM110" i="3"/>
  <c r="BM113" i="3"/>
  <c r="BM117" i="3"/>
  <c r="BM122" i="3"/>
  <c r="BM123" i="3"/>
  <c r="BM124" i="3"/>
  <c r="BM126" i="3"/>
  <c r="BM127" i="3"/>
  <c r="BM128" i="3"/>
  <c r="BM130" i="3"/>
  <c r="BM131" i="3"/>
  <c r="BM134" i="3"/>
  <c r="BM135" i="3"/>
  <c r="BM138" i="3"/>
  <c r="BM139" i="3"/>
  <c r="BM140" i="3"/>
  <c r="BM142" i="3"/>
  <c r="BM143" i="3"/>
  <c r="BK213" i="3"/>
  <c r="BJ102" i="3"/>
  <c r="BL102" i="3"/>
  <c r="BJ110" i="3"/>
  <c r="BL110" i="3"/>
  <c r="BJ75" i="3"/>
  <c r="BL75" i="3"/>
  <c r="BJ79" i="3"/>
  <c r="BL79" i="3"/>
  <c r="BJ83" i="3"/>
  <c r="BJ87" i="3"/>
  <c r="BL87" i="3"/>
  <c r="BJ91" i="3"/>
  <c r="BL91" i="3"/>
  <c r="BJ95" i="3"/>
  <c r="BL95" i="3"/>
  <c r="BJ99" i="3"/>
  <c r="BL99" i="3"/>
  <c r="BJ107" i="3"/>
  <c r="BL107" i="3"/>
  <c r="BJ114" i="3"/>
  <c r="BL114" i="3"/>
  <c r="BJ118" i="3"/>
  <c r="BL118" i="3"/>
  <c r="BJ98" i="3"/>
  <c r="BL98" i="3"/>
  <c r="BJ106" i="3"/>
  <c r="BL106" i="3"/>
  <c r="BJ140" i="3"/>
  <c r="BL140" i="3"/>
  <c r="BJ124" i="3"/>
  <c r="BL124" i="3"/>
  <c r="BJ128" i="3"/>
  <c r="BL128" i="3"/>
  <c r="BJ136" i="3"/>
  <c r="BL136" i="3"/>
  <c r="BJ132" i="3"/>
  <c r="BL132" i="3"/>
  <c r="BJ144" i="3"/>
  <c r="BL144" i="3"/>
  <c r="BD203" i="3"/>
  <c r="BJ123" i="3"/>
  <c r="BL123" i="3"/>
  <c r="BJ127" i="3"/>
  <c r="BL127" i="3"/>
  <c r="BJ131" i="3"/>
  <c r="BL131" i="3"/>
  <c r="BJ135" i="3"/>
  <c r="BL135" i="3"/>
  <c r="BJ139" i="3"/>
  <c r="BL139" i="3"/>
  <c r="BJ143" i="3"/>
  <c r="BL143" i="3"/>
  <c r="BR203" i="2"/>
  <c r="BR199" i="1"/>
  <c r="BR203" i="1"/>
  <c r="BK203" i="1"/>
  <c r="BD203" i="1"/>
  <c r="AW203" i="2"/>
  <c r="AW202" i="3"/>
  <c r="AW201" i="3"/>
  <c r="AW203" i="3"/>
  <c r="BL83" i="3"/>
  <c r="BK212" i="3"/>
  <c r="BL209" i="3"/>
  <c r="BK209" i="3"/>
  <c r="BK196" i="3"/>
  <c r="BK197" i="3"/>
  <c r="BK204" i="3"/>
  <c r="BR199" i="3"/>
  <c r="BK198" i="3"/>
  <c r="BK199" i="3"/>
  <c r="BD196" i="3"/>
  <c r="BD197" i="3"/>
  <c r="BD204" i="3"/>
  <c r="BL196" i="3"/>
  <c r="BK199" i="2"/>
  <c r="BR200" i="2"/>
  <c r="BR198" i="2"/>
  <c r="BD199" i="2"/>
  <c r="BR196" i="2"/>
  <c r="BR197" i="2"/>
  <c r="BR204" i="2"/>
  <c r="BD200" i="2"/>
  <c r="BD198" i="2"/>
  <c r="AW196" i="1"/>
  <c r="AW197" i="1"/>
  <c r="AW204" i="1"/>
  <c r="AW195" i="1"/>
  <c r="BK199" i="1"/>
  <c r="BR200" i="1"/>
  <c r="BK198" i="1"/>
  <c r="BD199" i="1"/>
  <c r="AW198" i="1"/>
  <c r="BK200" i="1"/>
  <c r="BL196" i="1"/>
  <c r="AW200" i="1"/>
  <c r="AW199" i="1"/>
  <c r="BK195" i="3"/>
  <c r="BD195" i="3"/>
  <c r="BE196" i="3"/>
  <c r="BR196" i="3"/>
  <c r="BR197" i="3"/>
  <c r="BR204" i="3"/>
  <c r="BR200" i="3"/>
  <c r="BS196" i="3"/>
  <c r="BK200" i="3"/>
  <c r="BE195" i="3"/>
  <c r="BD200" i="3"/>
  <c r="BD199" i="3"/>
  <c r="BS195" i="3"/>
  <c r="BR195" i="3"/>
  <c r="BR198" i="3"/>
  <c r="BL195" i="3"/>
  <c r="BD198" i="3"/>
  <c r="BS195" i="2"/>
  <c r="BR199" i="2"/>
  <c r="BE196" i="2"/>
  <c r="BS196" i="2"/>
  <c r="BD195" i="2"/>
  <c r="BK200" i="2"/>
  <c r="BL196" i="2"/>
  <c r="BK196" i="2"/>
  <c r="BK197" i="2"/>
  <c r="BK204" i="2"/>
  <c r="BL195" i="2"/>
  <c r="BK195" i="2"/>
  <c r="BK198" i="2"/>
  <c r="BR195" i="2"/>
  <c r="BD196" i="2"/>
  <c r="BD197" i="2"/>
  <c r="BD204" i="2"/>
  <c r="BE195" i="2"/>
  <c r="BS195" i="1"/>
  <c r="BR195" i="1"/>
  <c r="BR198" i="1"/>
  <c r="BR196" i="1"/>
  <c r="BR197" i="1"/>
  <c r="BR204" i="1"/>
  <c r="BS196" i="1"/>
  <c r="BK195" i="1"/>
  <c r="BL195" i="1"/>
  <c r="BK196" i="1"/>
  <c r="BK197" i="1"/>
  <c r="BK204" i="1"/>
  <c r="BD200" i="1"/>
  <c r="BE196" i="1"/>
  <c r="BD196" i="1"/>
  <c r="BD197" i="1"/>
  <c r="BE195" i="1"/>
  <c r="BD195" i="1"/>
  <c r="BD198" i="1"/>
  <c r="AX196" i="1"/>
  <c r="AX195" i="1"/>
  <c r="AW200" i="2"/>
  <c r="AX196" i="2"/>
  <c r="AW196" i="2"/>
  <c r="AW197" i="2"/>
  <c r="AW204" i="2"/>
  <c r="AW198" i="2"/>
  <c r="AW195" i="2"/>
  <c r="AW199" i="2"/>
  <c r="AX195" i="2"/>
  <c r="AW198" i="3"/>
  <c r="AW199" i="3"/>
  <c r="AW196" i="3"/>
  <c r="AW197" i="3"/>
  <c r="AW204" i="3"/>
  <c r="AW200" i="3"/>
  <c r="AW195" i="3"/>
  <c r="AX196" i="3"/>
  <c r="AX195" i="3"/>
</calcChain>
</file>

<file path=xl/sharedStrings.xml><?xml version="1.0" encoding="utf-8"?>
<sst xmlns="http://schemas.openxmlformats.org/spreadsheetml/2006/main" count="841" uniqueCount="60">
  <si>
    <t>%</t>
  </si>
  <si>
    <t>NT (%)</t>
  </si>
  <si>
    <t>K_VC=2,4</t>
  </si>
  <si>
    <t>K_VC=2,2</t>
  </si>
  <si>
    <t>K_VC=4,2</t>
  </si>
  <si>
    <t>K_VC=4,4</t>
  </si>
  <si>
    <t>K_VC=6,2</t>
  </si>
  <si>
    <t>K_VC=6,4</t>
  </si>
  <si>
    <t>error (e)</t>
  </si>
  <si>
    <t>abs(e)</t>
  </si>
  <si>
    <t>e^2</t>
  </si>
  <si>
    <t>MAD=</t>
  </si>
  <si>
    <t>MSE=</t>
  </si>
  <si>
    <t>RMSE=</t>
  </si>
  <si>
    <t>MAPE=</t>
  </si>
  <si>
    <t>abs(e)/Z</t>
  </si>
  <si>
    <t>MPE=</t>
  </si>
  <si>
    <t>e/z</t>
  </si>
  <si>
    <t>Mean Absolute Deviation</t>
  </si>
  <si>
    <t>Mean=</t>
  </si>
  <si>
    <t>SD=</t>
  </si>
  <si>
    <t>C.V=</t>
  </si>
  <si>
    <t>Residuals Sum of Squares</t>
  </si>
  <si>
    <t>RSS(SSE)=</t>
  </si>
  <si>
    <t>Means Square Error</t>
  </si>
  <si>
    <t>Root Means Square Error</t>
  </si>
  <si>
    <t xml:space="preserve">Mean Absolute Percentage Error </t>
  </si>
  <si>
    <t>RPD=</t>
  </si>
  <si>
    <t xml:space="preserve">Ratio of Performance to Deviation </t>
  </si>
  <si>
    <t xml:space="preserve">Mean Percentage Error </t>
  </si>
  <si>
    <t>Mean</t>
  </si>
  <si>
    <t>Standard Devision</t>
  </si>
  <si>
    <t>Coefficient of Variations</t>
  </si>
  <si>
    <t>Replication</t>
  </si>
  <si>
    <t>Fertilizers (A)</t>
  </si>
  <si>
    <t>Vermicompost (B)</t>
  </si>
  <si>
    <r>
      <t xml:space="preserve">A </t>
    </r>
    <r>
      <rPr>
        <sz val="11"/>
        <color theme="1"/>
        <rFont val="Calibri"/>
        <family val="2"/>
      </rPr>
      <t>×</t>
    </r>
    <r>
      <rPr>
        <sz val="11"/>
        <color theme="1"/>
        <rFont val="Arial"/>
        <family val="2"/>
        <scheme val="minor"/>
      </rPr>
      <t xml:space="preserve"> B</t>
    </r>
  </si>
  <si>
    <t>Soil Nitrogen</t>
  </si>
  <si>
    <t>Fariman</t>
  </si>
  <si>
    <t>Zahak</t>
  </si>
  <si>
    <t>Seed Nitrogen</t>
  </si>
  <si>
    <t>Fruit Nitrogen</t>
  </si>
  <si>
    <t>Leaf Nitrogen</t>
  </si>
  <si>
    <t>Root Nitrogen</t>
  </si>
  <si>
    <t>Seed Phosphore</t>
  </si>
  <si>
    <t>Fruit Phosphore</t>
  </si>
  <si>
    <t>Leaf Phosphore</t>
  </si>
  <si>
    <t>Soil Potassium</t>
  </si>
  <si>
    <t>Seed Potassium</t>
  </si>
  <si>
    <t>Fruit Potassium</t>
  </si>
  <si>
    <t>Leaf Potassium</t>
  </si>
  <si>
    <t>Root Potassium</t>
  </si>
  <si>
    <t>mg per kg</t>
  </si>
  <si>
    <t>Fruit Yield</t>
  </si>
  <si>
    <t>Soil Phosphorus</t>
  </si>
  <si>
    <t>Seed Phosphorus</t>
  </si>
  <si>
    <t>Fruit Phosphorus</t>
  </si>
  <si>
    <t>Leaf Phosphorus</t>
  </si>
  <si>
    <t>Root Phosphorus</t>
  </si>
  <si>
    <t>kg per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</si>
</sst>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00"/>
    <numFmt numFmtId="165" formatCode="0.00;[Red]0.00"/>
    <numFmt numFmtId="166" formatCode="0.0000000000000000"/>
    <numFmt numFmtId="167" formatCode="0.00000"/>
    <numFmt numFmtId="168" formatCode="0.00000000000000"/>
    <numFmt numFmtId="169" formatCode="0.00000000"/>
    <numFmt numFmtId="170" formatCode="0.0000000"/>
    <numFmt numFmtId="171" formatCode="0.000000"/>
    <numFmt numFmtId="172" formatCode="0.0000"/>
    <numFmt numFmtId="173" formatCode="0.000000000000000"/>
    <numFmt numFmtId="174" formatCode="0.0000000000000"/>
    <numFmt numFmtId="175" formatCode="0.000000000000"/>
    <numFmt numFmtId="176" formatCode="0.000000000"/>
  </numFmts>
  <fonts count="12" x14ac:knownFonts="1"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sz val="11"/>
      <color rgb="FF0070C0"/>
      <name val="Arial"/>
      <family val="2"/>
      <scheme val="minor"/>
    </font>
    <font>
      <sz val="11"/>
      <color rgb="FF00B0F0"/>
      <name val="Arial"/>
      <family val="2"/>
      <scheme val="minor"/>
    </font>
    <font>
      <sz val="11"/>
      <color rgb="FFFFC000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9" fontId="9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2" borderId="0" xfId="0" applyFill="1"/>
    <xf numFmtId="0" fontId="0" fillId="0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0" xfId="2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9" fontId="5" fillId="0" borderId="0" xfId="0" applyNumberFormat="1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72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73" fontId="5" fillId="0" borderId="0" xfId="0" applyNumberFormat="1" applyFont="1" applyAlignment="1">
      <alignment horizontal="center" vertical="center"/>
    </xf>
    <xf numFmtId="175" fontId="5" fillId="0" borderId="0" xfId="0" applyNumberFormat="1" applyFont="1" applyAlignment="1">
      <alignment horizontal="center" vertical="center"/>
    </xf>
    <xf numFmtId="174" fontId="5" fillId="0" borderId="0" xfId="0" applyNumberFormat="1" applyFont="1" applyAlignment="1">
      <alignment horizontal="center" vertical="center"/>
    </xf>
  </cellXfs>
  <cellStyles count="3">
    <cellStyle name="Normal 2" xfId="1" xr:uid="{00000000-0005-0000-0000-000001000000}"/>
    <cellStyle name="درصد" xfId="2" builtinId="5"/>
    <cellStyle name="معمول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9.xml" /><Relationship Id="rId1" Type="http://schemas.microsoft.com/office/2011/relationships/chartStyle" Target="style9.xml" 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0.xml" /><Relationship Id="rId1" Type="http://schemas.microsoft.com/office/2011/relationships/chartStyle" Target="style10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1.xml" /><Relationship Id="rId1" Type="http://schemas.microsoft.com/office/2011/relationships/chartStyle" Target="style11.xml" 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2.xml" /><Relationship Id="rId1" Type="http://schemas.microsoft.com/office/2011/relationships/chartStyle" Target="style12.xml" 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3.xml" /><Relationship Id="rId1" Type="http://schemas.microsoft.com/office/2011/relationships/chartStyle" Target="style13.xml" 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4.xml" /><Relationship Id="rId1" Type="http://schemas.microsoft.com/office/2011/relationships/chartStyle" Target="style14.xml" 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 /><Relationship Id="rId1" Type="http://schemas.microsoft.com/office/2011/relationships/chartStyle" Target="style4.xml" 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 /><Relationship Id="rId1" Type="http://schemas.microsoft.com/office/2011/relationships/chartStyle" Target="style5.xml" 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 /><Relationship Id="rId1" Type="http://schemas.microsoft.com/office/2011/relationships/chartStyle" Target="style6.xml" 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 /><Relationship Id="rId1" Type="http://schemas.microsoft.com/office/2011/relationships/chartStyle" Target="style7.xml" 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 /><Relationship Id="rId1" Type="http://schemas.microsoft.com/office/2011/relationships/chartStyle" Target="style8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'Soil Nitrogen'!$Z$148</c:f>
              <c:strCache>
                <c:ptCount val="1"/>
                <c:pt idx="0">
                  <c:v>K_VC=2,2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Nitrogen'!$AA$146:$AA$153</c:f>
              <c:numCache>
                <c:formatCode>General</c:formatCode>
                <c:ptCount val="8"/>
                <c:pt idx="0">
                  <c:v>1.8853486872501799</c:v>
                </c:pt>
                <c:pt idx="1">
                  <c:v>2.6682225905458798</c:v>
                </c:pt>
                <c:pt idx="2">
                  <c:v>3.4513340981682599</c:v>
                </c:pt>
                <c:pt idx="3">
                  <c:v>4.2346378827603903</c:v>
                </c:pt>
                <c:pt idx="4">
                  <c:v>5.01808861330555</c:v>
                </c:pt>
                <c:pt idx="5">
                  <c:v>5.8016409503068598</c:v>
                </c:pt>
                <c:pt idx="6">
                  <c:v>6.58524955751981</c:v>
                </c:pt>
                <c:pt idx="7">
                  <c:v>7.36886910047523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C1E-2E43-B13B-14055BA707DE}"/>
            </c:ext>
          </c:extLst>
        </c:ser>
        <c:ser>
          <c:idx val="1"/>
          <c:order val="1"/>
          <c:tx>
            <c:strRef>
              <c:f>'Soil Nitrogen'!$Z$149</c:f>
              <c:strCache>
                <c:ptCount val="1"/>
                <c:pt idx="0">
                  <c:v>K_VC=2,4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Nitrogen'!$AA$154:$AA$161</c:f>
              <c:numCache>
                <c:formatCode>General</c:formatCode>
                <c:ptCount val="8"/>
                <c:pt idx="0">
                  <c:v>1.93646881597287</c:v>
                </c:pt>
                <c:pt idx="1">
                  <c:v>2.7159746747709401</c:v>
                </c:pt>
                <c:pt idx="2">
                  <c:v>3.49571729116705</c:v>
                </c:pt>
                <c:pt idx="3">
                  <c:v>4.2756515326980598</c:v>
                </c:pt>
                <c:pt idx="4">
                  <c:v>5.0557322621605598</c:v>
                </c:pt>
                <c:pt idx="5">
                  <c:v>5.8359143356536096</c:v>
                </c:pt>
                <c:pt idx="6">
                  <c:v>6.6161526134635897</c:v>
                </c:pt>
                <c:pt idx="7">
                  <c:v>7.3964019531047498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C1E-2E43-B13B-14055BA707DE}"/>
            </c:ext>
          </c:extLst>
        </c:ser>
        <c:ser>
          <c:idx val="2"/>
          <c:order val="2"/>
          <c:tx>
            <c:strRef>
              <c:f>'Soil Nitrogen'!$Z$150</c:f>
              <c:strCache>
                <c:ptCount val="1"/>
                <c:pt idx="0">
                  <c:v>K_VC=4,2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Nitrogen'!$AA$162:$AA$169</c:f>
              <c:numCache>
                <c:formatCode>General</c:formatCode>
                <c:ptCount val="8"/>
                <c:pt idx="0">
                  <c:v>1.8649848007587899</c:v>
                </c:pt>
                <c:pt idx="1">
                  <c:v>2.6538552413183298</c:v>
                </c:pt>
                <c:pt idx="2">
                  <c:v>3.4429633807483602</c:v>
                </c:pt>
                <c:pt idx="3">
                  <c:v>4.2322635469970802</c:v>
                </c:pt>
                <c:pt idx="4">
                  <c:v>5.0217100586631096</c:v>
                </c:pt>
                <c:pt idx="5">
                  <c:v>5.8112572314674198</c:v>
                </c:pt>
                <c:pt idx="6">
                  <c:v>6.60085938185129</c:v>
                </c:pt>
                <c:pt idx="7">
                  <c:v>7.3904708282423499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C1E-2E43-B13B-14055BA707DE}"/>
            </c:ext>
          </c:extLst>
        </c:ser>
        <c:ser>
          <c:idx val="3"/>
          <c:order val="3"/>
          <c:tx>
            <c:strRef>
              <c:f>'Soil Nitrogen'!$Z$151</c:f>
              <c:strCache>
                <c:ptCount val="1"/>
                <c:pt idx="0">
                  <c:v>K_VC=4,4</c:v>
                </c:pt>
              </c:strCache>
            </c:strRef>
          </c:tx>
          <c:spPr>
            <a:ln w="2222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square"/>
            <c:size val="4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Nitrogen'!$AA$170:$AA$177</c:f>
              <c:numCache>
                <c:formatCode>General</c:formatCode>
                <c:ptCount val="8"/>
                <c:pt idx="0">
                  <c:v>1.8571788917904899</c:v>
                </c:pt>
                <c:pt idx="1">
                  <c:v>2.6426678812747801</c:v>
                </c:pt>
                <c:pt idx="2">
                  <c:v>3.42839486055508</c:v>
                </c:pt>
                <c:pt idx="3">
                  <c:v>4.21431435124377</c:v>
                </c:pt>
                <c:pt idx="4">
                  <c:v>5.00038086990007</c:v>
                </c:pt>
                <c:pt idx="5">
                  <c:v>5.7865489264293402</c:v>
                </c:pt>
                <c:pt idx="6">
                  <c:v>6.57277303303617</c:v>
                </c:pt>
                <c:pt idx="7">
                  <c:v>7.35900770427524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C1E-2E43-B13B-14055BA707DE}"/>
            </c:ext>
          </c:extLst>
        </c:ser>
        <c:ser>
          <c:idx val="4"/>
          <c:order val="4"/>
          <c:tx>
            <c:strRef>
              <c:f>'Soil Nitrogen'!$Z$152</c:f>
              <c:strCache>
                <c:ptCount val="1"/>
                <c:pt idx="0">
                  <c:v>K_VC=6,2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triangle"/>
            <c:size val="4"/>
            <c:spPr>
              <a:solidFill>
                <a:srgbClr val="FF0000"/>
              </a:solidFill>
              <a:ln w="9525">
                <a:solidFill>
                  <a:srgbClr val="FF0000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Nitrogen'!$AA$178:$AA$185</c:f>
              <c:numCache>
                <c:formatCode>General</c:formatCode>
                <c:ptCount val="8"/>
                <c:pt idx="0">
                  <c:v>1.88485925303011</c:v>
                </c:pt>
                <c:pt idx="1">
                  <c:v>2.6770037710155399</c:v>
                </c:pt>
                <c:pt idx="2">
                  <c:v>3.4693854039322001</c:v>
                </c:pt>
                <c:pt idx="3">
                  <c:v>4.2619582883924396</c:v>
                </c:pt>
                <c:pt idx="4">
                  <c:v>5.0546765555225601</c:v>
                </c:pt>
                <c:pt idx="5">
                  <c:v>5.8474943311410197</c:v>
                </c:pt>
                <c:pt idx="6">
                  <c:v>6.6403657411026797</c:v>
                </c:pt>
                <c:pt idx="7">
                  <c:v>7.4332449173269097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C1E-2E43-B13B-14055BA707DE}"/>
            </c:ext>
          </c:extLst>
        </c:ser>
        <c:ser>
          <c:idx val="5"/>
          <c:order val="5"/>
          <c:tx>
            <c:strRef>
              <c:f>'Soil Nitrogen'!$Z$153</c:f>
              <c:strCache>
                <c:ptCount val="1"/>
                <c:pt idx="0">
                  <c:v>K_VC=6,4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Nitrogen'!$AA$186:$AA$193</c:f>
              <c:numCache>
                <c:formatCode>General</c:formatCode>
                <c:ptCount val="8"/>
                <c:pt idx="0">
                  <c:v>1.81826600602271</c:v>
                </c:pt>
                <c:pt idx="1">
                  <c:v>2.6070272654467699</c:v>
                </c:pt>
                <c:pt idx="2">
                  <c:v>3.39602706349232</c:v>
                </c:pt>
                <c:pt idx="3">
                  <c:v>4.1852197337864601</c:v>
                </c:pt>
                <c:pt idx="4">
                  <c:v>4.9745596024365897</c:v>
                </c:pt>
                <c:pt idx="5">
                  <c:v>5.7640009911081398</c:v>
                </c:pt>
                <c:pt idx="6">
                  <c:v>6.5534982212628101</c:v>
                </c:pt>
                <c:pt idx="7">
                  <c:v>7.3430056188624704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C1E-2E43-B13B-14055BA70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684096"/>
        <c:axId val="135686400"/>
      </c:scatterChart>
      <c:valAx>
        <c:axId val="135684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 cap="none" baseline="0"/>
                  <a:t>Soil Nitrogen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1" i="0" u="none" strike="noStrike" kern="1200" cap="non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cap="all" spc="120" normalizeH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35686400"/>
        <c:crosses val="autoZero"/>
        <c:crossBetween val="midCat"/>
      </c:valAx>
      <c:valAx>
        <c:axId val="135686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 cap="none" baseline="0"/>
                  <a:t>Seed Nitrogen (%)</a:t>
                </a:r>
              </a:p>
            </c:rich>
          </c:tx>
          <c:layout>
            <c:manualLayout>
              <c:xMode val="edge"/>
              <c:yMode val="edge"/>
              <c:x val="1.7012781402216789E-2"/>
              <c:y val="0.25092373869932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1" i="0" u="none" strike="noStrike" kern="1200" cap="non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35684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a-I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300" baseline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'Soil Nitrogen'!$Z$148</c:f>
              <c:strCache>
                <c:ptCount val="1"/>
                <c:pt idx="0">
                  <c:v>K_VC=2,2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Nitrogen'!$AE$146:$AE$153</c:f>
              <c:numCache>
                <c:formatCode>General</c:formatCode>
                <c:ptCount val="8"/>
                <c:pt idx="0">
                  <c:v>4.9708160000000001</c:v>
                </c:pt>
                <c:pt idx="1">
                  <c:v>4.6828070000000004</c:v>
                </c:pt>
                <c:pt idx="2">
                  <c:v>4.3947969999999996</c:v>
                </c:pt>
                <c:pt idx="3">
                  <c:v>4.1067879999999999</c:v>
                </c:pt>
                <c:pt idx="4">
                  <c:v>3.818778</c:v>
                </c:pt>
                <c:pt idx="5">
                  <c:v>3.5307689999999998</c:v>
                </c:pt>
                <c:pt idx="6">
                  <c:v>3.2427589999999999</c:v>
                </c:pt>
                <c:pt idx="7">
                  <c:v>2.9547500000000002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DE-174D-968F-8ED5E63E3C4B}"/>
            </c:ext>
          </c:extLst>
        </c:ser>
        <c:ser>
          <c:idx val="1"/>
          <c:order val="1"/>
          <c:tx>
            <c:strRef>
              <c:f>'Soil Nitrogen'!$Z$149</c:f>
              <c:strCache>
                <c:ptCount val="1"/>
                <c:pt idx="0">
                  <c:v>K_VC=2,4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Nitrogen'!$AE$154:$AE$161</c:f>
              <c:numCache>
                <c:formatCode>General</c:formatCode>
                <c:ptCount val="8"/>
                <c:pt idx="0">
                  <c:v>4.9708160000000001</c:v>
                </c:pt>
                <c:pt idx="1">
                  <c:v>4.6828070000000004</c:v>
                </c:pt>
                <c:pt idx="2">
                  <c:v>4.3947969999999996</c:v>
                </c:pt>
                <c:pt idx="3">
                  <c:v>4.1067879999999999</c:v>
                </c:pt>
                <c:pt idx="4">
                  <c:v>3.818778</c:v>
                </c:pt>
                <c:pt idx="5">
                  <c:v>3.5307689999999998</c:v>
                </c:pt>
                <c:pt idx="6">
                  <c:v>3.2427589999999999</c:v>
                </c:pt>
                <c:pt idx="7">
                  <c:v>2.9547500000000002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DE-174D-968F-8ED5E63E3C4B}"/>
            </c:ext>
          </c:extLst>
        </c:ser>
        <c:ser>
          <c:idx val="2"/>
          <c:order val="2"/>
          <c:tx>
            <c:strRef>
              <c:f>'Soil Nitrogen'!$Z$150</c:f>
              <c:strCache>
                <c:ptCount val="1"/>
                <c:pt idx="0">
                  <c:v>K_VC=4,2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Nitrogen'!$AE$162:$AE$169</c:f>
              <c:numCache>
                <c:formatCode>General</c:formatCode>
                <c:ptCount val="8"/>
                <c:pt idx="0">
                  <c:v>4.9708160000000001</c:v>
                </c:pt>
                <c:pt idx="1">
                  <c:v>4.6828070000000004</c:v>
                </c:pt>
                <c:pt idx="2">
                  <c:v>4.3947969999999996</c:v>
                </c:pt>
                <c:pt idx="3">
                  <c:v>4.1067879999999999</c:v>
                </c:pt>
                <c:pt idx="4">
                  <c:v>3.818778</c:v>
                </c:pt>
                <c:pt idx="5">
                  <c:v>3.5307689999999998</c:v>
                </c:pt>
                <c:pt idx="6">
                  <c:v>3.2427589999999999</c:v>
                </c:pt>
                <c:pt idx="7">
                  <c:v>2.9547500000000002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EDE-174D-968F-8ED5E63E3C4B}"/>
            </c:ext>
          </c:extLst>
        </c:ser>
        <c:ser>
          <c:idx val="3"/>
          <c:order val="3"/>
          <c:tx>
            <c:strRef>
              <c:f>'Soil Nitrogen'!$Z$151</c:f>
              <c:strCache>
                <c:ptCount val="1"/>
                <c:pt idx="0">
                  <c:v>K_VC=4,4</c:v>
                </c:pt>
              </c:strCache>
            </c:strRef>
          </c:tx>
          <c:spPr>
            <a:ln w="2222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square"/>
            <c:size val="4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Nitrogen'!$AE$170:$AE$177</c:f>
              <c:numCache>
                <c:formatCode>General</c:formatCode>
                <c:ptCount val="8"/>
                <c:pt idx="0">
                  <c:v>4.9708160000000001</c:v>
                </c:pt>
                <c:pt idx="1">
                  <c:v>4.6828070000000004</c:v>
                </c:pt>
                <c:pt idx="2">
                  <c:v>4.3947969999999996</c:v>
                </c:pt>
                <c:pt idx="3">
                  <c:v>4.1067879999999999</c:v>
                </c:pt>
                <c:pt idx="4">
                  <c:v>3.818778</c:v>
                </c:pt>
                <c:pt idx="5">
                  <c:v>3.5307689999999998</c:v>
                </c:pt>
                <c:pt idx="6">
                  <c:v>3.2427589999999999</c:v>
                </c:pt>
                <c:pt idx="7">
                  <c:v>2.9547500000000002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EDE-174D-968F-8ED5E63E3C4B}"/>
            </c:ext>
          </c:extLst>
        </c:ser>
        <c:ser>
          <c:idx val="4"/>
          <c:order val="4"/>
          <c:tx>
            <c:strRef>
              <c:f>'Soil Nitrogen'!$Z$152</c:f>
              <c:strCache>
                <c:ptCount val="1"/>
                <c:pt idx="0">
                  <c:v>K_VC=6,2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triangle"/>
            <c:size val="4"/>
            <c:spPr>
              <a:solidFill>
                <a:srgbClr val="FF0000"/>
              </a:solidFill>
              <a:ln w="9525">
                <a:solidFill>
                  <a:srgbClr val="FF0000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Nitrogen'!$AE$178:$AE$185</c:f>
              <c:numCache>
                <c:formatCode>General</c:formatCode>
                <c:ptCount val="8"/>
                <c:pt idx="0">
                  <c:v>4.9708160000000001</c:v>
                </c:pt>
                <c:pt idx="1">
                  <c:v>4.6828070000000004</c:v>
                </c:pt>
                <c:pt idx="2">
                  <c:v>4.3947969999999996</c:v>
                </c:pt>
                <c:pt idx="3">
                  <c:v>4.1067879999999999</c:v>
                </c:pt>
                <c:pt idx="4">
                  <c:v>3.818778</c:v>
                </c:pt>
                <c:pt idx="5">
                  <c:v>3.5307689999999998</c:v>
                </c:pt>
                <c:pt idx="6">
                  <c:v>3.2427589999999999</c:v>
                </c:pt>
                <c:pt idx="7">
                  <c:v>2.9547500000000002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EDE-174D-968F-8ED5E63E3C4B}"/>
            </c:ext>
          </c:extLst>
        </c:ser>
        <c:ser>
          <c:idx val="5"/>
          <c:order val="5"/>
          <c:tx>
            <c:strRef>
              <c:f>'Soil Nitrogen'!$Z$153</c:f>
              <c:strCache>
                <c:ptCount val="1"/>
                <c:pt idx="0">
                  <c:v>K_VC=6,4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Nitrogen'!$AE$186:$AE$193</c:f>
              <c:numCache>
                <c:formatCode>General</c:formatCode>
                <c:ptCount val="8"/>
                <c:pt idx="0">
                  <c:v>4.9708160000000001</c:v>
                </c:pt>
                <c:pt idx="1">
                  <c:v>4.6828070000000004</c:v>
                </c:pt>
                <c:pt idx="2">
                  <c:v>4.3947969999999996</c:v>
                </c:pt>
                <c:pt idx="3">
                  <c:v>4.1067879999999999</c:v>
                </c:pt>
                <c:pt idx="4">
                  <c:v>3.818778</c:v>
                </c:pt>
                <c:pt idx="5">
                  <c:v>3.5307689999999998</c:v>
                </c:pt>
                <c:pt idx="6">
                  <c:v>3.2427589999999999</c:v>
                </c:pt>
                <c:pt idx="7">
                  <c:v>2.9547500000000002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EDE-174D-968F-8ED5E63E3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595712"/>
        <c:axId val="156606464"/>
      </c:scatterChart>
      <c:valAx>
        <c:axId val="156595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 cap="none" baseline="0"/>
                  <a:t>Soil Nitrogen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6606464"/>
        <c:crosses val="autoZero"/>
        <c:crossBetween val="midCat"/>
      </c:valAx>
      <c:valAx>
        <c:axId val="1566064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300" b="1" i="0" baseline="0">
                    <a:effectLst/>
                  </a:rPr>
                  <a:t>Fruit Yield</a:t>
                </a:r>
                <a:r>
                  <a:rPr lang="en-GB" sz="1300" b="1" i="0" baseline="0">
                    <a:effectLst/>
                  </a:rPr>
                  <a:t> </a:t>
                </a:r>
                <a:r>
                  <a:rPr lang="en-US" sz="1300" b="1" i="0" baseline="0">
                    <a:effectLst/>
                  </a:rPr>
                  <a:t>(kg per plant)</a:t>
                </a:r>
                <a:endParaRPr lang="en-GB" sz="1300">
                  <a:effectLst/>
                </a:endParaRPr>
              </a:p>
            </c:rich>
          </c:tx>
          <c:layout>
            <c:manualLayout>
              <c:xMode val="edge"/>
              <c:yMode val="edge"/>
              <c:x val="1.9232833323836806E-2"/>
              <c:y val="0.22777559055118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6595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a-I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300" baseline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'Soil Nitrogen'!$AA$1</c:f>
              <c:strCache>
                <c:ptCount val="1"/>
                <c:pt idx="0">
                  <c:v>Seed Nitrogen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23930222222222222"/>
                  <c:y val="-9.1426071741032371E-4"/>
                </c:manualLayout>
              </c:layout>
              <c:numFmt formatCode="General" sourceLinked="0"/>
            </c:trendlineLbl>
          </c:trendline>
          <c:xVal>
            <c:numRef>
              <c:f>'Soil Nitrogen'!$U$2:$U$193</c:f>
              <c:numCache>
                <c:formatCode>0.00</c:formatCode>
                <c:ptCount val="192"/>
                <c:pt idx="0">
                  <c:v>1.9178571428571429</c:v>
                </c:pt>
                <c:pt idx="1">
                  <c:v>1.9071428571428573</c:v>
                </c:pt>
                <c:pt idx="2">
                  <c:v>1.8571428571428574</c:v>
                </c:pt>
                <c:pt idx="3">
                  <c:v>2.1</c:v>
                </c:pt>
                <c:pt idx="4">
                  <c:v>1.9785714285714286</c:v>
                </c:pt>
                <c:pt idx="5">
                  <c:v>1.9571428571428575</c:v>
                </c:pt>
                <c:pt idx="6">
                  <c:v>1.8357142857142861</c:v>
                </c:pt>
                <c:pt idx="7">
                  <c:v>1.8142857142857145</c:v>
                </c:pt>
                <c:pt idx="8">
                  <c:v>1.4642857142857142</c:v>
                </c:pt>
                <c:pt idx="9">
                  <c:v>1.9078571428571431</c:v>
                </c:pt>
                <c:pt idx="10">
                  <c:v>1.8978571428571429</c:v>
                </c:pt>
                <c:pt idx="11">
                  <c:v>1.9571428571428575</c:v>
                </c:pt>
                <c:pt idx="12">
                  <c:v>1.8357142857142861</c:v>
                </c:pt>
                <c:pt idx="13">
                  <c:v>1.6285714285714288</c:v>
                </c:pt>
                <c:pt idx="14">
                  <c:v>2.035714285714286</c:v>
                </c:pt>
                <c:pt idx="15">
                  <c:v>1.5071428571428576</c:v>
                </c:pt>
                <c:pt idx="16">
                  <c:v>1.6500000000000001</c:v>
                </c:pt>
                <c:pt idx="17">
                  <c:v>1.8357142857142861</c:v>
                </c:pt>
                <c:pt idx="18">
                  <c:v>1.9357142857142857</c:v>
                </c:pt>
                <c:pt idx="19">
                  <c:v>1.8857142857142857</c:v>
                </c:pt>
                <c:pt idx="20">
                  <c:v>1.8142857142857145</c:v>
                </c:pt>
                <c:pt idx="21">
                  <c:v>1.7428571428571429</c:v>
                </c:pt>
                <c:pt idx="22">
                  <c:v>1.5071428571428576</c:v>
                </c:pt>
                <c:pt idx="23">
                  <c:v>1.8357142857142861</c:v>
                </c:pt>
                <c:pt idx="24">
                  <c:v>1.9357142857142857</c:v>
                </c:pt>
                <c:pt idx="25">
                  <c:v>1.8357142857142861</c:v>
                </c:pt>
                <c:pt idx="26">
                  <c:v>1.7714285714285716</c:v>
                </c:pt>
                <c:pt idx="27">
                  <c:v>2.0714285714285716</c:v>
                </c:pt>
                <c:pt idx="28">
                  <c:v>1.892857142857143</c:v>
                </c:pt>
                <c:pt idx="29">
                  <c:v>1.8571428571428574</c:v>
                </c:pt>
                <c:pt idx="30">
                  <c:v>1.6500000000000001</c:v>
                </c:pt>
                <c:pt idx="31">
                  <c:v>1.8857142857142857</c:v>
                </c:pt>
                <c:pt idx="32">
                  <c:v>1.4428571428571431</c:v>
                </c:pt>
                <c:pt idx="33">
                  <c:v>2</c:v>
                </c:pt>
                <c:pt idx="34">
                  <c:v>1.9142857142857141</c:v>
                </c:pt>
                <c:pt idx="35">
                  <c:v>1.9142857142857141</c:v>
                </c:pt>
                <c:pt idx="36">
                  <c:v>1.9428571428571428</c:v>
                </c:pt>
                <c:pt idx="37">
                  <c:v>1.5428571428571431</c:v>
                </c:pt>
                <c:pt idx="38">
                  <c:v>1.8714285714285717</c:v>
                </c:pt>
                <c:pt idx="39">
                  <c:v>1.5857142857142856</c:v>
                </c:pt>
                <c:pt idx="40">
                  <c:v>1.5714285714285716</c:v>
                </c:pt>
                <c:pt idx="41">
                  <c:v>1.755714285714286</c:v>
                </c:pt>
                <c:pt idx="42">
                  <c:v>1.8857142857142857</c:v>
                </c:pt>
                <c:pt idx="43">
                  <c:v>1.9585714285714286</c:v>
                </c:pt>
                <c:pt idx="44">
                  <c:v>1.892857142857143</c:v>
                </c:pt>
                <c:pt idx="45">
                  <c:v>1.9071428571428573</c:v>
                </c:pt>
                <c:pt idx="46">
                  <c:v>1.5714285714285716</c:v>
                </c:pt>
                <c:pt idx="47">
                  <c:v>1.7500000000000002</c:v>
                </c:pt>
                <c:pt idx="48">
                  <c:v>1.8357142857142861</c:v>
                </c:pt>
                <c:pt idx="49">
                  <c:v>1.7</c:v>
                </c:pt>
                <c:pt idx="50">
                  <c:v>1.7642857142857142</c:v>
                </c:pt>
                <c:pt idx="51">
                  <c:v>1.5428571428571431</c:v>
                </c:pt>
                <c:pt idx="52">
                  <c:v>1.8714285714285717</c:v>
                </c:pt>
                <c:pt idx="53">
                  <c:v>2.035714285714286</c:v>
                </c:pt>
                <c:pt idx="54">
                  <c:v>1.6714285714285715</c:v>
                </c:pt>
                <c:pt idx="55">
                  <c:v>1.9785714285714286</c:v>
                </c:pt>
                <c:pt idx="56">
                  <c:v>1.4857142857142858</c:v>
                </c:pt>
                <c:pt idx="57">
                  <c:v>2.0785714285714287</c:v>
                </c:pt>
                <c:pt idx="58">
                  <c:v>1.8642857142857145</c:v>
                </c:pt>
                <c:pt idx="59">
                  <c:v>1.8</c:v>
                </c:pt>
                <c:pt idx="60">
                  <c:v>1.9142857142857141</c:v>
                </c:pt>
                <c:pt idx="61">
                  <c:v>1.7142857142857144</c:v>
                </c:pt>
                <c:pt idx="62">
                  <c:v>1.9785714285714286</c:v>
                </c:pt>
                <c:pt idx="63">
                  <c:v>1.5857142857142856</c:v>
                </c:pt>
                <c:pt idx="64">
                  <c:v>1.6321428571428573</c:v>
                </c:pt>
                <c:pt idx="65">
                  <c:v>1.9142857142857141</c:v>
                </c:pt>
                <c:pt idx="66">
                  <c:v>1.8357142857142861</c:v>
                </c:pt>
                <c:pt idx="67">
                  <c:v>1.8142857142857145</c:v>
                </c:pt>
                <c:pt idx="68">
                  <c:v>1.7285714285714286</c:v>
                </c:pt>
                <c:pt idx="69">
                  <c:v>1.892857142857143</c:v>
                </c:pt>
                <c:pt idx="70">
                  <c:v>1.4485714285714286</c:v>
                </c:pt>
                <c:pt idx="71">
                  <c:v>1.7500000000000002</c:v>
                </c:pt>
                <c:pt idx="72">
                  <c:v>2.08</c:v>
                </c:pt>
                <c:pt idx="73">
                  <c:v>2.8100000000000005</c:v>
                </c:pt>
                <c:pt idx="74">
                  <c:v>2.2200000000000002</c:v>
                </c:pt>
                <c:pt idx="75">
                  <c:v>2.56</c:v>
                </c:pt>
                <c:pt idx="76">
                  <c:v>2.09</c:v>
                </c:pt>
                <c:pt idx="77">
                  <c:v>2.38</c:v>
                </c:pt>
                <c:pt idx="78">
                  <c:v>2.21</c:v>
                </c:pt>
                <c:pt idx="79">
                  <c:v>2.2599999999999998</c:v>
                </c:pt>
                <c:pt idx="80">
                  <c:v>2.41</c:v>
                </c:pt>
                <c:pt idx="81">
                  <c:v>2.21</c:v>
                </c:pt>
                <c:pt idx="82">
                  <c:v>2.81</c:v>
                </c:pt>
                <c:pt idx="83">
                  <c:v>2.86</c:v>
                </c:pt>
                <c:pt idx="84">
                  <c:v>2.67</c:v>
                </c:pt>
                <c:pt idx="85">
                  <c:v>2.94</c:v>
                </c:pt>
                <c:pt idx="86">
                  <c:v>2.74</c:v>
                </c:pt>
                <c:pt idx="87">
                  <c:v>2.54</c:v>
                </c:pt>
                <c:pt idx="88">
                  <c:v>2.6710000000000003</c:v>
                </c:pt>
                <c:pt idx="89">
                  <c:v>2.74</c:v>
                </c:pt>
                <c:pt idx="90">
                  <c:v>2.2800000000000002</c:v>
                </c:pt>
                <c:pt idx="91">
                  <c:v>2.1100000000000003</c:v>
                </c:pt>
                <c:pt idx="92">
                  <c:v>2.5700000000000003</c:v>
                </c:pt>
                <c:pt idx="93">
                  <c:v>2.6399999999999997</c:v>
                </c:pt>
                <c:pt idx="94">
                  <c:v>2.44</c:v>
                </c:pt>
                <c:pt idx="95">
                  <c:v>2.5700000000000003</c:v>
                </c:pt>
                <c:pt idx="96">
                  <c:v>2.15</c:v>
                </c:pt>
                <c:pt idx="97">
                  <c:v>2.71</c:v>
                </c:pt>
                <c:pt idx="98">
                  <c:v>2.84</c:v>
                </c:pt>
                <c:pt idx="99">
                  <c:v>2.4500000000000002</c:v>
                </c:pt>
                <c:pt idx="100">
                  <c:v>2.37</c:v>
                </c:pt>
                <c:pt idx="101">
                  <c:v>2.17</c:v>
                </c:pt>
                <c:pt idx="102">
                  <c:v>2.31</c:v>
                </c:pt>
                <c:pt idx="103">
                  <c:v>2.120000000000001</c:v>
                </c:pt>
                <c:pt idx="104">
                  <c:v>2.84</c:v>
                </c:pt>
                <c:pt idx="105">
                  <c:v>2.54</c:v>
                </c:pt>
                <c:pt idx="106">
                  <c:v>2.6000000000000014</c:v>
                </c:pt>
                <c:pt idx="107">
                  <c:v>2.86</c:v>
                </c:pt>
                <c:pt idx="108">
                  <c:v>2.5700000000000003</c:v>
                </c:pt>
                <c:pt idx="109">
                  <c:v>2.9</c:v>
                </c:pt>
                <c:pt idx="110">
                  <c:v>2.6</c:v>
                </c:pt>
                <c:pt idx="111">
                  <c:v>2.6399999999999997</c:v>
                </c:pt>
                <c:pt idx="112">
                  <c:v>2.8</c:v>
                </c:pt>
                <c:pt idx="113">
                  <c:v>2.6799999999999997</c:v>
                </c:pt>
                <c:pt idx="114">
                  <c:v>2.16</c:v>
                </c:pt>
                <c:pt idx="115">
                  <c:v>2.2199999999999998</c:v>
                </c:pt>
                <c:pt idx="116">
                  <c:v>2.4580000000000002</c:v>
                </c:pt>
                <c:pt idx="117">
                  <c:v>2.742</c:v>
                </c:pt>
                <c:pt idx="118">
                  <c:v>2.67</c:v>
                </c:pt>
                <c:pt idx="119">
                  <c:v>2.4500000000000002</c:v>
                </c:pt>
                <c:pt idx="120">
                  <c:v>2.2000000000000002</c:v>
                </c:pt>
                <c:pt idx="121">
                  <c:v>2.4500000000000002</c:v>
                </c:pt>
                <c:pt idx="122">
                  <c:v>2.15</c:v>
                </c:pt>
                <c:pt idx="123">
                  <c:v>2.61</c:v>
                </c:pt>
                <c:pt idx="124">
                  <c:v>2.2200000000000002</c:v>
                </c:pt>
                <c:pt idx="125">
                  <c:v>2.3100000000000005</c:v>
                </c:pt>
                <c:pt idx="126">
                  <c:v>2.21</c:v>
                </c:pt>
                <c:pt idx="127">
                  <c:v>2.94</c:v>
                </c:pt>
                <c:pt idx="128">
                  <c:v>2.41</c:v>
                </c:pt>
                <c:pt idx="129">
                  <c:v>2.78</c:v>
                </c:pt>
                <c:pt idx="130">
                  <c:v>2.21</c:v>
                </c:pt>
                <c:pt idx="131">
                  <c:v>2.0299999999999998</c:v>
                </c:pt>
                <c:pt idx="132">
                  <c:v>2.38</c:v>
                </c:pt>
                <c:pt idx="133">
                  <c:v>2.16</c:v>
                </c:pt>
                <c:pt idx="134">
                  <c:v>2.85</c:v>
                </c:pt>
                <c:pt idx="135">
                  <c:v>2.77</c:v>
                </c:pt>
                <c:pt idx="136">
                  <c:v>2.91</c:v>
                </c:pt>
                <c:pt idx="137">
                  <c:v>2.52</c:v>
                </c:pt>
                <c:pt idx="138">
                  <c:v>2.4</c:v>
                </c:pt>
                <c:pt idx="139">
                  <c:v>2.2199999999999998</c:v>
                </c:pt>
                <c:pt idx="140">
                  <c:v>2.6799999999999997</c:v>
                </c:pt>
                <c:pt idx="141">
                  <c:v>2.54</c:v>
                </c:pt>
                <c:pt idx="142">
                  <c:v>2.65</c:v>
                </c:pt>
                <c:pt idx="143">
                  <c:v>2.4500000000000002</c:v>
                </c:pt>
                <c:pt idx="144">
                  <c:v>1.8853486872501799</c:v>
                </c:pt>
                <c:pt idx="145">
                  <c:v>2.6682225905458798</c:v>
                </c:pt>
                <c:pt idx="146">
                  <c:v>3.4513340981682599</c:v>
                </c:pt>
                <c:pt idx="147">
                  <c:v>4.2346378827603903</c:v>
                </c:pt>
                <c:pt idx="148">
                  <c:v>5.01808861330555</c:v>
                </c:pt>
                <c:pt idx="149">
                  <c:v>5.8016409503068598</c:v>
                </c:pt>
                <c:pt idx="150">
                  <c:v>6.58524955751981</c:v>
                </c:pt>
                <c:pt idx="151">
                  <c:v>7.36886910047523</c:v>
                </c:pt>
                <c:pt idx="152">
                  <c:v>1.93646881597287</c:v>
                </c:pt>
                <c:pt idx="153">
                  <c:v>2.7159746747709401</c:v>
                </c:pt>
                <c:pt idx="154">
                  <c:v>3.49571729116705</c:v>
                </c:pt>
                <c:pt idx="155">
                  <c:v>4.2756515326980598</c:v>
                </c:pt>
                <c:pt idx="156">
                  <c:v>5.0557322621605598</c:v>
                </c:pt>
                <c:pt idx="157">
                  <c:v>5.8359143356536096</c:v>
                </c:pt>
                <c:pt idx="158">
                  <c:v>6.6161526134635897</c:v>
                </c:pt>
                <c:pt idx="159">
                  <c:v>7.3964019531047498</c:v>
                </c:pt>
                <c:pt idx="160">
                  <c:v>1.8649848007587899</c:v>
                </c:pt>
                <c:pt idx="161">
                  <c:v>2.6538552413183298</c:v>
                </c:pt>
                <c:pt idx="162">
                  <c:v>3.4429633807483602</c:v>
                </c:pt>
                <c:pt idx="163">
                  <c:v>4.2322635469970802</c:v>
                </c:pt>
                <c:pt idx="164">
                  <c:v>5.0217100586631096</c:v>
                </c:pt>
                <c:pt idx="165">
                  <c:v>5.8112572314674198</c:v>
                </c:pt>
                <c:pt idx="166">
                  <c:v>6.60085938185129</c:v>
                </c:pt>
                <c:pt idx="167">
                  <c:v>7.3904708282423499</c:v>
                </c:pt>
                <c:pt idx="168">
                  <c:v>1.8571788917904899</c:v>
                </c:pt>
                <c:pt idx="169">
                  <c:v>2.6426678812747801</c:v>
                </c:pt>
                <c:pt idx="170">
                  <c:v>3.42839486055508</c:v>
                </c:pt>
                <c:pt idx="171">
                  <c:v>4.21431435124377</c:v>
                </c:pt>
                <c:pt idx="172">
                  <c:v>5.00038086990007</c:v>
                </c:pt>
                <c:pt idx="173">
                  <c:v>5.7865489264293402</c:v>
                </c:pt>
                <c:pt idx="174">
                  <c:v>6.57277303303617</c:v>
                </c:pt>
                <c:pt idx="175">
                  <c:v>7.35900770427524</c:v>
                </c:pt>
                <c:pt idx="176">
                  <c:v>1.88485925303011</c:v>
                </c:pt>
                <c:pt idx="177">
                  <c:v>2.6770037710155399</c:v>
                </c:pt>
                <c:pt idx="178">
                  <c:v>3.4693854039322001</c:v>
                </c:pt>
                <c:pt idx="179">
                  <c:v>4.2619582883924396</c:v>
                </c:pt>
                <c:pt idx="180">
                  <c:v>5.0546765555225601</c:v>
                </c:pt>
                <c:pt idx="181">
                  <c:v>5.8474943311410197</c:v>
                </c:pt>
                <c:pt idx="182">
                  <c:v>6.6403657411026797</c:v>
                </c:pt>
                <c:pt idx="183">
                  <c:v>7.4332449173269097</c:v>
                </c:pt>
                <c:pt idx="184">
                  <c:v>1.81826600602271</c:v>
                </c:pt>
                <c:pt idx="185">
                  <c:v>2.6070272654467699</c:v>
                </c:pt>
                <c:pt idx="186">
                  <c:v>3.39602706349232</c:v>
                </c:pt>
                <c:pt idx="187">
                  <c:v>4.1852197337864601</c:v>
                </c:pt>
                <c:pt idx="188">
                  <c:v>4.9745596024365897</c:v>
                </c:pt>
                <c:pt idx="189">
                  <c:v>5.7640009911081398</c:v>
                </c:pt>
                <c:pt idx="190">
                  <c:v>6.5534982212628101</c:v>
                </c:pt>
                <c:pt idx="191">
                  <c:v>7.3430056188624704</c:v>
                </c:pt>
              </c:numCache>
            </c:numRef>
          </c:xVal>
          <c:yVal>
            <c:numRef>
              <c:f>'Soil Nitrogen'!$AA$2:$AA$193</c:f>
              <c:numCache>
                <c:formatCode>General</c:formatCode>
                <c:ptCount val="192"/>
                <c:pt idx="0">
                  <c:v>2.0711801346623999</c:v>
                </c:pt>
                <c:pt idx="1">
                  <c:v>1.9609173494324901</c:v>
                </c:pt>
                <c:pt idx="2">
                  <c:v>1.82485169106536</c:v>
                </c:pt>
                <c:pt idx="3">
                  <c:v>2.5832131452112801</c:v>
                </c:pt>
                <c:pt idx="4">
                  <c:v>2.0173103511152899</c:v>
                </c:pt>
                <c:pt idx="5">
                  <c:v>1.9098031961817501</c:v>
                </c:pt>
                <c:pt idx="6">
                  <c:v>1.80098627152674</c:v>
                </c:pt>
                <c:pt idx="7">
                  <c:v>2.0963178681317798</c:v>
                </c:pt>
                <c:pt idx="8">
                  <c:v>1.58132259067626</c:v>
                </c:pt>
                <c:pt idx="9">
                  <c:v>2.00590214779618</c:v>
                </c:pt>
                <c:pt idx="10">
                  <c:v>1.9507113860123899</c:v>
                </c:pt>
                <c:pt idx="11">
                  <c:v>1.97233414645464</c:v>
                </c:pt>
                <c:pt idx="12">
                  <c:v>1.7895356388521599</c:v>
                </c:pt>
                <c:pt idx="13">
                  <c:v>1.71198264732109</c:v>
                </c:pt>
                <c:pt idx="14">
                  <c:v>1.97148679353441</c:v>
                </c:pt>
                <c:pt idx="15">
                  <c:v>1.5618391686556701</c:v>
                </c:pt>
                <c:pt idx="16">
                  <c:v>1.62927773331793</c:v>
                </c:pt>
                <c:pt idx="17">
                  <c:v>1.8106623152451999</c:v>
                </c:pt>
                <c:pt idx="18">
                  <c:v>1.94033865048632</c:v>
                </c:pt>
                <c:pt idx="19">
                  <c:v>1.86160645196188</c:v>
                </c:pt>
                <c:pt idx="20">
                  <c:v>1.8600493902203199</c:v>
                </c:pt>
                <c:pt idx="21">
                  <c:v>1.6885188887989899</c:v>
                </c:pt>
                <c:pt idx="22">
                  <c:v>1.96008317009628</c:v>
                </c:pt>
                <c:pt idx="23">
                  <c:v>1.78952243422364</c:v>
                </c:pt>
                <c:pt idx="24">
                  <c:v>1.88873276083863</c:v>
                </c:pt>
                <c:pt idx="25">
                  <c:v>1.8507177393790499</c:v>
                </c:pt>
                <c:pt idx="26">
                  <c:v>1.8144181766827501</c:v>
                </c:pt>
                <c:pt idx="27">
                  <c:v>2.2792495514809601</c:v>
                </c:pt>
                <c:pt idx="28">
                  <c:v>1.8387676724916899</c:v>
                </c:pt>
                <c:pt idx="29">
                  <c:v>1.9355492459774799</c:v>
                </c:pt>
                <c:pt idx="30">
                  <c:v>1.5988320474667701</c:v>
                </c:pt>
                <c:pt idx="31">
                  <c:v>2.0040836675396001</c:v>
                </c:pt>
                <c:pt idx="32">
                  <c:v>1.38907354513837</c:v>
                </c:pt>
                <c:pt idx="33">
                  <c:v>1.9658315657536001</c:v>
                </c:pt>
                <c:pt idx="34">
                  <c:v>2.1515635168142602</c:v>
                </c:pt>
                <c:pt idx="35">
                  <c:v>1.8599993983815699</c:v>
                </c:pt>
                <c:pt idx="36">
                  <c:v>1.6947108840826399</c:v>
                </c:pt>
                <c:pt idx="37">
                  <c:v>1.5903882944702701</c:v>
                </c:pt>
                <c:pt idx="38">
                  <c:v>2.3389287097988101</c:v>
                </c:pt>
                <c:pt idx="39">
                  <c:v>1.5618391686556701</c:v>
                </c:pt>
                <c:pt idx="40">
                  <c:v>1.62927773331793</c:v>
                </c:pt>
                <c:pt idx="41">
                  <c:v>1.8106623152451999</c:v>
                </c:pt>
                <c:pt idx="42">
                  <c:v>1.94033865048632</c:v>
                </c:pt>
                <c:pt idx="43">
                  <c:v>1.80453537443546</c:v>
                </c:pt>
                <c:pt idx="44">
                  <c:v>1.8600493902203199</c:v>
                </c:pt>
                <c:pt idx="45">
                  <c:v>1.9414805041996299</c:v>
                </c:pt>
                <c:pt idx="46">
                  <c:v>1.60788437861711</c:v>
                </c:pt>
                <c:pt idx="47">
                  <c:v>1.9921019044658399</c:v>
                </c:pt>
                <c:pt idx="48">
                  <c:v>1.95657613815554</c:v>
                </c:pt>
                <c:pt idx="49">
                  <c:v>2.3983935515065702</c:v>
                </c:pt>
                <c:pt idx="50">
                  <c:v>1.7099085677543</c:v>
                </c:pt>
                <c:pt idx="51">
                  <c:v>1.8728120829138999</c:v>
                </c:pt>
                <c:pt idx="52">
                  <c:v>1.8658129486128301</c:v>
                </c:pt>
                <c:pt idx="53">
                  <c:v>1.9882977770782899</c:v>
                </c:pt>
                <c:pt idx="54">
                  <c:v>1.7602355375290399</c:v>
                </c:pt>
                <c:pt idx="55">
                  <c:v>1.9284272119313099</c:v>
                </c:pt>
                <c:pt idx="56">
                  <c:v>1.4510643466815201</c:v>
                </c:pt>
                <c:pt idx="57">
                  <c:v>2.0299968090329799</c:v>
                </c:pt>
                <c:pt idx="58">
                  <c:v>1.9795162032381499</c:v>
                </c:pt>
                <c:pt idx="59">
                  <c:v>2.3092193294830001</c:v>
                </c:pt>
                <c:pt idx="60">
                  <c:v>2.01314174814453</c:v>
                </c:pt>
                <c:pt idx="61">
                  <c:v>1.6596110649578899</c:v>
                </c:pt>
                <c:pt idx="62">
                  <c:v>1.92976845463582</c:v>
                </c:pt>
                <c:pt idx="63">
                  <c:v>1.5618391686556701</c:v>
                </c:pt>
                <c:pt idx="64">
                  <c:v>1.62927773331793</c:v>
                </c:pt>
                <c:pt idx="65">
                  <c:v>1.8106623152451999</c:v>
                </c:pt>
                <c:pt idx="66">
                  <c:v>1.94033865048632</c:v>
                </c:pt>
                <c:pt idx="67">
                  <c:v>1.86160645196188</c:v>
                </c:pt>
                <c:pt idx="68">
                  <c:v>1.68912452514078</c:v>
                </c:pt>
                <c:pt idx="69">
                  <c:v>1.9414805041996299</c:v>
                </c:pt>
                <c:pt idx="70">
                  <c:v>1.96008317009628</c:v>
                </c:pt>
                <c:pt idx="71">
                  <c:v>1.9921019044658399</c:v>
                </c:pt>
                <c:pt idx="72">
                  <c:v>2.0993681128385</c:v>
                </c:pt>
                <c:pt idx="73">
                  <c:v>2.3870309767502702</c:v>
                </c:pt>
                <c:pt idx="74">
                  <c:v>2.2700929042457201</c:v>
                </c:pt>
                <c:pt idx="75">
                  <c:v>2.3806592178431001</c:v>
                </c:pt>
                <c:pt idx="76">
                  <c:v>2.17342953065</c:v>
                </c:pt>
                <c:pt idx="77">
                  <c:v>2.2816852733279598</c:v>
                </c:pt>
                <c:pt idx="78">
                  <c:v>2.36585768588693</c:v>
                </c:pt>
                <c:pt idx="79">
                  <c:v>2.1715732913458599</c:v>
                </c:pt>
                <c:pt idx="80">
                  <c:v>2.4604631365842802</c:v>
                </c:pt>
                <c:pt idx="81">
                  <c:v>2.34369806804545</c:v>
                </c:pt>
                <c:pt idx="82">
                  <c:v>2.1592899561813099</c:v>
                </c:pt>
                <c:pt idx="83">
                  <c:v>2.3466381378225698</c:v>
                </c:pt>
                <c:pt idx="84">
                  <c:v>2.6185633567662001</c:v>
                </c:pt>
                <c:pt idx="85">
                  <c:v>2.6411533526728901</c:v>
                </c:pt>
                <c:pt idx="86">
                  <c:v>2.7902317937986498</c:v>
                </c:pt>
                <c:pt idx="87">
                  <c:v>2.4881620073919302</c:v>
                </c:pt>
                <c:pt idx="88">
                  <c:v>2.7696450871184499</c:v>
                </c:pt>
                <c:pt idx="89">
                  <c:v>2.5712391701148598</c:v>
                </c:pt>
                <c:pt idx="90">
                  <c:v>2.1602800358149601</c:v>
                </c:pt>
                <c:pt idx="91">
                  <c:v>2.2227756746368899</c:v>
                </c:pt>
                <c:pt idx="92">
                  <c:v>2.6218519262945699</c:v>
                </c:pt>
                <c:pt idx="93">
                  <c:v>2.5747898839298702</c:v>
                </c:pt>
                <c:pt idx="94">
                  <c:v>2.4900001632985602</c:v>
                </c:pt>
                <c:pt idx="95">
                  <c:v>2.2968261072846001</c:v>
                </c:pt>
                <c:pt idx="96">
                  <c:v>2.0993681128385</c:v>
                </c:pt>
                <c:pt idx="97">
                  <c:v>2.3870309767502702</c:v>
                </c:pt>
                <c:pt idx="98">
                  <c:v>2.2186906851386299</c:v>
                </c:pt>
                <c:pt idx="99">
                  <c:v>2.3806592178431001</c:v>
                </c:pt>
                <c:pt idx="100">
                  <c:v>2.3193311741456499</c:v>
                </c:pt>
                <c:pt idx="101">
                  <c:v>2.2269805232772</c:v>
                </c:pt>
                <c:pt idx="102">
                  <c:v>2.2592672560539002</c:v>
                </c:pt>
                <c:pt idx="103">
                  <c:v>2.1715732913458599</c:v>
                </c:pt>
                <c:pt idx="104">
                  <c:v>2.4604631365842802</c:v>
                </c:pt>
                <c:pt idx="105">
                  <c:v>2.3021064114510099</c:v>
                </c:pt>
                <c:pt idx="106">
                  <c:v>2.0829447243061399</c:v>
                </c:pt>
                <c:pt idx="107">
                  <c:v>2.3466381378225698</c:v>
                </c:pt>
                <c:pt idx="108">
                  <c:v>2.6185633567662001</c:v>
                </c:pt>
                <c:pt idx="109">
                  <c:v>2.6411533526728901</c:v>
                </c:pt>
                <c:pt idx="110">
                  <c:v>2.7902317937986498</c:v>
                </c:pt>
                <c:pt idx="111">
                  <c:v>2.7510701464024399</c:v>
                </c:pt>
                <c:pt idx="112">
                  <c:v>2.4425274365997001</c:v>
                </c:pt>
                <c:pt idx="113">
                  <c:v>2.7440942010033802</c:v>
                </c:pt>
                <c:pt idx="114">
                  <c:v>2.2115596975371798</c:v>
                </c:pt>
                <c:pt idx="115">
                  <c:v>2.2227756746368899</c:v>
                </c:pt>
                <c:pt idx="116">
                  <c:v>2.4537043844624402</c:v>
                </c:pt>
                <c:pt idx="117">
                  <c:v>2.8283263635493401</c:v>
                </c:pt>
                <c:pt idx="118">
                  <c:v>2.4900001632985602</c:v>
                </c:pt>
                <c:pt idx="119">
                  <c:v>2.5004774795369502</c:v>
                </c:pt>
                <c:pt idx="120">
                  <c:v>2.0433370212148199</c:v>
                </c:pt>
                <c:pt idx="121">
                  <c:v>2.5009818640050998</c:v>
                </c:pt>
                <c:pt idx="122">
                  <c:v>2.2700929042457201</c:v>
                </c:pt>
                <c:pt idx="123">
                  <c:v>2.1269795117241999</c:v>
                </c:pt>
                <c:pt idx="124">
                  <c:v>2.17342953065</c:v>
                </c:pt>
                <c:pt idx="125">
                  <c:v>2.2816852733279598</c:v>
                </c:pt>
                <c:pt idx="126">
                  <c:v>2.1535509761329901</c:v>
                </c:pt>
                <c:pt idx="127">
                  <c:v>2.1715732913458599</c:v>
                </c:pt>
                <c:pt idx="128">
                  <c:v>2.4604631365842802</c:v>
                </c:pt>
                <c:pt idx="129">
                  <c:v>2.34369806804545</c:v>
                </c:pt>
                <c:pt idx="130">
                  <c:v>2.1592899561813099</c:v>
                </c:pt>
                <c:pt idx="131">
                  <c:v>2.7206532208853398</c:v>
                </c:pt>
                <c:pt idx="132">
                  <c:v>2.4737291295113302</c:v>
                </c:pt>
                <c:pt idx="133">
                  <c:v>2.6411533526728901</c:v>
                </c:pt>
                <c:pt idx="134">
                  <c:v>2.6431374339948901</c:v>
                </c:pt>
                <c:pt idx="135">
                  <c:v>2.4881620073919302</c:v>
                </c:pt>
                <c:pt idx="136">
                  <c:v>2.7696450871184499</c:v>
                </c:pt>
                <c:pt idx="137">
                  <c:v>2.5712391701148598</c:v>
                </c:pt>
                <c:pt idx="138">
                  <c:v>2.1602800358149601</c:v>
                </c:pt>
                <c:pt idx="139">
                  <c:v>2.1683945951216699</c:v>
                </c:pt>
                <c:pt idx="140">
                  <c:v>2.4537043844624402</c:v>
                </c:pt>
                <c:pt idx="141">
                  <c:v>2.5747898839298702</c:v>
                </c:pt>
                <c:pt idx="142">
                  <c:v>2.4900001632985602</c:v>
                </c:pt>
                <c:pt idx="143">
                  <c:v>2.2968261072846001</c:v>
                </c:pt>
                <c:pt idx="144">
                  <c:v>1.8853486872501799</c:v>
                </c:pt>
                <c:pt idx="145">
                  <c:v>2.6682225905458798</c:v>
                </c:pt>
                <c:pt idx="146">
                  <c:v>3.4513340981682599</c:v>
                </c:pt>
                <c:pt idx="147">
                  <c:v>4.2346378827603903</c:v>
                </c:pt>
                <c:pt idx="148">
                  <c:v>5.01808861330555</c:v>
                </c:pt>
                <c:pt idx="149">
                  <c:v>5.8016409503068598</c:v>
                </c:pt>
                <c:pt idx="150">
                  <c:v>6.58524955751981</c:v>
                </c:pt>
                <c:pt idx="151">
                  <c:v>7.36886910047523</c:v>
                </c:pt>
                <c:pt idx="152">
                  <c:v>1.93646881597287</c:v>
                </c:pt>
                <c:pt idx="153">
                  <c:v>2.7159746747709401</c:v>
                </c:pt>
                <c:pt idx="154">
                  <c:v>3.49571729116705</c:v>
                </c:pt>
                <c:pt idx="155">
                  <c:v>4.2756515326980598</c:v>
                </c:pt>
                <c:pt idx="156">
                  <c:v>5.0557322621605598</c:v>
                </c:pt>
                <c:pt idx="157">
                  <c:v>5.8359143356536096</c:v>
                </c:pt>
                <c:pt idx="158">
                  <c:v>6.6161526134635897</c:v>
                </c:pt>
                <c:pt idx="159">
                  <c:v>7.3964019531047498</c:v>
                </c:pt>
                <c:pt idx="160">
                  <c:v>1.8649848007587899</c:v>
                </c:pt>
                <c:pt idx="161">
                  <c:v>2.6538552413183298</c:v>
                </c:pt>
                <c:pt idx="162">
                  <c:v>3.4429633807483602</c:v>
                </c:pt>
                <c:pt idx="163">
                  <c:v>4.2322635469970802</c:v>
                </c:pt>
                <c:pt idx="164">
                  <c:v>5.0217100586631096</c:v>
                </c:pt>
                <c:pt idx="165">
                  <c:v>5.8112572314674198</c:v>
                </c:pt>
                <c:pt idx="166">
                  <c:v>6.60085938185129</c:v>
                </c:pt>
                <c:pt idx="167">
                  <c:v>7.3904708282423499</c:v>
                </c:pt>
                <c:pt idx="168">
                  <c:v>1.8571788917904899</c:v>
                </c:pt>
                <c:pt idx="169">
                  <c:v>2.6426678812747801</c:v>
                </c:pt>
                <c:pt idx="170">
                  <c:v>3.42839486055508</c:v>
                </c:pt>
                <c:pt idx="171">
                  <c:v>4.21431435124377</c:v>
                </c:pt>
                <c:pt idx="172">
                  <c:v>5.00038086990007</c:v>
                </c:pt>
                <c:pt idx="173">
                  <c:v>5.7865489264293402</c:v>
                </c:pt>
                <c:pt idx="174">
                  <c:v>6.57277303303617</c:v>
                </c:pt>
                <c:pt idx="175">
                  <c:v>7.35900770427524</c:v>
                </c:pt>
                <c:pt idx="176">
                  <c:v>1.88485925303011</c:v>
                </c:pt>
                <c:pt idx="177">
                  <c:v>2.6770037710155399</c:v>
                </c:pt>
                <c:pt idx="178">
                  <c:v>3.4693854039322001</c:v>
                </c:pt>
                <c:pt idx="179">
                  <c:v>4.2619582883924396</c:v>
                </c:pt>
                <c:pt idx="180">
                  <c:v>5.0546765555225601</c:v>
                </c:pt>
                <c:pt idx="181">
                  <c:v>5.8474943311410197</c:v>
                </c:pt>
                <c:pt idx="182">
                  <c:v>6.6403657411026797</c:v>
                </c:pt>
                <c:pt idx="183">
                  <c:v>7.4332449173269097</c:v>
                </c:pt>
                <c:pt idx="184">
                  <c:v>1.81826600602271</c:v>
                </c:pt>
                <c:pt idx="185">
                  <c:v>2.6070272654467699</c:v>
                </c:pt>
                <c:pt idx="186">
                  <c:v>3.39602706349232</c:v>
                </c:pt>
                <c:pt idx="187">
                  <c:v>4.1852197337864601</c:v>
                </c:pt>
                <c:pt idx="188">
                  <c:v>4.9745596024365897</c:v>
                </c:pt>
                <c:pt idx="189">
                  <c:v>5.7640009911081398</c:v>
                </c:pt>
                <c:pt idx="190">
                  <c:v>6.5534982212628101</c:v>
                </c:pt>
                <c:pt idx="191">
                  <c:v>7.3430056188624704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35-DE4C-A7BF-948A43DE6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623616"/>
        <c:axId val="156625536"/>
      </c:scatterChart>
      <c:valAx>
        <c:axId val="156623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Observed Seed Nitrogen (%)</a:t>
                </a:r>
                <a:endParaRPr lang="en-GB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56625536"/>
        <c:crosses val="autoZero"/>
        <c:crossBetween val="midCat"/>
      </c:valAx>
      <c:valAx>
        <c:axId val="1566255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Predicted Seed Nitrogen (%)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66236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300" baseline="0">
          <a:latin typeface="Times New Roman" panose="02020603050405020304" pitchFamily="18" charset="0"/>
          <a:cs typeface="B Nazanin" panose="00000400000000000000" pitchFamily="2" charset="-78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'Soil Nitrogen'!$AB$1</c:f>
              <c:strCache>
                <c:ptCount val="1"/>
                <c:pt idx="0">
                  <c:v>Fruit Nitrogen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8.0656666666666668E-2"/>
                  <c:y val="3.7153689122193059E-3"/>
                </c:manualLayout>
              </c:layout>
              <c:numFmt formatCode="General" sourceLinked="0"/>
            </c:trendlineLbl>
          </c:trendline>
          <c:xVal>
            <c:numRef>
              <c:f>'Soil Nitrogen'!$V$2:$V$193</c:f>
              <c:numCache>
                <c:formatCode>0.00</c:formatCode>
                <c:ptCount val="192"/>
                <c:pt idx="0">
                  <c:v>0.8928571428571429</c:v>
                </c:pt>
                <c:pt idx="1">
                  <c:v>1.1642857142857144</c:v>
                </c:pt>
                <c:pt idx="2">
                  <c:v>1.0214285714285714</c:v>
                </c:pt>
                <c:pt idx="3">
                  <c:v>1.1000000000000001</c:v>
                </c:pt>
                <c:pt idx="4">
                  <c:v>1.2642857142857145</c:v>
                </c:pt>
                <c:pt idx="5">
                  <c:v>0.95000000000000007</c:v>
                </c:pt>
                <c:pt idx="6">
                  <c:v>0.94285714285714295</c:v>
                </c:pt>
                <c:pt idx="7">
                  <c:v>0.90714285714285725</c:v>
                </c:pt>
                <c:pt idx="8">
                  <c:v>0.8928571428571429</c:v>
                </c:pt>
                <c:pt idx="9">
                  <c:v>1.0214285714285714</c:v>
                </c:pt>
                <c:pt idx="10">
                  <c:v>0.85714285714285721</c:v>
                </c:pt>
                <c:pt idx="11">
                  <c:v>1.3357142857142859</c:v>
                </c:pt>
                <c:pt idx="12">
                  <c:v>1.142857142857143</c:v>
                </c:pt>
                <c:pt idx="13">
                  <c:v>1.142857142857143</c:v>
                </c:pt>
                <c:pt idx="14">
                  <c:v>0.86428571428571432</c:v>
                </c:pt>
                <c:pt idx="15">
                  <c:v>1.3571428571428572</c:v>
                </c:pt>
                <c:pt idx="16">
                  <c:v>1.092857142857143</c:v>
                </c:pt>
                <c:pt idx="17">
                  <c:v>1.0000000000000002</c:v>
                </c:pt>
                <c:pt idx="18">
                  <c:v>1.2857142857142856</c:v>
                </c:pt>
                <c:pt idx="19">
                  <c:v>0.92857142857142871</c:v>
                </c:pt>
                <c:pt idx="20">
                  <c:v>0.90714285714285725</c:v>
                </c:pt>
                <c:pt idx="21">
                  <c:v>1.0000000000000002</c:v>
                </c:pt>
                <c:pt idx="22">
                  <c:v>0.85714285714285721</c:v>
                </c:pt>
                <c:pt idx="23">
                  <c:v>0.90714285714285725</c:v>
                </c:pt>
                <c:pt idx="24">
                  <c:v>0.91428571428571437</c:v>
                </c:pt>
                <c:pt idx="25">
                  <c:v>1.092857142857143</c:v>
                </c:pt>
                <c:pt idx="26">
                  <c:v>1.142857142857143</c:v>
                </c:pt>
                <c:pt idx="27">
                  <c:v>1.1642857142857144</c:v>
                </c:pt>
                <c:pt idx="28">
                  <c:v>1.2857142857142856</c:v>
                </c:pt>
                <c:pt idx="29">
                  <c:v>1.0000000000000002</c:v>
                </c:pt>
                <c:pt idx="30">
                  <c:v>0.95000000000000007</c:v>
                </c:pt>
                <c:pt idx="31">
                  <c:v>1.0000000000000002</c:v>
                </c:pt>
                <c:pt idx="32">
                  <c:v>0.87857142857142867</c:v>
                </c:pt>
                <c:pt idx="33">
                  <c:v>0.94285714285714295</c:v>
                </c:pt>
                <c:pt idx="34">
                  <c:v>1.0714285714285714</c:v>
                </c:pt>
                <c:pt idx="35">
                  <c:v>1.142857142857143</c:v>
                </c:pt>
                <c:pt idx="36">
                  <c:v>1.142857142857143</c:v>
                </c:pt>
                <c:pt idx="37">
                  <c:v>1.142857142857143</c:v>
                </c:pt>
                <c:pt idx="38">
                  <c:v>0.85714285714285721</c:v>
                </c:pt>
                <c:pt idx="39">
                  <c:v>1.2857142857142858</c:v>
                </c:pt>
                <c:pt idx="40">
                  <c:v>1.142857142857143</c:v>
                </c:pt>
                <c:pt idx="41">
                  <c:v>1.0000000000000002</c:v>
                </c:pt>
                <c:pt idx="42">
                  <c:v>1.3571428571428572</c:v>
                </c:pt>
                <c:pt idx="43">
                  <c:v>0.90714285714285725</c:v>
                </c:pt>
                <c:pt idx="44">
                  <c:v>0.95000000000000007</c:v>
                </c:pt>
                <c:pt idx="45">
                  <c:v>0.85714285714285721</c:v>
                </c:pt>
                <c:pt idx="46">
                  <c:v>0.85714285714285721</c:v>
                </c:pt>
                <c:pt idx="47">
                  <c:v>0.80714285714285727</c:v>
                </c:pt>
                <c:pt idx="48">
                  <c:v>0.90714285714285725</c:v>
                </c:pt>
                <c:pt idx="49">
                  <c:v>1.1928571428571431</c:v>
                </c:pt>
                <c:pt idx="50">
                  <c:v>1.05</c:v>
                </c:pt>
                <c:pt idx="51">
                  <c:v>1.092857142857143</c:v>
                </c:pt>
                <c:pt idx="52">
                  <c:v>1.2857142857142856</c:v>
                </c:pt>
                <c:pt idx="53">
                  <c:v>1.0714285714285714</c:v>
                </c:pt>
                <c:pt idx="54">
                  <c:v>0.97857142857142876</c:v>
                </c:pt>
                <c:pt idx="55">
                  <c:v>0.85714285714285721</c:v>
                </c:pt>
                <c:pt idx="56">
                  <c:v>0.87142857142857144</c:v>
                </c:pt>
                <c:pt idx="57">
                  <c:v>1.05</c:v>
                </c:pt>
                <c:pt idx="58">
                  <c:v>0.90714285714285725</c:v>
                </c:pt>
                <c:pt idx="59">
                  <c:v>1.142857142857143</c:v>
                </c:pt>
                <c:pt idx="60">
                  <c:v>1.0000000000000002</c:v>
                </c:pt>
                <c:pt idx="61">
                  <c:v>1.0714285714285714</c:v>
                </c:pt>
                <c:pt idx="62">
                  <c:v>1.142857142857143</c:v>
                </c:pt>
                <c:pt idx="63">
                  <c:v>1.2857142857142858</c:v>
                </c:pt>
                <c:pt idx="64">
                  <c:v>1</c:v>
                </c:pt>
                <c:pt idx="65">
                  <c:v>0.85714285714285721</c:v>
                </c:pt>
                <c:pt idx="66">
                  <c:v>1.2857142857142856</c:v>
                </c:pt>
                <c:pt idx="67">
                  <c:v>0.85714285714285721</c:v>
                </c:pt>
                <c:pt idx="68">
                  <c:v>0.80714285714285727</c:v>
                </c:pt>
                <c:pt idx="69">
                  <c:v>0.78571428571428581</c:v>
                </c:pt>
                <c:pt idx="70">
                  <c:v>0.85714285714285721</c:v>
                </c:pt>
                <c:pt idx="71">
                  <c:v>0.8928571428571429</c:v>
                </c:pt>
                <c:pt idx="72">
                  <c:v>1.2229999999999999</c:v>
                </c:pt>
                <c:pt idx="73">
                  <c:v>1.5602</c:v>
                </c:pt>
                <c:pt idx="74">
                  <c:v>0.93099999999999994</c:v>
                </c:pt>
                <c:pt idx="75">
                  <c:v>1.3289999999999997</c:v>
                </c:pt>
                <c:pt idx="76">
                  <c:v>1.2603999999999997</c:v>
                </c:pt>
                <c:pt idx="77">
                  <c:v>1.407</c:v>
                </c:pt>
                <c:pt idx="78">
                  <c:v>1.302</c:v>
                </c:pt>
                <c:pt idx="79">
                  <c:v>1.3729999999999998</c:v>
                </c:pt>
                <c:pt idx="80">
                  <c:v>1.2319999999999998</c:v>
                </c:pt>
                <c:pt idx="81">
                  <c:v>1.4349999999999996</c:v>
                </c:pt>
                <c:pt idx="82">
                  <c:v>1.2599999999999998</c:v>
                </c:pt>
                <c:pt idx="83">
                  <c:v>1.27</c:v>
                </c:pt>
                <c:pt idx="84">
                  <c:v>1.37</c:v>
                </c:pt>
                <c:pt idx="85">
                  <c:v>1.75</c:v>
                </c:pt>
                <c:pt idx="86">
                  <c:v>1.5499999999999998</c:v>
                </c:pt>
                <c:pt idx="87">
                  <c:v>1.6600000000000001</c:v>
                </c:pt>
                <c:pt idx="88">
                  <c:v>1.8900000000000001</c:v>
                </c:pt>
                <c:pt idx="89">
                  <c:v>1.4500000000000002</c:v>
                </c:pt>
                <c:pt idx="90">
                  <c:v>1.44</c:v>
                </c:pt>
                <c:pt idx="91">
                  <c:v>1.3900000000000001</c:v>
                </c:pt>
                <c:pt idx="92">
                  <c:v>1.37</c:v>
                </c:pt>
                <c:pt idx="93">
                  <c:v>1.5499999999999998</c:v>
                </c:pt>
                <c:pt idx="94">
                  <c:v>1.3199999999999998</c:v>
                </c:pt>
                <c:pt idx="95">
                  <c:v>1.9900000000000002</c:v>
                </c:pt>
                <c:pt idx="96">
                  <c:v>1.2429999999999999</c:v>
                </c:pt>
                <c:pt idx="97">
                  <c:v>1.3275999999999999</c:v>
                </c:pt>
                <c:pt idx="98">
                  <c:v>1.0789999999999997</c:v>
                </c:pt>
                <c:pt idx="99">
                  <c:v>1.2439999999999998</c:v>
                </c:pt>
                <c:pt idx="100">
                  <c:v>1.282</c:v>
                </c:pt>
                <c:pt idx="101">
                  <c:v>1.4470000000000001</c:v>
                </c:pt>
                <c:pt idx="102">
                  <c:v>1.4319999999999999</c:v>
                </c:pt>
                <c:pt idx="103">
                  <c:v>1.2439999999999998</c:v>
                </c:pt>
                <c:pt idx="104">
                  <c:v>1.1349999999999998</c:v>
                </c:pt>
                <c:pt idx="105">
                  <c:v>1.339</c:v>
                </c:pt>
                <c:pt idx="106">
                  <c:v>1.21</c:v>
                </c:pt>
                <c:pt idx="107">
                  <c:v>1.29</c:v>
                </c:pt>
                <c:pt idx="108">
                  <c:v>1.4</c:v>
                </c:pt>
                <c:pt idx="109">
                  <c:v>1.65</c:v>
                </c:pt>
                <c:pt idx="110">
                  <c:v>1.7200000000000002</c:v>
                </c:pt>
                <c:pt idx="111">
                  <c:v>1.75</c:v>
                </c:pt>
                <c:pt idx="112">
                  <c:v>1.92</c:v>
                </c:pt>
                <c:pt idx="113">
                  <c:v>1.52</c:v>
                </c:pt>
                <c:pt idx="114">
                  <c:v>1.4500000000000002</c:v>
                </c:pt>
                <c:pt idx="115">
                  <c:v>1.52</c:v>
                </c:pt>
                <c:pt idx="116">
                  <c:v>1.35</c:v>
                </c:pt>
                <c:pt idx="117">
                  <c:v>1.44</c:v>
                </c:pt>
                <c:pt idx="118">
                  <c:v>1.62</c:v>
                </c:pt>
                <c:pt idx="119">
                  <c:v>1.7200000000000002</c:v>
                </c:pt>
                <c:pt idx="120">
                  <c:v>1.2199999999999998</c:v>
                </c:pt>
                <c:pt idx="121">
                  <c:v>1.2709999999999999</c:v>
                </c:pt>
                <c:pt idx="122">
                  <c:v>1.722</c:v>
                </c:pt>
                <c:pt idx="123">
                  <c:v>1.2269999999999999</c:v>
                </c:pt>
                <c:pt idx="124">
                  <c:v>1.4083999999999999</c:v>
                </c:pt>
                <c:pt idx="125">
                  <c:v>1.7001999999999997</c:v>
                </c:pt>
                <c:pt idx="126">
                  <c:v>1.4349999999999996</c:v>
                </c:pt>
                <c:pt idx="127">
                  <c:v>1.2999999999999998</c:v>
                </c:pt>
                <c:pt idx="128">
                  <c:v>1.093</c:v>
                </c:pt>
                <c:pt idx="129">
                  <c:v>1.278</c:v>
                </c:pt>
                <c:pt idx="130">
                  <c:v>1.27</c:v>
                </c:pt>
                <c:pt idx="131">
                  <c:v>1.2799999999999998</c:v>
                </c:pt>
                <c:pt idx="132">
                  <c:v>1.3900000000000001</c:v>
                </c:pt>
                <c:pt idx="133">
                  <c:v>1.79</c:v>
                </c:pt>
                <c:pt idx="134">
                  <c:v>1.5899999999999999</c:v>
                </c:pt>
                <c:pt idx="135">
                  <c:v>1.65</c:v>
                </c:pt>
                <c:pt idx="136">
                  <c:v>1.92</c:v>
                </c:pt>
                <c:pt idx="137">
                  <c:v>1.62</c:v>
                </c:pt>
                <c:pt idx="138">
                  <c:v>1.4900000000000002</c:v>
                </c:pt>
                <c:pt idx="139">
                  <c:v>1.3199999999999998</c:v>
                </c:pt>
                <c:pt idx="140">
                  <c:v>1.3399999999999999</c:v>
                </c:pt>
                <c:pt idx="141">
                  <c:v>1.5899999999999999</c:v>
                </c:pt>
                <c:pt idx="142">
                  <c:v>1.3900000000000001</c:v>
                </c:pt>
                <c:pt idx="143">
                  <c:v>1.7200000000000002</c:v>
                </c:pt>
                <c:pt idx="144">
                  <c:v>1.11189537370289</c:v>
                </c:pt>
                <c:pt idx="145">
                  <c:v>1.5471759491307899</c:v>
                </c:pt>
                <c:pt idx="146">
                  <c:v>1.98257161766075</c:v>
                </c:pt>
                <c:pt idx="147">
                  <c:v>2.4180650232744201</c:v>
                </c:pt>
                <c:pt idx="148">
                  <c:v>2.8536388070285001</c:v>
                </c:pt>
                <c:pt idx="149">
                  <c:v>3.2892756085245001</c:v>
                </c:pt>
                <c:pt idx="150">
                  <c:v>3.7249580642025402</c:v>
                </c:pt>
                <c:pt idx="151">
                  <c:v>4.1606688141843398</c:v>
                </c:pt>
                <c:pt idx="152">
                  <c:v>1.1183260255972201</c:v>
                </c:pt>
                <c:pt idx="153">
                  <c:v>1.5531607118397599</c:v>
                </c:pt>
                <c:pt idx="154">
                  <c:v>1.9881104160055401</c:v>
                </c:pt>
                <c:pt idx="155">
                  <c:v>2.4231578012483301</c:v>
                </c:pt>
                <c:pt idx="156">
                  <c:v>2.8582855251994901</c:v>
                </c:pt>
                <c:pt idx="157">
                  <c:v>3.2934762454430402</c:v>
                </c:pt>
                <c:pt idx="158">
                  <c:v>3.72871261678362</c:v>
                </c:pt>
                <c:pt idx="159">
                  <c:v>4.16397729676161</c:v>
                </c:pt>
                <c:pt idx="160">
                  <c:v>1.1214142692667</c:v>
                </c:pt>
                <c:pt idx="161">
                  <c:v>1.55840168911952</c:v>
                </c:pt>
                <c:pt idx="162">
                  <c:v>1.9955040189967499</c:v>
                </c:pt>
                <c:pt idx="163">
                  <c:v>2.43270383580299</c:v>
                </c:pt>
                <c:pt idx="164">
                  <c:v>2.86998371105134</c:v>
                </c:pt>
                <c:pt idx="165">
                  <c:v>3.30732621839404</c:v>
                </c:pt>
                <c:pt idx="166">
                  <c:v>3.7447139241054801</c:v>
                </c:pt>
                <c:pt idx="167">
                  <c:v>4.1821294008120002</c:v>
                </c:pt>
                <c:pt idx="168">
                  <c:v>1.1932503026879799</c:v>
                </c:pt>
                <c:pt idx="169">
                  <c:v>1.62978838305996</c:v>
                </c:pt>
                <c:pt idx="170">
                  <c:v>2.0664404305613702</c:v>
                </c:pt>
                <c:pt idx="171">
                  <c:v>2.5031890390497802</c:v>
                </c:pt>
                <c:pt idx="172">
                  <c:v>2.9400167989594301</c:v>
                </c:pt>
                <c:pt idx="173">
                  <c:v>3.3769062999860302</c:v>
                </c:pt>
                <c:pt idx="174">
                  <c:v>3.8138401294897202</c:v>
                </c:pt>
                <c:pt idx="175">
                  <c:v>4.2508008759656803</c:v>
                </c:pt>
                <c:pt idx="176">
                  <c:v>1.1384025271478699</c:v>
                </c:pt>
                <c:pt idx="177">
                  <c:v>1.5760624941328101</c:v>
                </c:pt>
                <c:pt idx="178">
                  <c:v>2.01383711364603</c:v>
                </c:pt>
                <c:pt idx="179">
                  <c:v>2.4517089363477398</c:v>
                </c:pt>
                <c:pt idx="180">
                  <c:v>2.8896605064771101</c:v>
                </c:pt>
                <c:pt idx="181">
                  <c:v>3.32767436976853</c:v>
                </c:pt>
                <c:pt idx="182">
                  <c:v>3.7657330680782901</c:v>
                </c:pt>
                <c:pt idx="183">
                  <c:v>4.2038191451544398</c:v>
                </c:pt>
                <c:pt idx="184">
                  <c:v>1.2746109195656301</c:v>
                </c:pt>
                <c:pt idx="185">
                  <c:v>1.71181916679113</c:v>
                </c:pt>
                <c:pt idx="186">
                  <c:v>2.1491402688777002</c:v>
                </c:pt>
                <c:pt idx="187">
                  <c:v>2.5865567909901701</c:v>
                </c:pt>
                <c:pt idx="188">
                  <c:v>3.02405130020695</c:v>
                </c:pt>
                <c:pt idx="189">
                  <c:v>3.4616063570653499</c:v>
                </c:pt>
                <c:pt idx="190">
                  <c:v>3.8992045233068602</c:v>
                </c:pt>
                <c:pt idx="191">
                  <c:v>4.3368283613387302</c:v>
                </c:pt>
              </c:numCache>
            </c:numRef>
          </c:xVal>
          <c:yVal>
            <c:numRef>
              <c:f>'Soil Nitrogen'!$AB$2:$AB$193</c:f>
              <c:numCache>
                <c:formatCode>General</c:formatCode>
                <c:ptCount val="192"/>
                <c:pt idx="0">
                  <c:v>1.14606736871973</c:v>
                </c:pt>
                <c:pt idx="1">
                  <c:v>1.1685861728451801</c:v>
                </c:pt>
                <c:pt idx="2">
                  <c:v>1.0718425579918001</c:v>
                </c:pt>
                <c:pt idx="3">
                  <c:v>1.19882681020766</c:v>
                </c:pt>
                <c:pt idx="4">
                  <c:v>1.2921901614731901</c:v>
                </c:pt>
                <c:pt idx="5">
                  <c:v>0.99762397974064598</c:v>
                </c:pt>
                <c:pt idx="6">
                  <c:v>1.0505456002489499</c:v>
                </c:pt>
                <c:pt idx="7">
                  <c:v>1.1413625126717599</c:v>
                </c:pt>
                <c:pt idx="8">
                  <c:v>0.94012098023063695</c:v>
                </c:pt>
                <c:pt idx="9">
                  <c:v>1.03023371807845</c:v>
                </c:pt>
                <c:pt idx="10">
                  <c:v>0.91111814985752304</c:v>
                </c:pt>
                <c:pt idx="11">
                  <c:v>1.20168160638637</c:v>
                </c:pt>
                <c:pt idx="12">
                  <c:v>1.1164646851898701</c:v>
                </c:pt>
                <c:pt idx="13">
                  <c:v>1.1589045702626</c:v>
                </c:pt>
                <c:pt idx="14">
                  <c:v>0.91111283243660901</c:v>
                </c:pt>
                <c:pt idx="15">
                  <c:v>1.3401069991175301</c:v>
                </c:pt>
                <c:pt idx="16">
                  <c:v>1.08881938229235</c:v>
                </c:pt>
                <c:pt idx="17">
                  <c:v>0.94917724210424903</c:v>
                </c:pt>
                <c:pt idx="18">
                  <c:v>1.34010448021739</c:v>
                </c:pt>
                <c:pt idx="19">
                  <c:v>0.92901313608010905</c:v>
                </c:pt>
                <c:pt idx="20">
                  <c:v>0.89998627079695204</c:v>
                </c:pt>
                <c:pt idx="21">
                  <c:v>0.67755923715524402</c:v>
                </c:pt>
                <c:pt idx="22">
                  <c:v>0.97352303765067305</c:v>
                </c:pt>
                <c:pt idx="23">
                  <c:v>0.85864163166909502</c:v>
                </c:pt>
                <c:pt idx="24">
                  <c:v>0.85895616438429301</c:v>
                </c:pt>
                <c:pt idx="25">
                  <c:v>1.14012224086062</c:v>
                </c:pt>
                <c:pt idx="26">
                  <c:v>1.0701778248396401</c:v>
                </c:pt>
                <c:pt idx="27">
                  <c:v>1.18531086326447</c:v>
                </c:pt>
                <c:pt idx="28">
                  <c:v>1.2717413133725699</c:v>
                </c:pt>
                <c:pt idx="29">
                  <c:v>1.04077386147553</c:v>
                </c:pt>
                <c:pt idx="30">
                  <c:v>0.89912442708732598</c:v>
                </c:pt>
                <c:pt idx="31">
                  <c:v>0.95908885503019403</c:v>
                </c:pt>
                <c:pt idx="32">
                  <c:v>0.90704882736117698</c:v>
                </c:pt>
                <c:pt idx="33">
                  <c:v>0.99026832503618101</c:v>
                </c:pt>
                <c:pt idx="34">
                  <c:v>1.2077313169122099</c:v>
                </c:pt>
                <c:pt idx="35">
                  <c:v>1.19045399552633</c:v>
                </c:pt>
                <c:pt idx="36">
                  <c:v>1.08879623620928</c:v>
                </c:pt>
                <c:pt idx="37">
                  <c:v>1.0884160904754601</c:v>
                </c:pt>
                <c:pt idx="38">
                  <c:v>1.2479162879910499</c:v>
                </c:pt>
                <c:pt idx="39">
                  <c:v>1.3401069991175301</c:v>
                </c:pt>
                <c:pt idx="40">
                  <c:v>1.08881938229235</c:v>
                </c:pt>
                <c:pt idx="41">
                  <c:v>0.94917724210424903</c:v>
                </c:pt>
                <c:pt idx="42">
                  <c:v>1.34010448021739</c:v>
                </c:pt>
                <c:pt idx="43">
                  <c:v>0.85823642445095905</c:v>
                </c:pt>
                <c:pt idx="44">
                  <c:v>0.89998627079695204</c:v>
                </c:pt>
                <c:pt idx="45">
                  <c:v>0.91148473597170598</c:v>
                </c:pt>
                <c:pt idx="46">
                  <c:v>0.71122292474022097</c:v>
                </c:pt>
                <c:pt idx="47">
                  <c:v>1.1173466214101899</c:v>
                </c:pt>
                <c:pt idx="48">
                  <c:v>0.96750440536346605</c:v>
                </c:pt>
                <c:pt idx="49">
                  <c:v>1.2828705267852201</c:v>
                </c:pt>
                <c:pt idx="50">
                  <c:v>1.0531594424233801</c:v>
                </c:pt>
                <c:pt idx="51">
                  <c:v>1.1657083705947699</c:v>
                </c:pt>
                <c:pt idx="52">
                  <c:v>1.2747251114979099</c:v>
                </c:pt>
                <c:pt idx="53">
                  <c:v>1.1201639651308199</c:v>
                </c:pt>
                <c:pt idx="54">
                  <c:v>1.0203543965758499</c:v>
                </c:pt>
                <c:pt idx="55">
                  <c:v>0.80975448288350704</c:v>
                </c:pt>
                <c:pt idx="56">
                  <c:v>0.91707260115025002</c:v>
                </c:pt>
                <c:pt idx="57">
                  <c:v>1.0536508205175901</c:v>
                </c:pt>
                <c:pt idx="58">
                  <c:v>0.95450585681676003</c:v>
                </c:pt>
                <c:pt idx="59">
                  <c:v>1.2357296164067699</c:v>
                </c:pt>
                <c:pt idx="60">
                  <c:v>1.18520249883956</c:v>
                </c:pt>
                <c:pt idx="61">
                  <c:v>1.1285264615044699</c:v>
                </c:pt>
                <c:pt idx="62">
                  <c:v>0.87324452087089199</c:v>
                </c:pt>
                <c:pt idx="63">
                  <c:v>1.3401069991175301</c:v>
                </c:pt>
                <c:pt idx="64">
                  <c:v>1.08881938229235</c:v>
                </c:pt>
                <c:pt idx="65">
                  <c:v>0.94917724210424903</c:v>
                </c:pt>
                <c:pt idx="66">
                  <c:v>1.34010448021739</c:v>
                </c:pt>
                <c:pt idx="67">
                  <c:v>0.92901313608010905</c:v>
                </c:pt>
                <c:pt idx="68">
                  <c:v>0.784270281540281</c:v>
                </c:pt>
                <c:pt idx="69">
                  <c:v>0.91148473597170598</c:v>
                </c:pt>
                <c:pt idx="70">
                  <c:v>0.97352303765067305</c:v>
                </c:pt>
                <c:pt idx="71">
                  <c:v>1.1173466214101899</c:v>
                </c:pt>
                <c:pt idx="72">
                  <c:v>1.1891439304770199</c:v>
                </c:pt>
                <c:pt idx="73">
                  <c:v>1.2798778235918999</c:v>
                </c:pt>
                <c:pt idx="74">
                  <c:v>1.1369808997089701</c:v>
                </c:pt>
                <c:pt idx="75">
                  <c:v>1.18992947257787</c:v>
                </c:pt>
                <c:pt idx="76">
                  <c:v>1.31143417715643</c:v>
                </c:pt>
                <c:pt idx="77">
                  <c:v>1.46173569788418</c:v>
                </c:pt>
                <c:pt idx="78">
                  <c:v>1.45254436865209</c:v>
                </c:pt>
                <c:pt idx="79">
                  <c:v>1.2902452825079</c:v>
                </c:pt>
                <c:pt idx="80">
                  <c:v>1.1417788620846701</c:v>
                </c:pt>
                <c:pt idx="81">
                  <c:v>1.3316315917274399</c:v>
                </c:pt>
                <c:pt idx="82">
                  <c:v>1.2188816638016899</c:v>
                </c:pt>
                <c:pt idx="83">
                  <c:v>1.23954625866572</c:v>
                </c:pt>
                <c:pt idx="84">
                  <c:v>1.3905921116580999</c:v>
                </c:pt>
                <c:pt idx="85">
                  <c:v>1.7015829280218</c:v>
                </c:pt>
                <c:pt idx="86">
                  <c:v>1.66888757344302</c:v>
                </c:pt>
                <c:pt idx="87">
                  <c:v>1.6171165443645099</c:v>
                </c:pt>
                <c:pt idx="88">
                  <c:v>1.94118048582654</c:v>
                </c:pt>
                <c:pt idx="89">
                  <c:v>1.45642136479771</c:v>
                </c:pt>
                <c:pt idx="90">
                  <c:v>1.43978999036583</c:v>
                </c:pt>
                <c:pt idx="91">
                  <c:v>1.44176365759879</c:v>
                </c:pt>
                <c:pt idx="92">
                  <c:v>1.42001426717719</c:v>
                </c:pt>
                <c:pt idx="93">
                  <c:v>1.4985148401217201</c:v>
                </c:pt>
                <c:pt idx="94">
                  <c:v>1.3700002078501099</c:v>
                </c:pt>
                <c:pt idx="95">
                  <c:v>1.5085651074338999</c:v>
                </c:pt>
                <c:pt idx="96">
                  <c:v>1.1891439304770199</c:v>
                </c:pt>
                <c:pt idx="97">
                  <c:v>1.2798778235918999</c:v>
                </c:pt>
                <c:pt idx="98">
                  <c:v>1.1300576397265201</c:v>
                </c:pt>
                <c:pt idx="99">
                  <c:v>1.18992947257787</c:v>
                </c:pt>
                <c:pt idx="100">
                  <c:v>1.33046585827519</c:v>
                </c:pt>
                <c:pt idx="101">
                  <c:v>1.40560906498357</c:v>
                </c:pt>
                <c:pt idx="102">
                  <c:v>1.3789762955089999</c:v>
                </c:pt>
                <c:pt idx="103">
                  <c:v>1.2902452825079</c:v>
                </c:pt>
                <c:pt idx="104">
                  <c:v>1.1417788620846701</c:v>
                </c:pt>
                <c:pt idx="105">
                  <c:v>1.29687120962492</c:v>
                </c:pt>
                <c:pt idx="106">
                  <c:v>1.1078972326410399</c:v>
                </c:pt>
                <c:pt idx="107">
                  <c:v>1.23954625866572</c:v>
                </c:pt>
                <c:pt idx="108">
                  <c:v>1.3905921116580999</c:v>
                </c:pt>
                <c:pt idx="109">
                  <c:v>1.7015829280218</c:v>
                </c:pt>
                <c:pt idx="110">
                  <c:v>1.66888757344302</c:v>
                </c:pt>
                <c:pt idx="111">
                  <c:v>1.69978569873158</c:v>
                </c:pt>
                <c:pt idx="112">
                  <c:v>1.6968507558797901</c:v>
                </c:pt>
                <c:pt idx="113">
                  <c:v>1.5716468441917</c:v>
                </c:pt>
                <c:pt idx="114">
                  <c:v>1.4676481826197501</c:v>
                </c:pt>
                <c:pt idx="115">
                  <c:v>1.44176365759879</c:v>
                </c:pt>
                <c:pt idx="116">
                  <c:v>1.3046510340936699</c:v>
                </c:pt>
                <c:pt idx="117">
                  <c:v>1.73400905650463</c:v>
                </c:pt>
                <c:pt idx="118">
                  <c:v>1.3700002078501099</c:v>
                </c:pt>
                <c:pt idx="119">
                  <c:v>1.77135822629928</c:v>
                </c:pt>
                <c:pt idx="120">
                  <c:v>1.1032029728288399</c:v>
                </c:pt>
                <c:pt idx="121">
                  <c:v>1.30994577267712</c:v>
                </c:pt>
                <c:pt idx="122">
                  <c:v>1.1369808997089701</c:v>
                </c:pt>
                <c:pt idx="123">
                  <c:v>1.17817108592682</c:v>
                </c:pt>
                <c:pt idx="124">
                  <c:v>1.31143417715643</c:v>
                </c:pt>
                <c:pt idx="125">
                  <c:v>1.46173569788418</c:v>
                </c:pt>
                <c:pt idx="126">
                  <c:v>1.3049807817596799</c:v>
                </c:pt>
                <c:pt idx="127">
                  <c:v>1.2902452825079</c:v>
                </c:pt>
                <c:pt idx="128">
                  <c:v>1.1417788620846701</c:v>
                </c:pt>
                <c:pt idx="129">
                  <c:v>1.3316315917274399</c:v>
                </c:pt>
                <c:pt idx="130">
                  <c:v>1.2188816638016899</c:v>
                </c:pt>
                <c:pt idx="131">
                  <c:v>1.2780766573218401</c:v>
                </c:pt>
                <c:pt idx="132">
                  <c:v>1.3393033044625</c:v>
                </c:pt>
                <c:pt idx="133">
                  <c:v>1.7015829280218</c:v>
                </c:pt>
                <c:pt idx="134">
                  <c:v>1.53086070422362</c:v>
                </c:pt>
                <c:pt idx="135">
                  <c:v>1.6171165443645099</c:v>
                </c:pt>
                <c:pt idx="136">
                  <c:v>1.94118048582654</c:v>
                </c:pt>
                <c:pt idx="137">
                  <c:v>1.45642136479771</c:v>
                </c:pt>
                <c:pt idx="138">
                  <c:v>1.43978999036583</c:v>
                </c:pt>
                <c:pt idx="139">
                  <c:v>1.3570930985540399</c:v>
                </c:pt>
                <c:pt idx="140">
                  <c:v>1.3046510340936699</c:v>
                </c:pt>
                <c:pt idx="141">
                  <c:v>1.4985148401217201</c:v>
                </c:pt>
                <c:pt idx="142">
                  <c:v>1.3700002078501099</c:v>
                </c:pt>
                <c:pt idx="143">
                  <c:v>1.5085651074338999</c:v>
                </c:pt>
                <c:pt idx="144">
                  <c:v>1.11189537370289</c:v>
                </c:pt>
                <c:pt idx="145">
                  <c:v>1.5471759491307899</c:v>
                </c:pt>
                <c:pt idx="146">
                  <c:v>1.98257161766075</c:v>
                </c:pt>
                <c:pt idx="147">
                  <c:v>2.4180650232744201</c:v>
                </c:pt>
                <c:pt idx="148">
                  <c:v>2.8536388070285001</c:v>
                </c:pt>
                <c:pt idx="149">
                  <c:v>3.2892756085245001</c:v>
                </c:pt>
                <c:pt idx="150">
                  <c:v>3.7249580642025402</c:v>
                </c:pt>
                <c:pt idx="151">
                  <c:v>4.1606688141843398</c:v>
                </c:pt>
                <c:pt idx="152">
                  <c:v>1.1183260255972201</c:v>
                </c:pt>
                <c:pt idx="153">
                  <c:v>1.5531607118397599</c:v>
                </c:pt>
                <c:pt idx="154">
                  <c:v>1.9881104160055401</c:v>
                </c:pt>
                <c:pt idx="155">
                  <c:v>2.4231578012483301</c:v>
                </c:pt>
                <c:pt idx="156">
                  <c:v>2.8582855251994901</c:v>
                </c:pt>
                <c:pt idx="157">
                  <c:v>3.2934762454430402</c:v>
                </c:pt>
                <c:pt idx="158">
                  <c:v>3.72871261678362</c:v>
                </c:pt>
                <c:pt idx="159">
                  <c:v>4.16397729676161</c:v>
                </c:pt>
                <c:pt idx="160">
                  <c:v>1.1214142692667</c:v>
                </c:pt>
                <c:pt idx="161">
                  <c:v>1.55840168911952</c:v>
                </c:pt>
                <c:pt idx="162">
                  <c:v>1.9955040189967499</c:v>
                </c:pt>
                <c:pt idx="163">
                  <c:v>2.43270383580299</c:v>
                </c:pt>
                <c:pt idx="164">
                  <c:v>2.86998371105134</c:v>
                </c:pt>
                <c:pt idx="165">
                  <c:v>3.30732621839404</c:v>
                </c:pt>
                <c:pt idx="166">
                  <c:v>3.7447139241054801</c:v>
                </c:pt>
                <c:pt idx="167">
                  <c:v>4.1821294008120002</c:v>
                </c:pt>
                <c:pt idx="168">
                  <c:v>1.1932503026879799</c:v>
                </c:pt>
                <c:pt idx="169">
                  <c:v>1.62978838305996</c:v>
                </c:pt>
                <c:pt idx="170">
                  <c:v>2.0664404305613702</c:v>
                </c:pt>
                <c:pt idx="171">
                  <c:v>2.5031890390497802</c:v>
                </c:pt>
                <c:pt idx="172">
                  <c:v>2.9400167989594301</c:v>
                </c:pt>
                <c:pt idx="173">
                  <c:v>3.3769062999860302</c:v>
                </c:pt>
                <c:pt idx="174">
                  <c:v>3.8138401294897202</c:v>
                </c:pt>
                <c:pt idx="175">
                  <c:v>4.2508008759656803</c:v>
                </c:pt>
                <c:pt idx="176">
                  <c:v>1.1384025271478699</c:v>
                </c:pt>
                <c:pt idx="177">
                  <c:v>1.5760624941328101</c:v>
                </c:pt>
                <c:pt idx="178">
                  <c:v>2.01383711364603</c:v>
                </c:pt>
                <c:pt idx="179">
                  <c:v>2.4517089363477398</c:v>
                </c:pt>
                <c:pt idx="180">
                  <c:v>2.8896605064771101</c:v>
                </c:pt>
                <c:pt idx="181">
                  <c:v>3.32767436976853</c:v>
                </c:pt>
                <c:pt idx="182">
                  <c:v>3.7657330680782901</c:v>
                </c:pt>
                <c:pt idx="183">
                  <c:v>4.2038191451544398</c:v>
                </c:pt>
                <c:pt idx="184">
                  <c:v>1.2746109195656301</c:v>
                </c:pt>
                <c:pt idx="185">
                  <c:v>1.71181916679113</c:v>
                </c:pt>
                <c:pt idx="186">
                  <c:v>2.1491402688777002</c:v>
                </c:pt>
                <c:pt idx="187">
                  <c:v>2.5865567909901701</c:v>
                </c:pt>
                <c:pt idx="188">
                  <c:v>3.02405130020695</c:v>
                </c:pt>
                <c:pt idx="189">
                  <c:v>3.4616063570653499</c:v>
                </c:pt>
                <c:pt idx="190">
                  <c:v>3.8992045233068602</c:v>
                </c:pt>
                <c:pt idx="191">
                  <c:v>4.3368283613387302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91-E84C-A8AE-8DEF10DC7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519424"/>
        <c:axId val="156521600"/>
      </c:scatterChart>
      <c:valAx>
        <c:axId val="156519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Observed Fruit Nitrogen (%)</a:t>
                </a:r>
                <a:endParaRPr lang="en-GB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56521600"/>
        <c:crosses val="autoZero"/>
        <c:crossBetween val="midCat"/>
      </c:valAx>
      <c:valAx>
        <c:axId val="1565216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Predicted Fruit Nitrogen (%)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651942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'Soil Nitrogen'!$AC$1</c:f>
              <c:strCache>
                <c:ptCount val="1"/>
                <c:pt idx="0">
                  <c:v>Leaf Nitrogen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20159138888888889"/>
                  <c:y val="3.7153689122193059E-3"/>
                </c:manualLayout>
              </c:layout>
              <c:numFmt formatCode="General" sourceLinked="0"/>
            </c:trendlineLbl>
          </c:trendline>
          <c:xVal>
            <c:numRef>
              <c:f>'Soil Nitrogen'!$W$2:$W$193</c:f>
              <c:numCache>
                <c:formatCode>0.00</c:formatCode>
                <c:ptCount val="192"/>
                <c:pt idx="0">
                  <c:v>2.2439285714285715</c:v>
                </c:pt>
                <c:pt idx="1">
                  <c:v>2.5099999999999998</c:v>
                </c:pt>
                <c:pt idx="2">
                  <c:v>3.54</c:v>
                </c:pt>
                <c:pt idx="3">
                  <c:v>2.3092857142857146</c:v>
                </c:pt>
                <c:pt idx="4">
                  <c:v>3.03</c:v>
                </c:pt>
                <c:pt idx="5">
                  <c:v>2.87</c:v>
                </c:pt>
                <c:pt idx="6">
                  <c:v>3.2678571428571423</c:v>
                </c:pt>
                <c:pt idx="7">
                  <c:v>2.57</c:v>
                </c:pt>
                <c:pt idx="8">
                  <c:v>2.3964285714285718</c:v>
                </c:pt>
                <c:pt idx="9">
                  <c:v>2.2439285714285715</c:v>
                </c:pt>
                <c:pt idx="10">
                  <c:v>2.4399999999999995</c:v>
                </c:pt>
                <c:pt idx="11">
                  <c:v>2.3964285714285718</c:v>
                </c:pt>
                <c:pt idx="12">
                  <c:v>3.2678571428571423</c:v>
                </c:pt>
                <c:pt idx="13">
                  <c:v>2.92</c:v>
                </c:pt>
                <c:pt idx="14">
                  <c:v>2.8321428571428573</c:v>
                </c:pt>
                <c:pt idx="15">
                  <c:v>2.68</c:v>
                </c:pt>
                <c:pt idx="16">
                  <c:v>2.92</c:v>
                </c:pt>
                <c:pt idx="17">
                  <c:v>2.59</c:v>
                </c:pt>
                <c:pt idx="18">
                  <c:v>2.92</c:v>
                </c:pt>
                <c:pt idx="19">
                  <c:v>3.11</c:v>
                </c:pt>
                <c:pt idx="20">
                  <c:v>3.18</c:v>
                </c:pt>
                <c:pt idx="21">
                  <c:v>2.77</c:v>
                </c:pt>
                <c:pt idx="22">
                  <c:v>2.97</c:v>
                </c:pt>
                <c:pt idx="23">
                  <c:v>3.02</c:v>
                </c:pt>
                <c:pt idx="24">
                  <c:v>2.1785714285714284</c:v>
                </c:pt>
                <c:pt idx="25">
                  <c:v>2.5499999999999998</c:v>
                </c:pt>
                <c:pt idx="26">
                  <c:v>3.61</c:v>
                </c:pt>
                <c:pt idx="27">
                  <c:v>2.2221428571428574</c:v>
                </c:pt>
                <c:pt idx="28">
                  <c:v>3.18</c:v>
                </c:pt>
                <c:pt idx="29">
                  <c:v>2.87</c:v>
                </c:pt>
                <c:pt idx="30">
                  <c:v>3.21</c:v>
                </c:pt>
                <c:pt idx="31">
                  <c:v>2.5299999999999998</c:v>
                </c:pt>
                <c:pt idx="32">
                  <c:v>2.1785714285714284</c:v>
                </c:pt>
                <c:pt idx="33">
                  <c:v>2.3528571428571432</c:v>
                </c:pt>
                <c:pt idx="34">
                  <c:v>2.2875000000000001</c:v>
                </c:pt>
                <c:pt idx="35">
                  <c:v>2.2003571428571429</c:v>
                </c:pt>
                <c:pt idx="36">
                  <c:v>3.14</c:v>
                </c:pt>
                <c:pt idx="37">
                  <c:v>3.22</c:v>
                </c:pt>
                <c:pt idx="38">
                  <c:v>3.27</c:v>
                </c:pt>
                <c:pt idx="39">
                  <c:v>2.79</c:v>
                </c:pt>
                <c:pt idx="40">
                  <c:v>3.31</c:v>
                </c:pt>
                <c:pt idx="41">
                  <c:v>2.5299999999999998</c:v>
                </c:pt>
                <c:pt idx="42">
                  <c:v>3.22</c:v>
                </c:pt>
                <c:pt idx="43">
                  <c:v>2.92</c:v>
                </c:pt>
                <c:pt idx="44">
                  <c:v>2.92</c:v>
                </c:pt>
                <c:pt idx="45">
                  <c:v>2.4900000000000002</c:v>
                </c:pt>
                <c:pt idx="46">
                  <c:v>3.14</c:v>
                </c:pt>
                <c:pt idx="47">
                  <c:v>3.19</c:v>
                </c:pt>
                <c:pt idx="48">
                  <c:v>2.2875000000000001</c:v>
                </c:pt>
                <c:pt idx="49">
                  <c:v>2.52</c:v>
                </c:pt>
                <c:pt idx="50">
                  <c:v>3.54</c:v>
                </c:pt>
                <c:pt idx="51">
                  <c:v>2.2657142857142856</c:v>
                </c:pt>
                <c:pt idx="52">
                  <c:v>2.94</c:v>
                </c:pt>
                <c:pt idx="53">
                  <c:v>2.98</c:v>
                </c:pt>
                <c:pt idx="54">
                  <c:v>3.32</c:v>
                </c:pt>
                <c:pt idx="55">
                  <c:v>2.5299999999999998</c:v>
                </c:pt>
                <c:pt idx="56">
                  <c:v>2.4399999999999995</c:v>
                </c:pt>
                <c:pt idx="57">
                  <c:v>2.3964285714285718</c:v>
                </c:pt>
                <c:pt idx="58">
                  <c:v>2.3746428571428573</c:v>
                </c:pt>
                <c:pt idx="59">
                  <c:v>2.4399999999999995</c:v>
                </c:pt>
                <c:pt idx="60">
                  <c:v>3.18</c:v>
                </c:pt>
                <c:pt idx="61">
                  <c:v>2.8321428571428573</c:v>
                </c:pt>
                <c:pt idx="62">
                  <c:v>2.7</c:v>
                </c:pt>
                <c:pt idx="63">
                  <c:v>2.27</c:v>
                </c:pt>
                <c:pt idx="64">
                  <c:v>2.8321428571428573</c:v>
                </c:pt>
                <c:pt idx="65">
                  <c:v>2.57</c:v>
                </c:pt>
                <c:pt idx="66">
                  <c:v>3.2678571428571423</c:v>
                </c:pt>
                <c:pt idx="67">
                  <c:v>2.74</c:v>
                </c:pt>
                <c:pt idx="68">
                  <c:v>3.2678571428571423</c:v>
                </c:pt>
                <c:pt idx="69">
                  <c:v>2.68</c:v>
                </c:pt>
                <c:pt idx="70">
                  <c:v>3.1</c:v>
                </c:pt>
                <c:pt idx="71">
                  <c:v>3.05</c:v>
                </c:pt>
                <c:pt idx="72">
                  <c:v>3.7423500000000001</c:v>
                </c:pt>
                <c:pt idx="73">
                  <c:v>2.92</c:v>
                </c:pt>
                <c:pt idx="74">
                  <c:v>2.4156</c:v>
                </c:pt>
                <c:pt idx="75">
                  <c:v>2.6230000000000002</c:v>
                </c:pt>
                <c:pt idx="76">
                  <c:v>5.2947999999999995</c:v>
                </c:pt>
                <c:pt idx="77">
                  <c:v>3.47</c:v>
                </c:pt>
                <c:pt idx="78">
                  <c:v>4.1144499999999997</c:v>
                </c:pt>
                <c:pt idx="79">
                  <c:v>2.97</c:v>
                </c:pt>
                <c:pt idx="80">
                  <c:v>3.0011999999999999</c:v>
                </c:pt>
                <c:pt idx="81">
                  <c:v>2.5314999999999999</c:v>
                </c:pt>
                <c:pt idx="82">
                  <c:v>5.07</c:v>
                </c:pt>
                <c:pt idx="83">
                  <c:v>2.7450000000000001</c:v>
                </c:pt>
                <c:pt idx="84">
                  <c:v>3.94</c:v>
                </c:pt>
                <c:pt idx="85">
                  <c:v>3.58</c:v>
                </c:pt>
                <c:pt idx="86">
                  <c:v>5.07</c:v>
                </c:pt>
                <c:pt idx="87">
                  <c:v>2.94</c:v>
                </c:pt>
                <c:pt idx="88">
                  <c:v>5.04</c:v>
                </c:pt>
                <c:pt idx="89">
                  <c:v>3.03</c:v>
                </c:pt>
                <c:pt idx="90">
                  <c:v>4.1052999999999997</c:v>
                </c:pt>
                <c:pt idx="91">
                  <c:v>3.45</c:v>
                </c:pt>
                <c:pt idx="92">
                  <c:v>2.2386999999999997</c:v>
                </c:pt>
                <c:pt idx="93">
                  <c:v>3.06</c:v>
                </c:pt>
                <c:pt idx="94">
                  <c:v>4.9318499999999998</c:v>
                </c:pt>
                <c:pt idx="95">
                  <c:v>3.68</c:v>
                </c:pt>
                <c:pt idx="96">
                  <c:v>3.6020499999999998</c:v>
                </c:pt>
                <c:pt idx="97">
                  <c:v>2.96</c:v>
                </c:pt>
                <c:pt idx="98">
                  <c:v>2.7358500000000001</c:v>
                </c:pt>
                <c:pt idx="99">
                  <c:v>2.5009999999999999</c:v>
                </c:pt>
                <c:pt idx="100">
                  <c:v>5.4778000000000002</c:v>
                </c:pt>
                <c:pt idx="101">
                  <c:v>3.47</c:v>
                </c:pt>
                <c:pt idx="102">
                  <c:v>3.82775</c:v>
                </c:pt>
                <c:pt idx="103">
                  <c:v>2.94</c:v>
                </c:pt>
                <c:pt idx="104">
                  <c:v>2.6047000000000002</c:v>
                </c:pt>
                <c:pt idx="105">
                  <c:v>2.6840000000000002</c:v>
                </c:pt>
                <c:pt idx="106">
                  <c:v>5.0385999999999997</c:v>
                </c:pt>
                <c:pt idx="107">
                  <c:v>2.4704999999999999</c:v>
                </c:pt>
                <c:pt idx="108">
                  <c:v>3.94</c:v>
                </c:pt>
                <c:pt idx="109">
                  <c:v>3.5</c:v>
                </c:pt>
                <c:pt idx="110">
                  <c:v>4.9074500000000008</c:v>
                </c:pt>
                <c:pt idx="111">
                  <c:v>3.09</c:v>
                </c:pt>
                <c:pt idx="112">
                  <c:v>5.0629999999999997</c:v>
                </c:pt>
                <c:pt idx="113">
                  <c:v>2.94</c:v>
                </c:pt>
                <c:pt idx="114">
                  <c:v>3.9802499999999994</c:v>
                </c:pt>
                <c:pt idx="115">
                  <c:v>3.48</c:v>
                </c:pt>
                <c:pt idx="116">
                  <c:v>2.5498000000000003</c:v>
                </c:pt>
                <c:pt idx="117">
                  <c:v>3.27</c:v>
                </c:pt>
                <c:pt idx="118">
                  <c:v>5.32</c:v>
                </c:pt>
                <c:pt idx="119">
                  <c:v>3.59</c:v>
                </c:pt>
                <c:pt idx="120">
                  <c:v>3.6752500000000001</c:v>
                </c:pt>
                <c:pt idx="121">
                  <c:v>2.9</c:v>
                </c:pt>
                <c:pt idx="122">
                  <c:v>2.1746500000000002</c:v>
                </c:pt>
                <c:pt idx="123">
                  <c:v>2.5620000000000003</c:v>
                </c:pt>
                <c:pt idx="124">
                  <c:v>4.8220499999999999</c:v>
                </c:pt>
                <c:pt idx="125">
                  <c:v>3.44</c:v>
                </c:pt>
                <c:pt idx="126">
                  <c:v>3.7636999999999996</c:v>
                </c:pt>
                <c:pt idx="127">
                  <c:v>2.94</c:v>
                </c:pt>
                <c:pt idx="128">
                  <c:v>2.9706999999999999</c:v>
                </c:pt>
                <c:pt idx="129">
                  <c:v>2.7450000000000001</c:v>
                </c:pt>
                <c:pt idx="130">
                  <c:v>5.09</c:v>
                </c:pt>
                <c:pt idx="131">
                  <c:v>2.8059999999999996</c:v>
                </c:pt>
                <c:pt idx="132">
                  <c:v>4.08</c:v>
                </c:pt>
                <c:pt idx="133">
                  <c:v>3.66</c:v>
                </c:pt>
                <c:pt idx="134">
                  <c:v>5.07</c:v>
                </c:pt>
                <c:pt idx="135">
                  <c:v>2.97</c:v>
                </c:pt>
                <c:pt idx="136">
                  <c:v>4.84</c:v>
                </c:pt>
                <c:pt idx="137">
                  <c:v>2.97</c:v>
                </c:pt>
                <c:pt idx="138">
                  <c:v>3.8369</c:v>
                </c:pt>
                <c:pt idx="139">
                  <c:v>3.53</c:v>
                </c:pt>
                <c:pt idx="140">
                  <c:v>2.5742000000000003</c:v>
                </c:pt>
                <c:pt idx="141">
                  <c:v>2.94</c:v>
                </c:pt>
                <c:pt idx="142">
                  <c:v>5.13</c:v>
                </c:pt>
                <c:pt idx="143">
                  <c:v>3.86</c:v>
                </c:pt>
                <c:pt idx="144">
                  <c:v>2.8916773162500999</c:v>
                </c:pt>
                <c:pt idx="145">
                  <c:v>3.7709850321853802</c:v>
                </c:pt>
                <c:pt idx="146">
                  <c:v>4.6501111401858699</c:v>
                </c:pt>
                <c:pt idx="147">
                  <c:v>5.5290327815137799</c:v>
                </c:pt>
                <c:pt idx="148">
                  <c:v>6.4077271024298899</c:v>
                </c:pt>
                <c:pt idx="149">
                  <c:v>7.2861712572458401</c:v>
                </c:pt>
                <c:pt idx="150">
                  <c:v>8.1643424078948392</c:v>
                </c:pt>
                <c:pt idx="151">
                  <c:v>9.0422177250885198</c:v>
                </c:pt>
                <c:pt idx="152">
                  <c:v>2.5287794148835698</c:v>
                </c:pt>
                <c:pt idx="153">
                  <c:v>3.4084358870832898</c:v>
                </c:pt>
                <c:pt idx="154">
                  <c:v>4.2879138895451296</c:v>
                </c:pt>
                <c:pt idx="155">
                  <c:v>5.1671905544545398</c:v>
                </c:pt>
                <c:pt idx="156">
                  <c:v>6.0462430183079796</c:v>
                </c:pt>
                <c:pt idx="157">
                  <c:v>6.9250484274426301</c:v>
                </c:pt>
                <c:pt idx="158">
                  <c:v>7.8035839326667702</c:v>
                </c:pt>
                <c:pt idx="159">
                  <c:v>8.6818266965647908</c:v>
                </c:pt>
                <c:pt idx="160">
                  <c:v>2.9226177264072999</c:v>
                </c:pt>
                <c:pt idx="161">
                  <c:v>3.8020560416344602</c:v>
                </c:pt>
                <c:pt idx="162">
                  <c:v>4.6813124780975004</c:v>
                </c:pt>
                <c:pt idx="163">
                  <c:v>5.5603641745265904</c:v>
                </c:pt>
                <c:pt idx="164">
                  <c:v>6.4391882728023901</c:v>
                </c:pt>
                <c:pt idx="165">
                  <c:v>7.3177619248900401</c:v>
                </c:pt>
                <c:pt idx="166">
                  <c:v>8.1960622883244305</c:v>
                </c:pt>
                <c:pt idx="167">
                  <c:v>9.0740665309141004</c:v>
                </c:pt>
                <c:pt idx="168">
                  <c:v>2.7829144976868299</c:v>
                </c:pt>
                <c:pt idx="169">
                  <c:v>3.6627015222303099</c:v>
                </c:pt>
                <c:pt idx="170">
                  <c:v>4.5423078717549998</c:v>
                </c:pt>
                <c:pt idx="171">
                  <c:v>5.4217106755578097</c:v>
                </c:pt>
                <c:pt idx="172">
                  <c:v>6.3008870668937398</c:v>
                </c:pt>
                <c:pt idx="173">
                  <c:v>7.1798141884001598</c:v>
                </c:pt>
                <c:pt idx="174">
                  <c:v>8.0584691885606698</c:v>
                </c:pt>
                <c:pt idx="175">
                  <c:v>8.9368292254303707</c:v>
                </c:pt>
                <c:pt idx="176">
                  <c:v>2.9576483457104401</c:v>
                </c:pt>
                <c:pt idx="177">
                  <c:v>3.8358625932460901</c:v>
                </c:pt>
                <c:pt idx="178">
                  <c:v>4.7138946855385102</c:v>
                </c:pt>
                <c:pt idx="179">
                  <c:v>5.5917217922661404</c:v>
                </c:pt>
                <c:pt idx="180">
                  <c:v>6.4693210881205996</c:v>
                </c:pt>
                <c:pt idx="181">
                  <c:v>7.3466697559607201</c:v>
                </c:pt>
                <c:pt idx="182">
                  <c:v>8.2237449861541592</c:v>
                </c:pt>
                <c:pt idx="183">
                  <c:v>9.1005239782726495</c:v>
                </c:pt>
                <c:pt idx="184">
                  <c:v>3.0414866083857102</c:v>
                </c:pt>
                <c:pt idx="185">
                  <c:v>3.92004898236799</c:v>
                </c:pt>
                <c:pt idx="186">
                  <c:v>4.7984284669156096</c:v>
                </c:pt>
                <c:pt idx="187">
                  <c:v>5.6766022231250499</c:v>
                </c:pt>
                <c:pt idx="188">
                  <c:v>6.5545474169458302</c:v>
                </c:pt>
                <c:pt idx="189">
                  <c:v>7.4322412218944702</c:v>
                </c:pt>
                <c:pt idx="190">
                  <c:v>8.3096608191090908</c:v>
                </c:pt>
                <c:pt idx="191">
                  <c:v>9.1867833994557095</c:v>
                </c:pt>
              </c:numCache>
            </c:numRef>
          </c:xVal>
          <c:yVal>
            <c:numRef>
              <c:f>'Soil Nitrogen'!$AC$2:$AC$193</c:f>
              <c:numCache>
                <c:formatCode>General</c:formatCode>
                <c:ptCount val="192"/>
                <c:pt idx="0">
                  <c:v>3.4548574130706902</c:v>
                </c:pt>
                <c:pt idx="1">
                  <c:v>2.5760986530749701</c:v>
                </c:pt>
                <c:pt idx="2">
                  <c:v>3.4893186914375498</c:v>
                </c:pt>
                <c:pt idx="3">
                  <c:v>2.49716288960804</c:v>
                </c:pt>
                <c:pt idx="4">
                  <c:v>3.9630989992725598</c:v>
                </c:pt>
                <c:pt idx="5">
                  <c:v>2.8628851547203702</c:v>
                </c:pt>
                <c:pt idx="6">
                  <c:v>3.3227889146634602</c:v>
                </c:pt>
                <c:pt idx="7">
                  <c:v>2.7612986090405598</c:v>
                </c:pt>
                <c:pt idx="8">
                  <c:v>2.3742635182224698</c:v>
                </c:pt>
                <c:pt idx="9">
                  <c:v>2.3408057115685201</c:v>
                </c:pt>
                <c:pt idx="10">
                  <c:v>2.4912276094725998</c:v>
                </c:pt>
                <c:pt idx="11">
                  <c:v>2.2419115718959102</c:v>
                </c:pt>
                <c:pt idx="12">
                  <c:v>3.2186832696815602</c:v>
                </c:pt>
                <c:pt idx="13">
                  <c:v>2.97092385466572</c:v>
                </c:pt>
                <c:pt idx="14">
                  <c:v>2.7784287901420699</c:v>
                </c:pt>
                <c:pt idx="15">
                  <c:v>2.7304708811626002</c:v>
                </c:pt>
                <c:pt idx="16">
                  <c:v>2.9714035230519098</c:v>
                </c:pt>
                <c:pt idx="17">
                  <c:v>2.53944643289906</c:v>
                </c:pt>
                <c:pt idx="18">
                  <c:v>3.2194101882446899</c:v>
                </c:pt>
                <c:pt idx="19">
                  <c:v>2.96256659730494</c:v>
                </c:pt>
                <c:pt idx="20">
                  <c:v>3.0676409637579498</c:v>
                </c:pt>
                <c:pt idx="21">
                  <c:v>2.46091865829663</c:v>
                </c:pt>
                <c:pt idx="22">
                  <c:v>3.8447944137220098</c:v>
                </c:pt>
                <c:pt idx="23">
                  <c:v>3.07039639979262</c:v>
                </c:pt>
                <c:pt idx="24">
                  <c:v>2.1293252053064098</c:v>
                </c:pt>
                <c:pt idx="25">
                  <c:v>2.4986422448885199</c:v>
                </c:pt>
                <c:pt idx="26">
                  <c:v>3.5126251488489499</c:v>
                </c:pt>
                <c:pt idx="27">
                  <c:v>2.4232737676928902</c:v>
                </c:pt>
                <c:pt idx="28">
                  <c:v>3.0111800213037498</c:v>
                </c:pt>
                <c:pt idx="29">
                  <c:v>2.9204080348281898</c:v>
                </c:pt>
                <c:pt idx="30">
                  <c:v>3.0594309031355098</c:v>
                </c:pt>
                <c:pt idx="31">
                  <c:v>2.6054059526482498</c:v>
                </c:pt>
                <c:pt idx="32">
                  <c:v>2.23183865363796</c:v>
                </c:pt>
                <c:pt idx="33">
                  <c:v>2.2992125873564602</c:v>
                </c:pt>
                <c:pt idx="34">
                  <c:v>4.9281484373493996</c:v>
                </c:pt>
                <c:pt idx="35">
                  <c:v>2.14958918576564</c:v>
                </c:pt>
                <c:pt idx="36">
                  <c:v>3.1206193611790898</c:v>
                </c:pt>
                <c:pt idx="37">
                  <c:v>2.8944847818286998</c:v>
                </c:pt>
                <c:pt idx="38">
                  <c:v>3.7963315296195201</c:v>
                </c:pt>
                <c:pt idx="39">
                  <c:v>2.7304708811626002</c:v>
                </c:pt>
                <c:pt idx="40">
                  <c:v>2.9714035230519098</c:v>
                </c:pt>
                <c:pt idx="41">
                  <c:v>2.53944643289906</c:v>
                </c:pt>
                <c:pt idx="42">
                  <c:v>3.2194101882446899</c:v>
                </c:pt>
                <c:pt idx="43">
                  <c:v>2.8699295355177599</c:v>
                </c:pt>
                <c:pt idx="44">
                  <c:v>3.0676409637579498</c:v>
                </c:pt>
                <c:pt idx="45">
                  <c:v>2.6290413931438299</c:v>
                </c:pt>
                <c:pt idx="46">
                  <c:v>3.0895329862865402</c:v>
                </c:pt>
                <c:pt idx="47">
                  <c:v>3.2339386920517001</c:v>
                </c:pt>
                <c:pt idx="48">
                  <c:v>2.6347522320424601</c:v>
                </c:pt>
                <c:pt idx="49">
                  <c:v>2.8771482773267101</c:v>
                </c:pt>
                <c:pt idx="50">
                  <c:v>3.7446572031718399</c:v>
                </c:pt>
                <c:pt idx="51">
                  <c:v>2.32189021031598</c:v>
                </c:pt>
                <c:pt idx="52">
                  <c:v>3.1574901915437699</c:v>
                </c:pt>
                <c:pt idx="53">
                  <c:v>3.02680173539895</c:v>
                </c:pt>
                <c:pt idx="54">
                  <c:v>3.2696973067352402</c:v>
                </c:pt>
                <c:pt idx="55">
                  <c:v>2.4787332212614701</c:v>
                </c:pt>
                <c:pt idx="56">
                  <c:v>2.2787334296844999</c:v>
                </c:pt>
                <c:pt idx="57">
                  <c:v>2.3654028943167802</c:v>
                </c:pt>
                <c:pt idx="58">
                  <c:v>2.8509373273202501</c:v>
                </c:pt>
                <c:pt idx="59">
                  <c:v>2.51960733104172</c:v>
                </c:pt>
                <c:pt idx="60">
                  <c:v>3.4407642409494201</c:v>
                </c:pt>
                <c:pt idx="61">
                  <c:v>2.9380166864447301</c:v>
                </c:pt>
                <c:pt idx="62">
                  <c:v>2.6615704630933599</c:v>
                </c:pt>
                <c:pt idx="63">
                  <c:v>2.7304708811626002</c:v>
                </c:pt>
                <c:pt idx="64">
                  <c:v>2.9714035230519098</c:v>
                </c:pt>
                <c:pt idx="65">
                  <c:v>2.53944643289906</c:v>
                </c:pt>
                <c:pt idx="66">
                  <c:v>3.2194101882446899</c:v>
                </c:pt>
                <c:pt idx="67">
                  <c:v>2.96256659730494</c:v>
                </c:pt>
                <c:pt idx="68">
                  <c:v>3.2199368742840502</c:v>
                </c:pt>
                <c:pt idx="69">
                  <c:v>2.6290413931438299</c:v>
                </c:pt>
                <c:pt idx="70">
                  <c:v>3.8447944137220098</c:v>
                </c:pt>
                <c:pt idx="71">
                  <c:v>3.2339386920517001</c:v>
                </c:pt>
                <c:pt idx="72">
                  <c:v>3.6506746551767</c:v>
                </c:pt>
                <c:pt idx="73">
                  <c:v>2.86945763481926</c:v>
                </c:pt>
                <c:pt idx="74">
                  <c:v>2.4706823229139698</c:v>
                </c:pt>
                <c:pt idx="75">
                  <c:v>2.4481104911720601</c:v>
                </c:pt>
                <c:pt idx="76">
                  <c:v>4.7699993574700397</c:v>
                </c:pt>
                <c:pt idx="77">
                  <c:v>3.4914922883895301</c:v>
                </c:pt>
                <c:pt idx="78">
                  <c:v>4.0584022820623602</c:v>
                </c:pt>
                <c:pt idx="79">
                  <c:v>2.8896830336212602</c:v>
                </c:pt>
                <c:pt idx="80">
                  <c:v>2.9481620092672101</c:v>
                </c:pt>
                <c:pt idx="81">
                  <c:v>2.6675290542546199</c:v>
                </c:pt>
                <c:pt idx="82">
                  <c:v>5.0187714539051296</c:v>
                </c:pt>
                <c:pt idx="83">
                  <c:v>2.5505276646192301</c:v>
                </c:pt>
                <c:pt idx="84">
                  <c:v>3.9906583922688599</c:v>
                </c:pt>
                <c:pt idx="85">
                  <c:v>3.5509743220499601</c:v>
                </c:pt>
                <c:pt idx="86">
                  <c:v>5.0196725449955499</c:v>
                </c:pt>
                <c:pt idx="87">
                  <c:v>2.9722115430795899</c:v>
                </c:pt>
                <c:pt idx="88">
                  <c:v>4.9885963818939896</c:v>
                </c:pt>
                <c:pt idx="89">
                  <c:v>2.97865560904784</c:v>
                </c:pt>
                <c:pt idx="90">
                  <c:v>3.8815021736268598</c:v>
                </c:pt>
                <c:pt idx="91">
                  <c:v>3.5300720392438598</c:v>
                </c:pt>
                <c:pt idx="92">
                  <c:v>2.3566867326757901</c:v>
                </c:pt>
                <c:pt idx="93">
                  <c:v>3.0503090543075402</c:v>
                </c:pt>
                <c:pt idx="94">
                  <c:v>4.9804664262042504</c:v>
                </c:pt>
                <c:pt idx="95">
                  <c:v>3.4787337456887699</c:v>
                </c:pt>
                <c:pt idx="96">
                  <c:v>3.6506746551767</c:v>
                </c:pt>
                <c:pt idx="97">
                  <c:v>2.86945763481926</c:v>
                </c:pt>
                <c:pt idx="98">
                  <c:v>2.5906851495128098</c:v>
                </c:pt>
                <c:pt idx="99">
                  <c:v>2.4481104911720601</c:v>
                </c:pt>
                <c:pt idx="100">
                  <c:v>5.5043917212687701</c:v>
                </c:pt>
                <c:pt idx="101">
                  <c:v>3.41445682576179</c:v>
                </c:pt>
                <c:pt idx="102">
                  <c:v>3.9196831380767101</c:v>
                </c:pt>
                <c:pt idx="103">
                  <c:v>2.8896830336212602</c:v>
                </c:pt>
                <c:pt idx="104">
                  <c:v>2.9481620092672101</c:v>
                </c:pt>
                <c:pt idx="105">
                  <c:v>2.6288866291322299</c:v>
                </c:pt>
                <c:pt idx="106">
                  <c:v>4.11363850219103</c:v>
                </c:pt>
                <c:pt idx="107">
                  <c:v>2.5505276646192301</c:v>
                </c:pt>
                <c:pt idx="108">
                  <c:v>3.9906583922688599</c:v>
                </c:pt>
                <c:pt idx="109">
                  <c:v>3.5509743220499601</c:v>
                </c:pt>
                <c:pt idx="110">
                  <c:v>5.0196725449955499</c:v>
                </c:pt>
                <c:pt idx="111">
                  <c:v>3.0395288731770602</c:v>
                </c:pt>
                <c:pt idx="112">
                  <c:v>4.4146366939643498</c:v>
                </c:pt>
                <c:pt idx="113">
                  <c:v>3.0762347821619702</c:v>
                </c:pt>
                <c:pt idx="114">
                  <c:v>4.0305878995446198</c:v>
                </c:pt>
                <c:pt idx="115">
                  <c:v>3.5300720392438598</c:v>
                </c:pt>
                <c:pt idx="116">
                  <c:v>2.51816423902783</c:v>
                </c:pt>
                <c:pt idx="117">
                  <c:v>3.2190577918304899</c:v>
                </c:pt>
                <c:pt idx="118">
                  <c:v>4.9804664262042504</c:v>
                </c:pt>
                <c:pt idx="119">
                  <c:v>3.6415037158308698</c:v>
                </c:pt>
                <c:pt idx="120">
                  <c:v>3.2592359102445401</c:v>
                </c:pt>
                <c:pt idx="121">
                  <c:v>2.9462773333402299</c:v>
                </c:pt>
                <c:pt idx="122">
                  <c:v>2.4706823229139698</c:v>
                </c:pt>
                <c:pt idx="123">
                  <c:v>2.3856345251921902</c:v>
                </c:pt>
                <c:pt idx="124">
                  <c:v>4.7699993574700397</c:v>
                </c:pt>
                <c:pt idx="125">
                  <c:v>3.4914922883895301</c:v>
                </c:pt>
                <c:pt idx="126">
                  <c:v>3.78204628939466</c:v>
                </c:pt>
                <c:pt idx="127">
                  <c:v>2.8896830336212602</c:v>
                </c:pt>
                <c:pt idx="128">
                  <c:v>2.9481620092672101</c:v>
                </c:pt>
                <c:pt idx="129">
                  <c:v>2.6675290542546199</c:v>
                </c:pt>
                <c:pt idx="130">
                  <c:v>5.0187714539051296</c:v>
                </c:pt>
                <c:pt idx="131">
                  <c:v>2.86041110125361</c:v>
                </c:pt>
                <c:pt idx="132">
                  <c:v>3.86493269554843</c:v>
                </c:pt>
                <c:pt idx="133">
                  <c:v>3.5509743220499601</c:v>
                </c:pt>
                <c:pt idx="134">
                  <c:v>4.6241140893337702</c:v>
                </c:pt>
                <c:pt idx="135">
                  <c:v>2.9722115430795899</c:v>
                </c:pt>
                <c:pt idx="136">
                  <c:v>4.9885963818939896</c:v>
                </c:pt>
                <c:pt idx="137">
                  <c:v>2.97865560904784</c:v>
                </c:pt>
                <c:pt idx="138">
                  <c:v>3.8815021736268598</c:v>
                </c:pt>
                <c:pt idx="139">
                  <c:v>3.4468527612894402</c:v>
                </c:pt>
                <c:pt idx="140">
                  <c:v>2.51816423902783</c:v>
                </c:pt>
                <c:pt idx="141">
                  <c:v>3.0503090543075402</c:v>
                </c:pt>
                <c:pt idx="142">
                  <c:v>4.9804664262042504</c:v>
                </c:pt>
                <c:pt idx="143">
                  <c:v>3.4787337456887699</c:v>
                </c:pt>
                <c:pt idx="144">
                  <c:v>2.8916773162500999</c:v>
                </c:pt>
                <c:pt idx="145">
                  <c:v>3.7709850321853802</c:v>
                </c:pt>
                <c:pt idx="146">
                  <c:v>4.6501111401858699</c:v>
                </c:pt>
                <c:pt idx="147">
                  <c:v>5.5290327815137799</c:v>
                </c:pt>
                <c:pt idx="148">
                  <c:v>6.4077271024298899</c:v>
                </c:pt>
                <c:pt idx="149">
                  <c:v>7.2861712572458401</c:v>
                </c:pt>
                <c:pt idx="150">
                  <c:v>8.1643424078948392</c:v>
                </c:pt>
                <c:pt idx="151">
                  <c:v>9.0422177250885198</c:v>
                </c:pt>
                <c:pt idx="152">
                  <c:v>2.5287794148835698</c:v>
                </c:pt>
                <c:pt idx="153">
                  <c:v>3.4084358870832898</c:v>
                </c:pt>
                <c:pt idx="154">
                  <c:v>4.2879138895451296</c:v>
                </c:pt>
                <c:pt idx="155">
                  <c:v>5.1671905544545398</c:v>
                </c:pt>
                <c:pt idx="156">
                  <c:v>6.0462430183079796</c:v>
                </c:pt>
                <c:pt idx="157">
                  <c:v>6.9250484274426301</c:v>
                </c:pt>
                <c:pt idx="158">
                  <c:v>7.8035839326667702</c:v>
                </c:pt>
                <c:pt idx="159">
                  <c:v>8.6818266965647908</c:v>
                </c:pt>
                <c:pt idx="160">
                  <c:v>2.9226177264072999</c:v>
                </c:pt>
                <c:pt idx="161">
                  <c:v>3.8020560416344602</c:v>
                </c:pt>
                <c:pt idx="162">
                  <c:v>4.6813124780975004</c:v>
                </c:pt>
                <c:pt idx="163">
                  <c:v>5.5603641745265904</c:v>
                </c:pt>
                <c:pt idx="164">
                  <c:v>6.4391882728023901</c:v>
                </c:pt>
                <c:pt idx="165">
                  <c:v>7.3177619248900401</c:v>
                </c:pt>
                <c:pt idx="166">
                  <c:v>8.1960622883244305</c:v>
                </c:pt>
                <c:pt idx="167">
                  <c:v>9.0740665309141004</c:v>
                </c:pt>
                <c:pt idx="168">
                  <c:v>2.7829144976868299</c:v>
                </c:pt>
                <c:pt idx="169">
                  <c:v>3.6627015222303099</c:v>
                </c:pt>
                <c:pt idx="170">
                  <c:v>4.5423078717549998</c:v>
                </c:pt>
                <c:pt idx="171">
                  <c:v>5.4217106755578097</c:v>
                </c:pt>
                <c:pt idx="172">
                  <c:v>6.3008870668937398</c:v>
                </c:pt>
                <c:pt idx="173">
                  <c:v>7.1798141884001598</c:v>
                </c:pt>
                <c:pt idx="174">
                  <c:v>8.0584691885606698</c:v>
                </c:pt>
                <c:pt idx="175">
                  <c:v>8.9368292254303707</c:v>
                </c:pt>
                <c:pt idx="176">
                  <c:v>2.9576483457104401</c:v>
                </c:pt>
                <c:pt idx="177">
                  <c:v>3.8358625932460901</c:v>
                </c:pt>
                <c:pt idx="178">
                  <c:v>4.7138946855385102</c:v>
                </c:pt>
                <c:pt idx="179">
                  <c:v>5.5917217922661404</c:v>
                </c:pt>
                <c:pt idx="180">
                  <c:v>6.4693210881205996</c:v>
                </c:pt>
                <c:pt idx="181">
                  <c:v>7.3466697559607201</c:v>
                </c:pt>
                <c:pt idx="182">
                  <c:v>8.2237449861541592</c:v>
                </c:pt>
                <c:pt idx="183">
                  <c:v>9.1005239782726495</c:v>
                </c:pt>
                <c:pt idx="184">
                  <c:v>3.0414866083857102</c:v>
                </c:pt>
                <c:pt idx="185">
                  <c:v>3.92004898236799</c:v>
                </c:pt>
                <c:pt idx="186">
                  <c:v>4.7984284669156096</c:v>
                </c:pt>
                <c:pt idx="187">
                  <c:v>5.6766022231250499</c:v>
                </c:pt>
                <c:pt idx="188">
                  <c:v>6.5545474169458302</c:v>
                </c:pt>
                <c:pt idx="189">
                  <c:v>7.4322412218944702</c:v>
                </c:pt>
                <c:pt idx="190">
                  <c:v>8.3096608191090908</c:v>
                </c:pt>
                <c:pt idx="191">
                  <c:v>9.1867833994557095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F2-E245-8BEA-131222BD1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095424"/>
        <c:axId val="157097344"/>
      </c:scatterChart>
      <c:valAx>
        <c:axId val="157095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Observed Leaf Nitrogen (%)</a:t>
                </a:r>
                <a:endParaRPr lang="en-GB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57097344"/>
        <c:crosses val="autoZero"/>
        <c:crossBetween val="midCat"/>
      </c:valAx>
      <c:valAx>
        <c:axId val="1570973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Predicted Leaf Nitrogen (%)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709542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'Soil Nitrogen'!$AD$1</c:f>
              <c:strCache>
                <c:ptCount val="1"/>
                <c:pt idx="0">
                  <c:v>Root Nitrogen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7.6331666666666673E-2"/>
                  <c:y val="-5.5519101778944301E-4"/>
                </c:manualLayout>
              </c:layout>
              <c:numFmt formatCode="General" sourceLinked="0"/>
            </c:trendlineLbl>
          </c:trendline>
          <c:xVal>
            <c:numRef>
              <c:f>'Soil Nitrogen'!$X$2:$X$193</c:f>
              <c:numCache>
                <c:formatCode>0.00</c:formatCode>
                <c:ptCount val="192"/>
                <c:pt idx="0">
                  <c:v>0.73571428571428577</c:v>
                </c:pt>
                <c:pt idx="1">
                  <c:v>0.75714285714285723</c:v>
                </c:pt>
                <c:pt idx="2">
                  <c:v>1.3571428571428572</c:v>
                </c:pt>
                <c:pt idx="3">
                  <c:v>0.75714285714285723</c:v>
                </c:pt>
                <c:pt idx="4">
                  <c:v>0.92857142857142871</c:v>
                </c:pt>
                <c:pt idx="5">
                  <c:v>1.0714285714285714</c:v>
                </c:pt>
                <c:pt idx="6">
                  <c:v>1.0714285714285714</c:v>
                </c:pt>
                <c:pt idx="7">
                  <c:v>1.0714285714285714</c:v>
                </c:pt>
                <c:pt idx="8">
                  <c:v>0.78571428571428581</c:v>
                </c:pt>
                <c:pt idx="9">
                  <c:v>0.73571428571428577</c:v>
                </c:pt>
                <c:pt idx="10">
                  <c:v>0.79999999999999993</c:v>
                </c:pt>
                <c:pt idx="11">
                  <c:v>0.78571428571428581</c:v>
                </c:pt>
                <c:pt idx="12">
                  <c:v>1.0714285714285714</c:v>
                </c:pt>
                <c:pt idx="13">
                  <c:v>1.2857142857142858</c:v>
                </c:pt>
                <c:pt idx="14">
                  <c:v>0.92857142857142871</c:v>
                </c:pt>
                <c:pt idx="15">
                  <c:v>0.7142857142857143</c:v>
                </c:pt>
                <c:pt idx="16">
                  <c:v>1.2857142857142858</c:v>
                </c:pt>
                <c:pt idx="17">
                  <c:v>0.73571428571428577</c:v>
                </c:pt>
                <c:pt idx="18">
                  <c:v>1.2857142857142858</c:v>
                </c:pt>
                <c:pt idx="19">
                  <c:v>0.85714285714285721</c:v>
                </c:pt>
                <c:pt idx="20">
                  <c:v>0.7142857142857143</c:v>
                </c:pt>
                <c:pt idx="21">
                  <c:v>0.74285714285714288</c:v>
                </c:pt>
                <c:pt idx="22">
                  <c:v>1.0714285714285714</c:v>
                </c:pt>
                <c:pt idx="23">
                  <c:v>1.2857142857142858</c:v>
                </c:pt>
                <c:pt idx="24">
                  <c:v>0.7142857142857143</c:v>
                </c:pt>
                <c:pt idx="25">
                  <c:v>1</c:v>
                </c:pt>
                <c:pt idx="26">
                  <c:v>1.4142857142857144</c:v>
                </c:pt>
                <c:pt idx="27">
                  <c:v>0.72857142857142865</c:v>
                </c:pt>
                <c:pt idx="28">
                  <c:v>0.7142857142857143</c:v>
                </c:pt>
                <c:pt idx="29">
                  <c:v>1.0714285714285714</c:v>
                </c:pt>
                <c:pt idx="30">
                  <c:v>0.85714285714285721</c:v>
                </c:pt>
                <c:pt idx="31">
                  <c:v>0.7142857142857143</c:v>
                </c:pt>
                <c:pt idx="32">
                  <c:v>0.7142857142857143</c:v>
                </c:pt>
                <c:pt idx="33">
                  <c:v>0.77142857142857157</c:v>
                </c:pt>
                <c:pt idx="34">
                  <c:v>0.75000000000000011</c:v>
                </c:pt>
                <c:pt idx="35">
                  <c:v>0.72142857142857153</c:v>
                </c:pt>
                <c:pt idx="36">
                  <c:v>1.3571428571428572</c:v>
                </c:pt>
                <c:pt idx="37">
                  <c:v>0.72857142857142865</c:v>
                </c:pt>
                <c:pt idx="38">
                  <c:v>0.74285714285714288</c:v>
                </c:pt>
                <c:pt idx="39">
                  <c:v>0.75000000000000011</c:v>
                </c:pt>
                <c:pt idx="40">
                  <c:v>0.75714285714285723</c:v>
                </c:pt>
                <c:pt idx="41">
                  <c:v>0.7142857142857143</c:v>
                </c:pt>
                <c:pt idx="42">
                  <c:v>0.72857142857142865</c:v>
                </c:pt>
                <c:pt idx="43">
                  <c:v>1.2857142857142858</c:v>
                </c:pt>
                <c:pt idx="44">
                  <c:v>1.2857142857142858</c:v>
                </c:pt>
                <c:pt idx="45">
                  <c:v>1.142857142857143</c:v>
                </c:pt>
                <c:pt idx="46">
                  <c:v>0.73571428571428577</c:v>
                </c:pt>
                <c:pt idx="47">
                  <c:v>0.75000000000000011</c:v>
                </c:pt>
                <c:pt idx="48">
                  <c:v>0.75000000000000011</c:v>
                </c:pt>
                <c:pt idx="49">
                  <c:v>0.72857142857142865</c:v>
                </c:pt>
                <c:pt idx="50">
                  <c:v>0.73571428571428577</c:v>
                </c:pt>
                <c:pt idx="51">
                  <c:v>0.74285714285714288</c:v>
                </c:pt>
                <c:pt idx="52">
                  <c:v>1.3571428571428572</c:v>
                </c:pt>
                <c:pt idx="53">
                  <c:v>0.7142857142857143</c:v>
                </c:pt>
                <c:pt idx="54">
                  <c:v>1.2857142857142858</c:v>
                </c:pt>
                <c:pt idx="55">
                  <c:v>0.7142857142857143</c:v>
                </c:pt>
                <c:pt idx="56">
                  <c:v>0.79999999999999993</c:v>
                </c:pt>
                <c:pt idx="57">
                  <c:v>0.78571428571428581</c:v>
                </c:pt>
                <c:pt idx="58">
                  <c:v>0.77857142857142869</c:v>
                </c:pt>
                <c:pt idx="59">
                  <c:v>0.79999999999999993</c:v>
                </c:pt>
                <c:pt idx="60">
                  <c:v>0.7142857142857143</c:v>
                </c:pt>
                <c:pt idx="61">
                  <c:v>0.92857142857142871</c:v>
                </c:pt>
                <c:pt idx="62">
                  <c:v>1.2142857142857144</c:v>
                </c:pt>
                <c:pt idx="63">
                  <c:v>1.0714285714285714</c:v>
                </c:pt>
                <c:pt idx="64">
                  <c:v>0.92857142857142871</c:v>
                </c:pt>
                <c:pt idx="65">
                  <c:v>1.0714285714285714</c:v>
                </c:pt>
                <c:pt idx="66">
                  <c:v>1.0714285714285714</c:v>
                </c:pt>
                <c:pt idx="67">
                  <c:v>0.73571428571428577</c:v>
                </c:pt>
                <c:pt idx="68">
                  <c:v>1.0714285714285714</c:v>
                </c:pt>
                <c:pt idx="69">
                  <c:v>0.7142857142857143</c:v>
                </c:pt>
                <c:pt idx="70">
                  <c:v>1.2142857142857144</c:v>
                </c:pt>
                <c:pt idx="71">
                  <c:v>1</c:v>
                </c:pt>
                <c:pt idx="72">
                  <c:v>1.2270000000000001</c:v>
                </c:pt>
                <c:pt idx="73">
                  <c:v>0.8600000000000001</c:v>
                </c:pt>
                <c:pt idx="74">
                  <c:v>0.79200000000000004</c:v>
                </c:pt>
                <c:pt idx="75">
                  <c:v>0.8600000000000001</c:v>
                </c:pt>
                <c:pt idx="76">
                  <c:v>1.736</c:v>
                </c:pt>
                <c:pt idx="77">
                  <c:v>1.3</c:v>
                </c:pt>
                <c:pt idx="78">
                  <c:v>1.349</c:v>
                </c:pt>
                <c:pt idx="79">
                  <c:v>1.3</c:v>
                </c:pt>
                <c:pt idx="80">
                  <c:v>0.98399999999999999</c:v>
                </c:pt>
                <c:pt idx="81">
                  <c:v>0.83000000000000007</c:v>
                </c:pt>
                <c:pt idx="82">
                  <c:v>1.792</c:v>
                </c:pt>
                <c:pt idx="83">
                  <c:v>0.90000000000000013</c:v>
                </c:pt>
                <c:pt idx="84">
                  <c:v>1.2590000000000001</c:v>
                </c:pt>
                <c:pt idx="85">
                  <c:v>1.6</c:v>
                </c:pt>
                <c:pt idx="86">
                  <c:v>1.7609999999999999</c:v>
                </c:pt>
                <c:pt idx="87">
                  <c:v>0.8</c:v>
                </c:pt>
                <c:pt idx="88">
                  <c:v>1.718</c:v>
                </c:pt>
                <c:pt idx="89">
                  <c:v>0.83000000000000007</c:v>
                </c:pt>
                <c:pt idx="90">
                  <c:v>1.3460000000000001</c:v>
                </c:pt>
                <c:pt idx="91">
                  <c:v>1</c:v>
                </c:pt>
                <c:pt idx="92">
                  <c:v>0.73399999999999999</c:v>
                </c:pt>
                <c:pt idx="93">
                  <c:v>0.84000000000000008</c:v>
                </c:pt>
                <c:pt idx="94">
                  <c:v>1.617</c:v>
                </c:pt>
                <c:pt idx="95">
                  <c:v>1.6</c:v>
                </c:pt>
                <c:pt idx="96">
                  <c:v>1.181</c:v>
                </c:pt>
                <c:pt idx="97">
                  <c:v>1.2</c:v>
                </c:pt>
                <c:pt idx="98">
                  <c:v>0.89700000000000002</c:v>
                </c:pt>
                <c:pt idx="99">
                  <c:v>0.82000000000000006</c:v>
                </c:pt>
                <c:pt idx="100">
                  <c:v>1.796</c:v>
                </c:pt>
                <c:pt idx="101">
                  <c:v>1.3</c:v>
                </c:pt>
                <c:pt idx="102">
                  <c:v>1.2550000000000001</c:v>
                </c:pt>
                <c:pt idx="103">
                  <c:v>0.8</c:v>
                </c:pt>
                <c:pt idx="104">
                  <c:v>0.85400000000000009</c:v>
                </c:pt>
                <c:pt idx="105">
                  <c:v>0.88000000000000012</c:v>
                </c:pt>
                <c:pt idx="106">
                  <c:v>1.6520000000000001</c:v>
                </c:pt>
                <c:pt idx="107">
                  <c:v>0.81</c:v>
                </c:pt>
                <c:pt idx="108">
                  <c:v>1.258</c:v>
                </c:pt>
                <c:pt idx="109">
                  <c:v>0.82000000000000006</c:v>
                </c:pt>
                <c:pt idx="110">
                  <c:v>1.6090000000000002</c:v>
                </c:pt>
                <c:pt idx="111">
                  <c:v>0.85000000000000009</c:v>
                </c:pt>
                <c:pt idx="112">
                  <c:v>1.6600000000000001</c:v>
                </c:pt>
                <c:pt idx="113">
                  <c:v>0.8</c:v>
                </c:pt>
                <c:pt idx="114">
                  <c:v>1.3049999999999999</c:v>
                </c:pt>
                <c:pt idx="115">
                  <c:v>1.6</c:v>
                </c:pt>
                <c:pt idx="116">
                  <c:v>0.83600000000000008</c:v>
                </c:pt>
                <c:pt idx="117">
                  <c:v>1.4000000000000001</c:v>
                </c:pt>
                <c:pt idx="118">
                  <c:v>1.5470000000000002</c:v>
                </c:pt>
                <c:pt idx="119">
                  <c:v>0.85000000000000009</c:v>
                </c:pt>
                <c:pt idx="120">
                  <c:v>1.2050000000000001</c:v>
                </c:pt>
                <c:pt idx="121">
                  <c:v>0.82000000000000006</c:v>
                </c:pt>
                <c:pt idx="122">
                  <c:v>0.71300000000000008</c:v>
                </c:pt>
                <c:pt idx="123">
                  <c:v>0.84000000000000008</c:v>
                </c:pt>
                <c:pt idx="124">
                  <c:v>1.5810000000000002</c:v>
                </c:pt>
                <c:pt idx="125">
                  <c:v>0.8</c:v>
                </c:pt>
                <c:pt idx="126">
                  <c:v>1.234</c:v>
                </c:pt>
                <c:pt idx="127">
                  <c:v>0.8</c:v>
                </c:pt>
                <c:pt idx="128">
                  <c:v>0.97399999999999998</c:v>
                </c:pt>
                <c:pt idx="129">
                  <c:v>0.90000000000000013</c:v>
                </c:pt>
                <c:pt idx="130">
                  <c:v>1.5390000000000001</c:v>
                </c:pt>
                <c:pt idx="131">
                  <c:v>0.91999999999999993</c:v>
                </c:pt>
                <c:pt idx="132">
                  <c:v>1.4019999999999999</c:v>
                </c:pt>
                <c:pt idx="133">
                  <c:v>1.1000000000000001</c:v>
                </c:pt>
                <c:pt idx="134">
                  <c:v>1.5640000000000001</c:v>
                </c:pt>
                <c:pt idx="135">
                  <c:v>1.3</c:v>
                </c:pt>
                <c:pt idx="136">
                  <c:v>1.52</c:v>
                </c:pt>
                <c:pt idx="137">
                  <c:v>1.3</c:v>
                </c:pt>
                <c:pt idx="138">
                  <c:v>1.258</c:v>
                </c:pt>
                <c:pt idx="139">
                  <c:v>0.83000000000000007</c:v>
                </c:pt>
                <c:pt idx="140">
                  <c:v>0.84400000000000008</c:v>
                </c:pt>
                <c:pt idx="141">
                  <c:v>0.8</c:v>
                </c:pt>
                <c:pt idx="142">
                  <c:v>1.8779999999999999</c:v>
                </c:pt>
                <c:pt idx="143">
                  <c:v>1.2</c:v>
                </c:pt>
                <c:pt idx="144">
                  <c:v>0.91085597906898197</c:v>
                </c:pt>
                <c:pt idx="145">
                  <c:v>1.1816882329218401</c:v>
                </c:pt>
                <c:pt idx="146">
                  <c:v>1.4523810144416001</c:v>
                </c:pt>
                <c:pt idx="147">
                  <c:v>1.7229272842484</c:v>
                </c:pt>
                <c:pt idx="148">
                  <c:v>1.9933200084993901</c:v>
                </c:pt>
                <c:pt idx="149">
                  <c:v>2.2635521564185499</c:v>
                </c:pt>
                <c:pt idx="150">
                  <c:v>2.53361670245034</c:v>
                </c:pt>
                <c:pt idx="151">
                  <c:v>2.8035066262670099</c:v>
                </c:pt>
                <c:pt idx="152">
                  <c:v>0.76787653685427204</c:v>
                </c:pt>
                <c:pt idx="153">
                  <c:v>1.03891011519558</c:v>
                </c:pt>
                <c:pt idx="154">
                  <c:v>1.30980545546448</c:v>
                </c:pt>
                <c:pt idx="155">
                  <c:v>1.58055551514157</c:v>
                </c:pt>
                <c:pt idx="156">
                  <c:v>1.8511532533917801</c:v>
                </c:pt>
                <c:pt idx="157">
                  <c:v>2.1215916350589699</c:v>
                </c:pt>
                <c:pt idx="158">
                  <c:v>2.3918636287595598</c:v>
                </c:pt>
                <c:pt idx="159">
                  <c:v>2.6619622089489301</c:v>
                </c:pt>
                <c:pt idx="160">
                  <c:v>0.94951579641168704</c:v>
                </c:pt>
                <c:pt idx="161">
                  <c:v>1.21998357261294</c:v>
                </c:pt>
                <c:pt idx="162">
                  <c:v>1.49031154900844</c:v>
                </c:pt>
                <c:pt idx="163">
                  <c:v>1.76049269688487</c:v>
                </c:pt>
                <c:pt idx="164">
                  <c:v>2.03051999083949</c:v>
                </c:pt>
                <c:pt idx="165">
                  <c:v>2.3003864106355101</c:v>
                </c:pt>
                <c:pt idx="166">
                  <c:v>2.5700849395030998</c:v>
                </c:pt>
                <c:pt idx="167">
                  <c:v>2.8396085665295998</c:v>
                </c:pt>
                <c:pt idx="168">
                  <c:v>0.86973478351832301</c:v>
                </c:pt>
                <c:pt idx="169">
                  <c:v>1.14040394802181</c:v>
                </c:pt>
                <c:pt idx="170">
                  <c:v>1.4109340004103099</c:v>
                </c:pt>
                <c:pt idx="171">
                  <c:v>1.6813179067936601</c:v>
                </c:pt>
                <c:pt idx="172">
                  <c:v>1.9515486362066801</c:v>
                </c:pt>
                <c:pt idx="173">
                  <c:v>2.2216191628537101</c:v>
                </c:pt>
                <c:pt idx="174">
                  <c:v>2.49152246509006</c:v>
                </c:pt>
                <c:pt idx="175">
                  <c:v>2.7612515270444802</c:v>
                </c:pt>
                <c:pt idx="176">
                  <c:v>1.0178473754600801</c:v>
                </c:pt>
                <c:pt idx="177">
                  <c:v>1.28753359072256</c:v>
                </c:pt>
                <c:pt idx="178">
                  <c:v>1.5570794304982301</c:v>
                </c:pt>
                <c:pt idx="179">
                  <c:v>1.82647788653743</c:v>
                </c:pt>
                <c:pt idx="180">
                  <c:v>2.09572195459954</c:v>
                </c:pt>
                <c:pt idx="181">
                  <c:v>2.3648046334307198</c:v>
                </c:pt>
                <c:pt idx="182">
                  <c:v>2.63371892807085</c:v>
                </c:pt>
                <c:pt idx="183">
                  <c:v>2.9024578469649298</c:v>
                </c:pt>
                <c:pt idx="184">
                  <c:v>1.00163646664045</c:v>
                </c:pt>
                <c:pt idx="185">
                  <c:v>1.2715238242996201</c:v>
                </c:pt>
                <c:pt idx="186">
                  <c:v>1.5412709435473899</c:v>
                </c:pt>
                <c:pt idx="187">
                  <c:v>1.8108708106443701</c:v>
                </c:pt>
                <c:pt idx="188">
                  <c:v>2.0803164150817199</c:v>
                </c:pt>
                <c:pt idx="189">
                  <c:v>2.3496007515747301</c:v>
                </c:pt>
                <c:pt idx="190">
                  <c:v>2.6187168193097401</c:v>
                </c:pt>
                <c:pt idx="191">
                  <c:v>2.8876576220497001</c:v>
                </c:pt>
              </c:numCache>
            </c:numRef>
          </c:xVal>
          <c:yVal>
            <c:numRef>
              <c:f>'Soil Nitrogen'!$AD$2:$AD$193</c:f>
              <c:numCache>
                <c:formatCode>General</c:formatCode>
                <c:ptCount val="192"/>
                <c:pt idx="0">
                  <c:v>1.1098771501553499</c:v>
                </c:pt>
                <c:pt idx="1">
                  <c:v>0.91505932806756995</c:v>
                </c:pt>
                <c:pt idx="2">
                  <c:v>1.30972473093774</c:v>
                </c:pt>
                <c:pt idx="3">
                  <c:v>0.81039566347347103</c:v>
                </c:pt>
                <c:pt idx="4">
                  <c:v>1.17548113417024</c:v>
                </c:pt>
                <c:pt idx="5">
                  <c:v>1.01883747734547</c:v>
                </c:pt>
                <c:pt idx="6">
                  <c:v>1.05293803574834</c:v>
                </c:pt>
                <c:pt idx="7">
                  <c:v>0.81190918110144605</c:v>
                </c:pt>
                <c:pt idx="8">
                  <c:v>0.76655432395109702</c:v>
                </c:pt>
                <c:pt idx="9">
                  <c:v>0.79002571827014201</c:v>
                </c:pt>
                <c:pt idx="10">
                  <c:v>0.74909099015226399</c:v>
                </c:pt>
                <c:pt idx="11">
                  <c:v>0.739979948038057</c:v>
                </c:pt>
                <c:pt idx="12">
                  <c:v>1.1210937645322201</c:v>
                </c:pt>
                <c:pt idx="13">
                  <c:v>0.893780834359858</c:v>
                </c:pt>
                <c:pt idx="14">
                  <c:v>0.98094309534670898</c:v>
                </c:pt>
                <c:pt idx="15">
                  <c:v>0.800003187942116</c:v>
                </c:pt>
                <c:pt idx="16">
                  <c:v>0.98060563770005404</c:v>
                </c:pt>
                <c:pt idx="17">
                  <c:v>0.790313679310095</c:v>
                </c:pt>
                <c:pt idx="18">
                  <c:v>1.1200493972871499</c:v>
                </c:pt>
                <c:pt idx="19">
                  <c:v>0.80999506415239497</c:v>
                </c:pt>
                <c:pt idx="20">
                  <c:v>0.97554974390704496</c:v>
                </c:pt>
                <c:pt idx="21">
                  <c:v>0.71176877204980005</c:v>
                </c:pt>
                <c:pt idx="22">
                  <c:v>1.12157381422251</c:v>
                </c:pt>
                <c:pt idx="23">
                  <c:v>1.2383868484482501</c:v>
                </c:pt>
                <c:pt idx="24">
                  <c:v>0.65903479871052795</c:v>
                </c:pt>
                <c:pt idx="25">
                  <c:v>0.94852137045824902</c:v>
                </c:pt>
                <c:pt idx="26">
                  <c:v>1.32105322971076</c:v>
                </c:pt>
                <c:pt idx="27">
                  <c:v>0.79730479659721099</c:v>
                </c:pt>
                <c:pt idx="28">
                  <c:v>0.76170326757978302</c:v>
                </c:pt>
                <c:pt idx="29">
                  <c:v>1.0300329298874</c:v>
                </c:pt>
                <c:pt idx="30">
                  <c:v>0.91141287707033403</c:v>
                </c:pt>
                <c:pt idx="31">
                  <c:v>0.76087151037650502</c:v>
                </c:pt>
                <c:pt idx="32">
                  <c:v>0.74313559052339895</c:v>
                </c:pt>
                <c:pt idx="33">
                  <c:v>0.78593606483197997</c:v>
                </c:pt>
                <c:pt idx="34">
                  <c:v>1.56069551144143</c:v>
                </c:pt>
                <c:pt idx="35">
                  <c:v>0.70572436093737301</c:v>
                </c:pt>
                <c:pt idx="36">
                  <c:v>1.1071742325190499</c:v>
                </c:pt>
                <c:pt idx="37">
                  <c:v>0.86133907594793302</c:v>
                </c:pt>
                <c:pt idx="38">
                  <c:v>1.26562597046851</c:v>
                </c:pt>
                <c:pt idx="39">
                  <c:v>0.800003187942116</c:v>
                </c:pt>
                <c:pt idx="40">
                  <c:v>0.98060563770005404</c:v>
                </c:pt>
                <c:pt idx="41">
                  <c:v>0.790313679310095</c:v>
                </c:pt>
                <c:pt idx="42">
                  <c:v>1.1200493972871499</c:v>
                </c:pt>
                <c:pt idx="43">
                  <c:v>0.80838846433719103</c:v>
                </c:pt>
                <c:pt idx="44">
                  <c:v>0.97554974390704496</c:v>
                </c:pt>
                <c:pt idx="45">
                  <c:v>0.76107688560543996</c:v>
                </c:pt>
                <c:pt idx="46">
                  <c:v>0.79032634192729001</c:v>
                </c:pt>
                <c:pt idx="47">
                  <c:v>1.1372267720123299</c:v>
                </c:pt>
                <c:pt idx="48">
                  <c:v>0.82728741296943198</c:v>
                </c:pt>
                <c:pt idx="49">
                  <c:v>0.807270270956014</c:v>
                </c:pt>
                <c:pt idx="50">
                  <c:v>1.4319917967048299</c:v>
                </c:pt>
                <c:pt idx="51">
                  <c:v>0.77506711950025697</c:v>
                </c:pt>
                <c:pt idx="52">
                  <c:v>0.82510214631369105</c:v>
                </c:pt>
                <c:pt idx="53">
                  <c:v>1.0569166481612999</c:v>
                </c:pt>
                <c:pt idx="54">
                  <c:v>1.0258383583488899</c:v>
                </c:pt>
                <c:pt idx="55">
                  <c:v>0.71693196633759904</c:v>
                </c:pt>
                <c:pt idx="56">
                  <c:v>0.74999133611090796</c:v>
                </c:pt>
                <c:pt idx="57">
                  <c:v>0.79292749654849504</c:v>
                </c:pt>
                <c:pt idx="58">
                  <c:v>0.86876304674661797</c:v>
                </c:pt>
                <c:pt idx="59">
                  <c:v>0.84315074381133803</c:v>
                </c:pt>
                <c:pt idx="60">
                  <c:v>1.1612480593640699</c:v>
                </c:pt>
                <c:pt idx="61">
                  <c:v>0.87977021098544395</c:v>
                </c:pt>
                <c:pt idx="62">
                  <c:v>0.95089859467569904</c:v>
                </c:pt>
                <c:pt idx="63">
                  <c:v>0.800003187942116</c:v>
                </c:pt>
                <c:pt idx="64">
                  <c:v>0.98060563770005404</c:v>
                </c:pt>
                <c:pt idx="65">
                  <c:v>0.790313679310095</c:v>
                </c:pt>
                <c:pt idx="66">
                  <c:v>1.1200493972871499</c:v>
                </c:pt>
                <c:pt idx="67">
                  <c:v>0.80999506415239497</c:v>
                </c:pt>
                <c:pt idx="68">
                  <c:v>1.0199740456016499</c:v>
                </c:pt>
                <c:pt idx="69">
                  <c:v>0.76107688560543996</c:v>
                </c:pt>
                <c:pt idx="70">
                  <c:v>1.12157381422251</c:v>
                </c:pt>
                <c:pt idx="71">
                  <c:v>1.1372267720123299</c:v>
                </c:pt>
                <c:pt idx="72">
                  <c:v>1.17906504650119</c:v>
                </c:pt>
                <c:pt idx="73">
                  <c:v>0.80957824547528001</c:v>
                </c:pt>
                <c:pt idx="74">
                  <c:v>0.78330258489420002</c:v>
                </c:pt>
                <c:pt idx="75">
                  <c:v>0.80201098204120802</c:v>
                </c:pt>
                <c:pt idx="76">
                  <c:v>1.5285460540250999</c:v>
                </c:pt>
                <c:pt idx="77">
                  <c:v>1.2492612168502499</c:v>
                </c:pt>
                <c:pt idx="78">
                  <c:v>1.3585202319829599</c:v>
                </c:pt>
                <c:pt idx="79">
                  <c:v>0.85146438650584</c:v>
                </c:pt>
                <c:pt idx="80">
                  <c:v>0.92810889399840502</c:v>
                </c:pt>
                <c:pt idx="81">
                  <c:v>0.84997434505810798</c:v>
                </c:pt>
                <c:pt idx="82">
                  <c:v>1.59090913722656</c:v>
                </c:pt>
                <c:pt idx="83">
                  <c:v>0.85465026313397496</c:v>
                </c:pt>
                <c:pt idx="84">
                  <c:v>1.31040248840734</c:v>
                </c:pt>
                <c:pt idx="85">
                  <c:v>1.15023046744159</c:v>
                </c:pt>
                <c:pt idx="86">
                  <c:v>1.66095538447613</c:v>
                </c:pt>
                <c:pt idx="87">
                  <c:v>0.85189697380676599</c:v>
                </c:pt>
                <c:pt idx="88">
                  <c:v>1.6693948455576899</c:v>
                </c:pt>
                <c:pt idx="89">
                  <c:v>0.84214383680527005</c:v>
                </c:pt>
                <c:pt idx="90">
                  <c:v>1.29995050044702</c:v>
                </c:pt>
                <c:pt idx="91">
                  <c:v>1.0500029187148601</c:v>
                </c:pt>
                <c:pt idx="92">
                  <c:v>0.78002625029303496</c:v>
                </c:pt>
                <c:pt idx="93">
                  <c:v>0.89082263998986999</c:v>
                </c:pt>
                <c:pt idx="94">
                  <c:v>1.6230892779419499</c:v>
                </c:pt>
                <c:pt idx="95">
                  <c:v>0.99286154319790998</c:v>
                </c:pt>
                <c:pt idx="96">
                  <c:v>1.17906504650119</c:v>
                </c:pt>
                <c:pt idx="97">
                  <c:v>0.80957824547528001</c:v>
                </c:pt>
                <c:pt idx="98">
                  <c:v>0.84837656403617301</c:v>
                </c:pt>
                <c:pt idx="99">
                  <c:v>0.80201098204120802</c:v>
                </c:pt>
                <c:pt idx="100">
                  <c:v>1.8516510841738001</c:v>
                </c:pt>
                <c:pt idx="101">
                  <c:v>1.2102607522325599</c:v>
                </c:pt>
                <c:pt idx="102">
                  <c:v>1.3104885441338701</c:v>
                </c:pt>
                <c:pt idx="103">
                  <c:v>0.85146438650584</c:v>
                </c:pt>
                <c:pt idx="104">
                  <c:v>0.92810889399840502</c:v>
                </c:pt>
                <c:pt idx="105">
                  <c:v>0.84092104098503195</c:v>
                </c:pt>
                <c:pt idx="106">
                  <c:v>1.2892251476216099</c:v>
                </c:pt>
                <c:pt idx="107">
                  <c:v>0.85465026313397496</c:v>
                </c:pt>
                <c:pt idx="108">
                  <c:v>1.31040248840734</c:v>
                </c:pt>
                <c:pt idx="109">
                  <c:v>1.15023046744159</c:v>
                </c:pt>
                <c:pt idx="110">
                  <c:v>1.66095538447613</c:v>
                </c:pt>
                <c:pt idx="111">
                  <c:v>0.88033895587555</c:v>
                </c:pt>
                <c:pt idx="112">
                  <c:v>1.47275891624629</c:v>
                </c:pt>
                <c:pt idx="113">
                  <c:v>0.85158728262130201</c:v>
                </c:pt>
                <c:pt idx="114">
                  <c:v>1.35436910187739</c:v>
                </c:pt>
                <c:pt idx="115">
                  <c:v>1.0500029187148601</c:v>
                </c:pt>
                <c:pt idx="116">
                  <c:v>0.82279705297032302</c:v>
                </c:pt>
                <c:pt idx="117">
                  <c:v>0.94524474246006795</c:v>
                </c:pt>
                <c:pt idx="118">
                  <c:v>1.6230892779419499</c:v>
                </c:pt>
                <c:pt idx="119">
                  <c:v>0.90161334625165701</c:v>
                </c:pt>
                <c:pt idx="120">
                  <c:v>1.04141186748994</c:v>
                </c:pt>
                <c:pt idx="121">
                  <c:v>0.78758578643813004</c:v>
                </c:pt>
                <c:pt idx="122">
                  <c:v>0.78330258489420002</c:v>
                </c:pt>
                <c:pt idx="123">
                  <c:v>0.78960462460426595</c:v>
                </c:pt>
                <c:pt idx="124">
                  <c:v>1.5285460540250999</c:v>
                </c:pt>
                <c:pt idx="125">
                  <c:v>1.2492612168502499</c:v>
                </c:pt>
                <c:pt idx="126">
                  <c:v>1.2585423548648</c:v>
                </c:pt>
                <c:pt idx="127">
                  <c:v>0.85146438650584</c:v>
                </c:pt>
                <c:pt idx="128">
                  <c:v>0.92810889399840502</c:v>
                </c:pt>
                <c:pt idx="129">
                  <c:v>0.84997434505810798</c:v>
                </c:pt>
                <c:pt idx="130">
                  <c:v>1.59090913722656</c:v>
                </c:pt>
                <c:pt idx="131">
                  <c:v>0.97002022299021995</c:v>
                </c:pt>
                <c:pt idx="132">
                  <c:v>1.27021027035395</c:v>
                </c:pt>
                <c:pt idx="133">
                  <c:v>1.15023046744159</c:v>
                </c:pt>
                <c:pt idx="134">
                  <c:v>1.5268964815960899</c:v>
                </c:pt>
                <c:pt idx="135">
                  <c:v>0.85189697380676599</c:v>
                </c:pt>
                <c:pt idx="136">
                  <c:v>1.6693948455576899</c:v>
                </c:pt>
                <c:pt idx="137">
                  <c:v>0.84214383680527005</c:v>
                </c:pt>
                <c:pt idx="138">
                  <c:v>1.29995050044702</c:v>
                </c:pt>
                <c:pt idx="139">
                  <c:v>0.987284863022729</c:v>
                </c:pt>
                <c:pt idx="140">
                  <c:v>0.82279705297032302</c:v>
                </c:pt>
                <c:pt idx="141">
                  <c:v>0.89082263998986999</c:v>
                </c:pt>
                <c:pt idx="142">
                  <c:v>1.6230892779419499</c:v>
                </c:pt>
                <c:pt idx="143">
                  <c:v>0.99286154319790998</c:v>
                </c:pt>
                <c:pt idx="144">
                  <c:v>0.91085597906898197</c:v>
                </c:pt>
                <c:pt idx="145">
                  <c:v>1.1816882329218401</c:v>
                </c:pt>
                <c:pt idx="146">
                  <c:v>1.4523810144416001</c:v>
                </c:pt>
                <c:pt idx="147">
                  <c:v>1.7229272842484</c:v>
                </c:pt>
                <c:pt idx="148">
                  <c:v>1.9933200084993901</c:v>
                </c:pt>
                <c:pt idx="149">
                  <c:v>2.2635521564185499</c:v>
                </c:pt>
                <c:pt idx="150">
                  <c:v>2.53361670245034</c:v>
                </c:pt>
                <c:pt idx="151">
                  <c:v>2.8035066262670099</c:v>
                </c:pt>
                <c:pt idx="152">
                  <c:v>0.76787653685427204</c:v>
                </c:pt>
                <c:pt idx="153">
                  <c:v>1.03891011519558</c:v>
                </c:pt>
                <c:pt idx="154">
                  <c:v>1.30980545546448</c:v>
                </c:pt>
                <c:pt idx="155">
                  <c:v>1.58055551514157</c:v>
                </c:pt>
                <c:pt idx="156">
                  <c:v>1.8511532533917801</c:v>
                </c:pt>
                <c:pt idx="157">
                  <c:v>2.1215916350589699</c:v>
                </c:pt>
                <c:pt idx="158">
                  <c:v>2.3918636287595598</c:v>
                </c:pt>
                <c:pt idx="159">
                  <c:v>2.6619622089489301</c:v>
                </c:pt>
                <c:pt idx="160">
                  <c:v>0.94951579641168704</c:v>
                </c:pt>
                <c:pt idx="161">
                  <c:v>1.21998357261294</c:v>
                </c:pt>
                <c:pt idx="162">
                  <c:v>1.49031154900844</c:v>
                </c:pt>
                <c:pt idx="163">
                  <c:v>1.76049269688487</c:v>
                </c:pt>
                <c:pt idx="164">
                  <c:v>2.03051999083949</c:v>
                </c:pt>
                <c:pt idx="165">
                  <c:v>2.3003864106355101</c:v>
                </c:pt>
                <c:pt idx="166">
                  <c:v>2.5700849395030998</c:v>
                </c:pt>
                <c:pt idx="167">
                  <c:v>2.8396085665295998</c:v>
                </c:pt>
                <c:pt idx="168">
                  <c:v>0.86973478351832301</c:v>
                </c:pt>
                <c:pt idx="169">
                  <c:v>1.14040394802181</c:v>
                </c:pt>
                <c:pt idx="170">
                  <c:v>1.4109340004103099</c:v>
                </c:pt>
                <c:pt idx="171">
                  <c:v>1.6813179067936601</c:v>
                </c:pt>
                <c:pt idx="172">
                  <c:v>1.9515486362066801</c:v>
                </c:pt>
                <c:pt idx="173">
                  <c:v>2.2216191628537101</c:v>
                </c:pt>
                <c:pt idx="174">
                  <c:v>2.49152246509006</c:v>
                </c:pt>
                <c:pt idx="175">
                  <c:v>2.7612515270444802</c:v>
                </c:pt>
                <c:pt idx="176">
                  <c:v>1.0178473754600801</c:v>
                </c:pt>
                <c:pt idx="177">
                  <c:v>1.28753359072256</c:v>
                </c:pt>
                <c:pt idx="178">
                  <c:v>1.5570794304982301</c:v>
                </c:pt>
                <c:pt idx="179">
                  <c:v>1.82647788653743</c:v>
                </c:pt>
                <c:pt idx="180">
                  <c:v>2.09572195459954</c:v>
                </c:pt>
                <c:pt idx="181">
                  <c:v>2.3648046334307198</c:v>
                </c:pt>
                <c:pt idx="182">
                  <c:v>2.63371892807085</c:v>
                </c:pt>
                <c:pt idx="183">
                  <c:v>2.9024578469649298</c:v>
                </c:pt>
                <c:pt idx="184">
                  <c:v>1.00163646664045</c:v>
                </c:pt>
                <c:pt idx="185">
                  <c:v>1.2715238242996201</c:v>
                </c:pt>
                <c:pt idx="186">
                  <c:v>1.5412709435473899</c:v>
                </c:pt>
                <c:pt idx="187">
                  <c:v>1.8108708106443701</c:v>
                </c:pt>
                <c:pt idx="188">
                  <c:v>2.0803164150817199</c:v>
                </c:pt>
                <c:pt idx="189">
                  <c:v>2.3496007515747301</c:v>
                </c:pt>
                <c:pt idx="190">
                  <c:v>2.6187168193097401</c:v>
                </c:pt>
                <c:pt idx="191">
                  <c:v>2.8876576220497001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81-954A-B5A9-2ABA5B6D4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138944"/>
        <c:axId val="157140864"/>
      </c:scatterChart>
      <c:valAx>
        <c:axId val="15713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Observed Root Nitrogen (%)</a:t>
                </a:r>
                <a:endParaRPr lang="en-GB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57140864"/>
        <c:crosses val="autoZero"/>
        <c:crossBetween val="midCat"/>
      </c:valAx>
      <c:valAx>
        <c:axId val="1571408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Predicted Root Nitrogen (%)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713894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'Soil Nitrogen'!$AE$1</c:f>
              <c:strCache>
                <c:ptCount val="1"/>
                <c:pt idx="0">
                  <c:v>Fruit Yield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18244916666666666"/>
                  <c:y val="-9.1426071741032371E-4"/>
                </c:manualLayout>
              </c:layout>
              <c:numFmt formatCode="General" sourceLinked="0"/>
            </c:trendlineLbl>
          </c:trendline>
          <c:xVal>
            <c:numRef>
              <c:f>'Soil Nitrogen'!$Y$2:$Y$193</c:f>
              <c:numCache>
                <c:formatCode>General</c:formatCode>
                <c:ptCount val="192"/>
                <c:pt idx="0">
                  <c:v>6.6989999999999998</c:v>
                </c:pt>
                <c:pt idx="1">
                  <c:v>4.0739999999999998</c:v>
                </c:pt>
                <c:pt idx="2">
                  <c:v>4.7039999999999997</c:v>
                </c:pt>
                <c:pt idx="3">
                  <c:v>4.032</c:v>
                </c:pt>
                <c:pt idx="4">
                  <c:v>2.6040000000000001</c:v>
                </c:pt>
                <c:pt idx="5">
                  <c:v>4.7039999999999997</c:v>
                </c:pt>
                <c:pt idx="6">
                  <c:v>4.83</c:v>
                </c:pt>
                <c:pt idx="7">
                  <c:v>5.1239999999999997</c:v>
                </c:pt>
                <c:pt idx="8">
                  <c:v>3.024</c:v>
                </c:pt>
                <c:pt idx="9">
                  <c:v>4.2210000000000001</c:v>
                </c:pt>
                <c:pt idx="10">
                  <c:v>2.6040000000000001</c:v>
                </c:pt>
                <c:pt idx="11">
                  <c:v>3.6539999999999999</c:v>
                </c:pt>
                <c:pt idx="12">
                  <c:v>4.7039999999999997</c:v>
                </c:pt>
                <c:pt idx="13">
                  <c:v>4.83</c:v>
                </c:pt>
                <c:pt idx="14">
                  <c:v>5.1239999999999997</c:v>
                </c:pt>
                <c:pt idx="15">
                  <c:v>4.7039999999999997</c:v>
                </c:pt>
                <c:pt idx="16">
                  <c:v>4.7039999999999997</c:v>
                </c:pt>
                <c:pt idx="17">
                  <c:v>5.1239999999999997</c:v>
                </c:pt>
                <c:pt idx="18">
                  <c:v>5.649</c:v>
                </c:pt>
                <c:pt idx="19">
                  <c:v>3.6539999999999999</c:v>
                </c:pt>
                <c:pt idx="20">
                  <c:v>3.6539999999999999</c:v>
                </c:pt>
                <c:pt idx="21">
                  <c:v>3.6539999999999999</c:v>
                </c:pt>
                <c:pt idx="22">
                  <c:v>4.0739999999999998</c:v>
                </c:pt>
                <c:pt idx="23">
                  <c:v>3.6539999999999999</c:v>
                </c:pt>
                <c:pt idx="24">
                  <c:v>4.6829999999999998</c:v>
                </c:pt>
                <c:pt idx="25">
                  <c:v>4.7039999999999997</c:v>
                </c:pt>
                <c:pt idx="26">
                  <c:v>5.1239999999999997</c:v>
                </c:pt>
                <c:pt idx="27">
                  <c:v>3.5910000000000002</c:v>
                </c:pt>
                <c:pt idx="28">
                  <c:v>3.024</c:v>
                </c:pt>
                <c:pt idx="29">
                  <c:v>5.7539999999999996</c:v>
                </c:pt>
                <c:pt idx="30">
                  <c:v>5.1029999999999998</c:v>
                </c:pt>
                <c:pt idx="31">
                  <c:v>6.1740000000000004</c:v>
                </c:pt>
                <c:pt idx="32">
                  <c:v>5.7539999999999996</c:v>
                </c:pt>
                <c:pt idx="33">
                  <c:v>4.4939999999999998</c:v>
                </c:pt>
                <c:pt idx="34">
                  <c:v>3.6539999999999999</c:v>
                </c:pt>
                <c:pt idx="35">
                  <c:v>6.8040000000000003</c:v>
                </c:pt>
                <c:pt idx="36">
                  <c:v>5.7539999999999996</c:v>
                </c:pt>
                <c:pt idx="37">
                  <c:v>5.1029999999999998</c:v>
                </c:pt>
                <c:pt idx="38">
                  <c:v>6.1740000000000004</c:v>
                </c:pt>
                <c:pt idx="39">
                  <c:v>5.1239999999999997</c:v>
                </c:pt>
                <c:pt idx="40">
                  <c:v>5.7539999999999996</c:v>
                </c:pt>
                <c:pt idx="41">
                  <c:v>6.1740000000000004</c:v>
                </c:pt>
                <c:pt idx="42">
                  <c:v>3.633</c:v>
                </c:pt>
                <c:pt idx="43">
                  <c:v>4.0739999999999998</c:v>
                </c:pt>
                <c:pt idx="44">
                  <c:v>4.7039999999999997</c:v>
                </c:pt>
                <c:pt idx="45">
                  <c:v>4.7039999999999997</c:v>
                </c:pt>
                <c:pt idx="46">
                  <c:v>5.1239999999999997</c:v>
                </c:pt>
                <c:pt idx="47">
                  <c:v>4.7039999999999997</c:v>
                </c:pt>
                <c:pt idx="48">
                  <c:v>4.7880000000000003</c:v>
                </c:pt>
                <c:pt idx="49">
                  <c:v>5.1239999999999997</c:v>
                </c:pt>
                <c:pt idx="50">
                  <c:v>6.1740000000000004</c:v>
                </c:pt>
                <c:pt idx="51">
                  <c:v>4.5570000000000004</c:v>
                </c:pt>
                <c:pt idx="52">
                  <c:v>2.8140000000000001</c:v>
                </c:pt>
                <c:pt idx="53">
                  <c:v>5.7539999999999996</c:v>
                </c:pt>
                <c:pt idx="54">
                  <c:v>4.62</c:v>
                </c:pt>
                <c:pt idx="55">
                  <c:v>4.7039999999999997</c:v>
                </c:pt>
                <c:pt idx="56">
                  <c:v>6.1740000000000004</c:v>
                </c:pt>
                <c:pt idx="57">
                  <c:v>4.0739999999999998</c:v>
                </c:pt>
                <c:pt idx="58">
                  <c:v>3.6539999999999999</c:v>
                </c:pt>
                <c:pt idx="59">
                  <c:v>5.7539999999999996</c:v>
                </c:pt>
                <c:pt idx="60">
                  <c:v>5.7539999999999996</c:v>
                </c:pt>
                <c:pt idx="61">
                  <c:v>4.62</c:v>
                </c:pt>
                <c:pt idx="62">
                  <c:v>4.7039999999999997</c:v>
                </c:pt>
                <c:pt idx="63">
                  <c:v>6.1740000000000004</c:v>
                </c:pt>
                <c:pt idx="64">
                  <c:v>5.7539999999999996</c:v>
                </c:pt>
                <c:pt idx="65">
                  <c:v>4.7039999999999997</c:v>
                </c:pt>
                <c:pt idx="66">
                  <c:v>3.738</c:v>
                </c:pt>
                <c:pt idx="67">
                  <c:v>5.1239999999999997</c:v>
                </c:pt>
                <c:pt idx="68">
                  <c:v>4.7039999999999997</c:v>
                </c:pt>
                <c:pt idx="69">
                  <c:v>4.7039999999999997</c:v>
                </c:pt>
                <c:pt idx="70">
                  <c:v>3.6539999999999999</c:v>
                </c:pt>
                <c:pt idx="71">
                  <c:v>4.7039999999999997</c:v>
                </c:pt>
                <c:pt idx="72">
                  <c:v>2.6817000000000002</c:v>
                </c:pt>
                <c:pt idx="73">
                  <c:v>2.1189</c:v>
                </c:pt>
                <c:pt idx="74">
                  <c:v>2.5977000000000001</c:v>
                </c:pt>
                <c:pt idx="75">
                  <c:v>1.8669</c:v>
                </c:pt>
                <c:pt idx="76">
                  <c:v>2.1524999999999999</c:v>
                </c:pt>
                <c:pt idx="77">
                  <c:v>2.1777000000000002</c:v>
                </c:pt>
                <c:pt idx="78">
                  <c:v>2.2364999999999999</c:v>
                </c:pt>
                <c:pt idx="79">
                  <c:v>2.3730000000000002</c:v>
                </c:pt>
                <c:pt idx="80">
                  <c:v>2.4506999999999999</c:v>
                </c:pt>
                <c:pt idx="81">
                  <c:v>1.9551000000000001</c:v>
                </c:pt>
                <c:pt idx="82">
                  <c:v>1.6379999999999999</c:v>
                </c:pt>
                <c:pt idx="83">
                  <c:v>2.5326</c:v>
                </c:pt>
                <c:pt idx="84">
                  <c:v>2.1777000000000002</c:v>
                </c:pt>
                <c:pt idx="85">
                  <c:v>2.2364999999999999</c:v>
                </c:pt>
                <c:pt idx="86">
                  <c:v>2.3730000000000002</c:v>
                </c:pt>
                <c:pt idx="87">
                  <c:v>2.1777000000000002</c:v>
                </c:pt>
                <c:pt idx="88">
                  <c:v>2.1777000000000002</c:v>
                </c:pt>
                <c:pt idx="89">
                  <c:v>2.4066000000000001</c:v>
                </c:pt>
                <c:pt idx="90">
                  <c:v>2.1945000000000001</c:v>
                </c:pt>
                <c:pt idx="91">
                  <c:v>1.6926000000000001</c:v>
                </c:pt>
                <c:pt idx="92">
                  <c:v>1.7324999999999999</c:v>
                </c:pt>
                <c:pt idx="93">
                  <c:v>1.6926000000000001</c:v>
                </c:pt>
                <c:pt idx="94">
                  <c:v>1.8857999999999999</c:v>
                </c:pt>
                <c:pt idx="95">
                  <c:v>1.6926000000000001</c:v>
                </c:pt>
                <c:pt idx="96">
                  <c:v>2.3772000000000002</c:v>
                </c:pt>
                <c:pt idx="97">
                  <c:v>2.1777000000000002</c:v>
                </c:pt>
                <c:pt idx="98">
                  <c:v>2.3730000000000002</c:v>
                </c:pt>
                <c:pt idx="99">
                  <c:v>2.0832000000000002</c:v>
                </c:pt>
                <c:pt idx="100">
                  <c:v>2.0223</c:v>
                </c:pt>
                <c:pt idx="101">
                  <c:v>2.6648999999999998</c:v>
                </c:pt>
                <c:pt idx="102">
                  <c:v>2.3624999999999998</c:v>
                </c:pt>
                <c:pt idx="103">
                  <c:v>2.4380999999999999</c:v>
                </c:pt>
                <c:pt idx="104">
                  <c:v>2.2448999999999999</c:v>
                </c:pt>
                <c:pt idx="105">
                  <c:v>2.0811000000000002</c:v>
                </c:pt>
                <c:pt idx="106">
                  <c:v>1.9257</c:v>
                </c:pt>
                <c:pt idx="107">
                  <c:v>2.52</c:v>
                </c:pt>
                <c:pt idx="108">
                  <c:v>2.6648999999999998</c:v>
                </c:pt>
                <c:pt idx="109">
                  <c:v>2.3624999999999998</c:v>
                </c:pt>
                <c:pt idx="110">
                  <c:v>2.8580999999999999</c:v>
                </c:pt>
                <c:pt idx="111">
                  <c:v>2.3730000000000002</c:v>
                </c:pt>
                <c:pt idx="112">
                  <c:v>2.6648999999999998</c:v>
                </c:pt>
                <c:pt idx="113">
                  <c:v>2.8580999999999999</c:v>
                </c:pt>
                <c:pt idx="114">
                  <c:v>2.0390999999999999</c:v>
                </c:pt>
                <c:pt idx="115">
                  <c:v>1.8857999999999999</c:v>
                </c:pt>
                <c:pt idx="116">
                  <c:v>2.1777000000000002</c:v>
                </c:pt>
                <c:pt idx="117">
                  <c:v>2.1777000000000002</c:v>
                </c:pt>
                <c:pt idx="118">
                  <c:v>2.3730000000000002</c:v>
                </c:pt>
                <c:pt idx="119">
                  <c:v>2.1777000000000002</c:v>
                </c:pt>
                <c:pt idx="120">
                  <c:v>2.4276</c:v>
                </c:pt>
                <c:pt idx="121">
                  <c:v>2.3730000000000002</c:v>
                </c:pt>
                <c:pt idx="122">
                  <c:v>2.4380999999999999</c:v>
                </c:pt>
                <c:pt idx="123">
                  <c:v>1.6904999999999999</c:v>
                </c:pt>
                <c:pt idx="124">
                  <c:v>1.9865999999999999</c:v>
                </c:pt>
                <c:pt idx="125">
                  <c:v>2.6648999999999998</c:v>
                </c:pt>
                <c:pt idx="126">
                  <c:v>2.1398999999999999</c:v>
                </c:pt>
                <c:pt idx="127">
                  <c:v>2.5977000000000001</c:v>
                </c:pt>
                <c:pt idx="128">
                  <c:v>2.2281</c:v>
                </c:pt>
                <c:pt idx="129">
                  <c:v>2.4066000000000001</c:v>
                </c:pt>
                <c:pt idx="130">
                  <c:v>2.0223</c:v>
                </c:pt>
                <c:pt idx="131">
                  <c:v>2.6648999999999998</c:v>
                </c:pt>
                <c:pt idx="132">
                  <c:v>2.6648999999999998</c:v>
                </c:pt>
                <c:pt idx="133">
                  <c:v>2.4066000000000001</c:v>
                </c:pt>
                <c:pt idx="134">
                  <c:v>2.1777000000000002</c:v>
                </c:pt>
                <c:pt idx="135">
                  <c:v>2.8580999999999999</c:v>
                </c:pt>
                <c:pt idx="136">
                  <c:v>2.6648999999999998</c:v>
                </c:pt>
                <c:pt idx="137">
                  <c:v>2.1777000000000002</c:v>
                </c:pt>
                <c:pt idx="138">
                  <c:v>1.9424999999999999</c:v>
                </c:pt>
                <c:pt idx="139">
                  <c:v>2.3730000000000002</c:v>
                </c:pt>
                <c:pt idx="140">
                  <c:v>2.4066000000000001</c:v>
                </c:pt>
                <c:pt idx="141">
                  <c:v>2.1777000000000002</c:v>
                </c:pt>
                <c:pt idx="142">
                  <c:v>2.1189</c:v>
                </c:pt>
                <c:pt idx="143">
                  <c:v>2.4066000000000001</c:v>
                </c:pt>
                <c:pt idx="144" formatCode="0.00">
                  <c:v>4.9708160000000001</c:v>
                </c:pt>
                <c:pt idx="145" formatCode="0.00">
                  <c:v>4.6828070000000004</c:v>
                </c:pt>
                <c:pt idx="146" formatCode="0.00">
                  <c:v>4.3947969999999996</c:v>
                </c:pt>
                <c:pt idx="147" formatCode="0.00">
                  <c:v>4.1067879999999999</c:v>
                </c:pt>
                <c:pt idx="148" formatCode="0.00">
                  <c:v>3.818778</c:v>
                </c:pt>
                <c:pt idx="149" formatCode="0.00">
                  <c:v>3.5307689999999998</c:v>
                </c:pt>
                <c:pt idx="150" formatCode="0.00">
                  <c:v>3.2427589999999999</c:v>
                </c:pt>
                <c:pt idx="151" formatCode="0.00">
                  <c:v>2.9547500000000002</c:v>
                </c:pt>
                <c:pt idx="152" formatCode="0.00">
                  <c:v>4.9708160000000001</c:v>
                </c:pt>
                <c:pt idx="153" formatCode="0.00">
                  <c:v>4.6828070000000004</c:v>
                </c:pt>
                <c:pt idx="154" formatCode="0.00">
                  <c:v>4.3947969999999996</c:v>
                </c:pt>
                <c:pt idx="155" formatCode="0.00">
                  <c:v>4.1067879999999999</c:v>
                </c:pt>
                <c:pt idx="156" formatCode="0.00">
                  <c:v>3.818778</c:v>
                </c:pt>
                <c:pt idx="157" formatCode="0.00">
                  <c:v>3.5307689999999998</c:v>
                </c:pt>
                <c:pt idx="158" formatCode="0.00">
                  <c:v>3.2427589999999999</c:v>
                </c:pt>
                <c:pt idx="159" formatCode="0.00">
                  <c:v>2.9547500000000002</c:v>
                </c:pt>
                <c:pt idx="160" formatCode="0.00">
                  <c:v>4.9708160000000001</c:v>
                </c:pt>
                <c:pt idx="161" formatCode="0.00">
                  <c:v>4.6828070000000004</c:v>
                </c:pt>
                <c:pt idx="162" formatCode="0.00">
                  <c:v>4.3947969999999996</c:v>
                </c:pt>
                <c:pt idx="163" formatCode="0.00">
                  <c:v>4.1067879999999999</c:v>
                </c:pt>
                <c:pt idx="164" formatCode="0.00">
                  <c:v>3.818778</c:v>
                </c:pt>
                <c:pt idx="165" formatCode="0.00">
                  <c:v>3.5307689999999998</c:v>
                </c:pt>
                <c:pt idx="166" formatCode="0.00">
                  <c:v>3.2427589999999999</c:v>
                </c:pt>
                <c:pt idx="167" formatCode="0.00">
                  <c:v>2.9547500000000002</c:v>
                </c:pt>
                <c:pt idx="168" formatCode="0.00">
                  <c:v>4.9708160000000001</c:v>
                </c:pt>
                <c:pt idx="169" formatCode="0.00">
                  <c:v>4.6828070000000004</c:v>
                </c:pt>
                <c:pt idx="170" formatCode="0.00">
                  <c:v>4.3947969999999996</c:v>
                </c:pt>
                <c:pt idx="171" formatCode="0.00">
                  <c:v>4.1067879999999999</c:v>
                </c:pt>
                <c:pt idx="172" formatCode="0.00">
                  <c:v>3.818778</c:v>
                </c:pt>
                <c:pt idx="173" formatCode="0.00">
                  <c:v>3.5307689999999998</c:v>
                </c:pt>
                <c:pt idx="174" formatCode="0.00">
                  <c:v>3.2427589999999999</c:v>
                </c:pt>
                <c:pt idx="175" formatCode="0.00">
                  <c:v>2.9547500000000002</c:v>
                </c:pt>
                <c:pt idx="176" formatCode="0.00">
                  <c:v>4.9708160000000001</c:v>
                </c:pt>
                <c:pt idx="177" formatCode="0.00">
                  <c:v>4.6828070000000004</c:v>
                </c:pt>
                <c:pt idx="178" formatCode="0.00">
                  <c:v>4.3947969999999996</c:v>
                </c:pt>
                <c:pt idx="179" formatCode="0.00">
                  <c:v>4.1067879999999999</c:v>
                </c:pt>
                <c:pt idx="180" formatCode="0.00">
                  <c:v>3.818778</c:v>
                </c:pt>
                <c:pt idx="181" formatCode="0.00">
                  <c:v>3.5307689999999998</c:v>
                </c:pt>
                <c:pt idx="182" formatCode="0.00">
                  <c:v>3.2427589999999999</c:v>
                </c:pt>
                <c:pt idx="183" formatCode="0.00">
                  <c:v>2.9547500000000002</c:v>
                </c:pt>
                <c:pt idx="184" formatCode="0.00">
                  <c:v>4.9708160000000001</c:v>
                </c:pt>
                <c:pt idx="185" formatCode="0.00">
                  <c:v>4.6828070000000004</c:v>
                </c:pt>
                <c:pt idx="186" formatCode="0.00">
                  <c:v>4.3947969999999996</c:v>
                </c:pt>
                <c:pt idx="187" formatCode="0.00">
                  <c:v>4.1067879999999999</c:v>
                </c:pt>
                <c:pt idx="188" formatCode="0.00">
                  <c:v>3.818778</c:v>
                </c:pt>
                <c:pt idx="189" formatCode="0.00">
                  <c:v>3.5307689999999998</c:v>
                </c:pt>
                <c:pt idx="190" formatCode="0.00">
                  <c:v>3.2427589999999999</c:v>
                </c:pt>
                <c:pt idx="191" formatCode="0.00">
                  <c:v>2.9547500000000002</c:v>
                </c:pt>
              </c:numCache>
            </c:numRef>
          </c:xVal>
          <c:yVal>
            <c:numRef>
              <c:f>'Soil Nitrogen'!$AE$2:$AE$193</c:f>
              <c:numCache>
                <c:formatCode>General</c:formatCode>
                <c:ptCount val="192"/>
                <c:pt idx="0">
                  <c:v>6.4363060000000001</c:v>
                </c:pt>
                <c:pt idx="1">
                  <c:v>5.8232569999999999</c:v>
                </c:pt>
                <c:pt idx="2">
                  <c:v>6.6639699999999999</c:v>
                </c:pt>
                <c:pt idx="3">
                  <c:v>5.6723949999999999</c:v>
                </c:pt>
                <c:pt idx="4">
                  <c:v>5.4049569999999996</c:v>
                </c:pt>
                <c:pt idx="5">
                  <c:v>4.6725899999999996</c:v>
                </c:pt>
                <c:pt idx="6">
                  <c:v>4.3365790000000004</c:v>
                </c:pt>
                <c:pt idx="7">
                  <c:v>5.089518</c:v>
                </c:pt>
                <c:pt idx="8">
                  <c:v>4.4613829999999997</c:v>
                </c:pt>
                <c:pt idx="9">
                  <c:v>6.6255689999999996</c:v>
                </c:pt>
                <c:pt idx="10">
                  <c:v>5.2719240000000003</c:v>
                </c:pt>
                <c:pt idx="11">
                  <c:v>5.6915950000000004</c:v>
                </c:pt>
                <c:pt idx="12">
                  <c:v>4.7096200000000001</c:v>
                </c:pt>
                <c:pt idx="13">
                  <c:v>4.5944159999999998</c:v>
                </c:pt>
                <c:pt idx="14">
                  <c:v>4.6616179999999998</c:v>
                </c:pt>
                <c:pt idx="15">
                  <c:v>5.6353650000000002</c:v>
                </c:pt>
                <c:pt idx="16">
                  <c:v>5.3391260000000003</c:v>
                </c:pt>
                <c:pt idx="17">
                  <c:v>4.8426530000000003</c:v>
                </c:pt>
                <c:pt idx="18">
                  <c:v>4.5464140000000004</c:v>
                </c:pt>
                <c:pt idx="19">
                  <c:v>4.4421819999999999</c:v>
                </c:pt>
                <c:pt idx="20">
                  <c:v>4.5464140000000004</c:v>
                </c:pt>
                <c:pt idx="21">
                  <c:v>5.5558189999999996</c:v>
                </c:pt>
                <c:pt idx="22">
                  <c:v>6.0440639999999997</c:v>
                </c:pt>
                <c:pt idx="23">
                  <c:v>5.5393619999999997</c:v>
                </c:pt>
                <c:pt idx="24">
                  <c:v>6.1098949999999999</c:v>
                </c:pt>
                <c:pt idx="25">
                  <c:v>5.7272540000000003</c:v>
                </c:pt>
                <c:pt idx="26">
                  <c:v>6.5542530000000001</c:v>
                </c:pt>
                <c:pt idx="27">
                  <c:v>5.5571910000000004</c:v>
                </c:pt>
                <c:pt idx="28">
                  <c:v>5.3295260000000004</c:v>
                </c:pt>
                <c:pt idx="29">
                  <c:v>4.786422</c:v>
                </c:pt>
                <c:pt idx="30">
                  <c:v>4.7288199999999998</c:v>
                </c:pt>
                <c:pt idx="31">
                  <c:v>5.1951219999999996</c:v>
                </c:pt>
                <c:pt idx="32">
                  <c:v>4.6341890000000001</c:v>
                </c:pt>
                <c:pt idx="33">
                  <c:v>6.4582490000000004</c:v>
                </c:pt>
                <c:pt idx="34">
                  <c:v>5.2129510000000003</c:v>
                </c:pt>
                <c:pt idx="35">
                  <c:v>5.720396</c:v>
                </c:pt>
                <c:pt idx="36">
                  <c:v>4.786422</c:v>
                </c:pt>
                <c:pt idx="37">
                  <c:v>4.6616179999999998</c:v>
                </c:pt>
                <c:pt idx="38">
                  <c:v>4.4120100000000004</c:v>
                </c:pt>
                <c:pt idx="39">
                  <c:v>5.43513</c:v>
                </c:pt>
                <c:pt idx="40">
                  <c:v>5.5393619999999997</c:v>
                </c:pt>
                <c:pt idx="41">
                  <c:v>4.6424180000000002</c:v>
                </c:pt>
                <c:pt idx="42">
                  <c:v>4.3461790000000002</c:v>
                </c:pt>
                <c:pt idx="43">
                  <c:v>4.5381859999999996</c:v>
                </c:pt>
                <c:pt idx="44">
                  <c:v>4.7466499999999998</c:v>
                </c:pt>
                <c:pt idx="45">
                  <c:v>5.8520580000000004</c:v>
                </c:pt>
                <c:pt idx="46">
                  <c:v>5.948061</c:v>
                </c:pt>
                <c:pt idx="47">
                  <c:v>5.2431229999999998</c:v>
                </c:pt>
                <c:pt idx="48">
                  <c:v>6.0344639999999998</c:v>
                </c:pt>
                <c:pt idx="49">
                  <c:v>6.3979039999999996</c:v>
                </c:pt>
                <c:pt idx="50">
                  <c:v>6.5583669999999996</c:v>
                </c:pt>
                <c:pt idx="51">
                  <c:v>5.2033509999999996</c:v>
                </c:pt>
                <c:pt idx="52">
                  <c:v>5.510561</c:v>
                </c:pt>
                <c:pt idx="53">
                  <c:v>4.431622</c:v>
                </c:pt>
                <c:pt idx="54">
                  <c:v>4.7754510000000003</c:v>
                </c:pt>
                <c:pt idx="55">
                  <c:v>5.2815250000000002</c:v>
                </c:pt>
                <c:pt idx="56">
                  <c:v>4.576587</c:v>
                </c:pt>
                <c:pt idx="57">
                  <c:v>6.6639699999999999</c:v>
                </c:pt>
                <c:pt idx="58">
                  <c:v>5.2335229999999999</c:v>
                </c:pt>
                <c:pt idx="59">
                  <c:v>5.4049569999999996</c:v>
                </c:pt>
                <c:pt idx="60">
                  <c:v>4.7370489999999998</c:v>
                </c:pt>
                <c:pt idx="61">
                  <c:v>4.6232170000000004</c:v>
                </c:pt>
                <c:pt idx="62">
                  <c:v>4.8906539999999996</c:v>
                </c:pt>
                <c:pt idx="63">
                  <c:v>5.6353650000000002</c:v>
                </c:pt>
                <c:pt idx="64">
                  <c:v>5.3391260000000003</c:v>
                </c:pt>
                <c:pt idx="65">
                  <c:v>4.8426530000000003</c:v>
                </c:pt>
                <c:pt idx="66">
                  <c:v>4.5464140000000004</c:v>
                </c:pt>
                <c:pt idx="67">
                  <c:v>4.6424180000000002</c:v>
                </c:pt>
                <c:pt idx="68">
                  <c:v>4.8426530000000003</c:v>
                </c:pt>
                <c:pt idx="69">
                  <c:v>5.6518230000000003</c:v>
                </c:pt>
                <c:pt idx="70">
                  <c:v>6.0440639999999997</c:v>
                </c:pt>
                <c:pt idx="71">
                  <c:v>5.4433579999999999</c:v>
                </c:pt>
                <c:pt idx="72">
                  <c:v>3.0858989999999999</c:v>
                </c:pt>
                <c:pt idx="73">
                  <c:v>2.7919719999999999</c:v>
                </c:pt>
                <c:pt idx="74">
                  <c:v>3.1950530000000001</c:v>
                </c:pt>
                <c:pt idx="75">
                  <c:v>2.7196400000000001</c:v>
                </c:pt>
                <c:pt idx="76">
                  <c:v>2.5914169999999999</c:v>
                </c:pt>
                <c:pt idx="77">
                  <c:v>2.2402820000000001</c:v>
                </c:pt>
                <c:pt idx="78">
                  <c:v>2.0791810000000002</c:v>
                </c:pt>
                <c:pt idx="79">
                  <c:v>2.4401790000000001</c:v>
                </c:pt>
                <c:pt idx="80">
                  <c:v>2.1390180000000001</c:v>
                </c:pt>
                <c:pt idx="81">
                  <c:v>3.1766420000000002</c:v>
                </c:pt>
                <c:pt idx="82">
                  <c:v>2.5276339999999999</c:v>
                </c:pt>
                <c:pt idx="83">
                  <c:v>2.7288459999999999</c:v>
                </c:pt>
                <c:pt idx="84">
                  <c:v>2.2580360000000002</c:v>
                </c:pt>
                <c:pt idx="85">
                  <c:v>2.202801</c:v>
                </c:pt>
                <c:pt idx="86">
                  <c:v>2.2350219999999998</c:v>
                </c:pt>
                <c:pt idx="87">
                  <c:v>2.701886</c:v>
                </c:pt>
                <c:pt idx="88">
                  <c:v>2.5598540000000001</c:v>
                </c:pt>
                <c:pt idx="89">
                  <c:v>2.3218190000000001</c:v>
                </c:pt>
                <c:pt idx="90">
                  <c:v>2.1797870000000001</c:v>
                </c:pt>
                <c:pt idx="91">
                  <c:v>2.129813</c:v>
                </c:pt>
                <c:pt idx="92">
                  <c:v>2.1797870000000001</c:v>
                </c:pt>
                <c:pt idx="93">
                  <c:v>2.663748</c:v>
                </c:pt>
                <c:pt idx="94">
                  <c:v>2.8978380000000001</c:v>
                </c:pt>
                <c:pt idx="95">
                  <c:v>2.6558570000000001</c:v>
                </c:pt>
                <c:pt idx="96">
                  <c:v>2.9294009999999999</c:v>
                </c:pt>
                <c:pt idx="97">
                  <c:v>2.745943</c:v>
                </c:pt>
                <c:pt idx="98">
                  <c:v>3.142449</c:v>
                </c:pt>
                <c:pt idx="99">
                  <c:v>2.6644060000000001</c:v>
                </c:pt>
                <c:pt idx="100">
                  <c:v>2.5552510000000002</c:v>
                </c:pt>
                <c:pt idx="101">
                  <c:v>2.2948590000000002</c:v>
                </c:pt>
                <c:pt idx="102">
                  <c:v>2.267242</c:v>
                </c:pt>
                <c:pt idx="103">
                  <c:v>2.4908109999999999</c:v>
                </c:pt>
                <c:pt idx="104">
                  <c:v>2.2218710000000002</c:v>
                </c:pt>
                <c:pt idx="105">
                  <c:v>3.0964200000000002</c:v>
                </c:pt>
                <c:pt idx="106">
                  <c:v>2.4993590000000001</c:v>
                </c:pt>
                <c:pt idx="107">
                  <c:v>2.7426550000000001</c:v>
                </c:pt>
                <c:pt idx="108">
                  <c:v>2.2948590000000002</c:v>
                </c:pt>
                <c:pt idx="109">
                  <c:v>2.2350219999999998</c:v>
                </c:pt>
                <c:pt idx="110">
                  <c:v>2.1153469999999999</c:v>
                </c:pt>
                <c:pt idx="111">
                  <c:v>2.6058829999999999</c:v>
                </c:pt>
                <c:pt idx="112">
                  <c:v>2.6558570000000001</c:v>
                </c:pt>
                <c:pt idx="113">
                  <c:v>2.225816</c:v>
                </c:pt>
                <c:pt idx="114">
                  <c:v>2.0837840000000001</c:v>
                </c:pt>
                <c:pt idx="115">
                  <c:v>2.1758419999999998</c:v>
                </c:pt>
                <c:pt idx="116">
                  <c:v>2.2757900000000002</c:v>
                </c:pt>
                <c:pt idx="117">
                  <c:v>2.8057799999999999</c:v>
                </c:pt>
                <c:pt idx="118">
                  <c:v>2.8518089999999998</c:v>
                </c:pt>
                <c:pt idx="119">
                  <c:v>2.5138250000000002</c:v>
                </c:pt>
                <c:pt idx="120">
                  <c:v>2.8932349999999998</c:v>
                </c:pt>
                <c:pt idx="121">
                  <c:v>3.0674869999999999</c:v>
                </c:pt>
                <c:pt idx="122">
                  <c:v>3.1444209999999999</c:v>
                </c:pt>
                <c:pt idx="123">
                  <c:v>2.4947560000000002</c:v>
                </c:pt>
                <c:pt idx="124">
                  <c:v>2.6420490000000001</c:v>
                </c:pt>
                <c:pt idx="125">
                  <c:v>2.1247500000000001</c:v>
                </c:pt>
                <c:pt idx="126">
                  <c:v>2.2895989999999999</c:v>
                </c:pt>
                <c:pt idx="127">
                  <c:v>2.5322369999999998</c:v>
                </c:pt>
                <c:pt idx="128">
                  <c:v>2.1942529999999998</c:v>
                </c:pt>
                <c:pt idx="129">
                  <c:v>3.1950530000000001</c:v>
                </c:pt>
                <c:pt idx="130">
                  <c:v>2.5092219999999998</c:v>
                </c:pt>
                <c:pt idx="131">
                  <c:v>2.5914169999999999</c:v>
                </c:pt>
                <c:pt idx="132">
                  <c:v>2.2711869999999998</c:v>
                </c:pt>
                <c:pt idx="133">
                  <c:v>2.2166100000000002</c:v>
                </c:pt>
                <c:pt idx="134">
                  <c:v>2.3448329999999999</c:v>
                </c:pt>
                <c:pt idx="135">
                  <c:v>2.701886</c:v>
                </c:pt>
                <c:pt idx="136">
                  <c:v>2.5598540000000001</c:v>
                </c:pt>
                <c:pt idx="137">
                  <c:v>2.3218190000000001</c:v>
                </c:pt>
                <c:pt idx="138">
                  <c:v>2.1797870000000001</c:v>
                </c:pt>
                <c:pt idx="139">
                  <c:v>2.225816</c:v>
                </c:pt>
                <c:pt idx="140">
                  <c:v>2.3218190000000001</c:v>
                </c:pt>
                <c:pt idx="141">
                  <c:v>2.7097769999999999</c:v>
                </c:pt>
                <c:pt idx="142">
                  <c:v>2.8978380000000001</c:v>
                </c:pt>
                <c:pt idx="143">
                  <c:v>2.6098279999999998</c:v>
                </c:pt>
                <c:pt idx="144">
                  <c:v>4.9708160000000001</c:v>
                </c:pt>
                <c:pt idx="145">
                  <c:v>4.6828070000000004</c:v>
                </c:pt>
                <c:pt idx="146">
                  <c:v>4.3947969999999996</c:v>
                </c:pt>
                <c:pt idx="147">
                  <c:v>4.1067879999999999</c:v>
                </c:pt>
                <c:pt idx="148">
                  <c:v>3.818778</c:v>
                </c:pt>
                <c:pt idx="149">
                  <c:v>3.5307689999999998</c:v>
                </c:pt>
                <c:pt idx="150">
                  <c:v>3.2427589999999999</c:v>
                </c:pt>
                <c:pt idx="151">
                  <c:v>2.9547500000000002</c:v>
                </c:pt>
                <c:pt idx="152">
                  <c:v>4.9708160000000001</c:v>
                </c:pt>
                <c:pt idx="153">
                  <c:v>4.6828070000000004</c:v>
                </c:pt>
                <c:pt idx="154">
                  <c:v>4.3947969999999996</c:v>
                </c:pt>
                <c:pt idx="155">
                  <c:v>4.1067879999999999</c:v>
                </c:pt>
                <c:pt idx="156">
                  <c:v>3.818778</c:v>
                </c:pt>
                <c:pt idx="157">
                  <c:v>3.5307689999999998</c:v>
                </c:pt>
                <c:pt idx="158">
                  <c:v>3.2427589999999999</c:v>
                </c:pt>
                <c:pt idx="159">
                  <c:v>2.9547500000000002</c:v>
                </c:pt>
                <c:pt idx="160">
                  <c:v>4.9708160000000001</c:v>
                </c:pt>
                <c:pt idx="161">
                  <c:v>4.6828070000000004</c:v>
                </c:pt>
                <c:pt idx="162">
                  <c:v>4.3947969999999996</c:v>
                </c:pt>
                <c:pt idx="163">
                  <c:v>4.1067879999999999</c:v>
                </c:pt>
                <c:pt idx="164">
                  <c:v>3.818778</c:v>
                </c:pt>
                <c:pt idx="165">
                  <c:v>3.5307689999999998</c:v>
                </c:pt>
                <c:pt idx="166">
                  <c:v>3.2427589999999999</c:v>
                </c:pt>
                <c:pt idx="167">
                  <c:v>2.9547500000000002</c:v>
                </c:pt>
                <c:pt idx="168">
                  <c:v>4.9708160000000001</c:v>
                </c:pt>
                <c:pt idx="169">
                  <c:v>4.6828070000000004</c:v>
                </c:pt>
                <c:pt idx="170">
                  <c:v>4.3947969999999996</c:v>
                </c:pt>
                <c:pt idx="171">
                  <c:v>4.1067879999999999</c:v>
                </c:pt>
                <c:pt idx="172">
                  <c:v>3.818778</c:v>
                </c:pt>
                <c:pt idx="173">
                  <c:v>3.5307689999999998</c:v>
                </c:pt>
                <c:pt idx="174">
                  <c:v>3.2427589999999999</c:v>
                </c:pt>
                <c:pt idx="175">
                  <c:v>2.9547500000000002</c:v>
                </c:pt>
                <c:pt idx="176">
                  <c:v>4.9708160000000001</c:v>
                </c:pt>
                <c:pt idx="177">
                  <c:v>4.6828070000000004</c:v>
                </c:pt>
                <c:pt idx="178">
                  <c:v>4.3947969999999996</c:v>
                </c:pt>
                <c:pt idx="179">
                  <c:v>4.1067879999999999</c:v>
                </c:pt>
                <c:pt idx="180">
                  <c:v>3.818778</c:v>
                </c:pt>
                <c:pt idx="181">
                  <c:v>3.5307689999999998</c:v>
                </c:pt>
                <c:pt idx="182">
                  <c:v>3.2427589999999999</c:v>
                </c:pt>
                <c:pt idx="183">
                  <c:v>2.9547500000000002</c:v>
                </c:pt>
                <c:pt idx="184">
                  <c:v>4.9708160000000001</c:v>
                </c:pt>
                <c:pt idx="185">
                  <c:v>4.6828070000000004</c:v>
                </c:pt>
                <c:pt idx="186">
                  <c:v>4.3947969999999996</c:v>
                </c:pt>
                <c:pt idx="187">
                  <c:v>4.1067879999999999</c:v>
                </c:pt>
                <c:pt idx="188">
                  <c:v>3.818778</c:v>
                </c:pt>
                <c:pt idx="189">
                  <c:v>3.5307689999999998</c:v>
                </c:pt>
                <c:pt idx="190">
                  <c:v>3.2427589999999999</c:v>
                </c:pt>
                <c:pt idx="191">
                  <c:v>2.9547500000000002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B6-D946-ACDE-426724467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784896"/>
        <c:axId val="156795264"/>
      </c:scatterChart>
      <c:valAx>
        <c:axId val="15678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Observed Fruit Yield</a:t>
                </a:r>
                <a:endParaRPr lang="en-GB"/>
              </a:p>
              <a:p>
                <a:pPr>
                  <a:defRPr/>
                </a:pPr>
                <a:r>
                  <a:rPr lang="en-US"/>
                  <a:t>(kg per plant)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6795264"/>
        <c:crosses val="autoZero"/>
        <c:crossBetween val="midCat"/>
      </c:valAx>
      <c:valAx>
        <c:axId val="156795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Predicted Fruit Yield</a:t>
                </a:r>
                <a:endParaRPr lang="en-GB"/>
              </a:p>
              <a:p>
                <a:pPr>
                  <a:defRPr/>
                </a:pPr>
                <a:r>
                  <a:rPr lang="en-US"/>
                  <a:t>(kg per plant)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678489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C000"/>
              </a:solidFill>
              <a:ln w="9525">
                <a:solidFill>
                  <a:srgbClr val="FF0000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tx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0797900262467192"/>
                  <c:y val="3.715368912219305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3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fa-IR"/>
                </a:p>
              </c:txPr>
            </c:trendlineLbl>
          </c:trendline>
          <c:xVal>
            <c:numRef>
              <c:f>'Soil Phosphorus'!$U$2:$U$145</c:f>
              <c:numCache>
                <c:formatCode>0.00</c:formatCode>
                <c:ptCount val="144"/>
                <c:pt idx="0">
                  <c:v>26.878214999999997</c:v>
                </c:pt>
                <c:pt idx="1">
                  <c:v>30.677678999999998</c:v>
                </c:pt>
                <c:pt idx="2">
                  <c:v>28.631750000000004</c:v>
                </c:pt>
                <c:pt idx="3">
                  <c:v>28.051351999999994</c:v>
                </c:pt>
                <c:pt idx="4">
                  <c:v>33.254271000000003</c:v>
                </c:pt>
                <c:pt idx="5">
                  <c:v>26.536499999999997</c:v>
                </c:pt>
                <c:pt idx="6">
                  <c:v>21.057769999999998</c:v>
                </c:pt>
                <c:pt idx="7">
                  <c:v>26.603121000000002</c:v>
                </c:pt>
                <c:pt idx="8">
                  <c:v>21.473658999999998</c:v>
                </c:pt>
                <c:pt idx="9">
                  <c:v>27.367618999999998</c:v>
                </c:pt>
                <c:pt idx="10">
                  <c:v>27.248249999999999</c:v>
                </c:pt>
                <c:pt idx="11">
                  <c:v>29.747999999999998</c:v>
                </c:pt>
                <c:pt idx="12">
                  <c:v>27.8125</c:v>
                </c:pt>
                <c:pt idx="13">
                  <c:v>27.9285</c:v>
                </c:pt>
                <c:pt idx="14">
                  <c:v>27.451749999999997</c:v>
                </c:pt>
                <c:pt idx="15">
                  <c:v>33.366749999999996</c:v>
                </c:pt>
                <c:pt idx="16">
                  <c:v>44.005499</c:v>
                </c:pt>
                <c:pt idx="17">
                  <c:v>27.162500000000001</c:v>
                </c:pt>
                <c:pt idx="18">
                  <c:v>30.898250000000001</c:v>
                </c:pt>
                <c:pt idx="19">
                  <c:v>25.318249999999999</c:v>
                </c:pt>
                <c:pt idx="20">
                  <c:v>26.119999999999997</c:v>
                </c:pt>
                <c:pt idx="21">
                  <c:v>27.981999999999999</c:v>
                </c:pt>
                <c:pt idx="22">
                  <c:v>24.42925</c:v>
                </c:pt>
                <c:pt idx="23">
                  <c:v>26.66375</c:v>
                </c:pt>
                <c:pt idx="24">
                  <c:v>26.190074000000003</c:v>
                </c:pt>
                <c:pt idx="25">
                  <c:v>28.54975</c:v>
                </c:pt>
                <c:pt idx="26">
                  <c:v>29.893499999999996</c:v>
                </c:pt>
                <c:pt idx="27">
                  <c:v>30.663179</c:v>
                </c:pt>
                <c:pt idx="28">
                  <c:v>30.260629999999999</c:v>
                </c:pt>
                <c:pt idx="29">
                  <c:v>27.555509999999998</c:v>
                </c:pt>
                <c:pt idx="30">
                  <c:v>21.631940999999998</c:v>
                </c:pt>
                <c:pt idx="31">
                  <c:v>25.045499999999997</c:v>
                </c:pt>
                <c:pt idx="32">
                  <c:v>23.149221000000001</c:v>
                </c:pt>
                <c:pt idx="33">
                  <c:v>29.994250000000001</c:v>
                </c:pt>
                <c:pt idx="34">
                  <c:v>28.042499999999997</c:v>
                </c:pt>
                <c:pt idx="35">
                  <c:v>29.921750000000003</c:v>
                </c:pt>
                <c:pt idx="36">
                  <c:v>30.567499999999995</c:v>
                </c:pt>
                <c:pt idx="37">
                  <c:v>28.762249999999995</c:v>
                </c:pt>
                <c:pt idx="38">
                  <c:v>28.176499999999997</c:v>
                </c:pt>
                <c:pt idx="39">
                  <c:v>34.41225</c:v>
                </c:pt>
                <c:pt idx="40">
                  <c:v>46.796749999999996</c:v>
                </c:pt>
                <c:pt idx="41">
                  <c:v>25.356999999999999</c:v>
                </c:pt>
                <c:pt idx="42">
                  <c:v>30.092000000000002</c:v>
                </c:pt>
                <c:pt idx="43">
                  <c:v>26.649250000000002</c:v>
                </c:pt>
                <c:pt idx="44">
                  <c:v>25.319249999999997</c:v>
                </c:pt>
                <c:pt idx="45">
                  <c:v>26.088749999999997</c:v>
                </c:pt>
                <c:pt idx="46">
                  <c:v>24.215249999999997</c:v>
                </c:pt>
                <c:pt idx="47">
                  <c:v>25.325749999999999</c:v>
                </c:pt>
                <c:pt idx="48">
                  <c:v>26.48470433333333</c:v>
                </c:pt>
                <c:pt idx="49">
                  <c:v>29.339166666666667</c:v>
                </c:pt>
                <c:pt idx="50">
                  <c:v>28.429347666666665</c:v>
                </c:pt>
                <c:pt idx="51">
                  <c:v>28.802732333333331</c:v>
                </c:pt>
                <c:pt idx="52">
                  <c:v>30.922796666666667</c:v>
                </c:pt>
                <c:pt idx="53">
                  <c:v>28.155583333333333</c:v>
                </c:pt>
                <c:pt idx="54">
                  <c:v>21.31675933333333</c:v>
                </c:pt>
                <c:pt idx="55">
                  <c:v>26.992333333333335</c:v>
                </c:pt>
                <c:pt idx="56">
                  <c:v>23.157080000000001</c:v>
                </c:pt>
                <c:pt idx="57">
                  <c:v>27.51466666666667</c:v>
                </c:pt>
                <c:pt idx="58">
                  <c:v>26.593454333333327</c:v>
                </c:pt>
                <c:pt idx="59">
                  <c:v>29.759833333333333</c:v>
                </c:pt>
                <c:pt idx="60">
                  <c:v>28.756499999999999</c:v>
                </c:pt>
                <c:pt idx="61">
                  <c:v>29.532333333333334</c:v>
                </c:pt>
                <c:pt idx="62">
                  <c:v>27.059249999999999</c:v>
                </c:pt>
                <c:pt idx="63">
                  <c:v>33.073416666666667</c:v>
                </c:pt>
                <c:pt idx="64">
                  <c:v>44.495583333333329</c:v>
                </c:pt>
                <c:pt idx="65">
                  <c:v>27.284499999999998</c:v>
                </c:pt>
                <c:pt idx="66">
                  <c:v>31.326000000000001</c:v>
                </c:pt>
                <c:pt idx="67">
                  <c:v>26.813499999999998</c:v>
                </c:pt>
                <c:pt idx="68">
                  <c:v>26.72208333333333</c:v>
                </c:pt>
                <c:pt idx="69">
                  <c:v>26.267250000000001</c:v>
                </c:pt>
                <c:pt idx="70">
                  <c:v>23.767333333333333</c:v>
                </c:pt>
                <c:pt idx="71">
                  <c:v>26.319964999999996</c:v>
                </c:pt>
                <c:pt idx="72">
                  <c:v>20.34</c:v>
                </c:pt>
                <c:pt idx="73">
                  <c:v>19.490000000000002</c:v>
                </c:pt>
                <c:pt idx="74">
                  <c:v>23.704999999999998</c:v>
                </c:pt>
                <c:pt idx="75">
                  <c:v>18.564999999999998</c:v>
                </c:pt>
                <c:pt idx="76">
                  <c:v>19.98</c:v>
                </c:pt>
                <c:pt idx="77">
                  <c:v>19.61</c:v>
                </c:pt>
                <c:pt idx="78">
                  <c:v>15.233672000000002</c:v>
                </c:pt>
                <c:pt idx="79">
                  <c:v>15.780000000000001</c:v>
                </c:pt>
                <c:pt idx="80">
                  <c:v>16.346520000000002</c:v>
                </c:pt>
                <c:pt idx="81">
                  <c:v>17.007027999999998</c:v>
                </c:pt>
                <c:pt idx="82">
                  <c:v>19.66</c:v>
                </c:pt>
                <c:pt idx="83">
                  <c:v>20.255000000000003</c:v>
                </c:pt>
                <c:pt idx="84">
                  <c:v>19.994999999999997</c:v>
                </c:pt>
                <c:pt idx="85">
                  <c:v>21.021039999999999</c:v>
                </c:pt>
                <c:pt idx="86">
                  <c:v>18.37</c:v>
                </c:pt>
                <c:pt idx="87">
                  <c:v>22.015000000000001</c:v>
                </c:pt>
                <c:pt idx="88">
                  <c:v>32.668059999999997</c:v>
                </c:pt>
                <c:pt idx="89">
                  <c:v>17.875</c:v>
                </c:pt>
                <c:pt idx="90">
                  <c:v>21.669999999999998</c:v>
                </c:pt>
                <c:pt idx="91">
                  <c:v>18.541840000000001</c:v>
                </c:pt>
                <c:pt idx="92">
                  <c:v>18.601419999999997</c:v>
                </c:pt>
                <c:pt idx="93">
                  <c:v>18.32</c:v>
                </c:pt>
                <c:pt idx="94">
                  <c:v>15.484999999999999</c:v>
                </c:pt>
                <c:pt idx="95">
                  <c:v>18.736420000000003</c:v>
                </c:pt>
                <c:pt idx="96">
                  <c:v>21.22</c:v>
                </c:pt>
                <c:pt idx="97">
                  <c:v>20.145</c:v>
                </c:pt>
                <c:pt idx="98">
                  <c:v>22.75</c:v>
                </c:pt>
                <c:pt idx="99">
                  <c:v>18.586976</c:v>
                </c:pt>
                <c:pt idx="100">
                  <c:v>19.827722000000001</c:v>
                </c:pt>
                <c:pt idx="101">
                  <c:v>19.678747999999999</c:v>
                </c:pt>
                <c:pt idx="102">
                  <c:v>15.208859999999998</c:v>
                </c:pt>
                <c:pt idx="103">
                  <c:v>15.395</c:v>
                </c:pt>
                <c:pt idx="104">
                  <c:v>17.440255999999998</c:v>
                </c:pt>
                <c:pt idx="105">
                  <c:v>16.79</c:v>
                </c:pt>
                <c:pt idx="106">
                  <c:v>20.285</c:v>
                </c:pt>
                <c:pt idx="107">
                  <c:v>20.761976000000004</c:v>
                </c:pt>
                <c:pt idx="108">
                  <c:v>19.355000000000004</c:v>
                </c:pt>
                <c:pt idx="109">
                  <c:v>19.761040000000001</c:v>
                </c:pt>
                <c:pt idx="110">
                  <c:v>19.63</c:v>
                </c:pt>
                <c:pt idx="111">
                  <c:v>23.715</c:v>
                </c:pt>
                <c:pt idx="112">
                  <c:v>30.324999999999999</c:v>
                </c:pt>
                <c:pt idx="113">
                  <c:v>18.534999999999997</c:v>
                </c:pt>
                <c:pt idx="114">
                  <c:v>21.28</c:v>
                </c:pt>
                <c:pt idx="115">
                  <c:v>17.276420000000002</c:v>
                </c:pt>
                <c:pt idx="116">
                  <c:v>18.984999999999999</c:v>
                </c:pt>
                <c:pt idx="117">
                  <c:v>19.00544</c:v>
                </c:pt>
                <c:pt idx="118">
                  <c:v>18.209999999999997</c:v>
                </c:pt>
                <c:pt idx="119">
                  <c:v>16.374459999999999</c:v>
                </c:pt>
                <c:pt idx="120">
                  <c:v>21.759999999999998</c:v>
                </c:pt>
                <c:pt idx="121">
                  <c:v>20.230426000000001</c:v>
                </c:pt>
                <c:pt idx="122">
                  <c:v>22.832948000000002</c:v>
                </c:pt>
                <c:pt idx="123">
                  <c:v>18</c:v>
                </c:pt>
                <c:pt idx="124">
                  <c:v>19.03</c:v>
                </c:pt>
                <c:pt idx="125">
                  <c:v>19.925000000000001</c:v>
                </c:pt>
                <c:pt idx="126">
                  <c:v>15.359607999999998</c:v>
                </c:pt>
                <c:pt idx="127">
                  <c:v>15.224557999999998</c:v>
                </c:pt>
                <c:pt idx="128">
                  <c:v>16.372313999999996</c:v>
                </c:pt>
                <c:pt idx="129">
                  <c:v>16.54</c:v>
                </c:pt>
                <c:pt idx="130">
                  <c:v>18.91</c:v>
                </c:pt>
                <c:pt idx="131">
                  <c:v>19.225000000000001</c:v>
                </c:pt>
                <c:pt idx="132">
                  <c:v>20.013333333333332</c:v>
                </c:pt>
                <c:pt idx="133">
                  <c:v>19.671306666666666</c:v>
                </c:pt>
                <c:pt idx="134">
                  <c:v>19.351666666666667</c:v>
                </c:pt>
                <c:pt idx="135">
                  <c:v>22.983333333333334</c:v>
                </c:pt>
                <c:pt idx="136">
                  <c:v>30.676666666666666</c:v>
                </c:pt>
                <c:pt idx="137">
                  <c:v>19.138333333333335</c:v>
                </c:pt>
                <c:pt idx="138">
                  <c:v>21.73833333333333</c:v>
                </c:pt>
                <c:pt idx="139">
                  <c:v>17.953773333333334</c:v>
                </c:pt>
                <c:pt idx="140">
                  <c:v>17.979999999999997</c:v>
                </c:pt>
                <c:pt idx="141">
                  <c:v>18.531666666666666</c:v>
                </c:pt>
                <c:pt idx="142">
                  <c:v>16.248333333333331</c:v>
                </c:pt>
                <c:pt idx="143">
                  <c:v>18.08614</c:v>
                </c:pt>
              </c:numCache>
            </c:numRef>
          </c:xVal>
          <c:yVal>
            <c:numRef>
              <c:f>'Soil Phosphorus'!$AA$2:$AA$145</c:f>
              <c:numCache>
                <c:formatCode>General</c:formatCode>
                <c:ptCount val="144"/>
                <c:pt idx="0">
                  <c:v>26.930000224605699</c:v>
                </c:pt>
                <c:pt idx="1">
                  <c:v>30.6299968113325</c:v>
                </c:pt>
                <c:pt idx="2">
                  <c:v>28.579911812008501</c:v>
                </c:pt>
                <c:pt idx="3">
                  <c:v>28.100001523625298</c:v>
                </c:pt>
                <c:pt idx="4">
                  <c:v>33.1999990595505</c:v>
                </c:pt>
                <c:pt idx="5">
                  <c:v>26.489792507546799</c:v>
                </c:pt>
                <c:pt idx="6">
                  <c:v>21.110077191478702</c:v>
                </c:pt>
                <c:pt idx="7">
                  <c:v>26.650013477715401</c:v>
                </c:pt>
                <c:pt idx="8">
                  <c:v>21.520004549819401</c:v>
                </c:pt>
                <c:pt idx="9">
                  <c:v>27.420008694853099</c:v>
                </c:pt>
                <c:pt idx="10">
                  <c:v>27.300000434566901</c:v>
                </c:pt>
                <c:pt idx="11">
                  <c:v>29.699982134970799</c:v>
                </c:pt>
                <c:pt idx="12">
                  <c:v>27.8603320003247</c:v>
                </c:pt>
                <c:pt idx="13">
                  <c:v>27.8799475026442</c:v>
                </c:pt>
                <c:pt idx="14">
                  <c:v>27.500024191686599</c:v>
                </c:pt>
                <c:pt idx="15">
                  <c:v>33.4200127777438</c:v>
                </c:pt>
                <c:pt idx="16">
                  <c:v>43.959387529223697</c:v>
                </c:pt>
                <c:pt idx="17">
                  <c:v>27.210012558896999</c:v>
                </c:pt>
                <c:pt idx="18">
                  <c:v>30.950001215661899</c:v>
                </c:pt>
                <c:pt idx="19">
                  <c:v>25.370045643941801</c:v>
                </c:pt>
                <c:pt idx="20">
                  <c:v>26.1700274576203</c:v>
                </c:pt>
                <c:pt idx="21">
                  <c:v>27.929931557032798</c:v>
                </c:pt>
                <c:pt idx="22">
                  <c:v>24.480002348161999</c:v>
                </c:pt>
                <c:pt idx="23">
                  <c:v>26.609938470586801</c:v>
                </c:pt>
                <c:pt idx="24">
                  <c:v>26.139983669772601</c:v>
                </c:pt>
                <c:pt idx="25">
                  <c:v>28.600126940695599</c:v>
                </c:pt>
                <c:pt idx="26">
                  <c:v>29.839976151315401</c:v>
                </c:pt>
                <c:pt idx="27">
                  <c:v>30.710000356313699</c:v>
                </c:pt>
                <c:pt idx="28">
                  <c:v>30.209995581287199</c:v>
                </c:pt>
                <c:pt idx="29">
                  <c:v>27.6118988040216</c:v>
                </c:pt>
                <c:pt idx="30">
                  <c:v>21.680001320559199</c:v>
                </c:pt>
                <c:pt idx="31">
                  <c:v>25.100003747106399</c:v>
                </c:pt>
                <c:pt idx="32">
                  <c:v>23.099996729818301</c:v>
                </c:pt>
                <c:pt idx="33">
                  <c:v>29.939977635741101</c:v>
                </c:pt>
                <c:pt idx="34">
                  <c:v>27.9881182802857</c:v>
                </c:pt>
                <c:pt idx="35">
                  <c:v>29.869999820005699</c:v>
                </c:pt>
                <c:pt idx="36">
                  <c:v>30.518113700599901</c:v>
                </c:pt>
                <c:pt idx="37">
                  <c:v>28.709986844918799</c:v>
                </c:pt>
                <c:pt idx="38">
                  <c:v>28.230001114308202</c:v>
                </c:pt>
                <c:pt idx="39">
                  <c:v>34.359956601995897</c:v>
                </c:pt>
                <c:pt idx="40">
                  <c:v>44.551887688192998</c:v>
                </c:pt>
                <c:pt idx="41">
                  <c:v>25.410001561497999</c:v>
                </c:pt>
                <c:pt idx="42">
                  <c:v>30.039962827395101</c:v>
                </c:pt>
                <c:pt idx="43">
                  <c:v>26.5999986276728</c:v>
                </c:pt>
                <c:pt idx="44">
                  <c:v>26.6684112539367</c:v>
                </c:pt>
                <c:pt idx="45">
                  <c:v>26.141637193459001</c:v>
                </c:pt>
                <c:pt idx="46">
                  <c:v>24.169986614272801</c:v>
                </c:pt>
                <c:pt idx="47">
                  <c:v>26.268121150818601</c:v>
                </c:pt>
                <c:pt idx="48">
                  <c:v>26.429993695959102</c:v>
                </c:pt>
                <c:pt idx="49">
                  <c:v>29.390009041777201</c:v>
                </c:pt>
                <c:pt idx="50">
                  <c:v>28.379997774269398</c:v>
                </c:pt>
                <c:pt idx="51">
                  <c:v>28.749973261324602</c:v>
                </c:pt>
                <c:pt idx="52">
                  <c:v>30.970000439535699</c:v>
                </c:pt>
                <c:pt idx="53">
                  <c:v>27.6118988040216</c:v>
                </c:pt>
                <c:pt idx="54">
                  <c:v>21.370154134171301</c:v>
                </c:pt>
                <c:pt idx="55">
                  <c:v>26.939997394926898</c:v>
                </c:pt>
                <c:pt idx="56">
                  <c:v>23.1099999435312</c:v>
                </c:pt>
                <c:pt idx="57">
                  <c:v>27.459997187037899</c:v>
                </c:pt>
                <c:pt idx="58">
                  <c:v>27.9881182802857</c:v>
                </c:pt>
                <c:pt idx="59">
                  <c:v>29.709999610338802</c:v>
                </c:pt>
                <c:pt idx="60">
                  <c:v>30.518113700599901</c:v>
                </c:pt>
                <c:pt idx="61">
                  <c:v>29.479938539931702</c:v>
                </c:pt>
                <c:pt idx="62">
                  <c:v>27.009849339892501</c:v>
                </c:pt>
                <c:pt idx="63">
                  <c:v>33.019996102173998</c:v>
                </c:pt>
                <c:pt idx="64">
                  <c:v>44.551887688192998</c:v>
                </c:pt>
                <c:pt idx="65">
                  <c:v>27.330475095395499</c:v>
                </c:pt>
                <c:pt idx="66">
                  <c:v>31.279989074354599</c:v>
                </c:pt>
                <c:pt idx="67">
                  <c:v>26.860028326969498</c:v>
                </c:pt>
                <c:pt idx="68">
                  <c:v>26.6684112539367</c:v>
                </c:pt>
                <c:pt idx="69">
                  <c:v>26.141637193459001</c:v>
                </c:pt>
                <c:pt idx="70">
                  <c:v>23.820103888745098</c:v>
                </c:pt>
                <c:pt idx="71">
                  <c:v>26.268121150818601</c:v>
                </c:pt>
                <c:pt idx="72">
                  <c:v>20.289974906998101</c:v>
                </c:pt>
                <c:pt idx="73">
                  <c:v>19.5401556490331</c:v>
                </c:pt>
                <c:pt idx="74">
                  <c:v>23.659840686775599</c:v>
                </c:pt>
                <c:pt idx="75">
                  <c:v>18.519979796137601</c:v>
                </c:pt>
                <c:pt idx="76">
                  <c:v>19.929932643763099</c:v>
                </c:pt>
                <c:pt idx="77">
                  <c:v>19.559968272887801</c:v>
                </c:pt>
                <c:pt idx="78">
                  <c:v>15.1798697961811</c:v>
                </c:pt>
                <c:pt idx="79">
                  <c:v>15.729973947762</c:v>
                </c:pt>
                <c:pt idx="80">
                  <c:v>16.299976642319699</c:v>
                </c:pt>
                <c:pt idx="81">
                  <c:v>16.610782021905099</c:v>
                </c:pt>
                <c:pt idx="82">
                  <c:v>19.710491402592901</c:v>
                </c:pt>
                <c:pt idx="83">
                  <c:v>20.209803116401101</c:v>
                </c:pt>
                <c:pt idx="84">
                  <c:v>20.050106747743399</c:v>
                </c:pt>
                <c:pt idx="85">
                  <c:v>20.9694287210867</c:v>
                </c:pt>
                <c:pt idx="86">
                  <c:v>18.3192657774586</c:v>
                </c:pt>
                <c:pt idx="87">
                  <c:v>22.070129541130999</c:v>
                </c:pt>
                <c:pt idx="88">
                  <c:v>31.190818370655499</c:v>
                </c:pt>
                <c:pt idx="89">
                  <c:v>17.930852337374802</c:v>
                </c:pt>
                <c:pt idx="90">
                  <c:v>21.619447695157401</c:v>
                </c:pt>
                <c:pt idx="91">
                  <c:v>18.590045475417099</c:v>
                </c:pt>
                <c:pt idx="92">
                  <c:v>18.549977546114398</c:v>
                </c:pt>
                <c:pt idx="93">
                  <c:v>18.269758568891898</c:v>
                </c:pt>
                <c:pt idx="94">
                  <c:v>15.540122464434001</c:v>
                </c:pt>
                <c:pt idx="95">
                  <c:v>18.689971192958101</c:v>
                </c:pt>
                <c:pt idx="96">
                  <c:v>21.271895611987802</c:v>
                </c:pt>
                <c:pt idx="97">
                  <c:v>20.099925259281498</c:v>
                </c:pt>
                <c:pt idx="98">
                  <c:v>22.6999955361423</c:v>
                </c:pt>
                <c:pt idx="99">
                  <c:v>18.640048584781901</c:v>
                </c:pt>
                <c:pt idx="100">
                  <c:v>19.880126406266498</c:v>
                </c:pt>
                <c:pt idx="101">
                  <c:v>19.629687106283399</c:v>
                </c:pt>
                <c:pt idx="102">
                  <c:v>15.2603222679192</c:v>
                </c:pt>
                <c:pt idx="103">
                  <c:v>15.349858961350099</c:v>
                </c:pt>
                <c:pt idx="104">
                  <c:v>17.389940999741999</c:v>
                </c:pt>
                <c:pt idx="105">
                  <c:v>16.8410683584734</c:v>
                </c:pt>
                <c:pt idx="106">
                  <c:v>20.238657056859299</c:v>
                </c:pt>
                <c:pt idx="107">
                  <c:v>20.8100684643256</c:v>
                </c:pt>
                <c:pt idx="108">
                  <c:v>19.309812822059101</c:v>
                </c:pt>
                <c:pt idx="109">
                  <c:v>19.7094760677798</c:v>
                </c:pt>
                <c:pt idx="110">
                  <c:v>19.680203214567101</c:v>
                </c:pt>
                <c:pt idx="111">
                  <c:v>23.669631405128701</c:v>
                </c:pt>
                <c:pt idx="112">
                  <c:v>30.380109621615301</c:v>
                </c:pt>
                <c:pt idx="113">
                  <c:v>18.590016312331901</c:v>
                </c:pt>
                <c:pt idx="114">
                  <c:v>21.3314290529439</c:v>
                </c:pt>
                <c:pt idx="115">
                  <c:v>17.3301362693086</c:v>
                </c:pt>
                <c:pt idx="116">
                  <c:v>19.040059880685799</c:v>
                </c:pt>
                <c:pt idx="117">
                  <c:v>18.959904810349801</c:v>
                </c:pt>
                <c:pt idx="118">
                  <c:v>18.159807057240101</c:v>
                </c:pt>
                <c:pt idx="119">
                  <c:v>16.4200198610169</c:v>
                </c:pt>
                <c:pt idx="120">
                  <c:v>21.271895611987802</c:v>
                </c:pt>
                <c:pt idx="121">
                  <c:v>20.280063816775499</c:v>
                </c:pt>
                <c:pt idx="122">
                  <c:v>22.7799545264632</c:v>
                </c:pt>
                <c:pt idx="123">
                  <c:v>18.009112247163799</c:v>
                </c:pt>
                <c:pt idx="124">
                  <c:v>18.979979389675499</c:v>
                </c:pt>
                <c:pt idx="125">
                  <c:v>19.879830790945501</c:v>
                </c:pt>
                <c:pt idx="126">
                  <c:v>15.4106349406768</c:v>
                </c:pt>
                <c:pt idx="127">
                  <c:v>15.224166373986</c:v>
                </c:pt>
                <c:pt idx="128">
                  <c:v>16.420036955694599</c:v>
                </c:pt>
                <c:pt idx="129">
                  <c:v>16.5917100238118</c:v>
                </c:pt>
                <c:pt idx="130">
                  <c:v>18.859442146724302</c:v>
                </c:pt>
                <c:pt idx="131">
                  <c:v>19.280459663517298</c:v>
                </c:pt>
                <c:pt idx="132">
                  <c:v>20.060165339122399</c:v>
                </c:pt>
                <c:pt idx="133">
                  <c:v>19.720327451360699</c:v>
                </c:pt>
                <c:pt idx="134">
                  <c:v>19.401655141337098</c:v>
                </c:pt>
                <c:pt idx="135">
                  <c:v>23.030032986125999</c:v>
                </c:pt>
                <c:pt idx="136">
                  <c:v>30.731652083877002</c:v>
                </c:pt>
                <c:pt idx="137">
                  <c:v>19.0895465664284</c:v>
                </c:pt>
                <c:pt idx="138">
                  <c:v>21.688696903983999</c:v>
                </c:pt>
                <c:pt idx="139">
                  <c:v>17.899798643437499</c:v>
                </c:pt>
                <c:pt idx="140">
                  <c:v>18.0300910712842</c:v>
                </c:pt>
                <c:pt idx="141">
                  <c:v>18.580102549564199</c:v>
                </c:pt>
                <c:pt idx="142">
                  <c:v>16.300217444079198</c:v>
                </c:pt>
                <c:pt idx="143">
                  <c:v>18.140028905932901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61-174D-9FF2-F38689CEE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894336"/>
        <c:axId val="156896256"/>
      </c:scatterChart>
      <c:valAx>
        <c:axId val="156894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Observed Seed Phosphorus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a-I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6896256"/>
        <c:crosses val="autoZero"/>
        <c:crossBetween val="midCat"/>
      </c:valAx>
      <c:valAx>
        <c:axId val="1568962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Predicted Seed Phosphorus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689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 baseline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FFC000"/>
              </a:solidFill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tx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3.9107884951881014E-2"/>
                  <c:y val="3.715368912219305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3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fa-IR"/>
                </a:p>
              </c:txPr>
            </c:trendlineLbl>
          </c:trendline>
          <c:xVal>
            <c:numRef>
              <c:f>'Soil Phosphorus'!$V$2:$V$145</c:f>
              <c:numCache>
                <c:formatCode>0.00</c:formatCode>
                <c:ptCount val="144"/>
                <c:pt idx="0">
                  <c:v>28.028499999999998</c:v>
                </c:pt>
                <c:pt idx="1">
                  <c:v>28.159000000000002</c:v>
                </c:pt>
                <c:pt idx="2">
                  <c:v>27.564499999999995</c:v>
                </c:pt>
                <c:pt idx="3">
                  <c:v>28.623000000000001</c:v>
                </c:pt>
                <c:pt idx="4">
                  <c:v>23.084000000000003</c:v>
                </c:pt>
                <c:pt idx="5">
                  <c:v>22.445999999999994</c:v>
                </c:pt>
                <c:pt idx="6">
                  <c:v>23.634999999999994</c:v>
                </c:pt>
                <c:pt idx="7">
                  <c:v>23.170999999999996</c:v>
                </c:pt>
                <c:pt idx="8">
                  <c:v>27.622499999999995</c:v>
                </c:pt>
                <c:pt idx="9">
                  <c:v>28.492499999999996</c:v>
                </c:pt>
                <c:pt idx="10">
                  <c:v>28.086499999999994</c:v>
                </c:pt>
                <c:pt idx="11">
                  <c:v>27.570300000000003</c:v>
                </c:pt>
                <c:pt idx="12">
                  <c:v>31.421500000000002</c:v>
                </c:pt>
                <c:pt idx="13">
                  <c:v>32.494499999999995</c:v>
                </c:pt>
                <c:pt idx="14">
                  <c:v>34.045999999999992</c:v>
                </c:pt>
                <c:pt idx="15">
                  <c:v>32.436499999999995</c:v>
                </c:pt>
                <c:pt idx="16">
                  <c:v>23.881499999999999</c:v>
                </c:pt>
                <c:pt idx="17">
                  <c:v>23.218849999999996</c:v>
                </c:pt>
                <c:pt idx="18">
                  <c:v>23.721999999999998</c:v>
                </c:pt>
                <c:pt idx="19">
                  <c:v>23.223199999999999</c:v>
                </c:pt>
                <c:pt idx="20">
                  <c:v>28.550499999999996</c:v>
                </c:pt>
                <c:pt idx="21">
                  <c:v>28.086499999999994</c:v>
                </c:pt>
                <c:pt idx="22">
                  <c:v>28.956499999999998</c:v>
                </c:pt>
                <c:pt idx="23">
                  <c:v>27.376000000000001</c:v>
                </c:pt>
                <c:pt idx="24">
                  <c:v>28.028499999999998</c:v>
                </c:pt>
                <c:pt idx="25">
                  <c:v>28.637499999999999</c:v>
                </c:pt>
                <c:pt idx="26">
                  <c:v>27.622499999999995</c:v>
                </c:pt>
                <c:pt idx="27">
                  <c:v>28.681000000000001</c:v>
                </c:pt>
                <c:pt idx="28">
                  <c:v>23.141999999999999</c:v>
                </c:pt>
                <c:pt idx="29">
                  <c:v>22.445999999999994</c:v>
                </c:pt>
                <c:pt idx="30">
                  <c:v>23.591500000000003</c:v>
                </c:pt>
                <c:pt idx="31">
                  <c:v>23.170999999999996</c:v>
                </c:pt>
                <c:pt idx="32">
                  <c:v>27.651499999999999</c:v>
                </c:pt>
                <c:pt idx="33">
                  <c:v>28.521500000000003</c:v>
                </c:pt>
                <c:pt idx="34">
                  <c:v>28.071999999999999</c:v>
                </c:pt>
                <c:pt idx="35">
                  <c:v>27.565950000000004</c:v>
                </c:pt>
                <c:pt idx="36">
                  <c:v>31.450499999999995</c:v>
                </c:pt>
                <c:pt idx="37">
                  <c:v>32.494499999999995</c:v>
                </c:pt>
                <c:pt idx="38">
                  <c:v>34.074999999999996</c:v>
                </c:pt>
                <c:pt idx="39">
                  <c:v>28.071999999999999</c:v>
                </c:pt>
                <c:pt idx="40">
                  <c:v>23.867000000000001</c:v>
                </c:pt>
                <c:pt idx="41">
                  <c:v>23.214499999999997</c:v>
                </c:pt>
                <c:pt idx="42">
                  <c:v>23.693000000000005</c:v>
                </c:pt>
                <c:pt idx="43">
                  <c:v>23.170999999999996</c:v>
                </c:pt>
                <c:pt idx="44">
                  <c:v>28.550499999999996</c:v>
                </c:pt>
                <c:pt idx="45">
                  <c:v>28.071999999999999</c:v>
                </c:pt>
                <c:pt idx="46">
                  <c:v>28.956499999999998</c:v>
                </c:pt>
                <c:pt idx="47">
                  <c:v>27.390499999999999</c:v>
                </c:pt>
                <c:pt idx="48">
                  <c:v>28.057500000000001</c:v>
                </c:pt>
                <c:pt idx="49">
                  <c:v>28.593999999999998</c:v>
                </c:pt>
                <c:pt idx="50">
                  <c:v>27.593500000000002</c:v>
                </c:pt>
                <c:pt idx="51">
                  <c:v>28.637499999999999</c:v>
                </c:pt>
                <c:pt idx="52">
                  <c:v>23.127500000000005</c:v>
                </c:pt>
                <c:pt idx="53">
                  <c:v>22.402500000000003</c:v>
                </c:pt>
                <c:pt idx="54">
                  <c:v>23.620499999999996</c:v>
                </c:pt>
                <c:pt idx="55">
                  <c:v>23.156499999999998</c:v>
                </c:pt>
                <c:pt idx="56">
                  <c:v>27.665999999999997</c:v>
                </c:pt>
                <c:pt idx="57">
                  <c:v>28.478000000000002</c:v>
                </c:pt>
                <c:pt idx="58">
                  <c:v>28.071999999999999</c:v>
                </c:pt>
                <c:pt idx="59">
                  <c:v>27.5761</c:v>
                </c:pt>
                <c:pt idx="60">
                  <c:v>31.450499999999995</c:v>
                </c:pt>
                <c:pt idx="61">
                  <c:v>32.523499999999999</c:v>
                </c:pt>
                <c:pt idx="62">
                  <c:v>34.045999999999992</c:v>
                </c:pt>
                <c:pt idx="63">
                  <c:v>32.465499999999999</c:v>
                </c:pt>
                <c:pt idx="64">
                  <c:v>23.910500000000003</c:v>
                </c:pt>
                <c:pt idx="65">
                  <c:v>23.156499999999998</c:v>
                </c:pt>
                <c:pt idx="66">
                  <c:v>23.751000000000001</c:v>
                </c:pt>
                <c:pt idx="67">
                  <c:v>23.227549999999997</c:v>
                </c:pt>
                <c:pt idx="68">
                  <c:v>28.492499999999996</c:v>
                </c:pt>
                <c:pt idx="69">
                  <c:v>28.101000000000003</c:v>
                </c:pt>
                <c:pt idx="70">
                  <c:v>29.014499999999995</c:v>
                </c:pt>
                <c:pt idx="71">
                  <c:v>27.361499999999996</c:v>
                </c:pt>
                <c:pt idx="72">
                  <c:v>22.99089</c:v>
                </c:pt>
                <c:pt idx="73">
                  <c:v>24.272280000000002</c:v>
                </c:pt>
                <c:pt idx="74">
                  <c:v>25.479539999999993</c:v>
                </c:pt>
                <c:pt idx="75">
                  <c:v>21.275310000000001</c:v>
                </c:pt>
                <c:pt idx="76">
                  <c:v>21.963660000000001</c:v>
                </c:pt>
                <c:pt idx="77">
                  <c:v>22.630830000000003</c:v>
                </c:pt>
                <c:pt idx="78">
                  <c:v>11.098320000000001</c:v>
                </c:pt>
                <c:pt idx="79">
                  <c:v>11.416019999999998</c:v>
                </c:pt>
                <c:pt idx="80">
                  <c:v>12.496200000000002</c:v>
                </c:pt>
                <c:pt idx="81">
                  <c:v>15.906180000000001</c:v>
                </c:pt>
                <c:pt idx="82">
                  <c:v>17.822969999999998</c:v>
                </c:pt>
                <c:pt idx="83">
                  <c:v>19.835070000000002</c:v>
                </c:pt>
                <c:pt idx="84">
                  <c:v>19.697400000000002</c:v>
                </c:pt>
                <c:pt idx="85">
                  <c:v>19.697400000000002</c:v>
                </c:pt>
                <c:pt idx="86">
                  <c:v>15.567299999999998</c:v>
                </c:pt>
                <c:pt idx="87">
                  <c:v>26.051400000000001</c:v>
                </c:pt>
                <c:pt idx="88">
                  <c:v>40.136099999999999</c:v>
                </c:pt>
                <c:pt idx="89">
                  <c:v>17.5794</c:v>
                </c:pt>
                <c:pt idx="90">
                  <c:v>21.8154</c:v>
                </c:pt>
                <c:pt idx="91">
                  <c:v>16.520399999999999</c:v>
                </c:pt>
                <c:pt idx="92">
                  <c:v>16.202699999999997</c:v>
                </c:pt>
                <c:pt idx="93">
                  <c:v>17.5794</c:v>
                </c:pt>
                <c:pt idx="94">
                  <c:v>12.496199999999998</c:v>
                </c:pt>
                <c:pt idx="95">
                  <c:v>16.202699999999997</c:v>
                </c:pt>
                <c:pt idx="96">
                  <c:v>20.777580000000004</c:v>
                </c:pt>
                <c:pt idx="97">
                  <c:v>21.59301</c:v>
                </c:pt>
                <c:pt idx="98">
                  <c:v>23.043839999999996</c:v>
                </c:pt>
                <c:pt idx="99">
                  <c:v>18.892560000000003</c:v>
                </c:pt>
                <c:pt idx="100">
                  <c:v>19.835070000000002</c:v>
                </c:pt>
                <c:pt idx="101">
                  <c:v>20.989380000000001</c:v>
                </c:pt>
                <c:pt idx="102">
                  <c:v>10.484099999999996</c:v>
                </c:pt>
                <c:pt idx="103">
                  <c:v>12.760950000000001</c:v>
                </c:pt>
                <c:pt idx="104">
                  <c:v>13.809359999999996</c:v>
                </c:pt>
                <c:pt idx="105">
                  <c:v>16.40391</c:v>
                </c:pt>
                <c:pt idx="106">
                  <c:v>18.024180000000001</c:v>
                </c:pt>
                <c:pt idx="107">
                  <c:v>18.892560000000003</c:v>
                </c:pt>
                <c:pt idx="108">
                  <c:v>19.697400000000002</c:v>
                </c:pt>
                <c:pt idx="109">
                  <c:v>19.697400000000002</c:v>
                </c:pt>
                <c:pt idx="110">
                  <c:v>15.461399999999999</c:v>
                </c:pt>
                <c:pt idx="111">
                  <c:v>23.933399999999999</c:v>
                </c:pt>
                <c:pt idx="112">
                  <c:v>40.877400000000002</c:v>
                </c:pt>
                <c:pt idx="113">
                  <c:v>17.5794</c:v>
                </c:pt>
                <c:pt idx="114">
                  <c:v>23.933399999999999</c:v>
                </c:pt>
                <c:pt idx="115">
                  <c:v>16.202699999999997</c:v>
                </c:pt>
                <c:pt idx="116">
                  <c:v>16.838100000000001</c:v>
                </c:pt>
                <c:pt idx="117">
                  <c:v>15.461399999999999</c:v>
                </c:pt>
                <c:pt idx="118">
                  <c:v>11.225399999999999</c:v>
                </c:pt>
                <c:pt idx="119">
                  <c:v>14.7201</c:v>
                </c:pt>
                <c:pt idx="120">
                  <c:v>20.957609999999999</c:v>
                </c:pt>
                <c:pt idx="121">
                  <c:v>23.393310000000003</c:v>
                </c:pt>
                <c:pt idx="122">
                  <c:v>24.16638</c:v>
                </c:pt>
                <c:pt idx="123">
                  <c:v>14.593019999999999</c:v>
                </c:pt>
                <c:pt idx="124">
                  <c:v>16.859279999999998</c:v>
                </c:pt>
                <c:pt idx="125">
                  <c:v>18.966690000000003</c:v>
                </c:pt>
                <c:pt idx="126">
                  <c:v>10.293479999999997</c:v>
                </c:pt>
                <c:pt idx="127">
                  <c:v>12.146729999999996</c:v>
                </c:pt>
                <c:pt idx="128">
                  <c:v>12.718589999999995</c:v>
                </c:pt>
                <c:pt idx="129">
                  <c:v>14.476529999999999</c:v>
                </c:pt>
                <c:pt idx="130">
                  <c:v>15.673200000000001</c:v>
                </c:pt>
                <c:pt idx="131">
                  <c:v>17.72766</c:v>
                </c:pt>
                <c:pt idx="132">
                  <c:v>17.5794</c:v>
                </c:pt>
                <c:pt idx="133">
                  <c:v>18.638400000000001</c:v>
                </c:pt>
                <c:pt idx="134">
                  <c:v>19.697400000000002</c:v>
                </c:pt>
                <c:pt idx="135">
                  <c:v>23.933399999999999</c:v>
                </c:pt>
                <c:pt idx="136">
                  <c:v>38.759399999999999</c:v>
                </c:pt>
                <c:pt idx="137">
                  <c:v>15.461399999999999</c:v>
                </c:pt>
                <c:pt idx="138">
                  <c:v>21.8154</c:v>
                </c:pt>
                <c:pt idx="139">
                  <c:v>15.461399999999999</c:v>
                </c:pt>
                <c:pt idx="140">
                  <c:v>14.7201</c:v>
                </c:pt>
                <c:pt idx="141">
                  <c:v>14.402399999999998</c:v>
                </c:pt>
                <c:pt idx="142">
                  <c:v>12.6021</c:v>
                </c:pt>
                <c:pt idx="143">
                  <c:v>15.990899999999998</c:v>
                </c:pt>
              </c:numCache>
            </c:numRef>
          </c:xVal>
          <c:yVal>
            <c:numRef>
              <c:f>'Soil Phosphorus'!$AB$2:$AB$145</c:f>
              <c:numCache>
                <c:formatCode>General</c:formatCode>
                <c:ptCount val="144"/>
                <c:pt idx="0">
                  <c:v>27.979999932141901</c:v>
                </c:pt>
                <c:pt idx="1">
                  <c:v>28.2100001798023</c:v>
                </c:pt>
                <c:pt idx="2">
                  <c:v>27.6100167863096</c:v>
                </c:pt>
                <c:pt idx="3">
                  <c:v>28.5699999559091</c:v>
                </c:pt>
                <c:pt idx="4">
                  <c:v>23.130000627577999</c:v>
                </c:pt>
                <c:pt idx="5">
                  <c:v>22.500059960417399</c:v>
                </c:pt>
                <c:pt idx="6">
                  <c:v>23.589992650173699</c:v>
                </c:pt>
                <c:pt idx="7">
                  <c:v>23.119997487403399</c:v>
                </c:pt>
                <c:pt idx="8">
                  <c:v>27.569997945096102</c:v>
                </c:pt>
                <c:pt idx="9">
                  <c:v>28.439997485360301</c:v>
                </c:pt>
                <c:pt idx="10">
                  <c:v>28.039999564523601</c:v>
                </c:pt>
                <c:pt idx="11">
                  <c:v>27.519999500537601</c:v>
                </c:pt>
                <c:pt idx="12">
                  <c:v>31.369961395253501</c:v>
                </c:pt>
                <c:pt idx="13">
                  <c:v>32.439989080298801</c:v>
                </c:pt>
                <c:pt idx="14">
                  <c:v>33.9999828091251</c:v>
                </c:pt>
                <c:pt idx="15">
                  <c:v>32.490017475847601</c:v>
                </c:pt>
                <c:pt idx="16">
                  <c:v>23.9300264595221</c:v>
                </c:pt>
                <c:pt idx="17">
                  <c:v>23.270034399106599</c:v>
                </c:pt>
                <c:pt idx="18">
                  <c:v>23.770000327234001</c:v>
                </c:pt>
                <c:pt idx="19">
                  <c:v>23.1699993210106</c:v>
                </c:pt>
                <c:pt idx="20">
                  <c:v>28.499992153622301</c:v>
                </c:pt>
                <c:pt idx="21">
                  <c:v>28.1400197132565</c:v>
                </c:pt>
                <c:pt idx="22">
                  <c:v>28.909999073760599</c:v>
                </c:pt>
                <c:pt idx="23">
                  <c:v>27.430008788662501</c:v>
                </c:pt>
                <c:pt idx="24">
                  <c:v>28.080004254727701</c:v>
                </c:pt>
                <c:pt idx="25">
                  <c:v>28.589947023424902</c:v>
                </c:pt>
                <c:pt idx="26">
                  <c:v>27.569981389669501</c:v>
                </c:pt>
                <c:pt idx="27">
                  <c:v>28.7300008861083</c:v>
                </c:pt>
                <c:pt idx="28">
                  <c:v>23.190002204817699</c:v>
                </c:pt>
                <c:pt idx="29">
                  <c:v>22.3999977594268</c:v>
                </c:pt>
                <c:pt idx="30">
                  <c:v>23.640037767493201</c:v>
                </c:pt>
                <c:pt idx="31">
                  <c:v>23.220004545587301</c:v>
                </c:pt>
                <c:pt idx="32">
                  <c:v>27.700017235455402</c:v>
                </c:pt>
                <c:pt idx="33">
                  <c:v>28.570010932127499</c:v>
                </c:pt>
                <c:pt idx="34">
                  <c:v>28.019998592430898</c:v>
                </c:pt>
                <c:pt idx="35">
                  <c:v>27.519999946707699</c:v>
                </c:pt>
                <c:pt idx="36">
                  <c:v>31.399985903106799</c:v>
                </c:pt>
                <c:pt idx="37">
                  <c:v>32.4399783031635</c:v>
                </c:pt>
                <c:pt idx="38">
                  <c:v>34.029992322934</c:v>
                </c:pt>
                <c:pt idx="39">
                  <c:v>28.019984736141598</c:v>
                </c:pt>
                <c:pt idx="40">
                  <c:v>23.9200145342719</c:v>
                </c:pt>
                <c:pt idx="41">
                  <c:v>23.2600046585945</c:v>
                </c:pt>
                <c:pt idx="42">
                  <c:v>23.740006496248999</c:v>
                </c:pt>
                <c:pt idx="43">
                  <c:v>23.220001468714599</c:v>
                </c:pt>
                <c:pt idx="44">
                  <c:v>28.499986856288398</c:v>
                </c:pt>
                <c:pt idx="45">
                  <c:v>28.0499615860532</c:v>
                </c:pt>
                <c:pt idx="46">
                  <c:v>28.909977252699299</c:v>
                </c:pt>
                <c:pt idx="47">
                  <c:v>27.410000614011</c:v>
                </c:pt>
                <c:pt idx="48">
                  <c:v>28.110005673693699</c:v>
                </c:pt>
                <c:pt idx="49">
                  <c:v>28.5399989036144</c:v>
                </c:pt>
                <c:pt idx="50">
                  <c:v>27.539997571142699</c:v>
                </c:pt>
                <c:pt idx="51">
                  <c:v>28.589996711252201</c:v>
                </c:pt>
                <c:pt idx="52">
                  <c:v>23.079999885050199</c:v>
                </c:pt>
                <c:pt idx="53">
                  <c:v>22.3999977594268</c:v>
                </c:pt>
                <c:pt idx="54">
                  <c:v>23.5699976123393</c:v>
                </c:pt>
                <c:pt idx="55">
                  <c:v>23.1715881272407</c:v>
                </c:pt>
                <c:pt idx="56">
                  <c:v>27.720000754389599</c:v>
                </c:pt>
                <c:pt idx="57">
                  <c:v>28.5300007028893</c:v>
                </c:pt>
                <c:pt idx="58">
                  <c:v>28.019998592430898</c:v>
                </c:pt>
                <c:pt idx="59">
                  <c:v>27.630000608190599</c:v>
                </c:pt>
                <c:pt idx="60">
                  <c:v>31.399985903106799</c:v>
                </c:pt>
                <c:pt idx="61">
                  <c:v>32.469968276746698</c:v>
                </c:pt>
                <c:pt idx="62">
                  <c:v>33.999953091215403</c:v>
                </c:pt>
                <c:pt idx="63">
                  <c:v>32.520001259409398</c:v>
                </c:pt>
                <c:pt idx="64">
                  <c:v>23.9200145342719</c:v>
                </c:pt>
                <c:pt idx="65">
                  <c:v>23.2100962527585</c:v>
                </c:pt>
                <c:pt idx="66">
                  <c:v>23.800001227395899</c:v>
                </c:pt>
                <c:pt idx="67">
                  <c:v>23.2800289439907</c:v>
                </c:pt>
                <c:pt idx="68">
                  <c:v>28.499986856288398</c:v>
                </c:pt>
                <c:pt idx="69">
                  <c:v>28.0499615860532</c:v>
                </c:pt>
                <c:pt idx="70">
                  <c:v>28.959974134991501</c:v>
                </c:pt>
                <c:pt idx="71">
                  <c:v>27.410000614011</c:v>
                </c:pt>
                <c:pt idx="72">
                  <c:v>22.939953097476302</c:v>
                </c:pt>
                <c:pt idx="73">
                  <c:v>24.320223042691602</c:v>
                </c:pt>
                <c:pt idx="74">
                  <c:v>25.429954520574999</c:v>
                </c:pt>
                <c:pt idx="75">
                  <c:v>21.229983676290601</c:v>
                </c:pt>
                <c:pt idx="76">
                  <c:v>21.9098795315624</c:v>
                </c:pt>
                <c:pt idx="77">
                  <c:v>22.579663666437</c:v>
                </c:pt>
                <c:pt idx="78">
                  <c:v>11.0497796210378</c:v>
                </c:pt>
                <c:pt idx="79">
                  <c:v>11.470356275264001</c:v>
                </c:pt>
                <c:pt idx="80">
                  <c:v>12.5500901652156</c:v>
                </c:pt>
                <c:pt idx="81">
                  <c:v>15.858486457253001</c:v>
                </c:pt>
                <c:pt idx="82">
                  <c:v>17.769784492176701</c:v>
                </c:pt>
                <c:pt idx="83">
                  <c:v>19.788685457623799</c:v>
                </c:pt>
                <c:pt idx="84">
                  <c:v>19.649905452231099</c:v>
                </c:pt>
                <c:pt idx="85">
                  <c:v>19.750101917392598</c:v>
                </c:pt>
                <c:pt idx="86">
                  <c:v>15.51998413313</c:v>
                </c:pt>
                <c:pt idx="87">
                  <c:v>25.999932937904301</c:v>
                </c:pt>
                <c:pt idx="88">
                  <c:v>40.005395330485698</c:v>
                </c:pt>
                <c:pt idx="89">
                  <c:v>17.630431774037199</c:v>
                </c:pt>
                <c:pt idx="90">
                  <c:v>21.769951080079199</c:v>
                </c:pt>
                <c:pt idx="91">
                  <c:v>16.469754586525301</c:v>
                </c:pt>
                <c:pt idx="92">
                  <c:v>16.149980327178</c:v>
                </c:pt>
                <c:pt idx="93">
                  <c:v>17.529627968634401</c:v>
                </c:pt>
                <c:pt idx="94">
                  <c:v>12.5501670726577</c:v>
                </c:pt>
                <c:pt idx="95">
                  <c:v>16.250054997629899</c:v>
                </c:pt>
                <c:pt idx="96">
                  <c:v>20.831870664711801</c:v>
                </c:pt>
                <c:pt idx="97">
                  <c:v>21.539969949826901</c:v>
                </c:pt>
                <c:pt idx="98">
                  <c:v>22.989877507974199</c:v>
                </c:pt>
                <c:pt idx="99">
                  <c:v>16.490048127313901</c:v>
                </c:pt>
                <c:pt idx="100">
                  <c:v>19.7899871788028</c:v>
                </c:pt>
                <c:pt idx="101">
                  <c:v>21.040342871669001</c:v>
                </c:pt>
                <c:pt idx="102">
                  <c:v>10.5304083494878</c:v>
                </c:pt>
                <c:pt idx="103">
                  <c:v>12.8102238911912</c:v>
                </c:pt>
                <c:pt idx="104">
                  <c:v>13.860095083765399</c:v>
                </c:pt>
                <c:pt idx="105">
                  <c:v>16.349680257482301</c:v>
                </c:pt>
                <c:pt idx="106">
                  <c:v>18.070190501323399</c:v>
                </c:pt>
                <c:pt idx="107">
                  <c:v>18.940133543711202</c:v>
                </c:pt>
                <c:pt idx="108">
                  <c:v>19.649732980096999</c:v>
                </c:pt>
                <c:pt idx="109">
                  <c:v>19.7500339065659</c:v>
                </c:pt>
                <c:pt idx="110">
                  <c:v>15.5101513360024</c:v>
                </c:pt>
                <c:pt idx="111">
                  <c:v>23.980283107835099</c:v>
                </c:pt>
                <c:pt idx="112">
                  <c:v>40.829882429879198</c:v>
                </c:pt>
                <c:pt idx="113">
                  <c:v>17.6301513481413</c:v>
                </c:pt>
                <c:pt idx="114">
                  <c:v>23.8798158888582</c:v>
                </c:pt>
                <c:pt idx="115">
                  <c:v>16.149963565618599</c:v>
                </c:pt>
                <c:pt idx="116">
                  <c:v>16.890300453654898</c:v>
                </c:pt>
                <c:pt idx="117">
                  <c:v>15.409944863583499</c:v>
                </c:pt>
                <c:pt idx="118">
                  <c:v>11.2800305974789</c:v>
                </c:pt>
                <c:pt idx="119">
                  <c:v>14.770011021495501</c:v>
                </c:pt>
                <c:pt idx="120">
                  <c:v>20.831870664711801</c:v>
                </c:pt>
                <c:pt idx="121">
                  <c:v>23.4401213858559</c:v>
                </c:pt>
                <c:pt idx="122">
                  <c:v>24.119839128387401</c:v>
                </c:pt>
                <c:pt idx="123">
                  <c:v>14.6418870512219</c:v>
                </c:pt>
                <c:pt idx="124">
                  <c:v>16.910021582769598</c:v>
                </c:pt>
                <c:pt idx="125">
                  <c:v>18.919628477860499</c:v>
                </c:pt>
                <c:pt idx="126">
                  <c:v>10.3403257445673</c:v>
                </c:pt>
                <c:pt idx="127">
                  <c:v>12.099645247643799</c:v>
                </c:pt>
                <c:pt idx="128">
                  <c:v>12.7701850400893</c:v>
                </c:pt>
                <c:pt idx="129">
                  <c:v>15.6356945927957</c:v>
                </c:pt>
                <c:pt idx="130">
                  <c:v>15.6197875528362</c:v>
                </c:pt>
                <c:pt idx="131">
                  <c:v>17.780717510204202</c:v>
                </c:pt>
                <c:pt idx="132">
                  <c:v>17.6302697898833</c:v>
                </c:pt>
                <c:pt idx="133">
                  <c:v>18.589673030105999</c:v>
                </c:pt>
                <c:pt idx="134">
                  <c:v>19.649810041010898</c:v>
                </c:pt>
                <c:pt idx="135">
                  <c:v>23.980321517205599</c:v>
                </c:pt>
                <c:pt idx="136">
                  <c:v>38.811659583049298</c:v>
                </c:pt>
                <c:pt idx="137">
                  <c:v>15.5100168532253</c:v>
                </c:pt>
                <c:pt idx="138">
                  <c:v>21.870168607145999</c:v>
                </c:pt>
                <c:pt idx="139">
                  <c:v>15.409981585113499</c:v>
                </c:pt>
                <c:pt idx="140">
                  <c:v>14.7700319233134</c:v>
                </c:pt>
                <c:pt idx="141">
                  <c:v>14.349934707331</c:v>
                </c:pt>
                <c:pt idx="142">
                  <c:v>12.5499886488115</c:v>
                </c:pt>
                <c:pt idx="143">
                  <c:v>15.939974995257501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D7C-CA49-AC74-91DD1B812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934912"/>
        <c:axId val="156936832"/>
      </c:scatterChart>
      <c:valAx>
        <c:axId val="156934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Observed Fruit Phosphorus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a-I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6936832"/>
        <c:crosses val="autoZero"/>
        <c:crossBetween val="midCat"/>
      </c:valAx>
      <c:valAx>
        <c:axId val="156936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Predicted Fruit Phosphorus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6934912"/>
        <c:crosses val="autoZero"/>
        <c:crossBetween val="midCat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300" baseline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FFC000"/>
              </a:solidFill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tx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6688074146981627"/>
                  <c:y val="3.5582531350247886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3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fa-IR"/>
                </a:p>
              </c:txPr>
            </c:trendlineLbl>
          </c:trendline>
          <c:xVal>
            <c:numRef>
              <c:f>'Soil Phosphorus'!$W$2:$W$145</c:f>
              <c:numCache>
                <c:formatCode>0.00</c:formatCode>
                <c:ptCount val="144"/>
                <c:pt idx="0">
                  <c:v>28.670849999999998</c:v>
                </c:pt>
                <c:pt idx="1">
                  <c:v>28.528749999999999</c:v>
                </c:pt>
                <c:pt idx="2">
                  <c:v>28.95505</c:v>
                </c:pt>
                <c:pt idx="3">
                  <c:v>28.752050000000001</c:v>
                </c:pt>
                <c:pt idx="4">
                  <c:v>27.119349999999997</c:v>
                </c:pt>
                <c:pt idx="5">
                  <c:v>27.300599999999999</c:v>
                </c:pt>
                <c:pt idx="6">
                  <c:v>27.468074999999999</c:v>
                </c:pt>
                <c:pt idx="7">
                  <c:v>27.41225</c:v>
                </c:pt>
                <c:pt idx="8">
                  <c:v>29.327699999999997</c:v>
                </c:pt>
                <c:pt idx="9">
                  <c:v>29.304500000000001</c:v>
                </c:pt>
                <c:pt idx="10">
                  <c:v>29.372649999999997</c:v>
                </c:pt>
                <c:pt idx="11">
                  <c:v>29.3248</c:v>
                </c:pt>
                <c:pt idx="12">
                  <c:v>29.127600000000001</c:v>
                </c:pt>
                <c:pt idx="13">
                  <c:v>29.503150000000002</c:v>
                </c:pt>
                <c:pt idx="14">
                  <c:v>29.542300000000001</c:v>
                </c:pt>
                <c:pt idx="15">
                  <c:v>29.339300000000001</c:v>
                </c:pt>
                <c:pt idx="16">
                  <c:v>26.991024999999997</c:v>
                </c:pt>
                <c:pt idx="17">
                  <c:v>27.3064</c:v>
                </c:pt>
                <c:pt idx="18">
                  <c:v>27.453575000000001</c:v>
                </c:pt>
                <c:pt idx="19">
                  <c:v>27.262899999999998</c:v>
                </c:pt>
                <c:pt idx="20">
                  <c:v>28.636775</c:v>
                </c:pt>
                <c:pt idx="21">
                  <c:v>28.702749999999998</c:v>
                </c:pt>
                <c:pt idx="22">
                  <c:v>28.6723</c:v>
                </c:pt>
                <c:pt idx="23">
                  <c:v>28.943450000000002</c:v>
                </c:pt>
                <c:pt idx="24">
                  <c:v>28.694775</c:v>
                </c:pt>
                <c:pt idx="25">
                  <c:v>28.703475000000001</c:v>
                </c:pt>
                <c:pt idx="26">
                  <c:v>28.657074999999999</c:v>
                </c:pt>
                <c:pt idx="27">
                  <c:v>28.65925</c:v>
                </c:pt>
                <c:pt idx="28">
                  <c:v>27.252025</c:v>
                </c:pt>
                <c:pt idx="29">
                  <c:v>27.265799999999999</c:v>
                </c:pt>
                <c:pt idx="30">
                  <c:v>27.396299999999997</c:v>
                </c:pt>
                <c:pt idx="31">
                  <c:v>27.267249999999997</c:v>
                </c:pt>
                <c:pt idx="32">
                  <c:v>28.715799999999998</c:v>
                </c:pt>
                <c:pt idx="33">
                  <c:v>29.355249999999995</c:v>
                </c:pt>
                <c:pt idx="34">
                  <c:v>29.856950000000001</c:v>
                </c:pt>
                <c:pt idx="35">
                  <c:v>29.313200000000002</c:v>
                </c:pt>
                <c:pt idx="36">
                  <c:v>29.140650000000001</c:v>
                </c:pt>
                <c:pt idx="37">
                  <c:v>29.350899999999996</c:v>
                </c:pt>
                <c:pt idx="38">
                  <c:v>29.329149999999998</c:v>
                </c:pt>
                <c:pt idx="39">
                  <c:v>29.485749999999999</c:v>
                </c:pt>
                <c:pt idx="40">
                  <c:v>27.302050000000001</c:v>
                </c:pt>
                <c:pt idx="41">
                  <c:v>27.526074999999999</c:v>
                </c:pt>
                <c:pt idx="42">
                  <c:v>27.288274999999995</c:v>
                </c:pt>
                <c:pt idx="43">
                  <c:v>27.2803</c:v>
                </c:pt>
                <c:pt idx="44">
                  <c:v>28.657799999999998</c:v>
                </c:pt>
                <c:pt idx="45">
                  <c:v>28.781774999999996</c:v>
                </c:pt>
                <c:pt idx="46">
                  <c:v>28.904299999999999</c:v>
                </c:pt>
                <c:pt idx="47">
                  <c:v>28.678825</c:v>
                </c:pt>
                <c:pt idx="48">
                  <c:v>28.483799999999995</c:v>
                </c:pt>
                <c:pt idx="49">
                  <c:v>28.625899999999994</c:v>
                </c:pt>
                <c:pt idx="50">
                  <c:v>28.828899999999997</c:v>
                </c:pt>
                <c:pt idx="51">
                  <c:v>28.723050000000001</c:v>
                </c:pt>
                <c:pt idx="52">
                  <c:v>26.988849999999999</c:v>
                </c:pt>
                <c:pt idx="53">
                  <c:v>27.05265</c:v>
                </c:pt>
                <c:pt idx="54">
                  <c:v>27.312200000000001</c:v>
                </c:pt>
                <c:pt idx="55">
                  <c:v>27.291174999999999</c:v>
                </c:pt>
                <c:pt idx="56">
                  <c:v>29.10585</c:v>
                </c:pt>
                <c:pt idx="57">
                  <c:v>29.321899999999999</c:v>
                </c:pt>
                <c:pt idx="58">
                  <c:v>29.381349999999998</c:v>
                </c:pt>
                <c:pt idx="59">
                  <c:v>29.126149999999999</c:v>
                </c:pt>
                <c:pt idx="60">
                  <c:v>29.136300000000002</c:v>
                </c:pt>
                <c:pt idx="61">
                  <c:v>29.335674999999998</c:v>
                </c:pt>
                <c:pt idx="62">
                  <c:v>29.121799999999997</c:v>
                </c:pt>
                <c:pt idx="63">
                  <c:v>29.036249999999995</c:v>
                </c:pt>
                <c:pt idx="64">
                  <c:v>27.210699999999996</c:v>
                </c:pt>
                <c:pt idx="65">
                  <c:v>27.326699999999999</c:v>
                </c:pt>
                <c:pt idx="66">
                  <c:v>27.274499999999996</c:v>
                </c:pt>
                <c:pt idx="67">
                  <c:v>27.605824999999999</c:v>
                </c:pt>
                <c:pt idx="68">
                  <c:v>28.490325000000002</c:v>
                </c:pt>
                <c:pt idx="69">
                  <c:v>28.7303</c:v>
                </c:pt>
                <c:pt idx="70">
                  <c:v>28.74915</c:v>
                </c:pt>
                <c:pt idx="71">
                  <c:v>28.720149999999997</c:v>
                </c:pt>
                <c:pt idx="72">
                  <c:v>16.73</c:v>
                </c:pt>
                <c:pt idx="73">
                  <c:v>18.149999999999999</c:v>
                </c:pt>
                <c:pt idx="74">
                  <c:v>17.64</c:v>
                </c:pt>
                <c:pt idx="75">
                  <c:v>14.6</c:v>
                </c:pt>
                <c:pt idx="76">
                  <c:v>21.37</c:v>
                </c:pt>
                <c:pt idx="77">
                  <c:v>21.01</c:v>
                </c:pt>
                <c:pt idx="78">
                  <c:v>20.83</c:v>
                </c:pt>
                <c:pt idx="79">
                  <c:v>18.21</c:v>
                </c:pt>
                <c:pt idx="80">
                  <c:v>15.88</c:v>
                </c:pt>
                <c:pt idx="81">
                  <c:v>16.45</c:v>
                </c:pt>
                <c:pt idx="82">
                  <c:v>19.760000000000002</c:v>
                </c:pt>
                <c:pt idx="83">
                  <c:v>16.12</c:v>
                </c:pt>
                <c:pt idx="84">
                  <c:v>19.773</c:v>
                </c:pt>
                <c:pt idx="85">
                  <c:v>19.675000000000001</c:v>
                </c:pt>
                <c:pt idx="86">
                  <c:v>19.969000000000001</c:v>
                </c:pt>
                <c:pt idx="87">
                  <c:v>19.829000000000001</c:v>
                </c:pt>
                <c:pt idx="88">
                  <c:v>18.702999999999999</c:v>
                </c:pt>
                <c:pt idx="89">
                  <c:v>18.827999999999999</c:v>
                </c:pt>
                <c:pt idx="90">
                  <c:v>18.9435</c:v>
                </c:pt>
                <c:pt idx="91">
                  <c:v>18.905000000000001</c:v>
                </c:pt>
                <c:pt idx="92">
                  <c:v>20.225999999999999</c:v>
                </c:pt>
                <c:pt idx="93">
                  <c:v>20.21</c:v>
                </c:pt>
                <c:pt idx="94">
                  <c:v>20.256999999999998</c:v>
                </c:pt>
                <c:pt idx="95">
                  <c:v>20.224</c:v>
                </c:pt>
                <c:pt idx="96">
                  <c:v>20.260000000000002</c:v>
                </c:pt>
                <c:pt idx="97">
                  <c:v>15.96</c:v>
                </c:pt>
                <c:pt idx="98">
                  <c:v>19.97</c:v>
                </c:pt>
                <c:pt idx="99">
                  <c:v>19.46</c:v>
                </c:pt>
                <c:pt idx="100">
                  <c:v>23.5</c:v>
                </c:pt>
                <c:pt idx="101">
                  <c:v>23.83</c:v>
                </c:pt>
                <c:pt idx="102">
                  <c:v>16.350000000000001</c:v>
                </c:pt>
                <c:pt idx="103">
                  <c:v>14.68</c:v>
                </c:pt>
                <c:pt idx="104">
                  <c:v>17.329999999999998</c:v>
                </c:pt>
                <c:pt idx="105">
                  <c:v>18.899999999999999</c:v>
                </c:pt>
                <c:pt idx="106">
                  <c:v>19.850000000000001</c:v>
                </c:pt>
                <c:pt idx="107">
                  <c:v>34.39</c:v>
                </c:pt>
                <c:pt idx="108">
                  <c:v>19.7895</c:v>
                </c:pt>
                <c:pt idx="109">
                  <c:v>19.795500000000001</c:v>
                </c:pt>
                <c:pt idx="110">
                  <c:v>19.763500000000001</c:v>
                </c:pt>
                <c:pt idx="111">
                  <c:v>19.765000000000001</c:v>
                </c:pt>
                <c:pt idx="112">
                  <c:v>18.794499999999999</c:v>
                </c:pt>
                <c:pt idx="113">
                  <c:v>18.803999999999998</c:v>
                </c:pt>
                <c:pt idx="114">
                  <c:v>18.893999999999998</c:v>
                </c:pt>
                <c:pt idx="115">
                  <c:v>18.805</c:v>
                </c:pt>
                <c:pt idx="116">
                  <c:v>19.803999999999998</c:v>
                </c:pt>
                <c:pt idx="117">
                  <c:v>20.244999999999997</c:v>
                </c:pt>
                <c:pt idx="118">
                  <c:v>20.591000000000001</c:v>
                </c:pt>
                <c:pt idx="119">
                  <c:v>20.216000000000001</c:v>
                </c:pt>
                <c:pt idx="120">
                  <c:v>22.81</c:v>
                </c:pt>
                <c:pt idx="121">
                  <c:v>19.760000000000002</c:v>
                </c:pt>
                <c:pt idx="122">
                  <c:v>21.87</c:v>
                </c:pt>
                <c:pt idx="123">
                  <c:v>18.829999999999998</c:v>
                </c:pt>
                <c:pt idx="124">
                  <c:v>19.190000000000001</c:v>
                </c:pt>
                <c:pt idx="125">
                  <c:v>23.01</c:v>
                </c:pt>
                <c:pt idx="126">
                  <c:v>18.95</c:v>
                </c:pt>
                <c:pt idx="127">
                  <c:v>19.170000000000002</c:v>
                </c:pt>
                <c:pt idx="128">
                  <c:v>19.28</c:v>
                </c:pt>
                <c:pt idx="129">
                  <c:v>18.7</c:v>
                </c:pt>
                <c:pt idx="130">
                  <c:v>18.079999999999998</c:v>
                </c:pt>
                <c:pt idx="131">
                  <c:v>23.35</c:v>
                </c:pt>
                <c:pt idx="132">
                  <c:v>19.643999999999998</c:v>
                </c:pt>
                <c:pt idx="133">
                  <c:v>19.741999999999997</c:v>
                </c:pt>
                <c:pt idx="134">
                  <c:v>19.881999999999998</c:v>
                </c:pt>
                <c:pt idx="135">
                  <c:v>19.809000000000001</c:v>
                </c:pt>
                <c:pt idx="136">
                  <c:v>18.613</c:v>
                </c:pt>
                <c:pt idx="137">
                  <c:v>18.657</c:v>
                </c:pt>
                <c:pt idx="138">
                  <c:v>18.836000000000002</c:v>
                </c:pt>
                <c:pt idx="139">
                  <c:v>18.8215</c:v>
                </c:pt>
                <c:pt idx="140">
                  <c:v>20.073</c:v>
                </c:pt>
                <c:pt idx="141">
                  <c:v>20.222000000000001</c:v>
                </c:pt>
                <c:pt idx="142">
                  <c:v>20.262999999999998</c:v>
                </c:pt>
                <c:pt idx="143">
                  <c:v>20.087</c:v>
                </c:pt>
              </c:numCache>
            </c:numRef>
          </c:xVal>
          <c:yVal>
            <c:numRef>
              <c:f>'Soil Phosphorus'!$AC$2:$AC$145</c:f>
              <c:numCache>
                <c:formatCode>General</c:formatCode>
                <c:ptCount val="144"/>
                <c:pt idx="0">
                  <c:v>28.7200007565934</c:v>
                </c:pt>
                <c:pt idx="1">
                  <c:v>28.5800009257472</c:v>
                </c:pt>
                <c:pt idx="2">
                  <c:v>29.0100281717217</c:v>
                </c:pt>
                <c:pt idx="3">
                  <c:v>28.800000260151698</c:v>
                </c:pt>
                <c:pt idx="4">
                  <c:v>27.170001608377699</c:v>
                </c:pt>
                <c:pt idx="5">
                  <c:v>27.350205697426301</c:v>
                </c:pt>
                <c:pt idx="6">
                  <c:v>27.419972690216799</c:v>
                </c:pt>
                <c:pt idx="7">
                  <c:v>27.460038113560199</c:v>
                </c:pt>
                <c:pt idx="8">
                  <c:v>29.2799975431282</c:v>
                </c:pt>
                <c:pt idx="9">
                  <c:v>29.249993060668999</c:v>
                </c:pt>
                <c:pt idx="10">
                  <c:v>29.420001409234398</c:v>
                </c:pt>
                <c:pt idx="11">
                  <c:v>29.2699907175924</c:v>
                </c:pt>
                <c:pt idx="12">
                  <c:v>29.0797920376984</c:v>
                </c:pt>
                <c:pt idx="13">
                  <c:v>29.449961997348201</c:v>
                </c:pt>
                <c:pt idx="14">
                  <c:v>29.590028573157401</c:v>
                </c:pt>
                <c:pt idx="15">
                  <c:v>29.390012312848</c:v>
                </c:pt>
                <c:pt idx="16">
                  <c:v>27.040311440864802</c:v>
                </c:pt>
                <c:pt idx="17">
                  <c:v>27.360093106274299</c:v>
                </c:pt>
                <c:pt idx="18">
                  <c:v>27.399998871559699</c:v>
                </c:pt>
                <c:pt idx="19">
                  <c:v>27.310016046546799</c:v>
                </c:pt>
                <c:pt idx="20">
                  <c:v>28.6900038365204</c:v>
                </c:pt>
                <c:pt idx="21">
                  <c:v>28.649995119031601</c:v>
                </c:pt>
                <c:pt idx="22">
                  <c:v>28.720002282288402</c:v>
                </c:pt>
                <c:pt idx="23">
                  <c:v>28.889990403957899</c:v>
                </c:pt>
                <c:pt idx="24">
                  <c:v>28.740005393729099</c:v>
                </c:pt>
                <c:pt idx="25">
                  <c:v>28.649876932250201</c:v>
                </c:pt>
                <c:pt idx="26">
                  <c:v>28.6099332385369</c:v>
                </c:pt>
                <c:pt idx="27">
                  <c:v>28.710004346296</c:v>
                </c:pt>
                <c:pt idx="28">
                  <c:v>27.300003910151801</c:v>
                </c:pt>
                <c:pt idx="29">
                  <c:v>27.101898784991999</c:v>
                </c:pt>
                <c:pt idx="30">
                  <c:v>27.4500819706263</c:v>
                </c:pt>
                <c:pt idx="31">
                  <c:v>27.320004695906899</c:v>
                </c:pt>
                <c:pt idx="32">
                  <c:v>28.7700206206374</c:v>
                </c:pt>
                <c:pt idx="33">
                  <c:v>29.4100408960356</c:v>
                </c:pt>
                <c:pt idx="34">
                  <c:v>29.4318982520712</c:v>
                </c:pt>
                <c:pt idx="35">
                  <c:v>29.3600004758684</c:v>
                </c:pt>
                <c:pt idx="36">
                  <c:v>29.089981789432201</c:v>
                </c:pt>
                <c:pt idx="37">
                  <c:v>29.299910442916001</c:v>
                </c:pt>
                <c:pt idx="38">
                  <c:v>29.279991244757301</c:v>
                </c:pt>
                <c:pt idx="39">
                  <c:v>29.439854156864001</c:v>
                </c:pt>
                <c:pt idx="40">
                  <c:v>27.260018263537599</c:v>
                </c:pt>
                <c:pt idx="41">
                  <c:v>27.5800047918428</c:v>
                </c:pt>
                <c:pt idx="42">
                  <c:v>27.340004574841799</c:v>
                </c:pt>
                <c:pt idx="43">
                  <c:v>27.330001071144199</c:v>
                </c:pt>
                <c:pt idx="44">
                  <c:v>28.541759742348798</c:v>
                </c:pt>
                <c:pt idx="45">
                  <c:v>28.780023424142101</c:v>
                </c:pt>
                <c:pt idx="46">
                  <c:v>28.849925460991599</c:v>
                </c:pt>
                <c:pt idx="47">
                  <c:v>28.669993079260198</c:v>
                </c:pt>
                <c:pt idx="48">
                  <c:v>28.530018940496301</c:v>
                </c:pt>
                <c:pt idx="49">
                  <c:v>28.680012113609202</c:v>
                </c:pt>
                <c:pt idx="50">
                  <c:v>28.779997264637601</c:v>
                </c:pt>
                <c:pt idx="51">
                  <c:v>28.770009028159901</c:v>
                </c:pt>
                <c:pt idx="52">
                  <c:v>26.9399976213443</c:v>
                </c:pt>
                <c:pt idx="53">
                  <c:v>27.101898784991999</c:v>
                </c:pt>
                <c:pt idx="54">
                  <c:v>27.259944400357899</c:v>
                </c:pt>
                <c:pt idx="55">
                  <c:v>27.324082624680202</c:v>
                </c:pt>
                <c:pt idx="56">
                  <c:v>29.160001262092202</c:v>
                </c:pt>
                <c:pt idx="57">
                  <c:v>29.370001655671</c:v>
                </c:pt>
                <c:pt idx="58">
                  <c:v>29.4318982520712</c:v>
                </c:pt>
                <c:pt idx="59">
                  <c:v>29.180001278325701</c:v>
                </c:pt>
                <c:pt idx="60">
                  <c:v>29.089981789432201</c:v>
                </c:pt>
                <c:pt idx="61">
                  <c:v>29.289897497873</c:v>
                </c:pt>
                <c:pt idx="62">
                  <c:v>29.170009375709299</c:v>
                </c:pt>
                <c:pt idx="63">
                  <c:v>29.0900023926241</c:v>
                </c:pt>
                <c:pt idx="64">
                  <c:v>27.260018263537599</c:v>
                </c:pt>
                <c:pt idx="65">
                  <c:v>27.380033126646399</c:v>
                </c:pt>
                <c:pt idx="66">
                  <c:v>27.219996772321899</c:v>
                </c:pt>
                <c:pt idx="67">
                  <c:v>27.660128806024002</c:v>
                </c:pt>
                <c:pt idx="68">
                  <c:v>28.541759742348798</c:v>
                </c:pt>
                <c:pt idx="69">
                  <c:v>28.780023424142101</c:v>
                </c:pt>
                <c:pt idx="70">
                  <c:v>28.704160619964899</c:v>
                </c:pt>
                <c:pt idx="71">
                  <c:v>28.669993079260198</c:v>
                </c:pt>
                <c:pt idx="72">
                  <c:v>16.780372884648202</c:v>
                </c:pt>
                <c:pt idx="73">
                  <c:v>18.099662708214499</c:v>
                </c:pt>
                <c:pt idx="74">
                  <c:v>17.589967118914199</c:v>
                </c:pt>
                <c:pt idx="75">
                  <c:v>14.5497937951311</c:v>
                </c:pt>
                <c:pt idx="76">
                  <c:v>21.352487075695599</c:v>
                </c:pt>
                <c:pt idx="77">
                  <c:v>20.959047024965098</c:v>
                </c:pt>
                <c:pt idx="78">
                  <c:v>18.578691355779601</c:v>
                </c:pt>
                <c:pt idx="79">
                  <c:v>18.1597546505411</c:v>
                </c:pt>
                <c:pt idx="80">
                  <c:v>15.8297205058436</c:v>
                </c:pt>
                <c:pt idx="81">
                  <c:v>18.8765037722752</c:v>
                </c:pt>
                <c:pt idx="82">
                  <c:v>18.304972889546899</c:v>
                </c:pt>
                <c:pt idx="83">
                  <c:v>19.4225275417907</c:v>
                </c:pt>
                <c:pt idx="84">
                  <c:v>19.719843455534701</c:v>
                </c:pt>
                <c:pt idx="85">
                  <c:v>19.628388619099098</c:v>
                </c:pt>
                <c:pt idx="86">
                  <c:v>19.919549898056701</c:v>
                </c:pt>
                <c:pt idx="87">
                  <c:v>20.641738488781801</c:v>
                </c:pt>
                <c:pt idx="88">
                  <c:v>18.6488245047668</c:v>
                </c:pt>
                <c:pt idx="89">
                  <c:v>18.8802316138467</c:v>
                </c:pt>
                <c:pt idx="90">
                  <c:v>18.8894012631912</c:v>
                </c:pt>
                <c:pt idx="91">
                  <c:v>18.881351987406202</c:v>
                </c:pt>
                <c:pt idx="92">
                  <c:v>20.2801129384811</c:v>
                </c:pt>
                <c:pt idx="93">
                  <c:v>20.2285094214865</c:v>
                </c:pt>
                <c:pt idx="94">
                  <c:v>20.3102964478248</c:v>
                </c:pt>
                <c:pt idx="95">
                  <c:v>20.270407393470599</c:v>
                </c:pt>
                <c:pt idx="96">
                  <c:v>20.311453996987598</c:v>
                </c:pt>
                <c:pt idx="97">
                  <c:v>16.0101411772022</c:v>
                </c:pt>
                <c:pt idx="98">
                  <c:v>20.0204399986448</c:v>
                </c:pt>
                <c:pt idx="99">
                  <c:v>19.408288399571301</c:v>
                </c:pt>
                <c:pt idx="100">
                  <c:v>23.449643455095799</c:v>
                </c:pt>
                <c:pt idx="101">
                  <c:v>23.880287714719799</c:v>
                </c:pt>
                <c:pt idx="102">
                  <c:v>16.400845675950499</c:v>
                </c:pt>
                <c:pt idx="103">
                  <c:v>14.7308727402778</c:v>
                </c:pt>
                <c:pt idx="104">
                  <c:v>17.279717338496098</c:v>
                </c:pt>
                <c:pt idx="105">
                  <c:v>19.7892745137733</c:v>
                </c:pt>
                <c:pt idx="106">
                  <c:v>19.799076467356102</c:v>
                </c:pt>
                <c:pt idx="107">
                  <c:v>32.854475565674697</c:v>
                </c:pt>
                <c:pt idx="108">
                  <c:v>19.840001382288001</c:v>
                </c:pt>
                <c:pt idx="109">
                  <c:v>19.0273951471445</c:v>
                </c:pt>
                <c:pt idx="110">
                  <c:v>19.810353473802898</c:v>
                </c:pt>
                <c:pt idx="111">
                  <c:v>19.820908338751298</c:v>
                </c:pt>
                <c:pt idx="112">
                  <c:v>18.7394381302726</c:v>
                </c:pt>
                <c:pt idx="113">
                  <c:v>19.086632041294301</c:v>
                </c:pt>
                <c:pt idx="114">
                  <c:v>18.941437189395899</c:v>
                </c:pt>
                <c:pt idx="115">
                  <c:v>17.725086465375501</c:v>
                </c:pt>
                <c:pt idx="116">
                  <c:v>19.850246838125699</c:v>
                </c:pt>
                <c:pt idx="117">
                  <c:v>20.300349626185199</c:v>
                </c:pt>
                <c:pt idx="118">
                  <c:v>20.640274952856402</c:v>
                </c:pt>
                <c:pt idx="119">
                  <c:v>20.2700397434532</c:v>
                </c:pt>
                <c:pt idx="120">
                  <c:v>20.311453996987598</c:v>
                </c:pt>
                <c:pt idx="121">
                  <c:v>19.810544261667701</c:v>
                </c:pt>
                <c:pt idx="122">
                  <c:v>21.819528024457799</c:v>
                </c:pt>
                <c:pt idx="123">
                  <c:v>19.753490459456899</c:v>
                </c:pt>
                <c:pt idx="124">
                  <c:v>19.240687685409199</c:v>
                </c:pt>
                <c:pt idx="125">
                  <c:v>20.8442743887028</c:v>
                </c:pt>
                <c:pt idx="126">
                  <c:v>19.193183631517702</c:v>
                </c:pt>
                <c:pt idx="127">
                  <c:v>19.1198916184381</c:v>
                </c:pt>
                <c:pt idx="128">
                  <c:v>19.330487963622101</c:v>
                </c:pt>
                <c:pt idx="129">
                  <c:v>18.751017755306801</c:v>
                </c:pt>
                <c:pt idx="130">
                  <c:v>19.929604435409502</c:v>
                </c:pt>
                <c:pt idx="131">
                  <c:v>19.340465256245299</c:v>
                </c:pt>
                <c:pt idx="132">
                  <c:v>19.602726472056901</c:v>
                </c:pt>
                <c:pt idx="133">
                  <c:v>19.197065636987698</c:v>
                </c:pt>
                <c:pt idx="134">
                  <c:v>19.931106009573401</c:v>
                </c:pt>
                <c:pt idx="135">
                  <c:v>19.7593135802163</c:v>
                </c:pt>
                <c:pt idx="136">
                  <c:v>18.6716271426797</c:v>
                </c:pt>
                <c:pt idx="137">
                  <c:v>18.710983729587099</c:v>
                </c:pt>
                <c:pt idx="138">
                  <c:v>18.7887598420503</c:v>
                </c:pt>
                <c:pt idx="139">
                  <c:v>18.870677596964299</c:v>
                </c:pt>
                <c:pt idx="140">
                  <c:v>20.019547924324701</c:v>
                </c:pt>
                <c:pt idx="141">
                  <c:v>20.169055318243601</c:v>
                </c:pt>
                <c:pt idx="142">
                  <c:v>20.2092718688547</c:v>
                </c:pt>
                <c:pt idx="143">
                  <c:v>20.039927491947601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D50-5F46-A10E-CA05233B2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987392"/>
        <c:axId val="156989312"/>
      </c:scatterChart>
      <c:valAx>
        <c:axId val="156987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300" b="1" i="0" baseline="0">
                    <a:effectLst/>
                  </a:rPr>
                  <a:t>Observed Leaf Phosphorus (%)</a:t>
                </a:r>
                <a:endParaRPr lang="en-US" sz="13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6989312"/>
        <c:crosses val="autoZero"/>
        <c:crossBetween val="midCat"/>
      </c:valAx>
      <c:valAx>
        <c:axId val="1569893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300" b="1" i="0" baseline="0">
                    <a:effectLst/>
                  </a:rPr>
                  <a:t>Predicted </a:t>
                </a:r>
                <a:r>
                  <a:rPr lang="en-US" sz="1300" b="1" i="0" u="none" strike="noStrike" baseline="0">
                    <a:effectLst/>
                  </a:rPr>
                  <a:t>Leaf </a:t>
                </a:r>
                <a:r>
                  <a:rPr lang="en-US" sz="1300" b="1" i="0" baseline="0">
                    <a:effectLst/>
                  </a:rPr>
                  <a:t>Phosphorus (%)</a:t>
                </a:r>
                <a:endParaRPr lang="en-US" sz="13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6987392"/>
        <c:crosses val="autoZero"/>
        <c:crossBetween val="midCat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300" baseline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FFC000"/>
              </a:solidFill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tx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852526246719159"/>
                  <c:y val="-9.1426071741032371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3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fa-IR"/>
                </a:p>
              </c:txPr>
            </c:trendlineLbl>
          </c:trendline>
          <c:xVal>
            <c:numRef>
              <c:f>'Soil Phosphorus'!$X$2:$X$145</c:f>
              <c:numCache>
                <c:formatCode>0.00</c:formatCode>
                <c:ptCount val="144"/>
                <c:pt idx="0">
                  <c:v>22.474999999999998</c:v>
                </c:pt>
                <c:pt idx="1">
                  <c:v>27.984999999999999</c:v>
                </c:pt>
                <c:pt idx="2">
                  <c:v>25.084999999999994</c:v>
                </c:pt>
                <c:pt idx="3">
                  <c:v>26.679999999999996</c:v>
                </c:pt>
                <c:pt idx="4">
                  <c:v>30.014999999999997</c:v>
                </c:pt>
                <c:pt idx="5">
                  <c:v>23.635000000000002</c:v>
                </c:pt>
                <c:pt idx="6">
                  <c:v>13.049999999999999</c:v>
                </c:pt>
                <c:pt idx="7">
                  <c:v>22.764999999999997</c:v>
                </c:pt>
                <c:pt idx="8">
                  <c:v>14.935</c:v>
                </c:pt>
                <c:pt idx="9">
                  <c:v>25.084999999999994</c:v>
                </c:pt>
                <c:pt idx="10">
                  <c:v>21.75</c:v>
                </c:pt>
                <c:pt idx="11">
                  <c:v>31.464999999999996</c:v>
                </c:pt>
                <c:pt idx="12">
                  <c:v>27.55</c:v>
                </c:pt>
                <c:pt idx="13">
                  <c:v>27.55</c:v>
                </c:pt>
                <c:pt idx="14">
                  <c:v>21.895</c:v>
                </c:pt>
                <c:pt idx="15">
                  <c:v>36.25</c:v>
                </c:pt>
                <c:pt idx="16">
                  <c:v>55.534999999999997</c:v>
                </c:pt>
                <c:pt idx="17">
                  <c:v>24.65</c:v>
                </c:pt>
                <c:pt idx="18">
                  <c:v>30.45</c:v>
                </c:pt>
                <c:pt idx="19">
                  <c:v>23.2</c:v>
                </c:pt>
                <c:pt idx="20">
                  <c:v>22.764999999999997</c:v>
                </c:pt>
                <c:pt idx="21">
                  <c:v>24.65</c:v>
                </c:pt>
                <c:pt idx="22">
                  <c:v>17.689999999999998</c:v>
                </c:pt>
                <c:pt idx="23">
                  <c:v>22.764999999999997</c:v>
                </c:pt>
                <c:pt idx="24">
                  <c:v>22.91</c:v>
                </c:pt>
                <c:pt idx="25">
                  <c:v>26.534999999999997</c:v>
                </c:pt>
                <c:pt idx="26">
                  <c:v>27.55</c:v>
                </c:pt>
                <c:pt idx="27">
                  <c:v>27.984999999999999</c:v>
                </c:pt>
                <c:pt idx="28">
                  <c:v>30.45</c:v>
                </c:pt>
                <c:pt idx="29">
                  <c:v>24.65</c:v>
                </c:pt>
                <c:pt idx="30">
                  <c:v>14.064999999999998</c:v>
                </c:pt>
                <c:pt idx="31">
                  <c:v>24.65</c:v>
                </c:pt>
                <c:pt idx="32">
                  <c:v>15.514999999999999</c:v>
                </c:pt>
                <c:pt idx="33">
                  <c:v>23.490000000000002</c:v>
                </c:pt>
                <c:pt idx="34">
                  <c:v>26.099999999999998</c:v>
                </c:pt>
                <c:pt idx="35">
                  <c:v>27.55</c:v>
                </c:pt>
                <c:pt idx="36">
                  <c:v>27.55</c:v>
                </c:pt>
                <c:pt idx="37">
                  <c:v>27.55</c:v>
                </c:pt>
                <c:pt idx="38">
                  <c:v>21.75</c:v>
                </c:pt>
                <c:pt idx="39">
                  <c:v>33.35</c:v>
                </c:pt>
                <c:pt idx="40">
                  <c:v>56.55</c:v>
                </c:pt>
                <c:pt idx="41">
                  <c:v>24.65</c:v>
                </c:pt>
                <c:pt idx="42">
                  <c:v>33.35</c:v>
                </c:pt>
                <c:pt idx="43">
                  <c:v>22.764999999999997</c:v>
                </c:pt>
                <c:pt idx="44">
                  <c:v>23.635000000000002</c:v>
                </c:pt>
                <c:pt idx="45">
                  <c:v>21.75</c:v>
                </c:pt>
                <c:pt idx="46">
                  <c:v>15.95</c:v>
                </c:pt>
                <c:pt idx="47">
                  <c:v>20.734999999999999</c:v>
                </c:pt>
                <c:pt idx="48">
                  <c:v>22.764999999999997</c:v>
                </c:pt>
                <c:pt idx="49">
                  <c:v>28.564999999999998</c:v>
                </c:pt>
                <c:pt idx="50">
                  <c:v>25.664999999999999</c:v>
                </c:pt>
                <c:pt idx="51">
                  <c:v>26.534999999999997</c:v>
                </c:pt>
                <c:pt idx="52">
                  <c:v>30.45</c:v>
                </c:pt>
                <c:pt idx="53">
                  <c:v>26.099999999999998</c:v>
                </c:pt>
                <c:pt idx="54">
                  <c:v>13.339999999999998</c:v>
                </c:pt>
                <c:pt idx="55">
                  <c:v>21.75</c:v>
                </c:pt>
                <c:pt idx="56">
                  <c:v>15.95</c:v>
                </c:pt>
                <c:pt idx="57">
                  <c:v>25.664999999999999</c:v>
                </c:pt>
                <c:pt idx="58">
                  <c:v>22.764999999999997</c:v>
                </c:pt>
                <c:pt idx="59">
                  <c:v>27.55</c:v>
                </c:pt>
                <c:pt idx="60">
                  <c:v>24.65</c:v>
                </c:pt>
                <c:pt idx="61">
                  <c:v>26.099999999999998</c:v>
                </c:pt>
                <c:pt idx="62">
                  <c:v>27.55</c:v>
                </c:pt>
                <c:pt idx="63">
                  <c:v>33.35</c:v>
                </c:pt>
                <c:pt idx="64">
                  <c:v>53.65</c:v>
                </c:pt>
                <c:pt idx="65">
                  <c:v>21.75</c:v>
                </c:pt>
                <c:pt idx="66">
                  <c:v>30.45</c:v>
                </c:pt>
                <c:pt idx="67">
                  <c:v>21.75</c:v>
                </c:pt>
                <c:pt idx="68">
                  <c:v>20.734999999999999</c:v>
                </c:pt>
                <c:pt idx="69">
                  <c:v>20.3</c:v>
                </c:pt>
                <c:pt idx="70">
                  <c:v>17.835000000000001</c:v>
                </c:pt>
                <c:pt idx="71">
                  <c:v>22.474999999999998</c:v>
                </c:pt>
                <c:pt idx="72">
                  <c:v>21.71</c:v>
                </c:pt>
                <c:pt idx="73">
                  <c:v>22.92</c:v>
                </c:pt>
                <c:pt idx="74">
                  <c:v>24.059999999999995</c:v>
                </c:pt>
                <c:pt idx="75">
                  <c:v>20.090000000000003</c:v>
                </c:pt>
                <c:pt idx="76">
                  <c:v>20.740000000000002</c:v>
                </c:pt>
                <c:pt idx="77">
                  <c:v>21.370000000000005</c:v>
                </c:pt>
                <c:pt idx="78">
                  <c:v>10.480000000000002</c:v>
                </c:pt>
                <c:pt idx="79">
                  <c:v>10.78</c:v>
                </c:pt>
                <c:pt idx="80">
                  <c:v>11.800000000000002</c:v>
                </c:pt>
                <c:pt idx="81">
                  <c:v>15.020000000000001</c:v>
                </c:pt>
                <c:pt idx="82">
                  <c:v>16.829999999999998</c:v>
                </c:pt>
                <c:pt idx="83">
                  <c:v>18.730000000000004</c:v>
                </c:pt>
                <c:pt idx="84">
                  <c:v>18.600000000000001</c:v>
                </c:pt>
                <c:pt idx="85">
                  <c:v>18.600000000000001</c:v>
                </c:pt>
                <c:pt idx="86">
                  <c:v>14.7</c:v>
                </c:pt>
                <c:pt idx="87">
                  <c:v>24.6</c:v>
                </c:pt>
                <c:pt idx="88">
                  <c:v>37.9</c:v>
                </c:pt>
                <c:pt idx="89">
                  <c:v>16.600000000000001</c:v>
                </c:pt>
                <c:pt idx="90">
                  <c:v>20.6</c:v>
                </c:pt>
                <c:pt idx="91">
                  <c:v>15.6</c:v>
                </c:pt>
                <c:pt idx="92">
                  <c:v>15.299999999999999</c:v>
                </c:pt>
                <c:pt idx="93">
                  <c:v>16.600000000000001</c:v>
                </c:pt>
                <c:pt idx="94">
                  <c:v>11.799999999999999</c:v>
                </c:pt>
                <c:pt idx="95">
                  <c:v>15.299999999999999</c:v>
                </c:pt>
                <c:pt idx="96">
                  <c:v>19.620000000000005</c:v>
                </c:pt>
                <c:pt idx="97">
                  <c:v>20.39</c:v>
                </c:pt>
                <c:pt idx="98">
                  <c:v>21.759999999999998</c:v>
                </c:pt>
                <c:pt idx="99">
                  <c:v>17.840000000000003</c:v>
                </c:pt>
                <c:pt idx="100">
                  <c:v>18.730000000000004</c:v>
                </c:pt>
                <c:pt idx="101">
                  <c:v>19.82</c:v>
                </c:pt>
                <c:pt idx="102">
                  <c:v>9.8999999999999968</c:v>
                </c:pt>
                <c:pt idx="103">
                  <c:v>12.050000000000002</c:v>
                </c:pt>
                <c:pt idx="104">
                  <c:v>13.039999999999997</c:v>
                </c:pt>
                <c:pt idx="105">
                  <c:v>15.49</c:v>
                </c:pt>
                <c:pt idx="106">
                  <c:v>17.020000000000003</c:v>
                </c:pt>
                <c:pt idx="107">
                  <c:v>17.840000000000003</c:v>
                </c:pt>
                <c:pt idx="108">
                  <c:v>18.600000000000001</c:v>
                </c:pt>
                <c:pt idx="109">
                  <c:v>18.600000000000001</c:v>
                </c:pt>
                <c:pt idx="110">
                  <c:v>14.6</c:v>
                </c:pt>
                <c:pt idx="111">
                  <c:v>22.6</c:v>
                </c:pt>
                <c:pt idx="112">
                  <c:v>38.6</c:v>
                </c:pt>
                <c:pt idx="113">
                  <c:v>16.600000000000001</c:v>
                </c:pt>
                <c:pt idx="114">
                  <c:v>22.6</c:v>
                </c:pt>
                <c:pt idx="115">
                  <c:v>15.299999999999999</c:v>
                </c:pt>
                <c:pt idx="116">
                  <c:v>15.9</c:v>
                </c:pt>
                <c:pt idx="117">
                  <c:v>14.6</c:v>
                </c:pt>
                <c:pt idx="118">
                  <c:v>10.6</c:v>
                </c:pt>
                <c:pt idx="119">
                  <c:v>13.9</c:v>
                </c:pt>
                <c:pt idx="120">
                  <c:v>19.79</c:v>
                </c:pt>
                <c:pt idx="121">
                  <c:v>22.090000000000003</c:v>
                </c:pt>
                <c:pt idx="122">
                  <c:v>22.82</c:v>
                </c:pt>
                <c:pt idx="123">
                  <c:v>13.78</c:v>
                </c:pt>
                <c:pt idx="124">
                  <c:v>15.92</c:v>
                </c:pt>
                <c:pt idx="125">
                  <c:v>17.910000000000004</c:v>
                </c:pt>
                <c:pt idx="126">
                  <c:v>9.7199999999999971</c:v>
                </c:pt>
                <c:pt idx="127">
                  <c:v>11.469999999999997</c:v>
                </c:pt>
                <c:pt idx="128">
                  <c:v>12.009999999999996</c:v>
                </c:pt>
                <c:pt idx="129">
                  <c:v>13.67</c:v>
                </c:pt>
                <c:pt idx="130">
                  <c:v>14.800000000000002</c:v>
                </c:pt>
                <c:pt idx="131">
                  <c:v>16.740000000000002</c:v>
                </c:pt>
                <c:pt idx="132">
                  <c:v>16.600000000000001</c:v>
                </c:pt>
                <c:pt idx="133">
                  <c:v>17.600000000000001</c:v>
                </c:pt>
                <c:pt idx="134">
                  <c:v>18.600000000000001</c:v>
                </c:pt>
                <c:pt idx="135">
                  <c:v>22.6</c:v>
                </c:pt>
                <c:pt idx="136">
                  <c:v>36.6</c:v>
                </c:pt>
                <c:pt idx="137">
                  <c:v>14.6</c:v>
                </c:pt>
                <c:pt idx="138">
                  <c:v>20.6</c:v>
                </c:pt>
                <c:pt idx="139">
                  <c:v>14.6</c:v>
                </c:pt>
                <c:pt idx="140">
                  <c:v>13.9</c:v>
                </c:pt>
                <c:pt idx="141">
                  <c:v>13.6</c:v>
                </c:pt>
                <c:pt idx="142">
                  <c:v>11.9</c:v>
                </c:pt>
                <c:pt idx="143">
                  <c:v>15.1</c:v>
                </c:pt>
              </c:numCache>
            </c:numRef>
          </c:xVal>
          <c:yVal>
            <c:numRef>
              <c:f>'Soil Phosphorus'!$AD$2:$AD$145</c:f>
              <c:numCache>
                <c:formatCode>General</c:formatCode>
                <c:ptCount val="144"/>
                <c:pt idx="0">
                  <c:v>22.530000454477499</c:v>
                </c:pt>
                <c:pt idx="1">
                  <c:v>27.939995046173099</c:v>
                </c:pt>
                <c:pt idx="2">
                  <c:v>25.039841881391901</c:v>
                </c:pt>
                <c:pt idx="3">
                  <c:v>26.730002447007401</c:v>
                </c:pt>
                <c:pt idx="4">
                  <c:v>29.969999262343201</c:v>
                </c:pt>
                <c:pt idx="5">
                  <c:v>23.589622996176001</c:v>
                </c:pt>
                <c:pt idx="6">
                  <c:v>13.1001468354112</c:v>
                </c:pt>
                <c:pt idx="7">
                  <c:v>22.820016402220901</c:v>
                </c:pt>
                <c:pt idx="8">
                  <c:v>14.990008155878799</c:v>
                </c:pt>
                <c:pt idx="9">
                  <c:v>25.140014344961099</c:v>
                </c:pt>
                <c:pt idx="10">
                  <c:v>21.800000723149299</c:v>
                </c:pt>
                <c:pt idx="11">
                  <c:v>31.419963704475499</c:v>
                </c:pt>
                <c:pt idx="12">
                  <c:v>27.600616377630601</c:v>
                </c:pt>
                <c:pt idx="13">
                  <c:v>27.499905297462298</c:v>
                </c:pt>
                <c:pt idx="14">
                  <c:v>21.950045158983901</c:v>
                </c:pt>
                <c:pt idx="15">
                  <c:v>36.300046917489098</c:v>
                </c:pt>
                <c:pt idx="16">
                  <c:v>55.488828812488997</c:v>
                </c:pt>
                <c:pt idx="17">
                  <c:v>24.700011891468101</c:v>
                </c:pt>
                <c:pt idx="18">
                  <c:v>30.5000017907509</c:v>
                </c:pt>
                <c:pt idx="19">
                  <c:v>23.2500887084359</c:v>
                </c:pt>
                <c:pt idx="20">
                  <c:v>22.820042223528102</c:v>
                </c:pt>
                <c:pt idx="21">
                  <c:v>24.599893934931199</c:v>
                </c:pt>
                <c:pt idx="22">
                  <c:v>17.740004244629901</c:v>
                </c:pt>
                <c:pt idx="23">
                  <c:v>22.719891244173599</c:v>
                </c:pt>
                <c:pt idx="24">
                  <c:v>22.859970012475099</c:v>
                </c:pt>
                <c:pt idx="25">
                  <c:v>26.590221620388501</c:v>
                </c:pt>
                <c:pt idx="26">
                  <c:v>27.499968302463099</c:v>
                </c:pt>
                <c:pt idx="27">
                  <c:v>28.040001254559801</c:v>
                </c:pt>
                <c:pt idx="28">
                  <c:v>30.399992281331901</c:v>
                </c:pt>
                <c:pt idx="29">
                  <c:v>24.701898061919099</c:v>
                </c:pt>
                <c:pt idx="30">
                  <c:v>14.0199943709632</c:v>
                </c:pt>
                <c:pt idx="31">
                  <c:v>24.700003181346698</c:v>
                </c:pt>
                <c:pt idx="32">
                  <c:v>15.469991431143001</c:v>
                </c:pt>
                <c:pt idx="33">
                  <c:v>23.439960136172498</c:v>
                </c:pt>
                <c:pt idx="34">
                  <c:v>26.0481371670245</c:v>
                </c:pt>
                <c:pt idx="35">
                  <c:v>27.4999998075983</c:v>
                </c:pt>
                <c:pt idx="36">
                  <c:v>27.4981287342641</c:v>
                </c:pt>
                <c:pt idx="37">
                  <c:v>27.4999825708122</c:v>
                </c:pt>
                <c:pt idx="38">
                  <c:v>21.800010519121599</c:v>
                </c:pt>
                <c:pt idx="39">
                  <c:v>33.299939336438101</c:v>
                </c:pt>
                <c:pt idx="40">
                  <c:v>53.701876411523997</c:v>
                </c:pt>
                <c:pt idx="41">
                  <c:v>24.599998273172499</c:v>
                </c:pt>
                <c:pt idx="42">
                  <c:v>33.299923284749198</c:v>
                </c:pt>
                <c:pt idx="43">
                  <c:v>22.719997409059498</c:v>
                </c:pt>
                <c:pt idx="44">
                  <c:v>23.588693327971299</c:v>
                </c:pt>
                <c:pt idx="45">
                  <c:v>20.351382043152299</c:v>
                </c:pt>
                <c:pt idx="46">
                  <c:v>15.899986604083599</c:v>
                </c:pt>
                <c:pt idx="47">
                  <c:v>22.428139294781101</c:v>
                </c:pt>
                <c:pt idx="48">
                  <c:v>22.719990975368098</c:v>
                </c:pt>
                <c:pt idx="49">
                  <c:v>28.620011918576999</c:v>
                </c:pt>
                <c:pt idx="50">
                  <c:v>25.6199977744335</c:v>
                </c:pt>
                <c:pt idx="51">
                  <c:v>26.489946985333599</c:v>
                </c:pt>
                <c:pt idx="52">
                  <c:v>30.500000082824599</c:v>
                </c:pt>
                <c:pt idx="53">
                  <c:v>24.701898061919099</c:v>
                </c:pt>
                <c:pt idx="54">
                  <c:v>13.3902935515849</c:v>
                </c:pt>
                <c:pt idx="55">
                  <c:v>21.699993535250599</c:v>
                </c:pt>
                <c:pt idx="56">
                  <c:v>15.899999074012401</c:v>
                </c:pt>
                <c:pt idx="57">
                  <c:v>25.619994958660701</c:v>
                </c:pt>
                <c:pt idx="58">
                  <c:v>26.0481371670245</c:v>
                </c:pt>
                <c:pt idx="59">
                  <c:v>27.499999508493399</c:v>
                </c:pt>
                <c:pt idx="60">
                  <c:v>27.4981287342641</c:v>
                </c:pt>
                <c:pt idx="61">
                  <c:v>26.0498903498716</c:v>
                </c:pt>
                <c:pt idx="62">
                  <c:v>27.499660285296699</c:v>
                </c:pt>
                <c:pt idx="63">
                  <c:v>33.299990037976599</c:v>
                </c:pt>
                <c:pt idx="64">
                  <c:v>53.701876411523997</c:v>
                </c:pt>
                <c:pt idx="65">
                  <c:v>21.800951116565201</c:v>
                </c:pt>
                <c:pt idx="66">
                  <c:v>30.399981551345999</c:v>
                </c:pt>
                <c:pt idx="67">
                  <c:v>21.8000329712332</c:v>
                </c:pt>
                <c:pt idx="68">
                  <c:v>23.588693327971299</c:v>
                </c:pt>
                <c:pt idx="69">
                  <c:v>20.351382043152299</c:v>
                </c:pt>
                <c:pt idx="70">
                  <c:v>17.890176766349398</c:v>
                </c:pt>
                <c:pt idx="71">
                  <c:v>22.428139294781101</c:v>
                </c:pt>
                <c:pt idx="72">
                  <c:v>21.659958138532101</c:v>
                </c:pt>
                <c:pt idx="73">
                  <c:v>22.970204388225898</c:v>
                </c:pt>
                <c:pt idx="74">
                  <c:v>24.009973276680601</c:v>
                </c:pt>
                <c:pt idx="75">
                  <c:v>20.039986398804199</c:v>
                </c:pt>
                <c:pt idx="76">
                  <c:v>20.689887466236801</c:v>
                </c:pt>
                <c:pt idx="77">
                  <c:v>21.3196857562235</c:v>
                </c:pt>
                <c:pt idx="78">
                  <c:v>10.429812405832299</c:v>
                </c:pt>
                <c:pt idx="79">
                  <c:v>10.830340694599199</c:v>
                </c:pt>
                <c:pt idx="80">
                  <c:v>11.850084366929799</c:v>
                </c:pt>
                <c:pt idx="81">
                  <c:v>14.968462128905699</c:v>
                </c:pt>
                <c:pt idx="82">
                  <c:v>16.779779381299601</c:v>
                </c:pt>
                <c:pt idx="83">
                  <c:v>18.678759420783798</c:v>
                </c:pt>
                <c:pt idx="84">
                  <c:v>18.549909735133099</c:v>
                </c:pt>
                <c:pt idx="85">
                  <c:v>18.650098969006098</c:v>
                </c:pt>
                <c:pt idx="86">
                  <c:v>14.649990122948999</c:v>
                </c:pt>
                <c:pt idx="87">
                  <c:v>24.549941167342102</c:v>
                </c:pt>
                <c:pt idx="88">
                  <c:v>37.788996517267996</c:v>
                </c:pt>
                <c:pt idx="89">
                  <c:v>16.6504080286782</c:v>
                </c:pt>
                <c:pt idx="90">
                  <c:v>20.549961268672501</c:v>
                </c:pt>
                <c:pt idx="91">
                  <c:v>15.5497683646238</c:v>
                </c:pt>
                <c:pt idx="92">
                  <c:v>15.249981362212599</c:v>
                </c:pt>
                <c:pt idx="93">
                  <c:v>16.549652692971399</c:v>
                </c:pt>
                <c:pt idx="94">
                  <c:v>11.8501569562267</c:v>
                </c:pt>
                <c:pt idx="95">
                  <c:v>15.3500545624842</c:v>
                </c:pt>
                <c:pt idx="96">
                  <c:v>19.671868887068001</c:v>
                </c:pt>
                <c:pt idx="97">
                  <c:v>20.339971982216198</c:v>
                </c:pt>
                <c:pt idx="98">
                  <c:v>21.709875325127499</c:v>
                </c:pt>
                <c:pt idx="99">
                  <c:v>15.6342318091453</c:v>
                </c:pt>
                <c:pt idx="100">
                  <c:v>18.6799871925292</c:v>
                </c:pt>
                <c:pt idx="101">
                  <c:v>19.870326751638299</c:v>
                </c:pt>
                <c:pt idx="102">
                  <c:v>9.9503811087560301</c:v>
                </c:pt>
                <c:pt idx="103">
                  <c:v>12.1002056634141</c:v>
                </c:pt>
                <c:pt idx="104">
                  <c:v>13.090090610772901</c:v>
                </c:pt>
                <c:pt idx="105">
                  <c:v>15.439698032989</c:v>
                </c:pt>
                <c:pt idx="106">
                  <c:v>17.070195779578899</c:v>
                </c:pt>
                <c:pt idx="107">
                  <c:v>17.890122923835801</c:v>
                </c:pt>
                <c:pt idx="108">
                  <c:v>18.549760085882902</c:v>
                </c:pt>
                <c:pt idx="109">
                  <c:v>18.650043901314199</c:v>
                </c:pt>
                <c:pt idx="110">
                  <c:v>14.6501442449343</c:v>
                </c:pt>
                <c:pt idx="111">
                  <c:v>22.650269916374299</c:v>
                </c:pt>
                <c:pt idx="112">
                  <c:v>38.549899498709998</c:v>
                </c:pt>
                <c:pt idx="113">
                  <c:v>16.650135973359401</c:v>
                </c:pt>
                <c:pt idx="114">
                  <c:v>22.549807284820201</c:v>
                </c:pt>
                <c:pt idx="115">
                  <c:v>15.2499620740148</c:v>
                </c:pt>
                <c:pt idx="116">
                  <c:v>15.95028310799</c:v>
                </c:pt>
                <c:pt idx="117">
                  <c:v>14.5499473270712</c:v>
                </c:pt>
                <c:pt idx="118">
                  <c:v>10.650025470764399</c:v>
                </c:pt>
                <c:pt idx="119">
                  <c:v>13.950010420332299</c:v>
                </c:pt>
                <c:pt idx="120">
                  <c:v>19.671868887068001</c:v>
                </c:pt>
                <c:pt idx="121">
                  <c:v>22.140121368198699</c:v>
                </c:pt>
                <c:pt idx="122">
                  <c:v>22.769840092040798</c:v>
                </c:pt>
                <c:pt idx="123">
                  <c:v>13.831886276369</c:v>
                </c:pt>
                <c:pt idx="124">
                  <c:v>15.970021113850899</c:v>
                </c:pt>
                <c:pt idx="125">
                  <c:v>17.859647407359802</c:v>
                </c:pt>
                <c:pt idx="126">
                  <c:v>9.7702835871633802</c:v>
                </c:pt>
                <c:pt idx="127">
                  <c:v>11.4196718161534</c:v>
                </c:pt>
                <c:pt idx="128">
                  <c:v>12.060172330056</c:v>
                </c:pt>
                <c:pt idx="129">
                  <c:v>14.757008933624199</c:v>
                </c:pt>
                <c:pt idx="130">
                  <c:v>14.749807265590301</c:v>
                </c:pt>
                <c:pt idx="131">
                  <c:v>16.790673958167499</c:v>
                </c:pt>
                <c:pt idx="132">
                  <c:v>16.650243399897501</c:v>
                </c:pt>
                <c:pt idx="133">
                  <c:v>17.549681203076801</c:v>
                </c:pt>
                <c:pt idx="134">
                  <c:v>18.549808811239199</c:v>
                </c:pt>
                <c:pt idx="135">
                  <c:v>22.6503018568812</c:v>
                </c:pt>
                <c:pt idx="136">
                  <c:v>36.651665737121498</c:v>
                </c:pt>
                <c:pt idx="137">
                  <c:v>14.6500146658883</c:v>
                </c:pt>
                <c:pt idx="138">
                  <c:v>20.650176539366502</c:v>
                </c:pt>
                <c:pt idx="139">
                  <c:v>14.5499820553097</c:v>
                </c:pt>
                <c:pt idx="140">
                  <c:v>13.950029531372801</c:v>
                </c:pt>
                <c:pt idx="141">
                  <c:v>13.549937880698099</c:v>
                </c:pt>
                <c:pt idx="142">
                  <c:v>11.849991632104899</c:v>
                </c:pt>
                <c:pt idx="143">
                  <c:v>15.049975119955599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80-C842-8826-0125CBC21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752320"/>
        <c:axId val="157754496"/>
      </c:scatterChart>
      <c:valAx>
        <c:axId val="157752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Observed Root Phosphorus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7754496"/>
        <c:crosses val="autoZero"/>
        <c:crossBetween val="midCat"/>
      </c:valAx>
      <c:valAx>
        <c:axId val="157754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Predicted Root Phosphorus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7752320"/>
        <c:crosses val="autoZero"/>
        <c:crossBetween val="midCat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300" baseline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'Soil Nitrogen'!$Z$148</c:f>
              <c:strCache>
                <c:ptCount val="1"/>
                <c:pt idx="0">
                  <c:v>K_VC=2,2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Nitrogen'!$AB$146:$AB$153</c:f>
              <c:numCache>
                <c:formatCode>General</c:formatCode>
                <c:ptCount val="8"/>
                <c:pt idx="0">
                  <c:v>1.11189537370289</c:v>
                </c:pt>
                <c:pt idx="1">
                  <c:v>1.5471759491307899</c:v>
                </c:pt>
                <c:pt idx="2">
                  <c:v>1.98257161766075</c:v>
                </c:pt>
                <c:pt idx="3">
                  <c:v>2.4180650232744201</c:v>
                </c:pt>
                <c:pt idx="4">
                  <c:v>2.8536388070285001</c:v>
                </c:pt>
                <c:pt idx="5">
                  <c:v>3.2892756085245001</c:v>
                </c:pt>
                <c:pt idx="6">
                  <c:v>3.7249580642025402</c:v>
                </c:pt>
                <c:pt idx="7">
                  <c:v>4.1606688141843398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313-1F43-A191-1AF3EA2974A1}"/>
            </c:ext>
          </c:extLst>
        </c:ser>
        <c:ser>
          <c:idx val="1"/>
          <c:order val="1"/>
          <c:tx>
            <c:strRef>
              <c:f>'Soil Nitrogen'!$Z$149</c:f>
              <c:strCache>
                <c:ptCount val="1"/>
                <c:pt idx="0">
                  <c:v>K_VC=2,4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Nitrogen'!$AB$154:$AB$161</c:f>
              <c:numCache>
                <c:formatCode>General</c:formatCode>
                <c:ptCount val="8"/>
                <c:pt idx="0">
                  <c:v>1.1183260255972201</c:v>
                </c:pt>
                <c:pt idx="1">
                  <c:v>1.5531607118397599</c:v>
                </c:pt>
                <c:pt idx="2">
                  <c:v>1.9881104160055401</c:v>
                </c:pt>
                <c:pt idx="3">
                  <c:v>2.4231578012483301</c:v>
                </c:pt>
                <c:pt idx="4">
                  <c:v>2.8582855251994901</c:v>
                </c:pt>
                <c:pt idx="5">
                  <c:v>3.2934762454430402</c:v>
                </c:pt>
                <c:pt idx="6">
                  <c:v>3.72871261678362</c:v>
                </c:pt>
                <c:pt idx="7">
                  <c:v>4.16397729676161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313-1F43-A191-1AF3EA2974A1}"/>
            </c:ext>
          </c:extLst>
        </c:ser>
        <c:ser>
          <c:idx val="2"/>
          <c:order val="2"/>
          <c:tx>
            <c:strRef>
              <c:f>'Soil Nitrogen'!$Z$150</c:f>
              <c:strCache>
                <c:ptCount val="1"/>
                <c:pt idx="0">
                  <c:v>K_VC=4,2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Nitrogen'!$AB$162:$AB$169</c:f>
              <c:numCache>
                <c:formatCode>General</c:formatCode>
                <c:ptCount val="8"/>
                <c:pt idx="0">
                  <c:v>1.1214142692667</c:v>
                </c:pt>
                <c:pt idx="1">
                  <c:v>1.55840168911952</c:v>
                </c:pt>
                <c:pt idx="2">
                  <c:v>1.9955040189967499</c:v>
                </c:pt>
                <c:pt idx="3">
                  <c:v>2.43270383580299</c:v>
                </c:pt>
                <c:pt idx="4">
                  <c:v>2.86998371105134</c:v>
                </c:pt>
                <c:pt idx="5">
                  <c:v>3.30732621839404</c:v>
                </c:pt>
                <c:pt idx="6">
                  <c:v>3.7447139241054801</c:v>
                </c:pt>
                <c:pt idx="7">
                  <c:v>4.1821294008120002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313-1F43-A191-1AF3EA2974A1}"/>
            </c:ext>
          </c:extLst>
        </c:ser>
        <c:ser>
          <c:idx val="3"/>
          <c:order val="3"/>
          <c:tx>
            <c:strRef>
              <c:f>'Soil Nitrogen'!$Z$151</c:f>
              <c:strCache>
                <c:ptCount val="1"/>
                <c:pt idx="0">
                  <c:v>K_VC=4,4</c:v>
                </c:pt>
              </c:strCache>
            </c:strRef>
          </c:tx>
          <c:spPr>
            <a:ln w="2222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square"/>
            <c:size val="4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Nitrogen'!$AB$170:$AB$177</c:f>
              <c:numCache>
                <c:formatCode>General</c:formatCode>
                <c:ptCount val="8"/>
                <c:pt idx="0">
                  <c:v>1.1932503026879799</c:v>
                </c:pt>
                <c:pt idx="1">
                  <c:v>1.62978838305996</c:v>
                </c:pt>
                <c:pt idx="2">
                  <c:v>2.0664404305613702</c:v>
                </c:pt>
                <c:pt idx="3">
                  <c:v>2.5031890390497802</c:v>
                </c:pt>
                <c:pt idx="4">
                  <c:v>2.9400167989594301</c:v>
                </c:pt>
                <c:pt idx="5">
                  <c:v>3.3769062999860302</c:v>
                </c:pt>
                <c:pt idx="6">
                  <c:v>3.8138401294897202</c:v>
                </c:pt>
                <c:pt idx="7">
                  <c:v>4.2508008759656803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313-1F43-A191-1AF3EA2974A1}"/>
            </c:ext>
          </c:extLst>
        </c:ser>
        <c:ser>
          <c:idx val="4"/>
          <c:order val="4"/>
          <c:tx>
            <c:strRef>
              <c:f>'Soil Nitrogen'!$Z$152</c:f>
              <c:strCache>
                <c:ptCount val="1"/>
                <c:pt idx="0">
                  <c:v>K_VC=6,2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triangle"/>
            <c:size val="4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Nitrogen'!$AB$178:$AB$185</c:f>
              <c:numCache>
                <c:formatCode>General</c:formatCode>
                <c:ptCount val="8"/>
                <c:pt idx="0">
                  <c:v>1.1384025271478699</c:v>
                </c:pt>
                <c:pt idx="1">
                  <c:v>1.5760624941328101</c:v>
                </c:pt>
                <c:pt idx="2">
                  <c:v>2.01383711364603</c:v>
                </c:pt>
                <c:pt idx="3">
                  <c:v>2.4517089363477398</c:v>
                </c:pt>
                <c:pt idx="4">
                  <c:v>2.8896605064771101</c:v>
                </c:pt>
                <c:pt idx="5">
                  <c:v>3.32767436976853</c:v>
                </c:pt>
                <c:pt idx="6">
                  <c:v>3.7657330680782901</c:v>
                </c:pt>
                <c:pt idx="7">
                  <c:v>4.2038191451544398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313-1F43-A191-1AF3EA2974A1}"/>
            </c:ext>
          </c:extLst>
        </c:ser>
        <c:ser>
          <c:idx val="5"/>
          <c:order val="5"/>
          <c:tx>
            <c:strRef>
              <c:f>'Soil Nitrogen'!$Z$153</c:f>
              <c:strCache>
                <c:ptCount val="1"/>
                <c:pt idx="0">
                  <c:v>K_VC=6,4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Nitrogen'!$AB$186:$AB$193</c:f>
              <c:numCache>
                <c:formatCode>General</c:formatCode>
                <c:ptCount val="8"/>
                <c:pt idx="0">
                  <c:v>1.2746109195656301</c:v>
                </c:pt>
                <c:pt idx="1">
                  <c:v>1.71181916679113</c:v>
                </c:pt>
                <c:pt idx="2">
                  <c:v>2.1491402688777002</c:v>
                </c:pt>
                <c:pt idx="3">
                  <c:v>2.5865567909901701</c:v>
                </c:pt>
                <c:pt idx="4">
                  <c:v>3.02405130020695</c:v>
                </c:pt>
                <c:pt idx="5">
                  <c:v>3.4616063570653499</c:v>
                </c:pt>
                <c:pt idx="6">
                  <c:v>3.8992045233068602</c:v>
                </c:pt>
                <c:pt idx="7">
                  <c:v>4.3368283613387302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313-1F43-A191-1AF3EA297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416832"/>
        <c:axId val="155419392"/>
      </c:scatterChart>
      <c:valAx>
        <c:axId val="155416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 cap="none" baseline="0"/>
                  <a:t>Soil Nitrogen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1" i="0" u="none" strike="noStrike" kern="1200" cap="non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cap="all" spc="120" normalizeH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5419392"/>
        <c:crosses val="autoZero"/>
        <c:crossBetween val="midCat"/>
      </c:valAx>
      <c:valAx>
        <c:axId val="1554193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 cap="none" baseline="0"/>
                  <a:t>Fruit Nitrogen (%)</a:t>
                </a:r>
              </a:p>
            </c:rich>
          </c:tx>
          <c:layout>
            <c:manualLayout>
              <c:xMode val="edge"/>
              <c:yMode val="edge"/>
              <c:x val="1.7012781402216789E-2"/>
              <c:y val="0.25092373869932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1" i="0" u="none" strike="noStrike" kern="1200" cap="non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5416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a-I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300" baseline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'Soil Phosphorus'!$Z$148</c:f>
              <c:strCache>
                <c:ptCount val="1"/>
                <c:pt idx="0">
                  <c:v>K_VC=2,2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Phosphorus'!$AA$146:$AA$153</c:f>
              <c:numCache>
                <c:formatCode>General</c:formatCode>
                <c:ptCount val="8"/>
                <c:pt idx="0">
                  <c:v>19.5736944343953</c:v>
                </c:pt>
                <c:pt idx="1">
                  <c:v>21.4590988002819</c:v>
                </c:pt>
                <c:pt idx="2">
                  <c:v>25.061794238381498</c:v>
                </c:pt>
                <c:pt idx="3">
                  <c:v>27.935395709831901</c:v>
                </c:pt>
                <c:pt idx="4">
                  <c:v>28.9650868697554</c:v>
                </c:pt>
                <c:pt idx="5">
                  <c:v>28.4146849129902</c:v>
                </c:pt>
                <c:pt idx="6">
                  <c:v>27.473352086894</c:v>
                </c:pt>
                <c:pt idx="7">
                  <c:v>27.525509603641702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2AA-5048-9B06-CB7C87CDB84A}"/>
            </c:ext>
          </c:extLst>
        </c:ser>
        <c:ser>
          <c:idx val="1"/>
          <c:order val="1"/>
          <c:tx>
            <c:strRef>
              <c:f>'Soil Phosphorus'!$Z$149</c:f>
              <c:strCache>
                <c:ptCount val="1"/>
                <c:pt idx="0">
                  <c:v>K_VC=2,4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>
                    <a:alpha val="95000"/>
                  </a:schemeClr>
                </a:solidFill>
                <a:round/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Phosphorus'!$AA$154:$AA$161</c:f>
              <c:numCache>
                <c:formatCode>General</c:formatCode>
                <c:ptCount val="8"/>
                <c:pt idx="0">
                  <c:v>18.8022691417973</c:v>
                </c:pt>
                <c:pt idx="1">
                  <c:v>20.585040146506799</c:v>
                </c:pt>
                <c:pt idx="2">
                  <c:v>24.179099566443199</c:v>
                </c:pt>
                <c:pt idx="3">
                  <c:v>27.153487718696798</c:v>
                </c:pt>
                <c:pt idx="4">
                  <c:v>28.394381412917902</c:v>
                </c:pt>
                <c:pt idx="5">
                  <c:v>28.151306097295599</c:v>
                </c:pt>
                <c:pt idx="6">
                  <c:v>27.5858000932094</c:v>
                </c:pt>
                <c:pt idx="7">
                  <c:v>28.045647053255301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2AA-5048-9B06-CB7C87CDB84A}"/>
            </c:ext>
          </c:extLst>
        </c:ser>
        <c:ser>
          <c:idx val="2"/>
          <c:order val="2"/>
          <c:tx>
            <c:strRef>
              <c:f>'Soil Phosphorus'!$Z$150</c:f>
              <c:strCache>
                <c:ptCount val="1"/>
                <c:pt idx="0">
                  <c:v>K_VC=4,2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Phosphorus'!$AA$162:$AA$169</c:f>
              <c:numCache>
                <c:formatCode>General</c:formatCode>
                <c:ptCount val="8"/>
                <c:pt idx="0">
                  <c:v>19.343129004162599</c:v>
                </c:pt>
                <c:pt idx="1">
                  <c:v>20.7738737788167</c:v>
                </c:pt>
                <c:pt idx="2">
                  <c:v>24.039313736873702</c:v>
                </c:pt>
                <c:pt idx="3">
                  <c:v>26.7757703247043</c:v>
                </c:pt>
                <c:pt idx="4">
                  <c:v>27.928527828884398</c:v>
                </c:pt>
                <c:pt idx="5">
                  <c:v>27.785229230486902</c:v>
                </c:pt>
                <c:pt idx="6">
                  <c:v>27.515406756330702</c:v>
                </c:pt>
                <c:pt idx="7">
                  <c:v>28.441687293850901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2AA-5048-9B06-CB7C87CDB84A}"/>
            </c:ext>
          </c:extLst>
        </c:ser>
        <c:ser>
          <c:idx val="3"/>
          <c:order val="3"/>
          <c:tx>
            <c:strRef>
              <c:f>'Soil Phosphorus'!$Z$151</c:f>
              <c:strCache>
                <c:ptCount val="1"/>
                <c:pt idx="0">
                  <c:v>K_VC=4,4</c:v>
                </c:pt>
              </c:strCache>
            </c:strRef>
          </c:tx>
          <c:spPr>
            <a:ln w="2222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squar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  <a:round/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Phosphorus'!$AA$170:$AA$177</c:f>
              <c:numCache>
                <c:formatCode>General</c:formatCode>
                <c:ptCount val="8"/>
                <c:pt idx="0">
                  <c:v>18.739468480729499</c:v>
                </c:pt>
                <c:pt idx="1">
                  <c:v>20.030420923136202</c:v>
                </c:pt>
                <c:pt idx="2">
                  <c:v>23.244035277391902</c:v>
                </c:pt>
                <c:pt idx="3">
                  <c:v>26.0351619967659</c:v>
                </c:pt>
                <c:pt idx="4">
                  <c:v>27.353439712916899</c:v>
                </c:pt>
                <c:pt idx="5">
                  <c:v>27.475435185173399</c:v>
                </c:pt>
                <c:pt idx="6">
                  <c:v>27.545755660610599</c:v>
                </c:pt>
                <c:pt idx="7">
                  <c:v>28.852293025705801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2AA-5048-9B06-CB7C87CDB84A}"/>
            </c:ext>
          </c:extLst>
        </c:ser>
        <c:ser>
          <c:idx val="4"/>
          <c:order val="4"/>
          <c:tx>
            <c:strRef>
              <c:f>'Soil Phosphorus'!$Z$152</c:f>
              <c:strCache>
                <c:ptCount val="1"/>
                <c:pt idx="0">
                  <c:v>K_VC=6,2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triangle"/>
            <c:size val="4"/>
            <c:spPr>
              <a:solidFill>
                <a:srgbClr val="FF0000"/>
              </a:solidFill>
              <a:ln w="9525">
                <a:solidFill>
                  <a:srgbClr val="FF0000"/>
                </a:solidFill>
                <a:round/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Phosphorus'!$AA$178:$AA$185</c:f>
              <c:numCache>
                <c:formatCode>General</c:formatCode>
                <c:ptCount val="8"/>
                <c:pt idx="0">
                  <c:v>18.594693035032801</c:v>
                </c:pt>
                <c:pt idx="1">
                  <c:v>19.536536858129701</c:v>
                </c:pt>
                <c:pt idx="2">
                  <c:v>22.438037391693801</c:v>
                </c:pt>
                <c:pt idx="3">
                  <c:v>25.024717204774799</c:v>
                </c:pt>
                <c:pt idx="4">
                  <c:v>26.304693246336701</c:v>
                </c:pt>
                <c:pt idx="5">
                  <c:v>26.588299841118001</c:v>
                </c:pt>
                <c:pt idx="6">
                  <c:v>27.021529583566</c:v>
                </c:pt>
                <c:pt idx="7">
                  <c:v>28.8603011819141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2AA-5048-9B06-CB7C87CDB84A}"/>
            </c:ext>
          </c:extLst>
        </c:ser>
        <c:ser>
          <c:idx val="5"/>
          <c:order val="5"/>
          <c:tx>
            <c:strRef>
              <c:f>'Soil Phosphorus'!$Z$153</c:f>
              <c:strCache>
                <c:ptCount val="1"/>
                <c:pt idx="0">
                  <c:v>K_VC=6,4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Phosphorus'!$AA$186:$AA$193</c:f>
              <c:numCache>
                <c:formatCode>General</c:formatCode>
                <c:ptCount val="8"/>
                <c:pt idx="0">
                  <c:v>18.158713806926201</c:v>
                </c:pt>
                <c:pt idx="1">
                  <c:v>18.924045200332301</c:v>
                </c:pt>
                <c:pt idx="2">
                  <c:v>21.730815723418299</c:v>
                </c:pt>
                <c:pt idx="3">
                  <c:v>24.326126525476798</c:v>
                </c:pt>
                <c:pt idx="4">
                  <c:v>25.725785346978199</c:v>
                </c:pt>
                <c:pt idx="5">
                  <c:v>26.2322750695912</c:v>
                </c:pt>
                <c:pt idx="6">
                  <c:v>26.969403807044699</c:v>
                </c:pt>
                <c:pt idx="7">
                  <c:v>29.160324163864001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2AA-5048-9B06-CB7C87CDB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503872"/>
        <c:axId val="157506176"/>
      </c:scatterChart>
      <c:valAx>
        <c:axId val="157503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300" b="1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B Zar" panose="00000400000000000000" pitchFamily="2" charset="-78"/>
                  </a:defRPr>
                </a:pPr>
                <a:r>
                  <a:rPr lang="en-US" sz="1300" b="1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B Zar" panose="00000400000000000000" pitchFamily="2" charset="-78"/>
                  </a:rPr>
                  <a:t>Soil Phosphorus (</a:t>
                </a:r>
                <a:r>
                  <a:rPr lang="en-GB" sz="1300" b="1" i="0" u="none" strike="noStrike" cap="none" baseline="0">
                    <a:effectLst/>
                  </a:rPr>
                  <a:t>mg kg</a:t>
                </a:r>
                <a:r>
                  <a:rPr lang="en-GB" sz="1300" b="1" i="0" u="none" strike="noStrike" cap="none" baseline="30000">
                    <a:effectLst/>
                  </a:rPr>
                  <a:t>-1</a:t>
                </a:r>
                <a:r>
                  <a:rPr lang="en-US" sz="1300" b="1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B Zar" panose="00000400000000000000" pitchFamily="2" charset="-78"/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n-US" sz="1300" b="1" i="0" u="none" strike="noStrike" kern="1200" cap="non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B Zar" panose="00000400000000000000" pitchFamily="2" charset="-78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B Zar" panose="00000400000000000000" pitchFamily="2" charset="-78"/>
              </a:defRPr>
            </a:pPr>
            <a:endParaRPr lang="fa-IR"/>
          </a:p>
        </c:txPr>
        <c:crossAx val="157506176"/>
        <c:crosses val="autoZero"/>
        <c:crossBetween val="midCat"/>
      </c:valAx>
      <c:valAx>
        <c:axId val="1575061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B Zar" panose="00000400000000000000" pitchFamily="2" charset="-78"/>
                  </a:defRPr>
                </a:pPr>
                <a:r>
                  <a:rPr lang="en-GB" b="1" cap="none" baseline="0"/>
                  <a:t>Seed </a:t>
                </a:r>
                <a:r>
                  <a:rPr lang="en-US" b="1" cap="none" baseline="0"/>
                  <a:t>Phosphorus (%)</a:t>
                </a:r>
              </a:p>
            </c:rich>
          </c:tx>
          <c:layout>
            <c:manualLayout>
              <c:xMode val="edge"/>
              <c:yMode val="edge"/>
              <c:x val="1.9176027248077772E-2"/>
              <c:y val="0.190738553514144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1" i="0" u="none" strike="noStrike" kern="1200" cap="non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B Zar" panose="00000400000000000000" pitchFamily="2" charset="-78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B Zar" panose="00000400000000000000" pitchFamily="2" charset="-78"/>
              </a:defRPr>
            </a:pPr>
            <a:endParaRPr lang="fa-IR"/>
          </a:p>
        </c:txPr>
        <c:crossAx val="157503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B Zar" panose="00000400000000000000" pitchFamily="2" charset="-78"/>
            </a:defRPr>
          </a:pPr>
          <a:endParaRPr lang="fa-I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300" b="0" i="0" baseline="0">
          <a:solidFill>
            <a:sysClr val="windowText" lastClr="000000"/>
          </a:solidFill>
          <a:latin typeface="Times New Roman" panose="02020603050405020304" pitchFamily="18" charset="0"/>
          <a:cs typeface="B Zar" panose="00000400000000000000" pitchFamily="2" charset="-78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'Soil Phosphorus'!$Z$148</c:f>
              <c:strCache>
                <c:ptCount val="1"/>
                <c:pt idx="0">
                  <c:v>K_VC=2,2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Phosphorus'!$AB$146:$AB$153</c:f>
              <c:numCache>
                <c:formatCode>General</c:formatCode>
                <c:ptCount val="8"/>
                <c:pt idx="0">
                  <c:v>19.457663731925901</c:v>
                </c:pt>
                <c:pt idx="1">
                  <c:v>19.632581194786201</c:v>
                </c:pt>
                <c:pt idx="2">
                  <c:v>22.6097674353258</c:v>
                </c:pt>
                <c:pt idx="3">
                  <c:v>25.9941525092216</c:v>
                </c:pt>
                <c:pt idx="4">
                  <c:v>28.155636802060901</c:v>
                </c:pt>
                <c:pt idx="5">
                  <c:v>28.540252093151</c:v>
                </c:pt>
                <c:pt idx="6">
                  <c:v>27.729649661638</c:v>
                </c:pt>
                <c:pt idx="7">
                  <c:v>27.2435407735755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20-574A-9047-2CB0F55C8CE8}"/>
            </c:ext>
          </c:extLst>
        </c:ser>
        <c:ser>
          <c:idx val="1"/>
          <c:order val="1"/>
          <c:tx>
            <c:strRef>
              <c:f>'Soil Phosphorus'!$Z$149</c:f>
              <c:strCache>
                <c:ptCount val="1"/>
                <c:pt idx="0">
                  <c:v>K_VC=2,4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Phosphorus'!$AB$154:$AB$161</c:f>
              <c:numCache>
                <c:formatCode>General</c:formatCode>
                <c:ptCount val="8"/>
                <c:pt idx="0">
                  <c:v>18.728250211410199</c:v>
                </c:pt>
                <c:pt idx="1">
                  <c:v>19.010965668214201</c:v>
                </c:pt>
                <c:pt idx="2">
                  <c:v>22.104699175808399</c:v>
                </c:pt>
                <c:pt idx="3">
                  <c:v>25.604979544004799</c:v>
                </c:pt>
                <c:pt idx="4">
                  <c:v>27.872489458306401</c:v>
                </c:pt>
                <c:pt idx="5">
                  <c:v>28.345273437332999</c:v>
                </c:pt>
                <c:pt idx="6">
                  <c:v>27.599117399977199</c:v>
                </c:pt>
                <c:pt idx="7">
                  <c:v>27.1505950811041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A20-574A-9047-2CB0F55C8CE8}"/>
            </c:ext>
          </c:extLst>
        </c:ser>
        <c:ser>
          <c:idx val="2"/>
          <c:order val="2"/>
          <c:tx>
            <c:strRef>
              <c:f>'Soil Phosphorus'!$Z$150</c:f>
              <c:strCache>
                <c:ptCount val="1"/>
                <c:pt idx="0">
                  <c:v>K_VC=4,2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Phosphorus'!$AB$162:$AB$169</c:f>
              <c:numCache>
                <c:formatCode>General</c:formatCode>
                <c:ptCount val="8"/>
                <c:pt idx="0">
                  <c:v>18.036754671378599</c:v>
                </c:pt>
                <c:pt idx="1">
                  <c:v>18.627351452745501</c:v>
                </c:pt>
                <c:pt idx="2">
                  <c:v>21.9757023159653</c:v>
                </c:pt>
                <c:pt idx="3">
                  <c:v>25.651370177303601</c:v>
                </c:pt>
                <c:pt idx="4">
                  <c:v>27.996938647967799</c:v>
                </c:pt>
                <c:pt idx="5">
                  <c:v>28.442550464309399</c:v>
                </c:pt>
                <c:pt idx="6">
                  <c:v>27.5672862725167</c:v>
                </c:pt>
                <c:pt idx="7">
                  <c:v>26.901722541671798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A20-574A-9047-2CB0F55C8CE8}"/>
            </c:ext>
          </c:extLst>
        </c:ser>
        <c:ser>
          <c:idx val="3"/>
          <c:order val="3"/>
          <c:tx>
            <c:strRef>
              <c:f>'Soil Phosphorus'!$Z$151</c:f>
              <c:strCache>
                <c:ptCount val="1"/>
                <c:pt idx="0">
                  <c:v>K_VC=4,4</c:v>
                </c:pt>
              </c:strCache>
            </c:strRef>
          </c:tx>
          <c:spPr>
            <a:ln w="19050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square"/>
            <c:size val="4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Phosphorus'!$AB$170:$AB$177</c:f>
              <c:numCache>
                <c:formatCode>General</c:formatCode>
                <c:ptCount val="8"/>
                <c:pt idx="0">
                  <c:v>17.261329350108898</c:v>
                </c:pt>
                <c:pt idx="1">
                  <c:v>17.951142561647298</c:v>
                </c:pt>
                <c:pt idx="2">
                  <c:v>21.408493779355801</c:v>
                </c:pt>
                <c:pt idx="3">
                  <c:v>25.1939745283306</c:v>
                </c:pt>
                <c:pt idx="4">
                  <c:v>27.641286597929</c:v>
                </c:pt>
                <c:pt idx="5">
                  <c:v>28.172796798376901</c:v>
                </c:pt>
                <c:pt idx="6">
                  <c:v>27.361789959084302</c:v>
                </c:pt>
                <c:pt idx="7">
                  <c:v>26.7356308025281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A20-574A-9047-2CB0F55C8CE8}"/>
            </c:ext>
          </c:extLst>
        </c:ser>
        <c:ser>
          <c:idx val="4"/>
          <c:order val="4"/>
          <c:tx>
            <c:strRef>
              <c:f>'Soil Phosphorus'!$Z$152</c:f>
              <c:strCache>
                <c:ptCount val="1"/>
                <c:pt idx="0">
                  <c:v>K_VC=6,2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triangle"/>
            <c:size val="4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Phosphorus'!$AB$178:$AB$185</c:f>
              <c:numCache>
                <c:formatCode>General</c:formatCode>
                <c:ptCount val="8"/>
                <c:pt idx="0">
                  <c:v>16.5605096251237</c:v>
                </c:pt>
                <c:pt idx="1">
                  <c:v>17.544695859007199</c:v>
                </c:pt>
                <c:pt idx="2">
                  <c:v>21.241418909154</c:v>
                </c:pt>
                <c:pt idx="3">
                  <c:v>25.189314917148199</c:v>
                </c:pt>
                <c:pt idx="4">
                  <c:v>27.706781629916701</c:v>
                </c:pt>
                <c:pt idx="5">
                  <c:v>28.209373419316599</c:v>
                </c:pt>
                <c:pt idx="6">
                  <c:v>27.272939860380401</c:v>
                </c:pt>
                <c:pt idx="7">
                  <c:v>26.436573363358399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A20-574A-9047-2CB0F55C8CE8}"/>
            </c:ext>
          </c:extLst>
        </c:ser>
        <c:ser>
          <c:idx val="5"/>
          <c:order val="5"/>
          <c:tx>
            <c:strRef>
              <c:f>'Soil Phosphorus'!$Z$153</c:f>
              <c:strCache>
                <c:ptCount val="1"/>
                <c:pt idx="0">
                  <c:v>K_VC=6,4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Phosphorus'!$AB$186:$AB$193</c:f>
              <c:numCache>
                <c:formatCode>General</c:formatCode>
                <c:ptCount val="8"/>
                <c:pt idx="0">
                  <c:v>15.7404792994929</c:v>
                </c:pt>
                <c:pt idx="1">
                  <c:v>16.815175409130301</c:v>
                </c:pt>
                <c:pt idx="2">
                  <c:v>20.613208295915499</c:v>
                </c:pt>
                <c:pt idx="3">
                  <c:v>24.664684888033499</c:v>
                </c:pt>
                <c:pt idx="4">
                  <c:v>27.279469433164099</c:v>
                </c:pt>
                <c:pt idx="5">
                  <c:v>27.865562835973702</c:v>
                </c:pt>
                <c:pt idx="6">
                  <c:v>26.9930969455271</c:v>
                </c:pt>
                <c:pt idx="7">
                  <c:v>26.197883287848398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A20-574A-9047-2CB0F55C8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554944"/>
        <c:axId val="157582080"/>
      </c:scatterChart>
      <c:valAx>
        <c:axId val="157554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US" b="1"/>
                  <a:t>Soil Phosphorus (</a:t>
                </a:r>
                <a:r>
                  <a:rPr lang="en-GB" sz="1300" b="1" i="0" u="none" strike="noStrike" baseline="0">
                    <a:effectLst/>
                  </a:rPr>
                  <a:t>mg kg</a:t>
                </a:r>
                <a:r>
                  <a:rPr lang="en-GB" sz="1300" b="1" i="0" u="none" strike="noStrike" baseline="30000">
                    <a:effectLst/>
                  </a:rPr>
                  <a:t>-1</a:t>
                </a:r>
                <a:r>
                  <a:rPr lang="en-US" b="1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fa-IR"/>
          </a:p>
        </c:txPr>
        <c:crossAx val="157582080"/>
        <c:crosses val="autoZero"/>
        <c:crossBetween val="midCat"/>
      </c:valAx>
      <c:valAx>
        <c:axId val="1575820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GB" b="1"/>
                  <a:t>Fruit </a:t>
                </a:r>
                <a:r>
                  <a:rPr lang="en-US" b="1"/>
                  <a:t>Phosphorus (%)</a:t>
                </a:r>
              </a:p>
            </c:rich>
          </c:tx>
          <c:layout>
            <c:manualLayout>
              <c:xMode val="edge"/>
              <c:yMode val="edge"/>
              <c:x val="2.3970034060097217E-2"/>
              <c:y val="0.189097051585952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fa-IR"/>
          </a:p>
        </c:txPr>
        <c:crossAx val="157554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fa-I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300"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'Soil Phosphorus'!$Z$148</c:f>
              <c:strCache>
                <c:ptCount val="1"/>
                <c:pt idx="0">
                  <c:v>K_VC=2,2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Phosphorus'!$AC$146:$AC$153</c:f>
              <c:numCache>
                <c:formatCode>General</c:formatCode>
                <c:ptCount val="8"/>
                <c:pt idx="0">
                  <c:v>19.503320062409401</c:v>
                </c:pt>
                <c:pt idx="1">
                  <c:v>21.826676999520799</c:v>
                </c:pt>
                <c:pt idx="2">
                  <c:v>25.2394294075239</c:v>
                </c:pt>
                <c:pt idx="3">
                  <c:v>28.018812420963599</c:v>
                </c:pt>
                <c:pt idx="4">
                  <c:v>29.2341147415537</c:v>
                </c:pt>
                <c:pt idx="5">
                  <c:v>28.9063643321097</c:v>
                </c:pt>
                <c:pt idx="6">
                  <c:v>27.950961887749202</c:v>
                </c:pt>
                <c:pt idx="7">
                  <c:v>27.922603784949398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B8-AA41-89A6-C07186E4B11D}"/>
            </c:ext>
          </c:extLst>
        </c:ser>
        <c:ser>
          <c:idx val="1"/>
          <c:order val="1"/>
          <c:tx>
            <c:strRef>
              <c:f>'Soil Phosphorus'!$Z$149</c:f>
              <c:strCache>
                <c:ptCount val="1"/>
                <c:pt idx="0">
                  <c:v>K_VC=2,4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Phosphorus'!$AC$154:$AC$161</c:f>
              <c:numCache>
                <c:formatCode>General</c:formatCode>
                <c:ptCount val="8"/>
                <c:pt idx="0">
                  <c:v>19.038371080143499</c:v>
                </c:pt>
                <c:pt idx="1">
                  <c:v>21.346305240822499</c:v>
                </c:pt>
                <c:pt idx="2">
                  <c:v>24.7666643542908</c:v>
                </c:pt>
                <c:pt idx="3">
                  <c:v>27.5847388141447</c:v>
                </c:pt>
                <c:pt idx="4">
                  <c:v>28.875035157736502</c:v>
                </c:pt>
                <c:pt idx="5">
                  <c:v>28.659891471044901</c:v>
                </c:pt>
                <c:pt idx="6">
                  <c:v>27.851596899558</c:v>
                </c:pt>
                <c:pt idx="7">
                  <c:v>27.997460958871699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B8-AA41-89A6-C07186E4B11D}"/>
            </c:ext>
          </c:extLst>
        </c:ser>
        <c:ser>
          <c:idx val="2"/>
          <c:order val="2"/>
          <c:tx>
            <c:strRef>
              <c:f>'Soil Phosphorus'!$Z$150</c:f>
              <c:strCache>
                <c:ptCount val="1"/>
                <c:pt idx="0">
                  <c:v>K_VC=4,2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Phosphorus'!$AC$162:$AC$169</c:f>
              <c:numCache>
                <c:formatCode>General</c:formatCode>
                <c:ptCount val="8"/>
                <c:pt idx="0">
                  <c:v>19.473111577448499</c:v>
                </c:pt>
                <c:pt idx="1">
                  <c:v>21.778257017180401</c:v>
                </c:pt>
                <c:pt idx="2">
                  <c:v>25.1664129769343</c:v>
                </c:pt>
                <c:pt idx="3">
                  <c:v>27.920896499610599</c:v>
                </c:pt>
                <c:pt idx="4">
                  <c:v>29.117557360892601</c:v>
                </c:pt>
                <c:pt idx="5">
                  <c:v>28.7834788998044</c:v>
                </c:pt>
                <c:pt idx="6">
                  <c:v>27.838681110241001</c:v>
                </c:pt>
                <c:pt idx="7">
                  <c:v>27.8403247665502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BB8-AA41-89A6-C07186E4B11D}"/>
            </c:ext>
          </c:extLst>
        </c:ser>
        <c:ser>
          <c:idx val="3"/>
          <c:order val="3"/>
          <c:tx>
            <c:strRef>
              <c:f>'Soil Phosphorus'!$Z$151</c:f>
              <c:strCache>
                <c:ptCount val="1"/>
                <c:pt idx="0">
                  <c:v>K_VC=4,4</c:v>
                </c:pt>
              </c:strCache>
            </c:strRef>
          </c:tx>
          <c:spPr>
            <a:ln w="19050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square"/>
            <c:size val="4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Phosphorus'!$AC$170:$AC$177</c:f>
              <c:numCache>
                <c:formatCode>General</c:formatCode>
                <c:ptCount val="8"/>
                <c:pt idx="0">
                  <c:v>19.189688021862899</c:v>
                </c:pt>
                <c:pt idx="1">
                  <c:v>21.4782556169048</c:v>
                </c:pt>
                <c:pt idx="2">
                  <c:v>24.869778799475199</c:v>
                </c:pt>
                <c:pt idx="3">
                  <c:v>27.655869400750898</c:v>
                </c:pt>
                <c:pt idx="4">
                  <c:v>28.917970843860601</c:v>
                </c:pt>
                <c:pt idx="5">
                  <c:v>28.6849556449834</c:v>
                </c:pt>
                <c:pt idx="6">
                  <c:v>27.874274797561199</c:v>
                </c:pt>
                <c:pt idx="7">
                  <c:v>28.036266390910999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BB8-AA41-89A6-C07186E4B11D}"/>
            </c:ext>
          </c:extLst>
        </c:ser>
        <c:ser>
          <c:idx val="4"/>
          <c:order val="4"/>
          <c:tx>
            <c:strRef>
              <c:f>'Soil Phosphorus'!$Z$152</c:f>
              <c:strCache>
                <c:ptCount val="1"/>
                <c:pt idx="0">
                  <c:v>K_VC=6,2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triangle"/>
            <c:size val="4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Phosphorus'!$AC$178:$AC$185</c:f>
              <c:numCache>
                <c:formatCode>General</c:formatCode>
                <c:ptCount val="8"/>
                <c:pt idx="0">
                  <c:v>19.549834218421999</c:v>
                </c:pt>
                <c:pt idx="1">
                  <c:v>21.7984974051652</c:v>
                </c:pt>
                <c:pt idx="2">
                  <c:v>25.121816960359901</c:v>
                </c:pt>
                <c:pt idx="3">
                  <c:v>27.813461591988101</c:v>
                </c:pt>
                <c:pt idx="4">
                  <c:v>28.958926829036599</c:v>
                </c:pt>
                <c:pt idx="5">
                  <c:v>28.592872059374798</c:v>
                </c:pt>
                <c:pt idx="6">
                  <c:v>27.639847884769601</c:v>
                </c:pt>
                <c:pt idx="7">
                  <c:v>27.658056304480901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BB8-AA41-89A6-C07186E4B11D}"/>
            </c:ext>
          </c:extLst>
        </c:ser>
        <c:ser>
          <c:idx val="5"/>
          <c:order val="5"/>
          <c:tx>
            <c:strRef>
              <c:f>'Soil Phosphorus'!$Z$153</c:f>
              <c:strCache>
                <c:ptCount val="1"/>
                <c:pt idx="0">
                  <c:v>K_VC=6,4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Phosphorus'!$AC$186:$AC$193</c:f>
              <c:numCache>
                <c:formatCode>General</c:formatCode>
                <c:ptCount val="8"/>
                <c:pt idx="0">
                  <c:v>19.4483943720189</c:v>
                </c:pt>
                <c:pt idx="1">
                  <c:v>21.679377747634199</c:v>
                </c:pt>
                <c:pt idx="2">
                  <c:v>25.001849395957901</c:v>
                </c:pt>
                <c:pt idx="3">
                  <c:v>27.717998705527901</c:v>
                </c:pt>
                <c:pt idx="4">
                  <c:v>28.919281003411101</c:v>
                </c:pt>
                <c:pt idx="5">
                  <c:v>28.642619962880499</c:v>
                </c:pt>
                <c:pt idx="6">
                  <c:v>27.8105424304613</c:v>
                </c:pt>
                <c:pt idx="7">
                  <c:v>27.975001164139101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BB8-AA41-89A6-C07186E4B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610368"/>
        <c:axId val="157612672"/>
      </c:scatterChart>
      <c:valAx>
        <c:axId val="157610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US" b="1"/>
                  <a:t>Soil Phosphorus (</a:t>
                </a:r>
                <a:r>
                  <a:rPr lang="en-GB" sz="1300" b="1" i="0" u="none" strike="noStrike" baseline="0">
                    <a:effectLst/>
                  </a:rPr>
                  <a:t>mg kg</a:t>
                </a:r>
                <a:r>
                  <a:rPr lang="en-GB" sz="1300" b="1" i="0" u="none" strike="noStrike" baseline="30000">
                    <a:effectLst/>
                  </a:rPr>
                  <a:t>-1</a:t>
                </a:r>
                <a:r>
                  <a:rPr lang="en-US" b="1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fa-IR"/>
          </a:p>
        </c:txPr>
        <c:crossAx val="157612672"/>
        <c:crosses val="autoZero"/>
        <c:crossBetween val="midCat"/>
      </c:valAx>
      <c:valAx>
        <c:axId val="1576126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US" sz="1300" b="1" i="0" u="none" strike="noStrike" baseline="0">
                    <a:effectLst/>
                  </a:rPr>
                  <a:t>Leaf </a:t>
                </a:r>
                <a:r>
                  <a:rPr lang="en-US" b="1"/>
                  <a:t>Phosphorus (%)</a:t>
                </a:r>
              </a:p>
            </c:rich>
          </c:tx>
          <c:layout>
            <c:manualLayout>
              <c:xMode val="edge"/>
              <c:yMode val="edge"/>
              <c:x val="2.3970034060097217E-2"/>
              <c:y val="0.190738553514144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fa-IR"/>
          </a:p>
        </c:txPr>
        <c:crossAx val="1576103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solidFill>
            <a:schemeClr val="accent3">
              <a:alpha val="94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fa-I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300"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'Soil Phosphorus'!$Z$148</c:f>
              <c:strCache>
                <c:ptCount val="1"/>
                <c:pt idx="0">
                  <c:v>K_VC=2,2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Phosphorus'!$AD$146:$AD$153</c:f>
              <c:numCache>
                <c:formatCode>General</c:formatCode>
                <c:ptCount val="8"/>
                <c:pt idx="0">
                  <c:v>18.580001036158698</c:v>
                </c:pt>
                <c:pt idx="1">
                  <c:v>19.386526973189198</c:v>
                </c:pt>
                <c:pt idx="2">
                  <c:v>22.753146259960499</c:v>
                </c:pt>
                <c:pt idx="3">
                  <c:v>25.755661756231898</c:v>
                </c:pt>
                <c:pt idx="4">
                  <c:v>26.798394279029299</c:v>
                </c:pt>
                <c:pt idx="5">
                  <c:v>25.859269160548699</c:v>
                </c:pt>
                <c:pt idx="6">
                  <c:v>24.2029487662317</c:v>
                </c:pt>
                <c:pt idx="7">
                  <c:v>23.709872070988801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75-4247-A675-1E0E5CFE0653}"/>
            </c:ext>
          </c:extLst>
        </c:ser>
        <c:ser>
          <c:idx val="1"/>
          <c:order val="1"/>
          <c:tx>
            <c:strRef>
              <c:f>'Soil Phosphorus'!$Z$149</c:f>
              <c:strCache>
                <c:ptCount val="1"/>
                <c:pt idx="0">
                  <c:v>K_VC=2,4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Phosphorus'!$AD$154:$AD$161</c:f>
              <c:numCache>
                <c:formatCode>General</c:formatCode>
                <c:ptCount val="8"/>
                <c:pt idx="0">
                  <c:v>18.238235998515499</c:v>
                </c:pt>
                <c:pt idx="1">
                  <c:v>18.521778381177299</c:v>
                </c:pt>
                <c:pt idx="2">
                  <c:v>21.595306389618202</c:v>
                </c:pt>
                <c:pt idx="3">
                  <c:v>24.5825163831365</c:v>
                </c:pt>
                <c:pt idx="4">
                  <c:v>25.9013704309878</c:v>
                </c:pt>
                <c:pt idx="5">
                  <c:v>25.5065799082609</c:v>
                </c:pt>
                <c:pt idx="6">
                  <c:v>24.606024220953799</c:v>
                </c:pt>
                <c:pt idx="7">
                  <c:v>24.998312535434302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A75-4247-A675-1E0E5CFE0653}"/>
            </c:ext>
          </c:extLst>
        </c:ser>
        <c:ser>
          <c:idx val="2"/>
          <c:order val="2"/>
          <c:tx>
            <c:strRef>
              <c:f>'Soil Phosphorus'!$Z$150</c:f>
              <c:strCache>
                <c:ptCount val="1"/>
                <c:pt idx="0">
                  <c:v>K_VC=4,2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Phosphorus'!$AD$162:$AD$169</c:f>
              <c:numCache>
                <c:formatCode>General</c:formatCode>
                <c:ptCount val="8"/>
                <c:pt idx="0">
                  <c:v>17.087570356238398</c:v>
                </c:pt>
                <c:pt idx="1">
                  <c:v>17.365205989359801</c:v>
                </c:pt>
                <c:pt idx="2">
                  <c:v>20.465830224901399</c:v>
                </c:pt>
                <c:pt idx="3">
                  <c:v>23.531310782037099</c:v>
                </c:pt>
                <c:pt idx="4">
                  <c:v>24.992990875242501</c:v>
                </c:pt>
                <c:pt idx="5">
                  <c:v>24.8098991511511</c:v>
                </c:pt>
                <c:pt idx="6">
                  <c:v>24.182686663355099</c:v>
                </c:pt>
                <c:pt idx="7">
                  <c:v>24.891276068080099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A75-4247-A675-1E0E5CFE0653}"/>
            </c:ext>
          </c:extLst>
        </c:ser>
        <c:ser>
          <c:idx val="3"/>
          <c:order val="3"/>
          <c:tx>
            <c:strRef>
              <c:f>'Soil Phosphorus'!$Z$151</c:f>
              <c:strCache>
                <c:ptCount val="1"/>
                <c:pt idx="0">
                  <c:v>K_VC=4,4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square"/>
            <c:size val="4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Phosphorus'!$AD$170:$AD$177</c:f>
              <c:numCache>
                <c:formatCode>General</c:formatCode>
                <c:ptCount val="8"/>
                <c:pt idx="0">
                  <c:v>16.729332565135898</c:v>
                </c:pt>
                <c:pt idx="1">
                  <c:v>16.453097565893199</c:v>
                </c:pt>
                <c:pt idx="2">
                  <c:v>19.2275703254241</c:v>
                </c:pt>
                <c:pt idx="3">
                  <c:v>22.244674504363999</c:v>
                </c:pt>
                <c:pt idx="4">
                  <c:v>23.951688108893499</c:v>
                </c:pt>
                <c:pt idx="5">
                  <c:v>24.286588409288498</c:v>
                </c:pt>
                <c:pt idx="6">
                  <c:v>24.3950246644077</c:v>
                </c:pt>
                <c:pt idx="7">
                  <c:v>25.976290772027401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A75-4247-A675-1E0E5CFE0653}"/>
            </c:ext>
          </c:extLst>
        </c:ser>
        <c:ser>
          <c:idx val="4"/>
          <c:order val="4"/>
          <c:tx>
            <c:strRef>
              <c:f>'Soil Phosphorus'!$Z$152</c:f>
              <c:strCache>
                <c:ptCount val="1"/>
                <c:pt idx="0">
                  <c:v>K_VC=6,2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triangle"/>
            <c:size val="4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Phosphorus'!$AD$178:$AD$185</c:f>
              <c:numCache>
                <c:formatCode>General</c:formatCode>
                <c:ptCount val="8"/>
                <c:pt idx="0">
                  <c:v>15.4737989968076</c:v>
                </c:pt>
                <c:pt idx="1">
                  <c:v>15.1592210584573</c:v>
                </c:pt>
                <c:pt idx="2">
                  <c:v>17.926848159757899</c:v>
                </c:pt>
                <c:pt idx="3">
                  <c:v>20.994866717778301</c:v>
                </c:pt>
                <c:pt idx="4">
                  <c:v>22.828873239110699</c:v>
                </c:pt>
                <c:pt idx="5">
                  <c:v>23.372238110223901</c:v>
                </c:pt>
                <c:pt idx="6">
                  <c:v>23.761082752095302</c:v>
                </c:pt>
                <c:pt idx="7">
                  <c:v>25.671725007946002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A75-4247-A675-1E0E5CFE0653}"/>
            </c:ext>
          </c:extLst>
        </c:ser>
        <c:ser>
          <c:idx val="5"/>
          <c:order val="5"/>
          <c:tx>
            <c:strRef>
              <c:f>'Soil Phosphorus'!$Z$153</c:f>
              <c:strCache>
                <c:ptCount val="1"/>
                <c:pt idx="0">
                  <c:v>K_VC=6,4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Phosphorus'!$AD$186:$AD$193</c:f>
              <c:numCache>
                <c:formatCode>General</c:formatCode>
                <c:ptCount val="8"/>
                <c:pt idx="0">
                  <c:v>15.099879335856301</c:v>
                </c:pt>
                <c:pt idx="1">
                  <c:v>14.2018333089605</c:v>
                </c:pt>
                <c:pt idx="2">
                  <c:v>16.6110575415046</c:v>
                </c:pt>
                <c:pt idx="3">
                  <c:v>19.597842118388701</c:v>
                </c:pt>
                <c:pt idx="4">
                  <c:v>21.645969922716699</c:v>
                </c:pt>
                <c:pt idx="5">
                  <c:v>22.6799604134163</c:v>
                </c:pt>
                <c:pt idx="6">
                  <c:v>23.782826414205001</c:v>
                </c:pt>
                <c:pt idx="7">
                  <c:v>26.5516270770846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A75-4247-A675-1E0E5CFE0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731456"/>
        <c:axId val="157738112"/>
      </c:scatterChart>
      <c:valAx>
        <c:axId val="157731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US" b="1"/>
                  <a:t>Soil Phosphorus (</a:t>
                </a:r>
                <a:r>
                  <a:rPr lang="en-GB" sz="1300" b="1" i="0" u="none" strike="noStrike" baseline="0">
                    <a:effectLst/>
                  </a:rPr>
                  <a:t>mg kg</a:t>
                </a:r>
                <a:r>
                  <a:rPr lang="en-GB" sz="1300" b="1" i="0" u="none" strike="noStrike" baseline="30000">
                    <a:effectLst/>
                  </a:rPr>
                  <a:t>-1</a:t>
                </a:r>
                <a:r>
                  <a:rPr lang="en-US" b="1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fa-IR"/>
          </a:p>
        </c:txPr>
        <c:crossAx val="157738112"/>
        <c:crosses val="autoZero"/>
        <c:crossBetween val="midCat"/>
      </c:valAx>
      <c:valAx>
        <c:axId val="157738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GB" b="1"/>
                  <a:t>Root </a:t>
                </a:r>
                <a:r>
                  <a:rPr lang="en-US" b="1"/>
                  <a:t>Phosphorus (%)</a:t>
                </a:r>
              </a:p>
            </c:rich>
          </c:tx>
          <c:layout>
            <c:manualLayout>
              <c:xMode val="edge"/>
              <c:yMode val="edge"/>
              <c:x val="2.1573030654087496E-2"/>
              <c:y val="0.204627442403032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fa-IR"/>
          </a:p>
        </c:txPr>
        <c:crossAx val="1577314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fa-I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300"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18338666666666667"/>
                  <c:y val="-9.1426071741032371E-4"/>
                </c:manualLayout>
              </c:layout>
              <c:numFmt formatCode="General" sourceLinked="0"/>
            </c:trendlineLbl>
          </c:trendline>
          <c:xVal>
            <c:numRef>
              <c:f>'Soil Phosphorus'!$Y$2:$Y$145</c:f>
              <c:numCache>
                <c:formatCode>General</c:formatCode>
                <c:ptCount val="144"/>
                <c:pt idx="0">
                  <c:v>6.6989999999999998</c:v>
                </c:pt>
                <c:pt idx="1">
                  <c:v>4.0739999999999998</c:v>
                </c:pt>
                <c:pt idx="2">
                  <c:v>4.7039999999999997</c:v>
                </c:pt>
                <c:pt idx="3">
                  <c:v>4.032</c:v>
                </c:pt>
                <c:pt idx="4">
                  <c:v>2.6040000000000001</c:v>
                </c:pt>
                <c:pt idx="5">
                  <c:v>4.7039999999999997</c:v>
                </c:pt>
                <c:pt idx="6">
                  <c:v>4.83</c:v>
                </c:pt>
                <c:pt idx="7">
                  <c:v>5.1239999999999997</c:v>
                </c:pt>
                <c:pt idx="8">
                  <c:v>3.024</c:v>
                </c:pt>
                <c:pt idx="9">
                  <c:v>4.2210000000000001</c:v>
                </c:pt>
                <c:pt idx="10">
                  <c:v>2.6040000000000001</c:v>
                </c:pt>
                <c:pt idx="11">
                  <c:v>3.6539999999999999</c:v>
                </c:pt>
                <c:pt idx="12">
                  <c:v>4.7039999999999997</c:v>
                </c:pt>
                <c:pt idx="13">
                  <c:v>4.83</c:v>
                </c:pt>
                <c:pt idx="14">
                  <c:v>5.1239999999999997</c:v>
                </c:pt>
                <c:pt idx="15">
                  <c:v>4.7039999999999997</c:v>
                </c:pt>
                <c:pt idx="16">
                  <c:v>4.7039999999999997</c:v>
                </c:pt>
                <c:pt idx="17">
                  <c:v>5.1239999999999997</c:v>
                </c:pt>
                <c:pt idx="18">
                  <c:v>5.649</c:v>
                </c:pt>
                <c:pt idx="19">
                  <c:v>3.6539999999999999</c:v>
                </c:pt>
                <c:pt idx="20">
                  <c:v>3.6539999999999999</c:v>
                </c:pt>
                <c:pt idx="21">
                  <c:v>3.6539999999999999</c:v>
                </c:pt>
                <c:pt idx="22">
                  <c:v>4.0739999999999998</c:v>
                </c:pt>
                <c:pt idx="23">
                  <c:v>3.6539999999999999</c:v>
                </c:pt>
                <c:pt idx="24">
                  <c:v>4.6829999999999998</c:v>
                </c:pt>
                <c:pt idx="25">
                  <c:v>4.7039999999999997</c:v>
                </c:pt>
                <c:pt idx="26">
                  <c:v>5.1239999999999997</c:v>
                </c:pt>
                <c:pt idx="27">
                  <c:v>3.5910000000000002</c:v>
                </c:pt>
                <c:pt idx="28">
                  <c:v>3.024</c:v>
                </c:pt>
                <c:pt idx="29">
                  <c:v>5.7539999999999996</c:v>
                </c:pt>
                <c:pt idx="30">
                  <c:v>5.1029999999999998</c:v>
                </c:pt>
                <c:pt idx="31">
                  <c:v>6.1740000000000004</c:v>
                </c:pt>
                <c:pt idx="32">
                  <c:v>5.7539999999999996</c:v>
                </c:pt>
                <c:pt idx="33">
                  <c:v>4.4939999999999998</c:v>
                </c:pt>
                <c:pt idx="34">
                  <c:v>3.6539999999999999</c:v>
                </c:pt>
                <c:pt idx="35">
                  <c:v>6.8040000000000003</c:v>
                </c:pt>
                <c:pt idx="36">
                  <c:v>5.7539999999999996</c:v>
                </c:pt>
                <c:pt idx="37">
                  <c:v>5.1029999999999998</c:v>
                </c:pt>
                <c:pt idx="38">
                  <c:v>6.1740000000000004</c:v>
                </c:pt>
                <c:pt idx="39">
                  <c:v>5.1239999999999997</c:v>
                </c:pt>
                <c:pt idx="40">
                  <c:v>5.7539999999999996</c:v>
                </c:pt>
                <c:pt idx="41">
                  <c:v>6.1740000000000004</c:v>
                </c:pt>
                <c:pt idx="42">
                  <c:v>3.633</c:v>
                </c:pt>
                <c:pt idx="43">
                  <c:v>4.0739999999999998</c:v>
                </c:pt>
                <c:pt idx="44">
                  <c:v>4.7039999999999997</c:v>
                </c:pt>
                <c:pt idx="45">
                  <c:v>4.7039999999999997</c:v>
                </c:pt>
                <c:pt idx="46">
                  <c:v>5.1239999999999997</c:v>
                </c:pt>
                <c:pt idx="47">
                  <c:v>4.7039999999999997</c:v>
                </c:pt>
                <c:pt idx="48">
                  <c:v>4.7880000000000003</c:v>
                </c:pt>
                <c:pt idx="49">
                  <c:v>5.1239999999999997</c:v>
                </c:pt>
                <c:pt idx="50">
                  <c:v>6.1740000000000004</c:v>
                </c:pt>
                <c:pt idx="51">
                  <c:v>4.5570000000000004</c:v>
                </c:pt>
                <c:pt idx="52">
                  <c:v>2.8140000000000001</c:v>
                </c:pt>
                <c:pt idx="53">
                  <c:v>5.7539999999999996</c:v>
                </c:pt>
                <c:pt idx="54">
                  <c:v>4.62</c:v>
                </c:pt>
                <c:pt idx="55">
                  <c:v>4.7039999999999997</c:v>
                </c:pt>
                <c:pt idx="56">
                  <c:v>6.1740000000000004</c:v>
                </c:pt>
                <c:pt idx="57">
                  <c:v>4.0739999999999998</c:v>
                </c:pt>
                <c:pt idx="58">
                  <c:v>3.6539999999999999</c:v>
                </c:pt>
                <c:pt idx="59">
                  <c:v>5.7539999999999996</c:v>
                </c:pt>
                <c:pt idx="60">
                  <c:v>5.7539999999999996</c:v>
                </c:pt>
                <c:pt idx="61">
                  <c:v>4.62</c:v>
                </c:pt>
                <c:pt idx="62">
                  <c:v>4.7039999999999997</c:v>
                </c:pt>
                <c:pt idx="63">
                  <c:v>6.1740000000000004</c:v>
                </c:pt>
                <c:pt idx="64">
                  <c:v>5.7539999999999996</c:v>
                </c:pt>
                <c:pt idx="65">
                  <c:v>4.7039999999999997</c:v>
                </c:pt>
                <c:pt idx="66">
                  <c:v>3.738</c:v>
                </c:pt>
                <c:pt idx="67">
                  <c:v>5.1239999999999997</c:v>
                </c:pt>
                <c:pt idx="68">
                  <c:v>4.7039999999999997</c:v>
                </c:pt>
                <c:pt idx="69">
                  <c:v>4.7039999999999997</c:v>
                </c:pt>
                <c:pt idx="70">
                  <c:v>3.6539999999999999</c:v>
                </c:pt>
                <c:pt idx="71">
                  <c:v>4.7039999999999997</c:v>
                </c:pt>
                <c:pt idx="72">
                  <c:v>2.6817000000000002</c:v>
                </c:pt>
                <c:pt idx="73">
                  <c:v>2.1189</c:v>
                </c:pt>
                <c:pt idx="74">
                  <c:v>2.5977000000000001</c:v>
                </c:pt>
                <c:pt idx="75">
                  <c:v>1.8669</c:v>
                </c:pt>
                <c:pt idx="76">
                  <c:v>2.1524999999999999</c:v>
                </c:pt>
                <c:pt idx="77">
                  <c:v>2.1777000000000002</c:v>
                </c:pt>
                <c:pt idx="78">
                  <c:v>2.2364999999999999</c:v>
                </c:pt>
                <c:pt idx="79">
                  <c:v>2.3730000000000002</c:v>
                </c:pt>
                <c:pt idx="80">
                  <c:v>2.4506999999999999</c:v>
                </c:pt>
                <c:pt idx="81">
                  <c:v>1.9551000000000001</c:v>
                </c:pt>
                <c:pt idx="82">
                  <c:v>1.6379999999999999</c:v>
                </c:pt>
                <c:pt idx="83">
                  <c:v>2.5326</c:v>
                </c:pt>
                <c:pt idx="84">
                  <c:v>2.1777000000000002</c:v>
                </c:pt>
                <c:pt idx="85">
                  <c:v>2.2364999999999999</c:v>
                </c:pt>
                <c:pt idx="86">
                  <c:v>2.3730000000000002</c:v>
                </c:pt>
                <c:pt idx="87">
                  <c:v>2.1777000000000002</c:v>
                </c:pt>
                <c:pt idx="88">
                  <c:v>2.1777000000000002</c:v>
                </c:pt>
                <c:pt idx="89">
                  <c:v>2.4066000000000001</c:v>
                </c:pt>
                <c:pt idx="90">
                  <c:v>2.1945000000000001</c:v>
                </c:pt>
                <c:pt idx="91">
                  <c:v>1.6926000000000001</c:v>
                </c:pt>
                <c:pt idx="92">
                  <c:v>1.7324999999999999</c:v>
                </c:pt>
                <c:pt idx="93">
                  <c:v>1.6926000000000001</c:v>
                </c:pt>
                <c:pt idx="94">
                  <c:v>1.8857999999999999</c:v>
                </c:pt>
                <c:pt idx="95">
                  <c:v>1.6926000000000001</c:v>
                </c:pt>
                <c:pt idx="96">
                  <c:v>2.3772000000000002</c:v>
                </c:pt>
                <c:pt idx="97">
                  <c:v>2.1777000000000002</c:v>
                </c:pt>
                <c:pt idx="98">
                  <c:v>2.3730000000000002</c:v>
                </c:pt>
                <c:pt idx="99">
                  <c:v>2.0832000000000002</c:v>
                </c:pt>
                <c:pt idx="100">
                  <c:v>2.0223</c:v>
                </c:pt>
                <c:pt idx="101">
                  <c:v>2.6648999999999998</c:v>
                </c:pt>
                <c:pt idx="102">
                  <c:v>2.3624999999999998</c:v>
                </c:pt>
                <c:pt idx="103">
                  <c:v>2.4380999999999999</c:v>
                </c:pt>
                <c:pt idx="104">
                  <c:v>2.2448999999999999</c:v>
                </c:pt>
                <c:pt idx="105">
                  <c:v>2.0811000000000002</c:v>
                </c:pt>
                <c:pt idx="106">
                  <c:v>1.9257</c:v>
                </c:pt>
                <c:pt idx="107">
                  <c:v>2.52</c:v>
                </c:pt>
                <c:pt idx="108">
                  <c:v>2.6648999999999998</c:v>
                </c:pt>
                <c:pt idx="109">
                  <c:v>2.3624999999999998</c:v>
                </c:pt>
                <c:pt idx="110">
                  <c:v>2.8580999999999999</c:v>
                </c:pt>
                <c:pt idx="111">
                  <c:v>2.3730000000000002</c:v>
                </c:pt>
                <c:pt idx="112">
                  <c:v>2.6648999999999998</c:v>
                </c:pt>
                <c:pt idx="113">
                  <c:v>2.8580999999999999</c:v>
                </c:pt>
                <c:pt idx="114">
                  <c:v>2.0390999999999999</c:v>
                </c:pt>
                <c:pt idx="115">
                  <c:v>1.8857999999999999</c:v>
                </c:pt>
                <c:pt idx="116">
                  <c:v>2.1777000000000002</c:v>
                </c:pt>
                <c:pt idx="117">
                  <c:v>2.1777000000000002</c:v>
                </c:pt>
                <c:pt idx="118">
                  <c:v>2.3730000000000002</c:v>
                </c:pt>
                <c:pt idx="119">
                  <c:v>2.1777000000000002</c:v>
                </c:pt>
                <c:pt idx="120">
                  <c:v>2.4276</c:v>
                </c:pt>
                <c:pt idx="121">
                  <c:v>2.3730000000000002</c:v>
                </c:pt>
                <c:pt idx="122">
                  <c:v>2.4380999999999999</c:v>
                </c:pt>
                <c:pt idx="123">
                  <c:v>1.6904999999999999</c:v>
                </c:pt>
                <c:pt idx="124">
                  <c:v>1.9865999999999999</c:v>
                </c:pt>
                <c:pt idx="125">
                  <c:v>2.6648999999999998</c:v>
                </c:pt>
                <c:pt idx="126">
                  <c:v>2.1398999999999999</c:v>
                </c:pt>
                <c:pt idx="127">
                  <c:v>2.5977000000000001</c:v>
                </c:pt>
                <c:pt idx="128">
                  <c:v>2.2281</c:v>
                </c:pt>
                <c:pt idx="129">
                  <c:v>2.4066000000000001</c:v>
                </c:pt>
                <c:pt idx="130">
                  <c:v>2.0223</c:v>
                </c:pt>
                <c:pt idx="131">
                  <c:v>2.6648999999999998</c:v>
                </c:pt>
                <c:pt idx="132">
                  <c:v>2.6648999999999998</c:v>
                </c:pt>
                <c:pt idx="133">
                  <c:v>2.4066000000000001</c:v>
                </c:pt>
                <c:pt idx="134">
                  <c:v>2.1777000000000002</c:v>
                </c:pt>
                <c:pt idx="135">
                  <c:v>2.8580999999999999</c:v>
                </c:pt>
                <c:pt idx="136">
                  <c:v>2.6648999999999998</c:v>
                </c:pt>
                <c:pt idx="137">
                  <c:v>2.1777000000000002</c:v>
                </c:pt>
                <c:pt idx="138">
                  <c:v>1.9424999999999999</c:v>
                </c:pt>
                <c:pt idx="139">
                  <c:v>2.3730000000000002</c:v>
                </c:pt>
                <c:pt idx="140">
                  <c:v>2.4066000000000001</c:v>
                </c:pt>
                <c:pt idx="141">
                  <c:v>2.1777000000000002</c:v>
                </c:pt>
                <c:pt idx="142">
                  <c:v>2.1189</c:v>
                </c:pt>
                <c:pt idx="143">
                  <c:v>2.4066000000000001</c:v>
                </c:pt>
              </c:numCache>
            </c:numRef>
          </c:xVal>
          <c:yVal>
            <c:numRef>
              <c:f>'Soil Phosphorus'!$AE$2:$AE$145</c:f>
              <c:numCache>
                <c:formatCode>General</c:formatCode>
                <c:ptCount val="144"/>
                <c:pt idx="0">
                  <c:v>5.1489339999999997</c:v>
                </c:pt>
                <c:pt idx="1">
                  <c:v>4.2863910000000001</c:v>
                </c:pt>
                <c:pt idx="2">
                  <c:v>4.5691699999999997</c:v>
                </c:pt>
                <c:pt idx="3">
                  <c:v>4.3357840000000003</c:v>
                </c:pt>
                <c:pt idx="4">
                  <c:v>3.9033159999999998</c:v>
                </c:pt>
                <c:pt idx="5">
                  <c:v>4.5852909999999998</c:v>
                </c:pt>
                <c:pt idx="6">
                  <c:v>4.7917709999999998</c:v>
                </c:pt>
                <c:pt idx="7">
                  <c:v>4.7200730000000002</c:v>
                </c:pt>
                <c:pt idx="8">
                  <c:v>4.2476710000000004</c:v>
                </c:pt>
                <c:pt idx="9">
                  <c:v>4.645505</c:v>
                </c:pt>
                <c:pt idx="10">
                  <c:v>4.0564650000000002</c:v>
                </c:pt>
                <c:pt idx="11">
                  <c:v>4.2483339999999998</c:v>
                </c:pt>
                <c:pt idx="12">
                  <c:v>4.5772300000000001</c:v>
                </c:pt>
                <c:pt idx="13">
                  <c:v>4.703106</c:v>
                </c:pt>
                <c:pt idx="14">
                  <c:v>4.8974039999999999</c:v>
                </c:pt>
                <c:pt idx="15">
                  <c:v>4.851286</c:v>
                </c:pt>
                <c:pt idx="16">
                  <c:v>4.8190439999999999</c:v>
                </c:pt>
                <c:pt idx="17">
                  <c:v>4.9618880000000001</c:v>
                </c:pt>
                <c:pt idx="18">
                  <c:v>4.9167639999999997</c:v>
                </c:pt>
                <c:pt idx="19">
                  <c:v>4.2805759999999999</c:v>
                </c:pt>
                <c:pt idx="20">
                  <c:v>4.2080310000000001</c:v>
                </c:pt>
                <c:pt idx="21">
                  <c:v>4.3692409999999997</c:v>
                </c:pt>
                <c:pt idx="22">
                  <c:v>4.4314790000000004</c:v>
                </c:pt>
                <c:pt idx="23">
                  <c:v>4.3692409999999997</c:v>
                </c:pt>
                <c:pt idx="24">
                  <c:v>4.3359310000000004</c:v>
                </c:pt>
                <c:pt idx="25">
                  <c:v>4.4160209999999998</c:v>
                </c:pt>
                <c:pt idx="26">
                  <c:v>4.8006779999999996</c:v>
                </c:pt>
                <c:pt idx="27">
                  <c:v>4.0161259999999999</c:v>
                </c:pt>
                <c:pt idx="28">
                  <c:v>4.2073689999999999</c:v>
                </c:pt>
                <c:pt idx="29">
                  <c:v>5.1076379999999997</c:v>
                </c:pt>
                <c:pt idx="30">
                  <c:v>5.0349469999999998</c:v>
                </c:pt>
                <c:pt idx="31">
                  <c:v>5.3955700000000002</c:v>
                </c:pt>
                <c:pt idx="32">
                  <c:v>5.0431549999999996</c:v>
                </c:pt>
                <c:pt idx="33">
                  <c:v>4.6549269999999998</c:v>
                </c:pt>
                <c:pt idx="34">
                  <c:v>4.2805759999999999</c:v>
                </c:pt>
                <c:pt idx="35">
                  <c:v>5.6783489999999999</c:v>
                </c:pt>
                <c:pt idx="36">
                  <c:v>4.7932800000000002</c:v>
                </c:pt>
                <c:pt idx="37">
                  <c:v>4.9543419999999996</c:v>
                </c:pt>
                <c:pt idx="38">
                  <c:v>5.4197519999999999</c:v>
                </c:pt>
                <c:pt idx="39">
                  <c:v>4.8167989999999996</c:v>
                </c:pt>
                <c:pt idx="40">
                  <c:v>5.1076379999999997</c:v>
                </c:pt>
                <c:pt idx="41">
                  <c:v>5.1859979999999997</c:v>
                </c:pt>
                <c:pt idx="42">
                  <c:v>4.0312159999999997</c:v>
                </c:pt>
                <c:pt idx="43">
                  <c:v>4.5846280000000004</c:v>
                </c:pt>
                <c:pt idx="44">
                  <c:v>4.7303790000000001</c:v>
                </c:pt>
                <c:pt idx="45">
                  <c:v>4.8915879999999996</c:v>
                </c:pt>
                <c:pt idx="46">
                  <c:v>4.9618880000000001</c:v>
                </c:pt>
                <c:pt idx="47">
                  <c:v>4.8915879999999996</c:v>
                </c:pt>
                <c:pt idx="48">
                  <c:v>4.3736569999999997</c:v>
                </c:pt>
                <c:pt idx="49">
                  <c:v>4.470199</c:v>
                </c:pt>
                <c:pt idx="50">
                  <c:v>4.8474579999999996</c:v>
                </c:pt>
                <c:pt idx="51">
                  <c:v>4.3551440000000001</c:v>
                </c:pt>
                <c:pt idx="52">
                  <c:v>4.2125219999999999</c:v>
                </c:pt>
                <c:pt idx="53">
                  <c:v>5.2446659999999996</c:v>
                </c:pt>
                <c:pt idx="54">
                  <c:v>4.6195940000000002</c:v>
                </c:pt>
                <c:pt idx="55">
                  <c:v>4.8996490000000001</c:v>
                </c:pt>
                <c:pt idx="56">
                  <c:v>5.1134539999999999</c:v>
                </c:pt>
                <c:pt idx="57">
                  <c:v>4.6007490000000004</c:v>
                </c:pt>
                <c:pt idx="58">
                  <c:v>4.514329</c:v>
                </c:pt>
                <c:pt idx="59">
                  <c:v>5.035094</c:v>
                </c:pt>
                <c:pt idx="60">
                  <c:v>4.7852199999999998</c:v>
                </c:pt>
                <c:pt idx="61">
                  <c:v>4.861408</c:v>
                </c:pt>
                <c:pt idx="62">
                  <c:v>4.6497739999999999</c:v>
                </c:pt>
                <c:pt idx="63">
                  <c:v>5.1134539999999999</c:v>
                </c:pt>
                <c:pt idx="64">
                  <c:v>5.204364</c:v>
                </c:pt>
                <c:pt idx="65">
                  <c:v>4.8915879999999996</c:v>
                </c:pt>
                <c:pt idx="66">
                  <c:v>4.0608820000000003</c:v>
                </c:pt>
                <c:pt idx="67">
                  <c:v>5.0424920000000002</c:v>
                </c:pt>
                <c:pt idx="68">
                  <c:v>4.867407</c:v>
                </c:pt>
                <c:pt idx="69">
                  <c:v>4.6497739999999999</c:v>
                </c:pt>
                <c:pt idx="70">
                  <c:v>4.514329</c:v>
                </c:pt>
                <c:pt idx="71">
                  <c:v>4.6497739999999999</c:v>
                </c:pt>
                <c:pt idx="72">
                  <c:v>2.4686659999999998</c:v>
                </c:pt>
                <c:pt idx="73">
                  <c:v>2.0551179999999998</c:v>
                </c:pt>
                <c:pt idx="74">
                  <c:v>2.1906970000000001</c:v>
                </c:pt>
                <c:pt idx="75">
                  <c:v>2.0788000000000002</c:v>
                </c:pt>
                <c:pt idx="76">
                  <c:v>1.8714519999999999</c:v>
                </c:pt>
                <c:pt idx="77">
                  <c:v>2.198426</c:v>
                </c:pt>
                <c:pt idx="78">
                  <c:v>2.2974239999999999</c:v>
                </c:pt>
                <c:pt idx="79">
                  <c:v>2.2630479999999999</c:v>
                </c:pt>
                <c:pt idx="80">
                  <c:v>2.0365540000000002</c:v>
                </c:pt>
                <c:pt idx="81">
                  <c:v>2.2272959999999999</c:v>
                </c:pt>
                <c:pt idx="82">
                  <c:v>1.9448799999999999</c:v>
                </c:pt>
                <c:pt idx="83">
                  <c:v>2.0368719999999998</c:v>
                </c:pt>
                <c:pt idx="84">
                  <c:v>2.1945619999999999</c:v>
                </c:pt>
                <c:pt idx="85">
                  <c:v>2.2549130000000002</c:v>
                </c:pt>
                <c:pt idx="86">
                  <c:v>2.3480690000000002</c:v>
                </c:pt>
                <c:pt idx="87">
                  <c:v>2.325958</c:v>
                </c:pt>
                <c:pt idx="88">
                  <c:v>2.3105000000000002</c:v>
                </c:pt>
                <c:pt idx="89">
                  <c:v>2.3789859999999998</c:v>
                </c:pt>
                <c:pt idx="90">
                  <c:v>2.3573520000000001</c:v>
                </c:pt>
                <c:pt idx="91">
                  <c:v>2.05233</c:v>
                </c:pt>
                <c:pt idx="92">
                  <c:v>2.0175489999999998</c:v>
                </c:pt>
                <c:pt idx="93">
                  <c:v>2.0948410000000002</c:v>
                </c:pt>
                <c:pt idx="94">
                  <c:v>2.1246809999999998</c:v>
                </c:pt>
                <c:pt idx="95">
                  <c:v>2.0948410000000002</c:v>
                </c:pt>
                <c:pt idx="96">
                  <c:v>2.0788700000000002</c:v>
                </c:pt>
                <c:pt idx="97">
                  <c:v>2.1172689999999998</c:v>
                </c:pt>
                <c:pt idx="98">
                  <c:v>2.3016939999999999</c:v>
                </c:pt>
                <c:pt idx="99">
                  <c:v>1.9255389999999999</c:v>
                </c:pt>
                <c:pt idx="100">
                  <c:v>2.0172310000000002</c:v>
                </c:pt>
                <c:pt idx="101">
                  <c:v>2.4488669999999999</c:v>
                </c:pt>
                <c:pt idx="102">
                  <c:v>2.414015</c:v>
                </c:pt>
                <c:pt idx="103">
                  <c:v>2.586916</c:v>
                </c:pt>
                <c:pt idx="104">
                  <c:v>2.4179499999999998</c:v>
                </c:pt>
                <c:pt idx="105">
                  <c:v>2.231814</c:v>
                </c:pt>
                <c:pt idx="106">
                  <c:v>2.05233</c:v>
                </c:pt>
                <c:pt idx="107">
                  <c:v>2.7224949999999999</c:v>
                </c:pt>
                <c:pt idx="108">
                  <c:v>2.2981470000000002</c:v>
                </c:pt>
                <c:pt idx="109">
                  <c:v>2.3753690000000001</c:v>
                </c:pt>
                <c:pt idx="110">
                  <c:v>2.5985100000000001</c:v>
                </c:pt>
                <c:pt idx="111">
                  <c:v>2.3094229999999998</c:v>
                </c:pt>
                <c:pt idx="112">
                  <c:v>2.4488669999999999</c:v>
                </c:pt>
                <c:pt idx="113">
                  <c:v>2.4864359999999999</c:v>
                </c:pt>
                <c:pt idx="114">
                  <c:v>1.932774</c:v>
                </c:pt>
                <c:pt idx="115">
                  <c:v>2.1981090000000001</c:v>
                </c:pt>
                <c:pt idx="116">
                  <c:v>2.267989</c:v>
                </c:pt>
                <c:pt idx="117">
                  <c:v>2.3452809999999999</c:v>
                </c:pt>
                <c:pt idx="118">
                  <c:v>2.3789859999999998</c:v>
                </c:pt>
                <c:pt idx="119">
                  <c:v>2.3452809999999999</c:v>
                </c:pt>
                <c:pt idx="120">
                  <c:v>2.0969579999999999</c:v>
                </c:pt>
                <c:pt idx="121">
                  <c:v>2.1432449999999998</c:v>
                </c:pt>
                <c:pt idx="122">
                  <c:v>2.3241230000000002</c:v>
                </c:pt>
                <c:pt idx="123">
                  <c:v>2.088082</c:v>
                </c:pt>
                <c:pt idx="124">
                  <c:v>2.019701</c:v>
                </c:pt>
                <c:pt idx="125">
                  <c:v>2.5145650000000002</c:v>
                </c:pt>
                <c:pt idx="126">
                  <c:v>2.2148729999999999</c:v>
                </c:pt>
                <c:pt idx="127">
                  <c:v>2.3491460000000002</c:v>
                </c:pt>
                <c:pt idx="128">
                  <c:v>2.4516550000000001</c:v>
                </c:pt>
                <c:pt idx="129">
                  <c:v>2.205838</c:v>
                </c:pt>
                <c:pt idx="130">
                  <c:v>2.1644040000000002</c:v>
                </c:pt>
                <c:pt idx="131">
                  <c:v>2.414085</c:v>
                </c:pt>
                <c:pt idx="132">
                  <c:v>2.2942830000000001</c:v>
                </c:pt>
                <c:pt idx="133">
                  <c:v>2.3308110000000002</c:v>
                </c:pt>
                <c:pt idx="134">
                  <c:v>2.2293430000000001</c:v>
                </c:pt>
                <c:pt idx="135">
                  <c:v>2.4516550000000001</c:v>
                </c:pt>
                <c:pt idx="136">
                  <c:v>2.4952420000000002</c:v>
                </c:pt>
                <c:pt idx="137">
                  <c:v>2.3452809999999999</c:v>
                </c:pt>
                <c:pt idx="138">
                  <c:v>1.9469970000000001</c:v>
                </c:pt>
                <c:pt idx="139">
                  <c:v>2.4176319999999998</c:v>
                </c:pt>
                <c:pt idx="140">
                  <c:v>2.3336869999999998</c:v>
                </c:pt>
                <c:pt idx="141">
                  <c:v>2.2293430000000001</c:v>
                </c:pt>
                <c:pt idx="142">
                  <c:v>2.1644040000000002</c:v>
                </c:pt>
                <c:pt idx="143">
                  <c:v>2.2293430000000001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29-A14C-BB80-F43F39839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844992"/>
        <c:axId val="157846912"/>
      </c:scatterChart>
      <c:valAx>
        <c:axId val="157844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Observed Fruit </a:t>
                </a:r>
                <a:r>
                  <a:rPr lang="en-US" sz="1300" b="1" i="0" baseline="0">
                    <a:effectLst/>
                  </a:rPr>
                  <a:t>Yield</a:t>
                </a:r>
                <a:endParaRPr lang="en-GB" sz="1300">
                  <a:effectLst/>
                </a:endParaRPr>
              </a:p>
              <a:p>
                <a:pPr>
                  <a:defRPr sz="1300"/>
                </a:pPr>
                <a:r>
                  <a:rPr lang="en-US" sz="1300" b="1" i="0" baseline="0">
                    <a:effectLst/>
                  </a:rPr>
                  <a:t>(kg per plant)</a:t>
                </a:r>
                <a:endParaRPr lang="en-GB" sz="13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7846912"/>
        <c:crosses val="autoZero"/>
        <c:crossBetween val="midCat"/>
      </c:valAx>
      <c:valAx>
        <c:axId val="1578469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300"/>
                </a:pPr>
                <a:r>
                  <a:rPr lang="en-US" sz="1300"/>
                  <a:t>Predicted Fruit </a:t>
                </a:r>
                <a:r>
                  <a:rPr lang="en-US" sz="1300" b="1" i="0" baseline="0">
                    <a:effectLst/>
                  </a:rPr>
                  <a:t>Yield</a:t>
                </a:r>
                <a:endParaRPr lang="en-GB" sz="1300">
                  <a:effectLst/>
                </a:endParaRPr>
              </a:p>
              <a:p>
                <a:pPr>
                  <a:defRPr sz="1300"/>
                </a:pPr>
                <a:r>
                  <a:rPr lang="en-US" sz="1300" b="1" i="0" baseline="0">
                    <a:effectLst/>
                  </a:rPr>
                  <a:t>(kg per plant)</a:t>
                </a:r>
                <a:endParaRPr lang="en-GB" sz="13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784499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'Soil Phosphorus'!$Z$148</c:f>
              <c:strCache>
                <c:ptCount val="1"/>
                <c:pt idx="0">
                  <c:v>K_VC=2,2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Phosphorus'!$AE$146:$AE$153</c:f>
              <c:numCache>
                <c:formatCode>General</c:formatCode>
                <c:ptCount val="8"/>
                <c:pt idx="0">
                  <c:v>2.1635520000000001</c:v>
                </c:pt>
                <c:pt idx="1">
                  <c:v>2.7045970000000001</c:v>
                </c:pt>
                <c:pt idx="2">
                  <c:v>3.2456420000000001</c:v>
                </c:pt>
                <c:pt idx="3">
                  <c:v>3.7866879999999998</c:v>
                </c:pt>
                <c:pt idx="4">
                  <c:v>4.3277330000000003</c:v>
                </c:pt>
                <c:pt idx="5">
                  <c:v>4.8687779999999998</c:v>
                </c:pt>
                <c:pt idx="6">
                  <c:v>5.4098230000000003</c:v>
                </c:pt>
                <c:pt idx="7">
                  <c:v>5.9508679999999998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44-BB4D-A5BA-148340EB648A}"/>
            </c:ext>
          </c:extLst>
        </c:ser>
        <c:ser>
          <c:idx val="1"/>
          <c:order val="1"/>
          <c:tx>
            <c:strRef>
              <c:f>'Soil Phosphorus'!$Z$149</c:f>
              <c:strCache>
                <c:ptCount val="1"/>
                <c:pt idx="0">
                  <c:v>K_VC=2,4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Phosphorus'!$AE$154:$AE$161</c:f>
              <c:numCache>
                <c:formatCode>General</c:formatCode>
                <c:ptCount val="8"/>
                <c:pt idx="0">
                  <c:v>2.1635520000000001</c:v>
                </c:pt>
                <c:pt idx="1">
                  <c:v>2.7045970000000001</c:v>
                </c:pt>
                <c:pt idx="2">
                  <c:v>3.2456420000000001</c:v>
                </c:pt>
                <c:pt idx="3">
                  <c:v>3.7866879999999998</c:v>
                </c:pt>
                <c:pt idx="4">
                  <c:v>4.3277330000000003</c:v>
                </c:pt>
                <c:pt idx="5">
                  <c:v>4.8687779999999998</c:v>
                </c:pt>
                <c:pt idx="6">
                  <c:v>5.4098230000000003</c:v>
                </c:pt>
                <c:pt idx="7">
                  <c:v>5.9508679999999998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844-BB4D-A5BA-148340EB648A}"/>
            </c:ext>
          </c:extLst>
        </c:ser>
        <c:ser>
          <c:idx val="2"/>
          <c:order val="2"/>
          <c:tx>
            <c:strRef>
              <c:f>'Soil Phosphorus'!$Z$150</c:f>
              <c:strCache>
                <c:ptCount val="1"/>
                <c:pt idx="0">
                  <c:v>K_VC=4,2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Phosphorus'!$AE$162:$AE$169</c:f>
              <c:numCache>
                <c:formatCode>General</c:formatCode>
                <c:ptCount val="8"/>
                <c:pt idx="0">
                  <c:v>2.1635520000000001</c:v>
                </c:pt>
                <c:pt idx="1">
                  <c:v>2.7045970000000001</c:v>
                </c:pt>
                <c:pt idx="2">
                  <c:v>3.2456420000000001</c:v>
                </c:pt>
                <c:pt idx="3">
                  <c:v>3.7866879999999998</c:v>
                </c:pt>
                <c:pt idx="4">
                  <c:v>4.3277330000000003</c:v>
                </c:pt>
                <c:pt idx="5">
                  <c:v>4.8687779999999998</c:v>
                </c:pt>
                <c:pt idx="6">
                  <c:v>5.4098230000000003</c:v>
                </c:pt>
                <c:pt idx="7">
                  <c:v>5.9508679999999998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844-BB4D-A5BA-148340EB648A}"/>
            </c:ext>
          </c:extLst>
        </c:ser>
        <c:ser>
          <c:idx val="3"/>
          <c:order val="3"/>
          <c:tx>
            <c:strRef>
              <c:f>'Soil Phosphorus'!$Z$151</c:f>
              <c:strCache>
                <c:ptCount val="1"/>
                <c:pt idx="0">
                  <c:v>K_VC=4,4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square"/>
            <c:size val="4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Phosphorus'!$AE$170:$AE$177</c:f>
              <c:numCache>
                <c:formatCode>General</c:formatCode>
                <c:ptCount val="8"/>
                <c:pt idx="0">
                  <c:v>2.1635520000000001</c:v>
                </c:pt>
                <c:pt idx="1">
                  <c:v>2.7045970000000001</c:v>
                </c:pt>
                <c:pt idx="2">
                  <c:v>3.2456420000000001</c:v>
                </c:pt>
                <c:pt idx="3">
                  <c:v>3.7866879999999998</c:v>
                </c:pt>
                <c:pt idx="4">
                  <c:v>4.3277330000000003</c:v>
                </c:pt>
                <c:pt idx="5">
                  <c:v>4.8687779999999998</c:v>
                </c:pt>
                <c:pt idx="6">
                  <c:v>5.4098230000000003</c:v>
                </c:pt>
                <c:pt idx="7">
                  <c:v>5.9508679999999998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844-BB4D-A5BA-148340EB648A}"/>
            </c:ext>
          </c:extLst>
        </c:ser>
        <c:ser>
          <c:idx val="4"/>
          <c:order val="4"/>
          <c:tx>
            <c:strRef>
              <c:f>'Soil Phosphorus'!$Z$152</c:f>
              <c:strCache>
                <c:ptCount val="1"/>
                <c:pt idx="0">
                  <c:v>K_VC=6,2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triangle"/>
            <c:size val="4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Phosphorus'!$AE$178:$AE$185</c:f>
              <c:numCache>
                <c:formatCode>General</c:formatCode>
                <c:ptCount val="8"/>
                <c:pt idx="0">
                  <c:v>2.1635520000000001</c:v>
                </c:pt>
                <c:pt idx="1">
                  <c:v>2.7045970000000001</c:v>
                </c:pt>
                <c:pt idx="2">
                  <c:v>3.2456420000000001</c:v>
                </c:pt>
                <c:pt idx="3">
                  <c:v>3.7866879999999998</c:v>
                </c:pt>
                <c:pt idx="4">
                  <c:v>4.3277330000000003</c:v>
                </c:pt>
                <c:pt idx="5">
                  <c:v>4.8687779999999998</c:v>
                </c:pt>
                <c:pt idx="6">
                  <c:v>5.4098230000000003</c:v>
                </c:pt>
                <c:pt idx="7">
                  <c:v>5.9508679999999998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844-BB4D-A5BA-148340EB648A}"/>
            </c:ext>
          </c:extLst>
        </c:ser>
        <c:ser>
          <c:idx val="5"/>
          <c:order val="5"/>
          <c:tx>
            <c:strRef>
              <c:f>'Soil Phosphorus'!$Z$153</c:f>
              <c:strCache>
                <c:ptCount val="1"/>
                <c:pt idx="0">
                  <c:v>K_VC=6,4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'Soil Phosphorus'!$T$146:$T$153</c:f>
              <c:numCache>
                <c:formatCode>General</c:formatCode>
                <c:ptCount val="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31</c:v>
                </c:pt>
                <c:pt idx="4">
                  <c:v>38</c:v>
                </c:pt>
                <c:pt idx="5">
                  <c:v>45</c:v>
                </c:pt>
                <c:pt idx="6">
                  <c:v>52</c:v>
                </c:pt>
                <c:pt idx="7">
                  <c:v>59</c:v>
                </c:pt>
              </c:numCache>
            </c:numRef>
          </c:xVal>
          <c:yVal>
            <c:numRef>
              <c:f>'Soil Phosphorus'!$AE$186:$AE$193</c:f>
              <c:numCache>
                <c:formatCode>General</c:formatCode>
                <c:ptCount val="8"/>
                <c:pt idx="0">
                  <c:v>2.1635520000000001</c:v>
                </c:pt>
                <c:pt idx="1">
                  <c:v>2.7045970000000001</c:v>
                </c:pt>
                <c:pt idx="2">
                  <c:v>3.2456420000000001</c:v>
                </c:pt>
                <c:pt idx="3">
                  <c:v>3.7866879999999998</c:v>
                </c:pt>
                <c:pt idx="4">
                  <c:v>4.3277330000000003</c:v>
                </c:pt>
                <c:pt idx="5">
                  <c:v>4.8687779999999998</c:v>
                </c:pt>
                <c:pt idx="6">
                  <c:v>5.4098230000000003</c:v>
                </c:pt>
                <c:pt idx="7">
                  <c:v>5.9508679999999998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844-BB4D-A5BA-148340EB6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903488"/>
        <c:axId val="157922432"/>
      </c:scatterChart>
      <c:valAx>
        <c:axId val="157903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US" b="1"/>
                  <a:t>Soil Phosphorus (</a:t>
                </a:r>
                <a:r>
                  <a:rPr lang="en-GB" sz="1300" b="1" i="0" u="none" strike="noStrike" baseline="0">
                    <a:effectLst/>
                  </a:rPr>
                  <a:t>mg kg</a:t>
                </a:r>
                <a:r>
                  <a:rPr lang="en-GB" sz="1300" b="1" i="0" u="none" strike="noStrike" baseline="30000">
                    <a:effectLst/>
                  </a:rPr>
                  <a:t>-1</a:t>
                </a:r>
                <a:r>
                  <a:rPr lang="en-US" b="1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fa-IR"/>
          </a:p>
        </c:txPr>
        <c:crossAx val="157922432"/>
        <c:crosses val="autoZero"/>
        <c:crossBetween val="midCat"/>
      </c:valAx>
      <c:valAx>
        <c:axId val="1579224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US" sz="1300" b="1" i="0" baseline="0">
                    <a:effectLst/>
                  </a:rPr>
                  <a:t>Fruit Yield</a:t>
                </a:r>
                <a:r>
                  <a:rPr lang="en-GB" sz="1300" b="1" i="0" baseline="0">
                    <a:effectLst/>
                  </a:rPr>
                  <a:t> </a:t>
                </a:r>
                <a:r>
                  <a:rPr lang="en-US" sz="1300" b="1" i="0" baseline="0">
                    <a:effectLst/>
                  </a:rPr>
                  <a:t>(kg per plant)</a:t>
                </a:r>
                <a:endParaRPr lang="en-GB" sz="13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573030654087496E-2"/>
              <c:y val="0.1907385535141440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fa-IR"/>
          </a:p>
        </c:txPr>
        <c:crossAx val="157903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fa-I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300"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'Soil Phosphorus'!$AA$1</c:f>
              <c:strCache>
                <c:ptCount val="1"/>
                <c:pt idx="0">
                  <c:v>Seed Phosphorus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6.0760555555555554E-2"/>
                  <c:y val="3.7153689122193059E-3"/>
                </c:manualLayout>
              </c:layout>
              <c:numFmt formatCode="General" sourceLinked="0"/>
            </c:trendlineLbl>
          </c:trendline>
          <c:xVal>
            <c:numRef>
              <c:f>'Soil Phosphorus'!$U$2:$U$193</c:f>
              <c:numCache>
                <c:formatCode>0.00</c:formatCode>
                <c:ptCount val="192"/>
                <c:pt idx="0">
                  <c:v>26.878214999999997</c:v>
                </c:pt>
                <c:pt idx="1">
                  <c:v>30.677678999999998</c:v>
                </c:pt>
                <c:pt idx="2">
                  <c:v>28.631750000000004</c:v>
                </c:pt>
                <c:pt idx="3">
                  <c:v>28.051351999999994</c:v>
                </c:pt>
                <c:pt idx="4">
                  <c:v>33.254271000000003</c:v>
                </c:pt>
                <c:pt idx="5">
                  <c:v>26.536499999999997</c:v>
                </c:pt>
                <c:pt idx="6">
                  <c:v>21.057769999999998</c:v>
                </c:pt>
                <c:pt idx="7">
                  <c:v>26.603121000000002</c:v>
                </c:pt>
                <c:pt idx="8">
                  <c:v>21.473658999999998</c:v>
                </c:pt>
                <c:pt idx="9">
                  <c:v>27.367618999999998</c:v>
                </c:pt>
                <c:pt idx="10">
                  <c:v>27.248249999999999</c:v>
                </c:pt>
                <c:pt idx="11">
                  <c:v>29.747999999999998</c:v>
                </c:pt>
                <c:pt idx="12">
                  <c:v>27.8125</c:v>
                </c:pt>
                <c:pt idx="13">
                  <c:v>27.9285</c:v>
                </c:pt>
                <c:pt idx="14">
                  <c:v>27.451749999999997</c:v>
                </c:pt>
                <c:pt idx="15">
                  <c:v>33.366749999999996</c:v>
                </c:pt>
                <c:pt idx="16">
                  <c:v>44.005499</c:v>
                </c:pt>
                <c:pt idx="17">
                  <c:v>27.162500000000001</c:v>
                </c:pt>
                <c:pt idx="18">
                  <c:v>30.898250000000001</c:v>
                </c:pt>
                <c:pt idx="19">
                  <c:v>25.318249999999999</c:v>
                </c:pt>
                <c:pt idx="20">
                  <c:v>26.119999999999997</c:v>
                </c:pt>
                <c:pt idx="21">
                  <c:v>27.981999999999999</c:v>
                </c:pt>
                <c:pt idx="22">
                  <c:v>24.42925</c:v>
                </c:pt>
                <c:pt idx="23">
                  <c:v>26.66375</c:v>
                </c:pt>
                <c:pt idx="24">
                  <c:v>26.190074000000003</c:v>
                </c:pt>
                <c:pt idx="25">
                  <c:v>28.54975</c:v>
                </c:pt>
                <c:pt idx="26">
                  <c:v>29.893499999999996</c:v>
                </c:pt>
                <c:pt idx="27">
                  <c:v>30.663179</c:v>
                </c:pt>
                <c:pt idx="28">
                  <c:v>30.260629999999999</c:v>
                </c:pt>
                <c:pt idx="29">
                  <c:v>27.555509999999998</c:v>
                </c:pt>
                <c:pt idx="30">
                  <c:v>21.631940999999998</c:v>
                </c:pt>
                <c:pt idx="31">
                  <c:v>25.045499999999997</c:v>
                </c:pt>
                <c:pt idx="32">
                  <c:v>23.149221000000001</c:v>
                </c:pt>
                <c:pt idx="33">
                  <c:v>29.994250000000001</c:v>
                </c:pt>
                <c:pt idx="34">
                  <c:v>28.042499999999997</c:v>
                </c:pt>
                <c:pt idx="35">
                  <c:v>29.921750000000003</c:v>
                </c:pt>
                <c:pt idx="36">
                  <c:v>30.567499999999995</c:v>
                </c:pt>
                <c:pt idx="37">
                  <c:v>28.762249999999995</c:v>
                </c:pt>
                <c:pt idx="38">
                  <c:v>28.176499999999997</c:v>
                </c:pt>
                <c:pt idx="39">
                  <c:v>34.41225</c:v>
                </c:pt>
                <c:pt idx="40">
                  <c:v>46.796749999999996</c:v>
                </c:pt>
                <c:pt idx="41">
                  <c:v>25.356999999999999</c:v>
                </c:pt>
                <c:pt idx="42">
                  <c:v>30.092000000000002</c:v>
                </c:pt>
                <c:pt idx="43">
                  <c:v>26.649250000000002</c:v>
                </c:pt>
                <c:pt idx="44">
                  <c:v>25.319249999999997</c:v>
                </c:pt>
                <c:pt idx="45">
                  <c:v>26.088749999999997</c:v>
                </c:pt>
                <c:pt idx="46">
                  <c:v>24.215249999999997</c:v>
                </c:pt>
                <c:pt idx="47">
                  <c:v>25.325749999999999</c:v>
                </c:pt>
                <c:pt idx="48">
                  <c:v>26.48470433333333</c:v>
                </c:pt>
                <c:pt idx="49">
                  <c:v>29.339166666666667</c:v>
                </c:pt>
                <c:pt idx="50">
                  <c:v>28.429347666666665</c:v>
                </c:pt>
                <c:pt idx="51">
                  <c:v>28.802732333333331</c:v>
                </c:pt>
                <c:pt idx="52">
                  <c:v>30.922796666666667</c:v>
                </c:pt>
                <c:pt idx="53">
                  <c:v>28.155583333333333</c:v>
                </c:pt>
                <c:pt idx="54">
                  <c:v>21.31675933333333</c:v>
                </c:pt>
                <c:pt idx="55">
                  <c:v>26.992333333333335</c:v>
                </c:pt>
                <c:pt idx="56">
                  <c:v>23.157080000000001</c:v>
                </c:pt>
                <c:pt idx="57">
                  <c:v>27.51466666666667</c:v>
                </c:pt>
                <c:pt idx="58">
                  <c:v>26.593454333333327</c:v>
                </c:pt>
                <c:pt idx="59">
                  <c:v>29.759833333333333</c:v>
                </c:pt>
                <c:pt idx="60">
                  <c:v>28.756499999999999</c:v>
                </c:pt>
                <c:pt idx="61">
                  <c:v>29.532333333333334</c:v>
                </c:pt>
                <c:pt idx="62">
                  <c:v>27.059249999999999</c:v>
                </c:pt>
                <c:pt idx="63">
                  <c:v>33.073416666666667</c:v>
                </c:pt>
                <c:pt idx="64">
                  <c:v>44.495583333333329</c:v>
                </c:pt>
                <c:pt idx="65">
                  <c:v>27.284499999999998</c:v>
                </c:pt>
                <c:pt idx="66">
                  <c:v>31.326000000000001</c:v>
                </c:pt>
                <c:pt idx="67">
                  <c:v>26.813499999999998</c:v>
                </c:pt>
                <c:pt idx="68">
                  <c:v>26.72208333333333</c:v>
                </c:pt>
                <c:pt idx="69">
                  <c:v>26.267250000000001</c:v>
                </c:pt>
                <c:pt idx="70">
                  <c:v>23.767333333333333</c:v>
                </c:pt>
                <c:pt idx="71">
                  <c:v>26.319964999999996</c:v>
                </c:pt>
                <c:pt idx="72">
                  <c:v>20.34</c:v>
                </c:pt>
                <c:pt idx="73">
                  <c:v>19.490000000000002</c:v>
                </c:pt>
                <c:pt idx="74">
                  <c:v>23.704999999999998</c:v>
                </c:pt>
                <c:pt idx="75">
                  <c:v>18.564999999999998</c:v>
                </c:pt>
                <c:pt idx="76">
                  <c:v>19.98</c:v>
                </c:pt>
                <c:pt idx="77">
                  <c:v>19.61</c:v>
                </c:pt>
                <c:pt idx="78">
                  <c:v>15.233672000000002</c:v>
                </c:pt>
                <c:pt idx="79">
                  <c:v>15.780000000000001</c:v>
                </c:pt>
                <c:pt idx="80">
                  <c:v>16.346520000000002</c:v>
                </c:pt>
                <c:pt idx="81">
                  <c:v>17.007027999999998</c:v>
                </c:pt>
                <c:pt idx="82">
                  <c:v>19.66</c:v>
                </c:pt>
                <c:pt idx="83">
                  <c:v>20.255000000000003</c:v>
                </c:pt>
                <c:pt idx="84">
                  <c:v>19.994999999999997</c:v>
                </c:pt>
                <c:pt idx="85">
                  <c:v>21.021039999999999</c:v>
                </c:pt>
                <c:pt idx="86">
                  <c:v>18.37</c:v>
                </c:pt>
                <c:pt idx="87">
                  <c:v>22.015000000000001</c:v>
                </c:pt>
                <c:pt idx="88">
                  <c:v>32.668059999999997</c:v>
                </c:pt>
                <c:pt idx="89">
                  <c:v>17.875</c:v>
                </c:pt>
                <c:pt idx="90">
                  <c:v>21.669999999999998</c:v>
                </c:pt>
                <c:pt idx="91">
                  <c:v>18.541840000000001</c:v>
                </c:pt>
                <c:pt idx="92">
                  <c:v>18.601419999999997</c:v>
                </c:pt>
                <c:pt idx="93">
                  <c:v>18.32</c:v>
                </c:pt>
                <c:pt idx="94">
                  <c:v>15.484999999999999</c:v>
                </c:pt>
                <c:pt idx="95">
                  <c:v>18.736420000000003</c:v>
                </c:pt>
                <c:pt idx="96">
                  <c:v>21.22</c:v>
                </c:pt>
                <c:pt idx="97">
                  <c:v>20.145</c:v>
                </c:pt>
                <c:pt idx="98">
                  <c:v>22.75</c:v>
                </c:pt>
                <c:pt idx="99">
                  <c:v>18.586976</c:v>
                </c:pt>
                <c:pt idx="100">
                  <c:v>19.827722000000001</c:v>
                </c:pt>
                <c:pt idx="101">
                  <c:v>19.678747999999999</c:v>
                </c:pt>
                <c:pt idx="102">
                  <c:v>15.208859999999998</c:v>
                </c:pt>
                <c:pt idx="103">
                  <c:v>15.395</c:v>
                </c:pt>
                <c:pt idx="104">
                  <c:v>17.440255999999998</c:v>
                </c:pt>
                <c:pt idx="105">
                  <c:v>16.79</c:v>
                </c:pt>
                <c:pt idx="106">
                  <c:v>20.285</c:v>
                </c:pt>
                <c:pt idx="107">
                  <c:v>20.761976000000004</c:v>
                </c:pt>
                <c:pt idx="108">
                  <c:v>19.355000000000004</c:v>
                </c:pt>
                <c:pt idx="109">
                  <c:v>19.761040000000001</c:v>
                </c:pt>
                <c:pt idx="110">
                  <c:v>19.63</c:v>
                </c:pt>
                <c:pt idx="111">
                  <c:v>23.715</c:v>
                </c:pt>
                <c:pt idx="112">
                  <c:v>30.324999999999999</c:v>
                </c:pt>
                <c:pt idx="113">
                  <c:v>18.534999999999997</c:v>
                </c:pt>
                <c:pt idx="114">
                  <c:v>21.28</c:v>
                </c:pt>
                <c:pt idx="115">
                  <c:v>17.276420000000002</c:v>
                </c:pt>
                <c:pt idx="116">
                  <c:v>18.984999999999999</c:v>
                </c:pt>
                <c:pt idx="117">
                  <c:v>19.00544</c:v>
                </c:pt>
                <c:pt idx="118">
                  <c:v>18.209999999999997</c:v>
                </c:pt>
                <c:pt idx="119">
                  <c:v>16.374459999999999</c:v>
                </c:pt>
                <c:pt idx="120">
                  <c:v>21.759999999999998</c:v>
                </c:pt>
                <c:pt idx="121">
                  <c:v>20.230426000000001</c:v>
                </c:pt>
                <c:pt idx="122">
                  <c:v>22.832948000000002</c:v>
                </c:pt>
                <c:pt idx="123">
                  <c:v>18</c:v>
                </c:pt>
                <c:pt idx="124">
                  <c:v>19.03</c:v>
                </c:pt>
                <c:pt idx="125">
                  <c:v>19.925000000000001</c:v>
                </c:pt>
                <c:pt idx="126">
                  <c:v>15.359607999999998</c:v>
                </c:pt>
                <c:pt idx="127">
                  <c:v>15.224557999999998</c:v>
                </c:pt>
                <c:pt idx="128">
                  <c:v>16.372313999999996</c:v>
                </c:pt>
                <c:pt idx="129">
                  <c:v>16.54</c:v>
                </c:pt>
                <c:pt idx="130">
                  <c:v>18.91</c:v>
                </c:pt>
                <c:pt idx="131">
                  <c:v>19.225000000000001</c:v>
                </c:pt>
                <c:pt idx="132">
                  <c:v>20.013333333333332</c:v>
                </c:pt>
                <c:pt idx="133">
                  <c:v>19.671306666666666</c:v>
                </c:pt>
                <c:pt idx="134">
                  <c:v>19.351666666666667</c:v>
                </c:pt>
                <c:pt idx="135">
                  <c:v>22.983333333333334</c:v>
                </c:pt>
                <c:pt idx="136">
                  <c:v>30.676666666666666</c:v>
                </c:pt>
                <c:pt idx="137">
                  <c:v>19.138333333333335</c:v>
                </c:pt>
                <c:pt idx="138">
                  <c:v>21.73833333333333</c:v>
                </c:pt>
                <c:pt idx="139">
                  <c:v>17.953773333333334</c:v>
                </c:pt>
                <c:pt idx="140">
                  <c:v>17.979999999999997</c:v>
                </c:pt>
                <c:pt idx="141">
                  <c:v>18.531666666666666</c:v>
                </c:pt>
                <c:pt idx="142">
                  <c:v>16.248333333333331</c:v>
                </c:pt>
                <c:pt idx="143">
                  <c:v>18.08614</c:v>
                </c:pt>
                <c:pt idx="144">
                  <c:v>19.5736944343953</c:v>
                </c:pt>
                <c:pt idx="145">
                  <c:v>21.4590988002819</c:v>
                </c:pt>
                <c:pt idx="146">
                  <c:v>25.061794238381498</c:v>
                </c:pt>
                <c:pt idx="147">
                  <c:v>27.935395709831901</c:v>
                </c:pt>
                <c:pt idx="148">
                  <c:v>28.9650868697554</c:v>
                </c:pt>
                <c:pt idx="149">
                  <c:v>28.4146849129902</c:v>
                </c:pt>
                <c:pt idx="150">
                  <c:v>27.473352086894</c:v>
                </c:pt>
                <c:pt idx="151">
                  <c:v>27.525509603641702</c:v>
                </c:pt>
                <c:pt idx="152">
                  <c:v>18.8022691417973</c:v>
                </c:pt>
                <c:pt idx="153">
                  <c:v>20.585040146506799</c:v>
                </c:pt>
                <c:pt idx="154">
                  <c:v>24.179099566443199</c:v>
                </c:pt>
                <c:pt idx="155">
                  <c:v>27.153487718696798</c:v>
                </c:pt>
                <c:pt idx="156">
                  <c:v>28.394381412917902</c:v>
                </c:pt>
                <c:pt idx="157">
                  <c:v>28.151306097295599</c:v>
                </c:pt>
                <c:pt idx="158">
                  <c:v>27.5858000932094</c:v>
                </c:pt>
                <c:pt idx="159">
                  <c:v>28.045647053255301</c:v>
                </c:pt>
                <c:pt idx="160">
                  <c:v>19.343129004162599</c:v>
                </c:pt>
                <c:pt idx="161">
                  <c:v>20.7738737788167</c:v>
                </c:pt>
                <c:pt idx="162">
                  <c:v>24.039313736873702</c:v>
                </c:pt>
                <c:pt idx="163">
                  <c:v>26.7757703247043</c:v>
                </c:pt>
                <c:pt idx="164">
                  <c:v>27.928527828884398</c:v>
                </c:pt>
                <c:pt idx="165">
                  <c:v>27.785229230486902</c:v>
                </c:pt>
                <c:pt idx="166">
                  <c:v>27.515406756330702</c:v>
                </c:pt>
                <c:pt idx="167">
                  <c:v>28.441687293850901</c:v>
                </c:pt>
                <c:pt idx="168">
                  <c:v>18.739468480729499</c:v>
                </c:pt>
                <c:pt idx="169">
                  <c:v>20.030420923136202</c:v>
                </c:pt>
                <c:pt idx="170">
                  <c:v>23.244035277391902</c:v>
                </c:pt>
                <c:pt idx="171">
                  <c:v>26.0351619967659</c:v>
                </c:pt>
                <c:pt idx="172">
                  <c:v>27.353439712916899</c:v>
                </c:pt>
                <c:pt idx="173">
                  <c:v>27.475435185173399</c:v>
                </c:pt>
                <c:pt idx="174">
                  <c:v>27.545755660610599</c:v>
                </c:pt>
                <c:pt idx="175">
                  <c:v>28.852293025705801</c:v>
                </c:pt>
                <c:pt idx="176">
                  <c:v>18.594693035032801</c:v>
                </c:pt>
                <c:pt idx="177">
                  <c:v>19.536536858129701</c:v>
                </c:pt>
                <c:pt idx="178">
                  <c:v>22.438037391693801</c:v>
                </c:pt>
                <c:pt idx="179">
                  <c:v>25.024717204774799</c:v>
                </c:pt>
                <c:pt idx="180">
                  <c:v>26.304693246336701</c:v>
                </c:pt>
                <c:pt idx="181">
                  <c:v>26.588299841118001</c:v>
                </c:pt>
                <c:pt idx="182">
                  <c:v>27.021529583566</c:v>
                </c:pt>
                <c:pt idx="183">
                  <c:v>28.8603011819141</c:v>
                </c:pt>
                <c:pt idx="184">
                  <c:v>18.158713806926201</c:v>
                </c:pt>
                <c:pt idx="185">
                  <c:v>18.924045200332301</c:v>
                </c:pt>
                <c:pt idx="186">
                  <c:v>21.730815723418299</c:v>
                </c:pt>
                <c:pt idx="187">
                  <c:v>24.326126525476798</c:v>
                </c:pt>
                <c:pt idx="188">
                  <c:v>25.725785346978199</c:v>
                </c:pt>
                <c:pt idx="189">
                  <c:v>26.2322750695912</c:v>
                </c:pt>
                <c:pt idx="190">
                  <c:v>26.969403807044699</c:v>
                </c:pt>
                <c:pt idx="191">
                  <c:v>29.160324163864001</c:v>
                </c:pt>
              </c:numCache>
            </c:numRef>
          </c:xVal>
          <c:yVal>
            <c:numRef>
              <c:f>'Soil Phosphorus'!$AA$2:$AA$193</c:f>
              <c:numCache>
                <c:formatCode>General</c:formatCode>
                <c:ptCount val="192"/>
                <c:pt idx="0">
                  <c:v>26.930000224605699</c:v>
                </c:pt>
                <c:pt idx="1">
                  <c:v>30.6299968113325</c:v>
                </c:pt>
                <c:pt idx="2">
                  <c:v>28.579911812008501</c:v>
                </c:pt>
                <c:pt idx="3">
                  <c:v>28.100001523625298</c:v>
                </c:pt>
                <c:pt idx="4">
                  <c:v>33.1999990595505</c:v>
                </c:pt>
                <c:pt idx="5">
                  <c:v>26.489792507546799</c:v>
                </c:pt>
                <c:pt idx="6">
                  <c:v>21.110077191478702</c:v>
                </c:pt>
                <c:pt idx="7">
                  <c:v>26.650013477715401</c:v>
                </c:pt>
                <c:pt idx="8">
                  <c:v>21.520004549819401</c:v>
                </c:pt>
                <c:pt idx="9">
                  <c:v>27.420008694853099</c:v>
                </c:pt>
                <c:pt idx="10">
                  <c:v>27.300000434566901</c:v>
                </c:pt>
                <c:pt idx="11">
                  <c:v>29.699982134970799</c:v>
                </c:pt>
                <c:pt idx="12">
                  <c:v>27.8603320003247</c:v>
                </c:pt>
                <c:pt idx="13">
                  <c:v>27.8799475026442</c:v>
                </c:pt>
                <c:pt idx="14">
                  <c:v>27.500024191686599</c:v>
                </c:pt>
                <c:pt idx="15">
                  <c:v>33.4200127777438</c:v>
                </c:pt>
                <c:pt idx="16">
                  <c:v>43.959387529223697</c:v>
                </c:pt>
                <c:pt idx="17">
                  <c:v>27.210012558896999</c:v>
                </c:pt>
                <c:pt idx="18">
                  <c:v>30.950001215661899</c:v>
                </c:pt>
                <c:pt idx="19">
                  <c:v>25.370045643941801</c:v>
                </c:pt>
                <c:pt idx="20">
                  <c:v>26.1700274576203</c:v>
                </c:pt>
                <c:pt idx="21">
                  <c:v>27.929931557032798</c:v>
                </c:pt>
                <c:pt idx="22">
                  <c:v>24.480002348161999</c:v>
                </c:pt>
                <c:pt idx="23">
                  <c:v>26.609938470586801</c:v>
                </c:pt>
                <c:pt idx="24">
                  <c:v>26.139983669772601</c:v>
                </c:pt>
                <c:pt idx="25">
                  <c:v>28.600126940695599</c:v>
                </c:pt>
                <c:pt idx="26">
                  <c:v>29.839976151315401</c:v>
                </c:pt>
                <c:pt idx="27">
                  <c:v>30.710000356313699</c:v>
                </c:pt>
                <c:pt idx="28">
                  <c:v>30.209995581287199</c:v>
                </c:pt>
                <c:pt idx="29">
                  <c:v>27.6118988040216</c:v>
                </c:pt>
                <c:pt idx="30">
                  <c:v>21.680001320559199</c:v>
                </c:pt>
                <c:pt idx="31">
                  <c:v>25.100003747106399</c:v>
                </c:pt>
                <c:pt idx="32">
                  <c:v>23.099996729818301</c:v>
                </c:pt>
                <c:pt idx="33">
                  <c:v>29.939977635741101</c:v>
                </c:pt>
                <c:pt idx="34">
                  <c:v>27.9881182802857</c:v>
                </c:pt>
                <c:pt idx="35">
                  <c:v>29.869999820005699</c:v>
                </c:pt>
                <c:pt idx="36">
                  <c:v>30.518113700599901</c:v>
                </c:pt>
                <c:pt idx="37">
                  <c:v>28.709986844918799</c:v>
                </c:pt>
                <c:pt idx="38">
                  <c:v>28.230001114308202</c:v>
                </c:pt>
                <c:pt idx="39">
                  <c:v>34.359956601995897</c:v>
                </c:pt>
                <c:pt idx="40">
                  <c:v>44.551887688192998</c:v>
                </c:pt>
                <c:pt idx="41">
                  <c:v>25.410001561497999</c:v>
                </c:pt>
                <c:pt idx="42">
                  <c:v>30.039962827395101</c:v>
                </c:pt>
                <c:pt idx="43">
                  <c:v>26.5999986276728</c:v>
                </c:pt>
                <c:pt idx="44">
                  <c:v>26.6684112539367</c:v>
                </c:pt>
                <c:pt idx="45">
                  <c:v>26.141637193459001</c:v>
                </c:pt>
                <c:pt idx="46">
                  <c:v>24.169986614272801</c:v>
                </c:pt>
                <c:pt idx="47">
                  <c:v>26.268121150818601</c:v>
                </c:pt>
                <c:pt idx="48">
                  <c:v>26.429993695959102</c:v>
                </c:pt>
                <c:pt idx="49">
                  <c:v>29.390009041777201</c:v>
                </c:pt>
                <c:pt idx="50">
                  <c:v>28.379997774269398</c:v>
                </c:pt>
                <c:pt idx="51">
                  <c:v>28.749973261324602</c:v>
                </c:pt>
                <c:pt idx="52">
                  <c:v>30.970000439535699</c:v>
                </c:pt>
                <c:pt idx="53">
                  <c:v>27.6118988040216</c:v>
                </c:pt>
                <c:pt idx="54">
                  <c:v>21.370154134171301</c:v>
                </c:pt>
                <c:pt idx="55">
                  <c:v>26.939997394926898</c:v>
                </c:pt>
                <c:pt idx="56">
                  <c:v>23.1099999435312</c:v>
                </c:pt>
                <c:pt idx="57">
                  <c:v>27.459997187037899</c:v>
                </c:pt>
                <c:pt idx="58">
                  <c:v>27.9881182802857</c:v>
                </c:pt>
                <c:pt idx="59">
                  <c:v>29.709999610338802</c:v>
                </c:pt>
                <c:pt idx="60">
                  <c:v>30.518113700599901</c:v>
                </c:pt>
                <c:pt idx="61">
                  <c:v>29.479938539931702</c:v>
                </c:pt>
                <c:pt idx="62">
                  <c:v>27.009849339892501</c:v>
                </c:pt>
                <c:pt idx="63">
                  <c:v>33.019996102173998</c:v>
                </c:pt>
                <c:pt idx="64">
                  <c:v>44.551887688192998</c:v>
                </c:pt>
                <c:pt idx="65">
                  <c:v>27.330475095395499</c:v>
                </c:pt>
                <c:pt idx="66">
                  <c:v>31.279989074354599</c:v>
                </c:pt>
                <c:pt idx="67">
                  <c:v>26.860028326969498</c:v>
                </c:pt>
                <c:pt idx="68">
                  <c:v>26.6684112539367</c:v>
                </c:pt>
                <c:pt idx="69">
                  <c:v>26.141637193459001</c:v>
                </c:pt>
                <c:pt idx="70">
                  <c:v>23.820103888745098</c:v>
                </c:pt>
                <c:pt idx="71">
                  <c:v>26.268121150818601</c:v>
                </c:pt>
                <c:pt idx="72">
                  <c:v>20.289974906998101</c:v>
                </c:pt>
                <c:pt idx="73">
                  <c:v>19.5401556490331</c:v>
                </c:pt>
                <c:pt idx="74">
                  <c:v>23.659840686775599</c:v>
                </c:pt>
                <c:pt idx="75">
                  <c:v>18.519979796137601</c:v>
                </c:pt>
                <c:pt idx="76">
                  <c:v>19.929932643763099</c:v>
                </c:pt>
                <c:pt idx="77">
                  <c:v>19.559968272887801</c:v>
                </c:pt>
                <c:pt idx="78">
                  <c:v>15.1798697961811</c:v>
                </c:pt>
                <c:pt idx="79">
                  <c:v>15.729973947762</c:v>
                </c:pt>
                <c:pt idx="80">
                  <c:v>16.299976642319699</c:v>
                </c:pt>
                <c:pt idx="81">
                  <c:v>16.610782021905099</c:v>
                </c:pt>
                <c:pt idx="82">
                  <c:v>19.710491402592901</c:v>
                </c:pt>
                <c:pt idx="83">
                  <c:v>20.209803116401101</c:v>
                </c:pt>
                <c:pt idx="84">
                  <c:v>20.050106747743399</c:v>
                </c:pt>
                <c:pt idx="85">
                  <c:v>20.9694287210867</c:v>
                </c:pt>
                <c:pt idx="86">
                  <c:v>18.3192657774586</c:v>
                </c:pt>
                <c:pt idx="87">
                  <c:v>22.070129541130999</c:v>
                </c:pt>
                <c:pt idx="88">
                  <c:v>31.190818370655499</c:v>
                </c:pt>
                <c:pt idx="89">
                  <c:v>17.930852337374802</c:v>
                </c:pt>
                <c:pt idx="90">
                  <c:v>21.619447695157401</c:v>
                </c:pt>
                <c:pt idx="91">
                  <c:v>18.590045475417099</c:v>
                </c:pt>
                <c:pt idx="92">
                  <c:v>18.549977546114398</c:v>
                </c:pt>
                <c:pt idx="93">
                  <c:v>18.269758568891898</c:v>
                </c:pt>
                <c:pt idx="94">
                  <c:v>15.540122464434001</c:v>
                </c:pt>
                <c:pt idx="95">
                  <c:v>18.689971192958101</c:v>
                </c:pt>
                <c:pt idx="96">
                  <c:v>21.271895611987802</c:v>
                </c:pt>
                <c:pt idx="97">
                  <c:v>20.099925259281498</c:v>
                </c:pt>
                <c:pt idx="98">
                  <c:v>22.6999955361423</c:v>
                </c:pt>
                <c:pt idx="99">
                  <c:v>18.640048584781901</c:v>
                </c:pt>
                <c:pt idx="100">
                  <c:v>19.880126406266498</c:v>
                </c:pt>
                <c:pt idx="101">
                  <c:v>19.629687106283399</c:v>
                </c:pt>
                <c:pt idx="102">
                  <c:v>15.2603222679192</c:v>
                </c:pt>
                <c:pt idx="103">
                  <c:v>15.349858961350099</c:v>
                </c:pt>
                <c:pt idx="104">
                  <c:v>17.389940999741999</c:v>
                </c:pt>
                <c:pt idx="105">
                  <c:v>16.8410683584734</c:v>
                </c:pt>
                <c:pt idx="106">
                  <c:v>20.238657056859299</c:v>
                </c:pt>
                <c:pt idx="107">
                  <c:v>20.8100684643256</c:v>
                </c:pt>
                <c:pt idx="108">
                  <c:v>19.309812822059101</c:v>
                </c:pt>
                <c:pt idx="109">
                  <c:v>19.7094760677798</c:v>
                </c:pt>
                <c:pt idx="110">
                  <c:v>19.680203214567101</c:v>
                </c:pt>
                <c:pt idx="111">
                  <c:v>23.669631405128701</c:v>
                </c:pt>
                <c:pt idx="112">
                  <c:v>30.380109621615301</c:v>
                </c:pt>
                <c:pt idx="113">
                  <c:v>18.590016312331901</c:v>
                </c:pt>
                <c:pt idx="114">
                  <c:v>21.3314290529439</c:v>
                </c:pt>
                <c:pt idx="115">
                  <c:v>17.3301362693086</c:v>
                </c:pt>
                <c:pt idx="116">
                  <c:v>19.040059880685799</c:v>
                </c:pt>
                <c:pt idx="117">
                  <c:v>18.959904810349801</c:v>
                </c:pt>
                <c:pt idx="118">
                  <c:v>18.159807057240101</c:v>
                </c:pt>
                <c:pt idx="119">
                  <c:v>16.4200198610169</c:v>
                </c:pt>
                <c:pt idx="120">
                  <c:v>21.271895611987802</c:v>
                </c:pt>
                <c:pt idx="121">
                  <c:v>20.280063816775499</c:v>
                </c:pt>
                <c:pt idx="122">
                  <c:v>22.7799545264632</c:v>
                </c:pt>
                <c:pt idx="123">
                  <c:v>18.009112247163799</c:v>
                </c:pt>
                <c:pt idx="124">
                  <c:v>18.979979389675499</c:v>
                </c:pt>
                <c:pt idx="125">
                  <c:v>19.879830790945501</c:v>
                </c:pt>
                <c:pt idx="126">
                  <c:v>15.4106349406768</c:v>
                </c:pt>
                <c:pt idx="127">
                  <c:v>15.224166373986</c:v>
                </c:pt>
                <c:pt idx="128">
                  <c:v>16.420036955694599</c:v>
                </c:pt>
                <c:pt idx="129">
                  <c:v>16.5917100238118</c:v>
                </c:pt>
                <c:pt idx="130">
                  <c:v>18.859442146724302</c:v>
                </c:pt>
                <c:pt idx="131">
                  <c:v>19.280459663517298</c:v>
                </c:pt>
                <c:pt idx="132">
                  <c:v>20.060165339122399</c:v>
                </c:pt>
                <c:pt idx="133">
                  <c:v>19.720327451360699</c:v>
                </c:pt>
                <c:pt idx="134">
                  <c:v>19.401655141337098</c:v>
                </c:pt>
                <c:pt idx="135">
                  <c:v>23.030032986125999</c:v>
                </c:pt>
                <c:pt idx="136">
                  <c:v>30.731652083877002</c:v>
                </c:pt>
                <c:pt idx="137">
                  <c:v>19.0895465664284</c:v>
                </c:pt>
                <c:pt idx="138">
                  <c:v>21.688696903983999</c:v>
                </c:pt>
                <c:pt idx="139">
                  <c:v>17.899798643437499</c:v>
                </c:pt>
                <c:pt idx="140">
                  <c:v>18.0300910712842</c:v>
                </c:pt>
                <c:pt idx="141">
                  <c:v>18.580102549564199</c:v>
                </c:pt>
                <c:pt idx="142">
                  <c:v>16.300217444079198</c:v>
                </c:pt>
                <c:pt idx="143">
                  <c:v>18.140028905932901</c:v>
                </c:pt>
                <c:pt idx="144">
                  <c:v>19.5736944343953</c:v>
                </c:pt>
                <c:pt idx="145">
                  <c:v>21.4590988002819</c:v>
                </c:pt>
                <c:pt idx="146">
                  <c:v>25.061794238381498</c:v>
                </c:pt>
                <c:pt idx="147">
                  <c:v>27.935395709831901</c:v>
                </c:pt>
                <c:pt idx="148">
                  <c:v>28.9650868697554</c:v>
                </c:pt>
                <c:pt idx="149">
                  <c:v>28.4146849129902</c:v>
                </c:pt>
                <c:pt idx="150">
                  <c:v>27.473352086894</c:v>
                </c:pt>
                <c:pt idx="151">
                  <c:v>27.525509603641702</c:v>
                </c:pt>
                <c:pt idx="152">
                  <c:v>18.8022691417973</c:v>
                </c:pt>
                <c:pt idx="153">
                  <c:v>20.585040146506799</c:v>
                </c:pt>
                <c:pt idx="154">
                  <c:v>24.179099566443199</c:v>
                </c:pt>
                <c:pt idx="155">
                  <c:v>27.153487718696798</c:v>
                </c:pt>
                <c:pt idx="156">
                  <c:v>28.394381412917902</c:v>
                </c:pt>
                <c:pt idx="157">
                  <c:v>28.151306097295599</c:v>
                </c:pt>
                <c:pt idx="158">
                  <c:v>27.5858000932094</c:v>
                </c:pt>
                <c:pt idx="159">
                  <c:v>28.045647053255301</c:v>
                </c:pt>
                <c:pt idx="160">
                  <c:v>19.343129004162599</c:v>
                </c:pt>
                <c:pt idx="161">
                  <c:v>20.7738737788167</c:v>
                </c:pt>
                <c:pt idx="162">
                  <c:v>24.039313736873702</c:v>
                </c:pt>
                <c:pt idx="163">
                  <c:v>26.7757703247043</c:v>
                </c:pt>
                <c:pt idx="164">
                  <c:v>27.928527828884398</c:v>
                </c:pt>
                <c:pt idx="165">
                  <c:v>27.785229230486902</c:v>
                </c:pt>
                <c:pt idx="166">
                  <c:v>27.515406756330702</c:v>
                </c:pt>
                <c:pt idx="167">
                  <c:v>28.441687293850901</c:v>
                </c:pt>
                <c:pt idx="168">
                  <c:v>18.739468480729499</c:v>
                </c:pt>
                <c:pt idx="169">
                  <c:v>20.030420923136202</c:v>
                </c:pt>
                <c:pt idx="170">
                  <c:v>23.244035277391902</c:v>
                </c:pt>
                <c:pt idx="171">
                  <c:v>26.0351619967659</c:v>
                </c:pt>
                <c:pt idx="172">
                  <c:v>27.353439712916899</c:v>
                </c:pt>
                <c:pt idx="173">
                  <c:v>27.475435185173399</c:v>
                </c:pt>
                <c:pt idx="174">
                  <c:v>27.545755660610599</c:v>
                </c:pt>
                <c:pt idx="175">
                  <c:v>28.852293025705801</c:v>
                </c:pt>
                <c:pt idx="176">
                  <c:v>18.594693035032801</c:v>
                </c:pt>
                <c:pt idx="177">
                  <c:v>19.536536858129701</c:v>
                </c:pt>
                <c:pt idx="178">
                  <c:v>22.438037391693801</c:v>
                </c:pt>
                <c:pt idx="179">
                  <c:v>25.024717204774799</c:v>
                </c:pt>
                <c:pt idx="180">
                  <c:v>26.304693246336701</c:v>
                </c:pt>
                <c:pt idx="181">
                  <c:v>26.588299841118001</c:v>
                </c:pt>
                <c:pt idx="182">
                  <c:v>27.021529583566</c:v>
                </c:pt>
                <c:pt idx="183">
                  <c:v>28.8603011819141</c:v>
                </c:pt>
                <c:pt idx="184">
                  <c:v>18.158713806926201</c:v>
                </c:pt>
                <c:pt idx="185">
                  <c:v>18.924045200332301</c:v>
                </c:pt>
                <c:pt idx="186">
                  <c:v>21.730815723418299</c:v>
                </c:pt>
                <c:pt idx="187">
                  <c:v>24.326126525476798</c:v>
                </c:pt>
                <c:pt idx="188">
                  <c:v>25.725785346978199</c:v>
                </c:pt>
                <c:pt idx="189">
                  <c:v>26.2322750695912</c:v>
                </c:pt>
                <c:pt idx="190">
                  <c:v>26.969403807044699</c:v>
                </c:pt>
                <c:pt idx="191">
                  <c:v>29.160324163864001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7D-1844-B116-AABCAA079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345088"/>
        <c:axId val="158347264"/>
      </c:scatterChart>
      <c:valAx>
        <c:axId val="158345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Observed Seed Phosphorus (%)</a:t>
                </a:r>
                <a:endParaRPr lang="en-GB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58347264"/>
        <c:crosses val="autoZero"/>
        <c:crossBetween val="midCat"/>
      </c:valAx>
      <c:valAx>
        <c:axId val="158347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Predicted Seed Phosphorus (%)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83450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'Soil Phosphorus'!$AB$1</c:f>
              <c:strCache>
                <c:ptCount val="1"/>
                <c:pt idx="0">
                  <c:v>Fruit Phosphorus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'Soil Phosphorus'!$V$2:$V$193</c:f>
              <c:numCache>
                <c:formatCode>0.00</c:formatCode>
                <c:ptCount val="192"/>
                <c:pt idx="0">
                  <c:v>28.028499999999998</c:v>
                </c:pt>
                <c:pt idx="1">
                  <c:v>28.159000000000002</c:v>
                </c:pt>
                <c:pt idx="2">
                  <c:v>27.564499999999995</c:v>
                </c:pt>
                <c:pt idx="3">
                  <c:v>28.623000000000001</c:v>
                </c:pt>
                <c:pt idx="4">
                  <c:v>23.084000000000003</c:v>
                </c:pt>
                <c:pt idx="5">
                  <c:v>22.445999999999994</c:v>
                </c:pt>
                <c:pt idx="6">
                  <c:v>23.634999999999994</c:v>
                </c:pt>
                <c:pt idx="7">
                  <c:v>23.170999999999996</c:v>
                </c:pt>
                <c:pt idx="8">
                  <c:v>27.622499999999995</c:v>
                </c:pt>
                <c:pt idx="9">
                  <c:v>28.492499999999996</c:v>
                </c:pt>
                <c:pt idx="10">
                  <c:v>28.086499999999994</c:v>
                </c:pt>
                <c:pt idx="11">
                  <c:v>27.570300000000003</c:v>
                </c:pt>
                <c:pt idx="12">
                  <c:v>31.421500000000002</c:v>
                </c:pt>
                <c:pt idx="13">
                  <c:v>32.494499999999995</c:v>
                </c:pt>
                <c:pt idx="14">
                  <c:v>34.045999999999992</c:v>
                </c:pt>
                <c:pt idx="15">
                  <c:v>32.436499999999995</c:v>
                </c:pt>
                <c:pt idx="16">
                  <c:v>23.881499999999999</c:v>
                </c:pt>
                <c:pt idx="17">
                  <c:v>23.218849999999996</c:v>
                </c:pt>
                <c:pt idx="18">
                  <c:v>23.721999999999998</c:v>
                </c:pt>
                <c:pt idx="19">
                  <c:v>23.223199999999999</c:v>
                </c:pt>
                <c:pt idx="20">
                  <c:v>28.550499999999996</c:v>
                </c:pt>
                <c:pt idx="21">
                  <c:v>28.086499999999994</c:v>
                </c:pt>
                <c:pt idx="22">
                  <c:v>28.956499999999998</c:v>
                </c:pt>
                <c:pt idx="23">
                  <c:v>27.376000000000001</c:v>
                </c:pt>
                <c:pt idx="24">
                  <c:v>28.028499999999998</c:v>
                </c:pt>
                <c:pt idx="25">
                  <c:v>28.637499999999999</c:v>
                </c:pt>
                <c:pt idx="26">
                  <c:v>27.622499999999995</c:v>
                </c:pt>
                <c:pt idx="27">
                  <c:v>28.681000000000001</c:v>
                </c:pt>
                <c:pt idx="28">
                  <c:v>23.141999999999999</c:v>
                </c:pt>
                <c:pt idx="29">
                  <c:v>22.445999999999994</c:v>
                </c:pt>
                <c:pt idx="30">
                  <c:v>23.591500000000003</c:v>
                </c:pt>
                <c:pt idx="31">
                  <c:v>23.170999999999996</c:v>
                </c:pt>
                <c:pt idx="32">
                  <c:v>27.651499999999999</c:v>
                </c:pt>
                <c:pt idx="33">
                  <c:v>28.521500000000003</c:v>
                </c:pt>
                <c:pt idx="34">
                  <c:v>28.071999999999999</c:v>
                </c:pt>
                <c:pt idx="35">
                  <c:v>27.565950000000004</c:v>
                </c:pt>
                <c:pt idx="36">
                  <c:v>31.450499999999995</c:v>
                </c:pt>
                <c:pt idx="37">
                  <c:v>32.494499999999995</c:v>
                </c:pt>
                <c:pt idx="38">
                  <c:v>34.074999999999996</c:v>
                </c:pt>
                <c:pt idx="39">
                  <c:v>28.071999999999999</c:v>
                </c:pt>
                <c:pt idx="40">
                  <c:v>23.867000000000001</c:v>
                </c:pt>
                <c:pt idx="41">
                  <c:v>23.214499999999997</c:v>
                </c:pt>
                <c:pt idx="42">
                  <c:v>23.693000000000005</c:v>
                </c:pt>
                <c:pt idx="43">
                  <c:v>23.170999999999996</c:v>
                </c:pt>
                <c:pt idx="44">
                  <c:v>28.550499999999996</c:v>
                </c:pt>
                <c:pt idx="45">
                  <c:v>28.071999999999999</c:v>
                </c:pt>
                <c:pt idx="46">
                  <c:v>28.956499999999998</c:v>
                </c:pt>
                <c:pt idx="47">
                  <c:v>27.390499999999999</c:v>
                </c:pt>
                <c:pt idx="48">
                  <c:v>28.057500000000001</c:v>
                </c:pt>
                <c:pt idx="49">
                  <c:v>28.593999999999998</c:v>
                </c:pt>
                <c:pt idx="50">
                  <c:v>27.593500000000002</c:v>
                </c:pt>
                <c:pt idx="51">
                  <c:v>28.637499999999999</c:v>
                </c:pt>
                <c:pt idx="52">
                  <c:v>23.127500000000005</c:v>
                </c:pt>
                <c:pt idx="53">
                  <c:v>22.402500000000003</c:v>
                </c:pt>
                <c:pt idx="54">
                  <c:v>23.620499999999996</c:v>
                </c:pt>
                <c:pt idx="55">
                  <c:v>23.156499999999998</c:v>
                </c:pt>
                <c:pt idx="56">
                  <c:v>27.665999999999997</c:v>
                </c:pt>
                <c:pt idx="57">
                  <c:v>28.478000000000002</c:v>
                </c:pt>
                <c:pt idx="58">
                  <c:v>28.071999999999999</c:v>
                </c:pt>
                <c:pt idx="59">
                  <c:v>27.5761</c:v>
                </c:pt>
                <c:pt idx="60">
                  <c:v>31.450499999999995</c:v>
                </c:pt>
                <c:pt idx="61">
                  <c:v>32.523499999999999</c:v>
                </c:pt>
                <c:pt idx="62">
                  <c:v>34.045999999999992</c:v>
                </c:pt>
                <c:pt idx="63">
                  <c:v>32.465499999999999</c:v>
                </c:pt>
                <c:pt idx="64">
                  <c:v>23.910500000000003</c:v>
                </c:pt>
                <c:pt idx="65">
                  <c:v>23.156499999999998</c:v>
                </c:pt>
                <c:pt idx="66">
                  <c:v>23.751000000000001</c:v>
                </c:pt>
                <c:pt idx="67">
                  <c:v>23.227549999999997</c:v>
                </c:pt>
                <c:pt idx="68">
                  <c:v>28.492499999999996</c:v>
                </c:pt>
                <c:pt idx="69">
                  <c:v>28.101000000000003</c:v>
                </c:pt>
                <c:pt idx="70">
                  <c:v>29.014499999999995</c:v>
                </c:pt>
                <c:pt idx="71">
                  <c:v>27.361499999999996</c:v>
                </c:pt>
                <c:pt idx="72">
                  <c:v>22.99089</c:v>
                </c:pt>
                <c:pt idx="73">
                  <c:v>24.272280000000002</c:v>
                </c:pt>
                <c:pt idx="74">
                  <c:v>25.479539999999993</c:v>
                </c:pt>
                <c:pt idx="75">
                  <c:v>21.275310000000001</c:v>
                </c:pt>
                <c:pt idx="76">
                  <c:v>21.963660000000001</c:v>
                </c:pt>
                <c:pt idx="77">
                  <c:v>22.630830000000003</c:v>
                </c:pt>
                <c:pt idx="78">
                  <c:v>11.098320000000001</c:v>
                </c:pt>
                <c:pt idx="79">
                  <c:v>11.416019999999998</c:v>
                </c:pt>
                <c:pt idx="80">
                  <c:v>12.496200000000002</c:v>
                </c:pt>
                <c:pt idx="81">
                  <c:v>15.906180000000001</c:v>
                </c:pt>
                <c:pt idx="82">
                  <c:v>17.822969999999998</c:v>
                </c:pt>
                <c:pt idx="83">
                  <c:v>19.835070000000002</c:v>
                </c:pt>
                <c:pt idx="84">
                  <c:v>19.697400000000002</c:v>
                </c:pt>
                <c:pt idx="85">
                  <c:v>19.697400000000002</c:v>
                </c:pt>
                <c:pt idx="86">
                  <c:v>15.567299999999998</c:v>
                </c:pt>
                <c:pt idx="87">
                  <c:v>26.051400000000001</c:v>
                </c:pt>
                <c:pt idx="88">
                  <c:v>40.136099999999999</c:v>
                </c:pt>
                <c:pt idx="89">
                  <c:v>17.5794</c:v>
                </c:pt>
                <c:pt idx="90">
                  <c:v>21.8154</c:v>
                </c:pt>
                <c:pt idx="91">
                  <c:v>16.520399999999999</c:v>
                </c:pt>
                <c:pt idx="92">
                  <c:v>16.202699999999997</c:v>
                </c:pt>
                <c:pt idx="93">
                  <c:v>17.5794</c:v>
                </c:pt>
                <c:pt idx="94">
                  <c:v>12.496199999999998</c:v>
                </c:pt>
                <c:pt idx="95">
                  <c:v>16.202699999999997</c:v>
                </c:pt>
                <c:pt idx="96">
                  <c:v>20.777580000000004</c:v>
                </c:pt>
                <c:pt idx="97">
                  <c:v>21.59301</c:v>
                </c:pt>
                <c:pt idx="98">
                  <c:v>23.043839999999996</c:v>
                </c:pt>
                <c:pt idx="99">
                  <c:v>18.892560000000003</c:v>
                </c:pt>
                <c:pt idx="100">
                  <c:v>19.835070000000002</c:v>
                </c:pt>
                <c:pt idx="101">
                  <c:v>20.989380000000001</c:v>
                </c:pt>
                <c:pt idx="102">
                  <c:v>10.484099999999996</c:v>
                </c:pt>
                <c:pt idx="103">
                  <c:v>12.760950000000001</c:v>
                </c:pt>
                <c:pt idx="104">
                  <c:v>13.809359999999996</c:v>
                </c:pt>
                <c:pt idx="105">
                  <c:v>16.40391</c:v>
                </c:pt>
                <c:pt idx="106">
                  <c:v>18.024180000000001</c:v>
                </c:pt>
                <c:pt idx="107">
                  <c:v>18.892560000000003</c:v>
                </c:pt>
                <c:pt idx="108">
                  <c:v>19.697400000000002</c:v>
                </c:pt>
                <c:pt idx="109">
                  <c:v>19.697400000000002</c:v>
                </c:pt>
                <c:pt idx="110">
                  <c:v>15.461399999999999</c:v>
                </c:pt>
                <c:pt idx="111">
                  <c:v>23.933399999999999</c:v>
                </c:pt>
                <c:pt idx="112">
                  <c:v>40.877400000000002</c:v>
                </c:pt>
                <c:pt idx="113">
                  <c:v>17.5794</c:v>
                </c:pt>
                <c:pt idx="114">
                  <c:v>23.933399999999999</c:v>
                </c:pt>
                <c:pt idx="115">
                  <c:v>16.202699999999997</c:v>
                </c:pt>
                <c:pt idx="116">
                  <c:v>16.838100000000001</c:v>
                </c:pt>
                <c:pt idx="117">
                  <c:v>15.461399999999999</c:v>
                </c:pt>
                <c:pt idx="118">
                  <c:v>11.225399999999999</c:v>
                </c:pt>
                <c:pt idx="119">
                  <c:v>14.7201</c:v>
                </c:pt>
                <c:pt idx="120">
                  <c:v>20.957609999999999</c:v>
                </c:pt>
                <c:pt idx="121">
                  <c:v>23.393310000000003</c:v>
                </c:pt>
                <c:pt idx="122">
                  <c:v>24.16638</c:v>
                </c:pt>
                <c:pt idx="123">
                  <c:v>14.593019999999999</c:v>
                </c:pt>
                <c:pt idx="124">
                  <c:v>16.859279999999998</c:v>
                </c:pt>
                <c:pt idx="125">
                  <c:v>18.966690000000003</c:v>
                </c:pt>
                <c:pt idx="126">
                  <c:v>10.293479999999997</c:v>
                </c:pt>
                <c:pt idx="127">
                  <c:v>12.146729999999996</c:v>
                </c:pt>
                <c:pt idx="128">
                  <c:v>12.718589999999995</c:v>
                </c:pt>
                <c:pt idx="129">
                  <c:v>14.476529999999999</c:v>
                </c:pt>
                <c:pt idx="130">
                  <c:v>15.673200000000001</c:v>
                </c:pt>
                <c:pt idx="131">
                  <c:v>17.72766</c:v>
                </c:pt>
                <c:pt idx="132">
                  <c:v>17.5794</c:v>
                </c:pt>
                <c:pt idx="133">
                  <c:v>18.638400000000001</c:v>
                </c:pt>
                <c:pt idx="134">
                  <c:v>19.697400000000002</c:v>
                </c:pt>
                <c:pt idx="135">
                  <c:v>23.933399999999999</c:v>
                </c:pt>
                <c:pt idx="136">
                  <c:v>38.759399999999999</c:v>
                </c:pt>
                <c:pt idx="137">
                  <c:v>15.461399999999999</c:v>
                </c:pt>
                <c:pt idx="138">
                  <c:v>21.8154</c:v>
                </c:pt>
                <c:pt idx="139">
                  <c:v>15.461399999999999</c:v>
                </c:pt>
                <c:pt idx="140">
                  <c:v>14.7201</c:v>
                </c:pt>
                <c:pt idx="141">
                  <c:v>14.402399999999998</c:v>
                </c:pt>
                <c:pt idx="142">
                  <c:v>12.6021</c:v>
                </c:pt>
                <c:pt idx="143">
                  <c:v>15.990899999999998</c:v>
                </c:pt>
                <c:pt idx="144">
                  <c:v>19.457663731925901</c:v>
                </c:pt>
                <c:pt idx="145">
                  <c:v>19.632581194786201</c:v>
                </c:pt>
                <c:pt idx="146">
                  <c:v>22.6097674353258</c:v>
                </c:pt>
                <c:pt idx="147">
                  <c:v>25.9941525092216</c:v>
                </c:pt>
                <c:pt idx="148">
                  <c:v>28.155636802060901</c:v>
                </c:pt>
                <c:pt idx="149">
                  <c:v>28.540252093151</c:v>
                </c:pt>
                <c:pt idx="150">
                  <c:v>27.729649661638</c:v>
                </c:pt>
                <c:pt idx="151">
                  <c:v>27.2435407735755</c:v>
                </c:pt>
                <c:pt idx="152">
                  <c:v>18.728250211410199</c:v>
                </c:pt>
                <c:pt idx="153">
                  <c:v>19.010965668214201</c:v>
                </c:pt>
                <c:pt idx="154">
                  <c:v>22.104699175808399</c:v>
                </c:pt>
                <c:pt idx="155">
                  <c:v>25.604979544004799</c:v>
                </c:pt>
                <c:pt idx="156">
                  <c:v>27.872489458306401</c:v>
                </c:pt>
                <c:pt idx="157">
                  <c:v>28.345273437332999</c:v>
                </c:pt>
                <c:pt idx="158">
                  <c:v>27.599117399977199</c:v>
                </c:pt>
                <c:pt idx="159">
                  <c:v>27.1505950811041</c:v>
                </c:pt>
                <c:pt idx="160">
                  <c:v>18.036754671378599</c:v>
                </c:pt>
                <c:pt idx="161">
                  <c:v>18.627351452745501</c:v>
                </c:pt>
                <c:pt idx="162">
                  <c:v>21.9757023159653</c:v>
                </c:pt>
                <c:pt idx="163">
                  <c:v>25.651370177303601</c:v>
                </c:pt>
                <c:pt idx="164">
                  <c:v>27.996938647967799</c:v>
                </c:pt>
                <c:pt idx="165">
                  <c:v>28.442550464309399</c:v>
                </c:pt>
                <c:pt idx="166">
                  <c:v>27.5672862725167</c:v>
                </c:pt>
                <c:pt idx="167">
                  <c:v>26.901722541671798</c:v>
                </c:pt>
                <c:pt idx="168">
                  <c:v>17.261329350108898</c:v>
                </c:pt>
                <c:pt idx="169">
                  <c:v>17.951142561647298</c:v>
                </c:pt>
                <c:pt idx="170">
                  <c:v>21.408493779355801</c:v>
                </c:pt>
                <c:pt idx="171">
                  <c:v>25.1939745283306</c:v>
                </c:pt>
                <c:pt idx="172">
                  <c:v>27.641286597929</c:v>
                </c:pt>
                <c:pt idx="173">
                  <c:v>28.172796798376901</c:v>
                </c:pt>
                <c:pt idx="174">
                  <c:v>27.361789959084302</c:v>
                </c:pt>
                <c:pt idx="175">
                  <c:v>26.7356308025281</c:v>
                </c:pt>
                <c:pt idx="176">
                  <c:v>16.5605096251237</c:v>
                </c:pt>
                <c:pt idx="177">
                  <c:v>17.544695859007199</c:v>
                </c:pt>
                <c:pt idx="178">
                  <c:v>21.241418909154</c:v>
                </c:pt>
                <c:pt idx="179">
                  <c:v>25.189314917148199</c:v>
                </c:pt>
                <c:pt idx="180">
                  <c:v>27.706781629916701</c:v>
                </c:pt>
                <c:pt idx="181">
                  <c:v>28.209373419316599</c:v>
                </c:pt>
                <c:pt idx="182">
                  <c:v>27.272939860380401</c:v>
                </c:pt>
                <c:pt idx="183">
                  <c:v>26.436573363358399</c:v>
                </c:pt>
                <c:pt idx="184">
                  <c:v>15.7404792994929</c:v>
                </c:pt>
                <c:pt idx="185">
                  <c:v>16.815175409130301</c:v>
                </c:pt>
                <c:pt idx="186">
                  <c:v>20.613208295915499</c:v>
                </c:pt>
                <c:pt idx="187">
                  <c:v>24.664684888033499</c:v>
                </c:pt>
                <c:pt idx="188">
                  <c:v>27.279469433164099</c:v>
                </c:pt>
                <c:pt idx="189">
                  <c:v>27.865562835973702</c:v>
                </c:pt>
                <c:pt idx="190">
                  <c:v>26.9930969455271</c:v>
                </c:pt>
                <c:pt idx="191">
                  <c:v>26.197883287848398</c:v>
                </c:pt>
              </c:numCache>
            </c:numRef>
          </c:xVal>
          <c:yVal>
            <c:numRef>
              <c:f>'Soil Phosphorus'!$AB$2:$AB$193</c:f>
              <c:numCache>
                <c:formatCode>General</c:formatCode>
                <c:ptCount val="192"/>
                <c:pt idx="0">
                  <c:v>27.979999932141901</c:v>
                </c:pt>
                <c:pt idx="1">
                  <c:v>28.2100001798023</c:v>
                </c:pt>
                <c:pt idx="2">
                  <c:v>27.6100167863096</c:v>
                </c:pt>
                <c:pt idx="3">
                  <c:v>28.5699999559091</c:v>
                </c:pt>
                <c:pt idx="4">
                  <c:v>23.130000627577999</c:v>
                </c:pt>
                <c:pt idx="5">
                  <c:v>22.500059960417399</c:v>
                </c:pt>
                <c:pt idx="6">
                  <c:v>23.589992650173699</c:v>
                </c:pt>
                <c:pt idx="7">
                  <c:v>23.119997487403399</c:v>
                </c:pt>
                <c:pt idx="8">
                  <c:v>27.569997945096102</c:v>
                </c:pt>
                <c:pt idx="9">
                  <c:v>28.439997485360301</c:v>
                </c:pt>
                <c:pt idx="10">
                  <c:v>28.039999564523601</c:v>
                </c:pt>
                <c:pt idx="11">
                  <c:v>27.519999500537601</c:v>
                </c:pt>
                <c:pt idx="12">
                  <c:v>31.369961395253501</c:v>
                </c:pt>
                <c:pt idx="13">
                  <c:v>32.439989080298801</c:v>
                </c:pt>
                <c:pt idx="14">
                  <c:v>33.9999828091251</c:v>
                </c:pt>
                <c:pt idx="15">
                  <c:v>32.490017475847601</c:v>
                </c:pt>
                <c:pt idx="16">
                  <c:v>23.9300264595221</c:v>
                </c:pt>
                <c:pt idx="17">
                  <c:v>23.270034399106599</c:v>
                </c:pt>
                <c:pt idx="18">
                  <c:v>23.770000327234001</c:v>
                </c:pt>
                <c:pt idx="19">
                  <c:v>23.1699993210106</c:v>
                </c:pt>
                <c:pt idx="20">
                  <c:v>28.499992153622301</c:v>
                </c:pt>
                <c:pt idx="21">
                  <c:v>28.1400197132565</c:v>
                </c:pt>
                <c:pt idx="22">
                  <c:v>28.909999073760599</c:v>
                </c:pt>
                <c:pt idx="23">
                  <c:v>27.430008788662501</c:v>
                </c:pt>
                <c:pt idx="24">
                  <c:v>28.080004254727701</c:v>
                </c:pt>
                <c:pt idx="25">
                  <c:v>28.589947023424902</c:v>
                </c:pt>
                <c:pt idx="26">
                  <c:v>27.569981389669501</c:v>
                </c:pt>
                <c:pt idx="27">
                  <c:v>28.7300008861083</c:v>
                </c:pt>
                <c:pt idx="28">
                  <c:v>23.190002204817699</c:v>
                </c:pt>
                <c:pt idx="29">
                  <c:v>22.3999977594268</c:v>
                </c:pt>
                <c:pt idx="30">
                  <c:v>23.640037767493201</c:v>
                </c:pt>
                <c:pt idx="31">
                  <c:v>23.220004545587301</c:v>
                </c:pt>
                <c:pt idx="32">
                  <c:v>27.700017235455402</c:v>
                </c:pt>
                <c:pt idx="33">
                  <c:v>28.570010932127499</c:v>
                </c:pt>
                <c:pt idx="34">
                  <c:v>28.019998592430898</c:v>
                </c:pt>
                <c:pt idx="35">
                  <c:v>27.519999946707699</c:v>
                </c:pt>
                <c:pt idx="36">
                  <c:v>31.399985903106799</c:v>
                </c:pt>
                <c:pt idx="37">
                  <c:v>32.4399783031635</c:v>
                </c:pt>
                <c:pt idx="38">
                  <c:v>34.029992322934</c:v>
                </c:pt>
                <c:pt idx="39">
                  <c:v>28.019984736141598</c:v>
                </c:pt>
                <c:pt idx="40">
                  <c:v>23.9200145342719</c:v>
                </c:pt>
                <c:pt idx="41">
                  <c:v>23.2600046585945</c:v>
                </c:pt>
                <c:pt idx="42">
                  <c:v>23.740006496248999</c:v>
                </c:pt>
                <c:pt idx="43">
                  <c:v>23.220001468714599</c:v>
                </c:pt>
                <c:pt idx="44">
                  <c:v>28.499986856288398</c:v>
                </c:pt>
                <c:pt idx="45">
                  <c:v>28.0499615860532</c:v>
                </c:pt>
                <c:pt idx="46">
                  <c:v>28.909977252699299</c:v>
                </c:pt>
                <c:pt idx="47">
                  <c:v>27.410000614011</c:v>
                </c:pt>
                <c:pt idx="48">
                  <c:v>28.110005673693699</c:v>
                </c:pt>
                <c:pt idx="49">
                  <c:v>28.5399989036144</c:v>
                </c:pt>
                <c:pt idx="50">
                  <c:v>27.539997571142699</c:v>
                </c:pt>
                <c:pt idx="51">
                  <c:v>28.589996711252201</c:v>
                </c:pt>
                <c:pt idx="52">
                  <c:v>23.079999885050199</c:v>
                </c:pt>
                <c:pt idx="53">
                  <c:v>22.3999977594268</c:v>
                </c:pt>
                <c:pt idx="54">
                  <c:v>23.5699976123393</c:v>
                </c:pt>
                <c:pt idx="55">
                  <c:v>23.1715881272407</c:v>
                </c:pt>
                <c:pt idx="56">
                  <c:v>27.720000754389599</c:v>
                </c:pt>
                <c:pt idx="57">
                  <c:v>28.5300007028893</c:v>
                </c:pt>
                <c:pt idx="58">
                  <c:v>28.019998592430898</c:v>
                </c:pt>
                <c:pt idx="59">
                  <c:v>27.630000608190599</c:v>
                </c:pt>
                <c:pt idx="60">
                  <c:v>31.399985903106799</c:v>
                </c:pt>
                <c:pt idx="61">
                  <c:v>32.469968276746698</c:v>
                </c:pt>
                <c:pt idx="62">
                  <c:v>33.999953091215403</c:v>
                </c:pt>
                <c:pt idx="63">
                  <c:v>32.520001259409398</c:v>
                </c:pt>
                <c:pt idx="64">
                  <c:v>23.9200145342719</c:v>
                </c:pt>
                <c:pt idx="65">
                  <c:v>23.2100962527585</c:v>
                </c:pt>
                <c:pt idx="66">
                  <c:v>23.800001227395899</c:v>
                </c:pt>
                <c:pt idx="67">
                  <c:v>23.2800289439907</c:v>
                </c:pt>
                <c:pt idx="68">
                  <c:v>28.499986856288398</c:v>
                </c:pt>
                <c:pt idx="69">
                  <c:v>28.0499615860532</c:v>
                </c:pt>
                <c:pt idx="70">
                  <c:v>28.959974134991501</c:v>
                </c:pt>
                <c:pt idx="71">
                  <c:v>27.410000614011</c:v>
                </c:pt>
                <c:pt idx="72">
                  <c:v>22.939953097476302</c:v>
                </c:pt>
                <c:pt idx="73">
                  <c:v>24.320223042691602</c:v>
                </c:pt>
                <c:pt idx="74">
                  <c:v>25.429954520574999</c:v>
                </c:pt>
                <c:pt idx="75">
                  <c:v>21.229983676290601</c:v>
                </c:pt>
                <c:pt idx="76">
                  <c:v>21.9098795315624</c:v>
                </c:pt>
                <c:pt idx="77">
                  <c:v>22.579663666437</c:v>
                </c:pt>
                <c:pt idx="78">
                  <c:v>11.0497796210378</c:v>
                </c:pt>
                <c:pt idx="79">
                  <c:v>11.470356275264001</c:v>
                </c:pt>
                <c:pt idx="80">
                  <c:v>12.5500901652156</c:v>
                </c:pt>
                <c:pt idx="81">
                  <c:v>15.858486457253001</c:v>
                </c:pt>
                <c:pt idx="82">
                  <c:v>17.769784492176701</c:v>
                </c:pt>
                <c:pt idx="83">
                  <c:v>19.788685457623799</c:v>
                </c:pt>
                <c:pt idx="84">
                  <c:v>19.649905452231099</c:v>
                </c:pt>
                <c:pt idx="85">
                  <c:v>19.750101917392598</c:v>
                </c:pt>
                <c:pt idx="86">
                  <c:v>15.51998413313</c:v>
                </c:pt>
                <c:pt idx="87">
                  <c:v>25.999932937904301</c:v>
                </c:pt>
                <c:pt idx="88">
                  <c:v>40.005395330485698</c:v>
                </c:pt>
                <c:pt idx="89">
                  <c:v>17.630431774037199</c:v>
                </c:pt>
                <c:pt idx="90">
                  <c:v>21.769951080079199</c:v>
                </c:pt>
                <c:pt idx="91">
                  <c:v>16.469754586525301</c:v>
                </c:pt>
                <c:pt idx="92">
                  <c:v>16.149980327178</c:v>
                </c:pt>
                <c:pt idx="93">
                  <c:v>17.529627968634401</c:v>
                </c:pt>
                <c:pt idx="94">
                  <c:v>12.5501670726577</c:v>
                </c:pt>
                <c:pt idx="95">
                  <c:v>16.250054997629899</c:v>
                </c:pt>
                <c:pt idx="96">
                  <c:v>20.831870664711801</c:v>
                </c:pt>
                <c:pt idx="97">
                  <c:v>21.539969949826901</c:v>
                </c:pt>
                <c:pt idx="98">
                  <c:v>22.989877507974199</c:v>
                </c:pt>
                <c:pt idx="99">
                  <c:v>16.490048127313901</c:v>
                </c:pt>
                <c:pt idx="100">
                  <c:v>19.7899871788028</c:v>
                </c:pt>
                <c:pt idx="101">
                  <c:v>21.040342871669001</c:v>
                </c:pt>
                <c:pt idx="102">
                  <c:v>10.5304083494878</c:v>
                </c:pt>
                <c:pt idx="103">
                  <c:v>12.8102238911912</c:v>
                </c:pt>
                <c:pt idx="104">
                  <c:v>13.860095083765399</c:v>
                </c:pt>
                <c:pt idx="105">
                  <c:v>16.349680257482301</c:v>
                </c:pt>
                <c:pt idx="106">
                  <c:v>18.070190501323399</c:v>
                </c:pt>
                <c:pt idx="107">
                  <c:v>18.940133543711202</c:v>
                </c:pt>
                <c:pt idx="108">
                  <c:v>19.649732980096999</c:v>
                </c:pt>
                <c:pt idx="109">
                  <c:v>19.7500339065659</c:v>
                </c:pt>
                <c:pt idx="110">
                  <c:v>15.5101513360024</c:v>
                </c:pt>
                <c:pt idx="111">
                  <c:v>23.980283107835099</c:v>
                </c:pt>
                <c:pt idx="112">
                  <c:v>40.829882429879198</c:v>
                </c:pt>
                <c:pt idx="113">
                  <c:v>17.6301513481413</c:v>
                </c:pt>
                <c:pt idx="114">
                  <c:v>23.8798158888582</c:v>
                </c:pt>
                <c:pt idx="115">
                  <c:v>16.149963565618599</c:v>
                </c:pt>
                <c:pt idx="116">
                  <c:v>16.890300453654898</c:v>
                </c:pt>
                <c:pt idx="117">
                  <c:v>15.409944863583499</c:v>
                </c:pt>
                <c:pt idx="118">
                  <c:v>11.2800305974789</c:v>
                </c:pt>
                <c:pt idx="119">
                  <c:v>14.770011021495501</c:v>
                </c:pt>
                <c:pt idx="120">
                  <c:v>20.831870664711801</c:v>
                </c:pt>
                <c:pt idx="121">
                  <c:v>23.4401213858559</c:v>
                </c:pt>
                <c:pt idx="122">
                  <c:v>24.119839128387401</c:v>
                </c:pt>
                <c:pt idx="123">
                  <c:v>14.6418870512219</c:v>
                </c:pt>
                <c:pt idx="124">
                  <c:v>16.910021582769598</c:v>
                </c:pt>
                <c:pt idx="125">
                  <c:v>18.919628477860499</c:v>
                </c:pt>
                <c:pt idx="126">
                  <c:v>10.3403257445673</c:v>
                </c:pt>
                <c:pt idx="127">
                  <c:v>12.099645247643799</c:v>
                </c:pt>
                <c:pt idx="128">
                  <c:v>12.7701850400893</c:v>
                </c:pt>
                <c:pt idx="129">
                  <c:v>15.6356945927957</c:v>
                </c:pt>
                <c:pt idx="130">
                  <c:v>15.6197875528362</c:v>
                </c:pt>
                <c:pt idx="131">
                  <c:v>17.780717510204202</c:v>
                </c:pt>
                <c:pt idx="132">
                  <c:v>17.6302697898833</c:v>
                </c:pt>
                <c:pt idx="133">
                  <c:v>18.589673030105999</c:v>
                </c:pt>
                <c:pt idx="134">
                  <c:v>19.649810041010898</c:v>
                </c:pt>
                <c:pt idx="135">
                  <c:v>23.980321517205599</c:v>
                </c:pt>
                <c:pt idx="136">
                  <c:v>38.811659583049298</c:v>
                </c:pt>
                <c:pt idx="137">
                  <c:v>15.5100168532253</c:v>
                </c:pt>
                <c:pt idx="138">
                  <c:v>21.870168607145999</c:v>
                </c:pt>
                <c:pt idx="139">
                  <c:v>15.409981585113499</c:v>
                </c:pt>
                <c:pt idx="140">
                  <c:v>14.7700319233134</c:v>
                </c:pt>
                <c:pt idx="141">
                  <c:v>14.349934707331</c:v>
                </c:pt>
                <c:pt idx="142">
                  <c:v>12.5499886488115</c:v>
                </c:pt>
                <c:pt idx="143">
                  <c:v>15.939974995257501</c:v>
                </c:pt>
                <c:pt idx="144">
                  <c:v>19.457663731925901</c:v>
                </c:pt>
                <c:pt idx="145">
                  <c:v>19.632581194786201</c:v>
                </c:pt>
                <c:pt idx="146">
                  <c:v>22.6097674353258</c:v>
                </c:pt>
                <c:pt idx="147">
                  <c:v>25.9941525092216</c:v>
                </c:pt>
                <c:pt idx="148">
                  <c:v>28.155636802060901</c:v>
                </c:pt>
                <c:pt idx="149">
                  <c:v>28.540252093151</c:v>
                </c:pt>
                <c:pt idx="150">
                  <c:v>27.729649661638</c:v>
                </c:pt>
                <c:pt idx="151">
                  <c:v>27.2435407735755</c:v>
                </c:pt>
                <c:pt idx="152">
                  <c:v>18.728250211410199</c:v>
                </c:pt>
                <c:pt idx="153">
                  <c:v>19.010965668214201</c:v>
                </c:pt>
                <c:pt idx="154">
                  <c:v>22.104699175808399</c:v>
                </c:pt>
                <c:pt idx="155">
                  <c:v>25.604979544004799</c:v>
                </c:pt>
                <c:pt idx="156">
                  <c:v>27.872489458306401</c:v>
                </c:pt>
                <c:pt idx="157">
                  <c:v>28.345273437332999</c:v>
                </c:pt>
                <c:pt idx="158">
                  <c:v>27.599117399977199</c:v>
                </c:pt>
                <c:pt idx="159">
                  <c:v>27.1505950811041</c:v>
                </c:pt>
                <c:pt idx="160">
                  <c:v>18.036754671378599</c:v>
                </c:pt>
                <c:pt idx="161">
                  <c:v>18.627351452745501</c:v>
                </c:pt>
                <c:pt idx="162">
                  <c:v>21.9757023159653</c:v>
                </c:pt>
                <c:pt idx="163">
                  <c:v>25.651370177303601</c:v>
                </c:pt>
                <c:pt idx="164">
                  <c:v>27.996938647967799</c:v>
                </c:pt>
                <c:pt idx="165">
                  <c:v>28.442550464309399</c:v>
                </c:pt>
                <c:pt idx="166">
                  <c:v>27.5672862725167</c:v>
                </c:pt>
                <c:pt idx="167">
                  <c:v>26.901722541671798</c:v>
                </c:pt>
                <c:pt idx="168">
                  <c:v>17.261329350108898</c:v>
                </c:pt>
                <c:pt idx="169">
                  <c:v>17.951142561647298</c:v>
                </c:pt>
                <c:pt idx="170">
                  <c:v>21.408493779355801</c:v>
                </c:pt>
                <c:pt idx="171">
                  <c:v>25.1939745283306</c:v>
                </c:pt>
                <c:pt idx="172">
                  <c:v>27.641286597929</c:v>
                </c:pt>
                <c:pt idx="173">
                  <c:v>28.172796798376901</c:v>
                </c:pt>
                <c:pt idx="174">
                  <c:v>27.361789959084302</c:v>
                </c:pt>
                <c:pt idx="175">
                  <c:v>26.7356308025281</c:v>
                </c:pt>
                <c:pt idx="176">
                  <c:v>16.5605096251237</c:v>
                </c:pt>
                <c:pt idx="177">
                  <c:v>17.544695859007199</c:v>
                </c:pt>
                <c:pt idx="178">
                  <c:v>21.241418909154</c:v>
                </c:pt>
                <c:pt idx="179">
                  <c:v>25.189314917148199</c:v>
                </c:pt>
                <c:pt idx="180">
                  <c:v>27.706781629916701</c:v>
                </c:pt>
                <c:pt idx="181">
                  <c:v>28.209373419316599</c:v>
                </c:pt>
                <c:pt idx="182">
                  <c:v>27.272939860380401</c:v>
                </c:pt>
                <c:pt idx="183">
                  <c:v>26.436573363358399</c:v>
                </c:pt>
                <c:pt idx="184">
                  <c:v>15.7404792994929</c:v>
                </c:pt>
                <c:pt idx="185">
                  <c:v>16.815175409130301</c:v>
                </c:pt>
                <c:pt idx="186">
                  <c:v>20.613208295915499</c:v>
                </c:pt>
                <c:pt idx="187">
                  <c:v>24.664684888033499</c:v>
                </c:pt>
                <c:pt idx="188">
                  <c:v>27.279469433164099</c:v>
                </c:pt>
                <c:pt idx="189">
                  <c:v>27.865562835973702</c:v>
                </c:pt>
                <c:pt idx="190">
                  <c:v>26.9930969455271</c:v>
                </c:pt>
                <c:pt idx="191">
                  <c:v>26.197883287848398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4A-EA42-B7BB-8C31BE543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376320"/>
        <c:axId val="158378240"/>
      </c:scatterChart>
      <c:valAx>
        <c:axId val="15837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Observed Fruit Phosphorus (%)</a:t>
                </a:r>
                <a:endParaRPr lang="en-GB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58378240"/>
        <c:crosses val="autoZero"/>
        <c:crossBetween val="midCat"/>
      </c:valAx>
      <c:valAx>
        <c:axId val="1583782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Predicted Fruit Phosphorus (%)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83763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'Soil Phosphorus'!$AC$1</c:f>
              <c:strCache>
                <c:ptCount val="1"/>
                <c:pt idx="0">
                  <c:v>Leaf Phosphorus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11732638888888888"/>
                  <c:y val="3.7153689122193059E-3"/>
                </c:manualLayout>
              </c:layout>
              <c:numFmt formatCode="General" sourceLinked="0"/>
            </c:trendlineLbl>
          </c:trendline>
          <c:xVal>
            <c:numRef>
              <c:f>'Soil Phosphorus'!$W$2:$W$193</c:f>
              <c:numCache>
                <c:formatCode>0.00</c:formatCode>
                <c:ptCount val="192"/>
                <c:pt idx="0">
                  <c:v>28.670849999999998</c:v>
                </c:pt>
                <c:pt idx="1">
                  <c:v>28.528749999999999</c:v>
                </c:pt>
                <c:pt idx="2">
                  <c:v>28.95505</c:v>
                </c:pt>
                <c:pt idx="3">
                  <c:v>28.752050000000001</c:v>
                </c:pt>
                <c:pt idx="4">
                  <c:v>27.119349999999997</c:v>
                </c:pt>
                <c:pt idx="5">
                  <c:v>27.300599999999999</c:v>
                </c:pt>
                <c:pt idx="6">
                  <c:v>27.468074999999999</c:v>
                </c:pt>
                <c:pt idx="7">
                  <c:v>27.41225</c:v>
                </c:pt>
                <c:pt idx="8">
                  <c:v>29.327699999999997</c:v>
                </c:pt>
                <c:pt idx="9">
                  <c:v>29.304500000000001</c:v>
                </c:pt>
                <c:pt idx="10">
                  <c:v>29.372649999999997</c:v>
                </c:pt>
                <c:pt idx="11">
                  <c:v>29.3248</c:v>
                </c:pt>
                <c:pt idx="12">
                  <c:v>29.127600000000001</c:v>
                </c:pt>
                <c:pt idx="13">
                  <c:v>29.503150000000002</c:v>
                </c:pt>
                <c:pt idx="14">
                  <c:v>29.542300000000001</c:v>
                </c:pt>
                <c:pt idx="15">
                  <c:v>29.339300000000001</c:v>
                </c:pt>
                <c:pt idx="16">
                  <c:v>26.991024999999997</c:v>
                </c:pt>
                <c:pt idx="17">
                  <c:v>27.3064</c:v>
                </c:pt>
                <c:pt idx="18">
                  <c:v>27.453575000000001</c:v>
                </c:pt>
                <c:pt idx="19">
                  <c:v>27.262899999999998</c:v>
                </c:pt>
                <c:pt idx="20">
                  <c:v>28.636775</c:v>
                </c:pt>
                <c:pt idx="21">
                  <c:v>28.702749999999998</c:v>
                </c:pt>
                <c:pt idx="22">
                  <c:v>28.6723</c:v>
                </c:pt>
                <c:pt idx="23">
                  <c:v>28.943450000000002</c:v>
                </c:pt>
                <c:pt idx="24">
                  <c:v>28.694775</c:v>
                </c:pt>
                <c:pt idx="25">
                  <c:v>28.703475000000001</c:v>
                </c:pt>
                <c:pt idx="26">
                  <c:v>28.657074999999999</c:v>
                </c:pt>
                <c:pt idx="27">
                  <c:v>28.65925</c:v>
                </c:pt>
                <c:pt idx="28">
                  <c:v>27.252025</c:v>
                </c:pt>
                <c:pt idx="29">
                  <c:v>27.265799999999999</c:v>
                </c:pt>
                <c:pt idx="30">
                  <c:v>27.396299999999997</c:v>
                </c:pt>
                <c:pt idx="31">
                  <c:v>27.267249999999997</c:v>
                </c:pt>
                <c:pt idx="32">
                  <c:v>28.715799999999998</c:v>
                </c:pt>
                <c:pt idx="33">
                  <c:v>29.355249999999995</c:v>
                </c:pt>
                <c:pt idx="34">
                  <c:v>29.856950000000001</c:v>
                </c:pt>
                <c:pt idx="35">
                  <c:v>29.313200000000002</c:v>
                </c:pt>
                <c:pt idx="36">
                  <c:v>29.140650000000001</c:v>
                </c:pt>
                <c:pt idx="37">
                  <c:v>29.350899999999996</c:v>
                </c:pt>
                <c:pt idx="38">
                  <c:v>29.329149999999998</c:v>
                </c:pt>
                <c:pt idx="39">
                  <c:v>29.485749999999999</c:v>
                </c:pt>
                <c:pt idx="40">
                  <c:v>27.302050000000001</c:v>
                </c:pt>
                <c:pt idx="41">
                  <c:v>27.526074999999999</c:v>
                </c:pt>
                <c:pt idx="42">
                  <c:v>27.288274999999995</c:v>
                </c:pt>
                <c:pt idx="43">
                  <c:v>27.2803</c:v>
                </c:pt>
                <c:pt idx="44">
                  <c:v>28.657799999999998</c:v>
                </c:pt>
                <c:pt idx="45">
                  <c:v>28.781774999999996</c:v>
                </c:pt>
                <c:pt idx="46">
                  <c:v>28.904299999999999</c:v>
                </c:pt>
                <c:pt idx="47">
                  <c:v>28.678825</c:v>
                </c:pt>
                <c:pt idx="48">
                  <c:v>28.483799999999995</c:v>
                </c:pt>
                <c:pt idx="49">
                  <c:v>28.625899999999994</c:v>
                </c:pt>
                <c:pt idx="50">
                  <c:v>28.828899999999997</c:v>
                </c:pt>
                <c:pt idx="51">
                  <c:v>28.723050000000001</c:v>
                </c:pt>
                <c:pt idx="52">
                  <c:v>26.988849999999999</c:v>
                </c:pt>
                <c:pt idx="53">
                  <c:v>27.05265</c:v>
                </c:pt>
                <c:pt idx="54">
                  <c:v>27.312200000000001</c:v>
                </c:pt>
                <c:pt idx="55">
                  <c:v>27.291174999999999</c:v>
                </c:pt>
                <c:pt idx="56">
                  <c:v>29.10585</c:v>
                </c:pt>
                <c:pt idx="57">
                  <c:v>29.321899999999999</c:v>
                </c:pt>
                <c:pt idx="58">
                  <c:v>29.381349999999998</c:v>
                </c:pt>
                <c:pt idx="59">
                  <c:v>29.126149999999999</c:v>
                </c:pt>
                <c:pt idx="60">
                  <c:v>29.136300000000002</c:v>
                </c:pt>
                <c:pt idx="61">
                  <c:v>29.335674999999998</c:v>
                </c:pt>
                <c:pt idx="62">
                  <c:v>29.121799999999997</c:v>
                </c:pt>
                <c:pt idx="63">
                  <c:v>29.036249999999995</c:v>
                </c:pt>
                <c:pt idx="64">
                  <c:v>27.210699999999996</c:v>
                </c:pt>
                <c:pt idx="65">
                  <c:v>27.326699999999999</c:v>
                </c:pt>
                <c:pt idx="66">
                  <c:v>27.274499999999996</c:v>
                </c:pt>
                <c:pt idx="67">
                  <c:v>27.605824999999999</c:v>
                </c:pt>
                <c:pt idx="68">
                  <c:v>28.490325000000002</c:v>
                </c:pt>
                <c:pt idx="69">
                  <c:v>28.7303</c:v>
                </c:pt>
                <c:pt idx="70">
                  <c:v>28.74915</c:v>
                </c:pt>
                <c:pt idx="71">
                  <c:v>28.720149999999997</c:v>
                </c:pt>
                <c:pt idx="72">
                  <c:v>16.73</c:v>
                </c:pt>
                <c:pt idx="73">
                  <c:v>18.149999999999999</c:v>
                </c:pt>
                <c:pt idx="74">
                  <c:v>17.64</c:v>
                </c:pt>
                <c:pt idx="75">
                  <c:v>14.6</c:v>
                </c:pt>
                <c:pt idx="76">
                  <c:v>21.37</c:v>
                </c:pt>
                <c:pt idx="77">
                  <c:v>21.01</c:v>
                </c:pt>
                <c:pt idx="78">
                  <c:v>20.83</c:v>
                </c:pt>
                <c:pt idx="79">
                  <c:v>18.21</c:v>
                </c:pt>
                <c:pt idx="80">
                  <c:v>15.88</c:v>
                </c:pt>
                <c:pt idx="81">
                  <c:v>16.45</c:v>
                </c:pt>
                <c:pt idx="82">
                  <c:v>19.760000000000002</c:v>
                </c:pt>
                <c:pt idx="83">
                  <c:v>16.12</c:v>
                </c:pt>
                <c:pt idx="84">
                  <c:v>19.773</c:v>
                </c:pt>
                <c:pt idx="85">
                  <c:v>19.675000000000001</c:v>
                </c:pt>
                <c:pt idx="86">
                  <c:v>19.969000000000001</c:v>
                </c:pt>
                <c:pt idx="87">
                  <c:v>19.829000000000001</c:v>
                </c:pt>
                <c:pt idx="88">
                  <c:v>18.702999999999999</c:v>
                </c:pt>
                <c:pt idx="89">
                  <c:v>18.827999999999999</c:v>
                </c:pt>
                <c:pt idx="90">
                  <c:v>18.9435</c:v>
                </c:pt>
                <c:pt idx="91">
                  <c:v>18.905000000000001</c:v>
                </c:pt>
                <c:pt idx="92">
                  <c:v>20.225999999999999</c:v>
                </c:pt>
                <c:pt idx="93">
                  <c:v>20.21</c:v>
                </c:pt>
                <c:pt idx="94">
                  <c:v>20.256999999999998</c:v>
                </c:pt>
                <c:pt idx="95">
                  <c:v>20.224</c:v>
                </c:pt>
                <c:pt idx="96">
                  <c:v>20.260000000000002</c:v>
                </c:pt>
                <c:pt idx="97">
                  <c:v>15.96</c:v>
                </c:pt>
                <c:pt idx="98">
                  <c:v>19.97</c:v>
                </c:pt>
                <c:pt idx="99">
                  <c:v>19.46</c:v>
                </c:pt>
                <c:pt idx="100">
                  <c:v>23.5</c:v>
                </c:pt>
                <c:pt idx="101">
                  <c:v>23.83</c:v>
                </c:pt>
                <c:pt idx="102">
                  <c:v>16.350000000000001</c:v>
                </c:pt>
                <c:pt idx="103">
                  <c:v>14.68</c:v>
                </c:pt>
                <c:pt idx="104">
                  <c:v>17.329999999999998</c:v>
                </c:pt>
                <c:pt idx="105">
                  <c:v>18.899999999999999</c:v>
                </c:pt>
                <c:pt idx="106">
                  <c:v>19.850000000000001</c:v>
                </c:pt>
                <c:pt idx="107">
                  <c:v>34.39</c:v>
                </c:pt>
                <c:pt idx="108">
                  <c:v>19.7895</c:v>
                </c:pt>
                <c:pt idx="109">
                  <c:v>19.795500000000001</c:v>
                </c:pt>
                <c:pt idx="110">
                  <c:v>19.763500000000001</c:v>
                </c:pt>
                <c:pt idx="111">
                  <c:v>19.765000000000001</c:v>
                </c:pt>
                <c:pt idx="112">
                  <c:v>18.794499999999999</c:v>
                </c:pt>
                <c:pt idx="113">
                  <c:v>18.803999999999998</c:v>
                </c:pt>
                <c:pt idx="114">
                  <c:v>18.893999999999998</c:v>
                </c:pt>
                <c:pt idx="115">
                  <c:v>18.805</c:v>
                </c:pt>
                <c:pt idx="116">
                  <c:v>19.803999999999998</c:v>
                </c:pt>
                <c:pt idx="117">
                  <c:v>20.244999999999997</c:v>
                </c:pt>
                <c:pt idx="118">
                  <c:v>20.591000000000001</c:v>
                </c:pt>
                <c:pt idx="119">
                  <c:v>20.216000000000001</c:v>
                </c:pt>
                <c:pt idx="120">
                  <c:v>22.81</c:v>
                </c:pt>
                <c:pt idx="121">
                  <c:v>19.760000000000002</c:v>
                </c:pt>
                <c:pt idx="122">
                  <c:v>21.87</c:v>
                </c:pt>
                <c:pt idx="123">
                  <c:v>18.829999999999998</c:v>
                </c:pt>
                <c:pt idx="124">
                  <c:v>19.190000000000001</c:v>
                </c:pt>
                <c:pt idx="125">
                  <c:v>23.01</c:v>
                </c:pt>
                <c:pt idx="126">
                  <c:v>18.95</c:v>
                </c:pt>
                <c:pt idx="127">
                  <c:v>19.170000000000002</c:v>
                </c:pt>
                <c:pt idx="128">
                  <c:v>19.28</c:v>
                </c:pt>
                <c:pt idx="129">
                  <c:v>18.7</c:v>
                </c:pt>
                <c:pt idx="130">
                  <c:v>18.079999999999998</c:v>
                </c:pt>
                <c:pt idx="131">
                  <c:v>23.35</c:v>
                </c:pt>
                <c:pt idx="132">
                  <c:v>19.643999999999998</c:v>
                </c:pt>
                <c:pt idx="133">
                  <c:v>19.741999999999997</c:v>
                </c:pt>
                <c:pt idx="134">
                  <c:v>19.881999999999998</c:v>
                </c:pt>
                <c:pt idx="135">
                  <c:v>19.809000000000001</c:v>
                </c:pt>
                <c:pt idx="136">
                  <c:v>18.613</c:v>
                </c:pt>
                <c:pt idx="137">
                  <c:v>18.657</c:v>
                </c:pt>
                <c:pt idx="138">
                  <c:v>18.836000000000002</c:v>
                </c:pt>
                <c:pt idx="139">
                  <c:v>18.8215</c:v>
                </c:pt>
                <c:pt idx="140">
                  <c:v>20.073</c:v>
                </c:pt>
                <c:pt idx="141">
                  <c:v>20.222000000000001</c:v>
                </c:pt>
                <c:pt idx="142">
                  <c:v>20.262999999999998</c:v>
                </c:pt>
                <c:pt idx="143">
                  <c:v>20.087</c:v>
                </c:pt>
                <c:pt idx="144">
                  <c:v>19.503320062409401</c:v>
                </c:pt>
                <c:pt idx="145">
                  <c:v>21.826676999520799</c:v>
                </c:pt>
                <c:pt idx="146">
                  <c:v>25.2394294075239</c:v>
                </c:pt>
                <c:pt idx="147">
                  <c:v>28.018812420963599</c:v>
                </c:pt>
                <c:pt idx="148">
                  <c:v>29.2341147415537</c:v>
                </c:pt>
                <c:pt idx="149">
                  <c:v>28.9063643321097</c:v>
                </c:pt>
                <c:pt idx="150">
                  <c:v>27.950961887749202</c:v>
                </c:pt>
                <c:pt idx="151">
                  <c:v>27.922603784949398</c:v>
                </c:pt>
                <c:pt idx="152">
                  <c:v>19.038371080143499</c:v>
                </c:pt>
                <c:pt idx="153">
                  <c:v>21.346305240822499</c:v>
                </c:pt>
                <c:pt idx="154">
                  <c:v>24.7666643542908</c:v>
                </c:pt>
                <c:pt idx="155">
                  <c:v>27.5847388141447</c:v>
                </c:pt>
                <c:pt idx="156">
                  <c:v>28.875035157736502</c:v>
                </c:pt>
                <c:pt idx="157">
                  <c:v>28.659891471044901</c:v>
                </c:pt>
                <c:pt idx="158">
                  <c:v>27.851596899558</c:v>
                </c:pt>
                <c:pt idx="159">
                  <c:v>27.997460958871699</c:v>
                </c:pt>
                <c:pt idx="160">
                  <c:v>19.473111577448499</c:v>
                </c:pt>
                <c:pt idx="161">
                  <c:v>21.778257017180401</c:v>
                </c:pt>
                <c:pt idx="162">
                  <c:v>25.1664129769343</c:v>
                </c:pt>
                <c:pt idx="163">
                  <c:v>27.920896499610599</c:v>
                </c:pt>
                <c:pt idx="164">
                  <c:v>29.117557360892601</c:v>
                </c:pt>
                <c:pt idx="165">
                  <c:v>28.7834788998044</c:v>
                </c:pt>
                <c:pt idx="166">
                  <c:v>27.838681110241001</c:v>
                </c:pt>
                <c:pt idx="167">
                  <c:v>27.8403247665502</c:v>
                </c:pt>
                <c:pt idx="168">
                  <c:v>19.189688021862899</c:v>
                </c:pt>
                <c:pt idx="169">
                  <c:v>21.4782556169048</c:v>
                </c:pt>
                <c:pt idx="170">
                  <c:v>24.869778799475199</c:v>
                </c:pt>
                <c:pt idx="171">
                  <c:v>27.655869400750898</c:v>
                </c:pt>
                <c:pt idx="172">
                  <c:v>28.917970843860601</c:v>
                </c:pt>
                <c:pt idx="173">
                  <c:v>28.6849556449834</c:v>
                </c:pt>
                <c:pt idx="174">
                  <c:v>27.874274797561199</c:v>
                </c:pt>
                <c:pt idx="175">
                  <c:v>28.036266390910999</c:v>
                </c:pt>
                <c:pt idx="176">
                  <c:v>19.549834218421999</c:v>
                </c:pt>
                <c:pt idx="177">
                  <c:v>21.7984974051652</c:v>
                </c:pt>
                <c:pt idx="178">
                  <c:v>25.121816960359901</c:v>
                </c:pt>
                <c:pt idx="179">
                  <c:v>27.813461591988101</c:v>
                </c:pt>
                <c:pt idx="180">
                  <c:v>28.958926829036599</c:v>
                </c:pt>
                <c:pt idx="181">
                  <c:v>28.592872059374798</c:v>
                </c:pt>
                <c:pt idx="182">
                  <c:v>27.639847884769601</c:v>
                </c:pt>
                <c:pt idx="183">
                  <c:v>27.658056304480901</c:v>
                </c:pt>
                <c:pt idx="184">
                  <c:v>19.4483943720189</c:v>
                </c:pt>
                <c:pt idx="185">
                  <c:v>21.679377747634199</c:v>
                </c:pt>
                <c:pt idx="186">
                  <c:v>25.001849395957901</c:v>
                </c:pt>
                <c:pt idx="187">
                  <c:v>27.717998705527901</c:v>
                </c:pt>
                <c:pt idx="188">
                  <c:v>28.919281003411101</c:v>
                </c:pt>
                <c:pt idx="189">
                  <c:v>28.642619962880499</c:v>
                </c:pt>
                <c:pt idx="190">
                  <c:v>27.8105424304613</c:v>
                </c:pt>
                <c:pt idx="191">
                  <c:v>27.975001164139101</c:v>
                </c:pt>
              </c:numCache>
            </c:numRef>
          </c:xVal>
          <c:yVal>
            <c:numRef>
              <c:f>'Soil Phosphorus'!$AC$2:$AC$193</c:f>
              <c:numCache>
                <c:formatCode>General</c:formatCode>
                <c:ptCount val="192"/>
                <c:pt idx="0">
                  <c:v>28.7200007565934</c:v>
                </c:pt>
                <c:pt idx="1">
                  <c:v>28.5800009257472</c:v>
                </c:pt>
                <c:pt idx="2">
                  <c:v>29.0100281717217</c:v>
                </c:pt>
                <c:pt idx="3">
                  <c:v>28.800000260151698</c:v>
                </c:pt>
                <c:pt idx="4">
                  <c:v>27.170001608377699</c:v>
                </c:pt>
                <c:pt idx="5">
                  <c:v>27.350205697426301</c:v>
                </c:pt>
                <c:pt idx="6">
                  <c:v>27.419972690216799</c:v>
                </c:pt>
                <c:pt idx="7">
                  <c:v>27.460038113560199</c:v>
                </c:pt>
                <c:pt idx="8">
                  <c:v>29.2799975431282</c:v>
                </c:pt>
                <c:pt idx="9">
                  <c:v>29.249993060668999</c:v>
                </c:pt>
                <c:pt idx="10">
                  <c:v>29.420001409234398</c:v>
                </c:pt>
                <c:pt idx="11">
                  <c:v>29.2699907175924</c:v>
                </c:pt>
                <c:pt idx="12">
                  <c:v>29.0797920376984</c:v>
                </c:pt>
                <c:pt idx="13">
                  <c:v>29.449961997348201</c:v>
                </c:pt>
                <c:pt idx="14">
                  <c:v>29.590028573157401</c:v>
                </c:pt>
                <c:pt idx="15">
                  <c:v>29.390012312848</c:v>
                </c:pt>
                <c:pt idx="16">
                  <c:v>27.040311440864802</c:v>
                </c:pt>
                <c:pt idx="17">
                  <c:v>27.360093106274299</c:v>
                </c:pt>
                <c:pt idx="18">
                  <c:v>27.399998871559699</c:v>
                </c:pt>
                <c:pt idx="19">
                  <c:v>27.310016046546799</c:v>
                </c:pt>
                <c:pt idx="20">
                  <c:v>28.6900038365204</c:v>
                </c:pt>
                <c:pt idx="21">
                  <c:v>28.649995119031601</c:v>
                </c:pt>
                <c:pt idx="22">
                  <c:v>28.720002282288402</c:v>
                </c:pt>
                <c:pt idx="23">
                  <c:v>28.889990403957899</c:v>
                </c:pt>
                <c:pt idx="24">
                  <c:v>28.740005393729099</c:v>
                </c:pt>
                <c:pt idx="25">
                  <c:v>28.649876932250201</c:v>
                </c:pt>
                <c:pt idx="26">
                  <c:v>28.6099332385369</c:v>
                </c:pt>
                <c:pt idx="27">
                  <c:v>28.710004346296</c:v>
                </c:pt>
                <c:pt idx="28">
                  <c:v>27.300003910151801</c:v>
                </c:pt>
                <c:pt idx="29">
                  <c:v>27.101898784991999</c:v>
                </c:pt>
                <c:pt idx="30">
                  <c:v>27.4500819706263</c:v>
                </c:pt>
                <c:pt idx="31">
                  <c:v>27.320004695906899</c:v>
                </c:pt>
                <c:pt idx="32">
                  <c:v>28.7700206206374</c:v>
                </c:pt>
                <c:pt idx="33">
                  <c:v>29.4100408960356</c:v>
                </c:pt>
                <c:pt idx="34">
                  <c:v>29.4318982520712</c:v>
                </c:pt>
                <c:pt idx="35">
                  <c:v>29.3600004758684</c:v>
                </c:pt>
                <c:pt idx="36">
                  <c:v>29.089981789432201</c:v>
                </c:pt>
                <c:pt idx="37">
                  <c:v>29.299910442916001</c:v>
                </c:pt>
                <c:pt idx="38">
                  <c:v>29.279991244757301</c:v>
                </c:pt>
                <c:pt idx="39">
                  <c:v>29.439854156864001</c:v>
                </c:pt>
                <c:pt idx="40">
                  <c:v>27.260018263537599</c:v>
                </c:pt>
                <c:pt idx="41">
                  <c:v>27.5800047918428</c:v>
                </c:pt>
                <c:pt idx="42">
                  <c:v>27.340004574841799</c:v>
                </c:pt>
                <c:pt idx="43">
                  <c:v>27.330001071144199</c:v>
                </c:pt>
                <c:pt idx="44">
                  <c:v>28.541759742348798</c:v>
                </c:pt>
                <c:pt idx="45">
                  <c:v>28.780023424142101</c:v>
                </c:pt>
                <c:pt idx="46">
                  <c:v>28.849925460991599</c:v>
                </c:pt>
                <c:pt idx="47">
                  <c:v>28.669993079260198</c:v>
                </c:pt>
                <c:pt idx="48">
                  <c:v>28.530018940496301</c:v>
                </c:pt>
                <c:pt idx="49">
                  <c:v>28.680012113609202</c:v>
                </c:pt>
                <c:pt idx="50">
                  <c:v>28.779997264637601</c:v>
                </c:pt>
                <c:pt idx="51">
                  <c:v>28.770009028159901</c:v>
                </c:pt>
                <c:pt idx="52">
                  <c:v>26.9399976213443</c:v>
                </c:pt>
                <c:pt idx="53">
                  <c:v>27.101898784991999</c:v>
                </c:pt>
                <c:pt idx="54">
                  <c:v>27.259944400357899</c:v>
                </c:pt>
                <c:pt idx="55">
                  <c:v>27.324082624680202</c:v>
                </c:pt>
                <c:pt idx="56">
                  <c:v>29.160001262092202</c:v>
                </c:pt>
                <c:pt idx="57">
                  <c:v>29.370001655671</c:v>
                </c:pt>
                <c:pt idx="58">
                  <c:v>29.4318982520712</c:v>
                </c:pt>
                <c:pt idx="59">
                  <c:v>29.180001278325701</c:v>
                </c:pt>
                <c:pt idx="60">
                  <c:v>29.089981789432201</c:v>
                </c:pt>
                <c:pt idx="61">
                  <c:v>29.289897497873</c:v>
                </c:pt>
                <c:pt idx="62">
                  <c:v>29.170009375709299</c:v>
                </c:pt>
                <c:pt idx="63">
                  <c:v>29.0900023926241</c:v>
                </c:pt>
                <c:pt idx="64">
                  <c:v>27.260018263537599</c:v>
                </c:pt>
                <c:pt idx="65">
                  <c:v>27.380033126646399</c:v>
                </c:pt>
                <c:pt idx="66">
                  <c:v>27.219996772321899</c:v>
                </c:pt>
                <c:pt idx="67">
                  <c:v>27.660128806024002</c:v>
                </c:pt>
                <c:pt idx="68">
                  <c:v>28.541759742348798</c:v>
                </c:pt>
                <c:pt idx="69">
                  <c:v>28.780023424142101</c:v>
                </c:pt>
                <c:pt idx="70">
                  <c:v>28.704160619964899</c:v>
                </c:pt>
                <c:pt idx="71">
                  <c:v>28.669993079260198</c:v>
                </c:pt>
                <c:pt idx="72">
                  <c:v>16.780372884648202</c:v>
                </c:pt>
                <c:pt idx="73">
                  <c:v>18.099662708214499</c:v>
                </c:pt>
                <c:pt idx="74">
                  <c:v>17.589967118914199</c:v>
                </c:pt>
                <c:pt idx="75">
                  <c:v>14.5497937951311</c:v>
                </c:pt>
                <c:pt idx="76">
                  <c:v>21.352487075695599</c:v>
                </c:pt>
                <c:pt idx="77">
                  <c:v>20.959047024965098</c:v>
                </c:pt>
                <c:pt idx="78">
                  <c:v>18.578691355779601</c:v>
                </c:pt>
                <c:pt idx="79">
                  <c:v>18.1597546505411</c:v>
                </c:pt>
                <c:pt idx="80">
                  <c:v>15.8297205058436</c:v>
                </c:pt>
                <c:pt idx="81">
                  <c:v>18.8765037722752</c:v>
                </c:pt>
                <c:pt idx="82">
                  <c:v>18.304972889546899</c:v>
                </c:pt>
                <c:pt idx="83">
                  <c:v>19.4225275417907</c:v>
                </c:pt>
                <c:pt idx="84">
                  <c:v>19.719843455534701</c:v>
                </c:pt>
                <c:pt idx="85">
                  <c:v>19.628388619099098</c:v>
                </c:pt>
                <c:pt idx="86">
                  <c:v>19.919549898056701</c:v>
                </c:pt>
                <c:pt idx="87">
                  <c:v>20.641738488781801</c:v>
                </c:pt>
                <c:pt idx="88">
                  <c:v>18.6488245047668</c:v>
                </c:pt>
                <c:pt idx="89">
                  <c:v>18.8802316138467</c:v>
                </c:pt>
                <c:pt idx="90">
                  <c:v>18.8894012631912</c:v>
                </c:pt>
                <c:pt idx="91">
                  <c:v>18.881351987406202</c:v>
                </c:pt>
                <c:pt idx="92">
                  <c:v>20.2801129384811</c:v>
                </c:pt>
                <c:pt idx="93">
                  <c:v>20.2285094214865</c:v>
                </c:pt>
                <c:pt idx="94">
                  <c:v>20.3102964478248</c:v>
                </c:pt>
                <c:pt idx="95">
                  <c:v>20.270407393470599</c:v>
                </c:pt>
                <c:pt idx="96">
                  <c:v>20.311453996987598</c:v>
                </c:pt>
                <c:pt idx="97">
                  <c:v>16.0101411772022</c:v>
                </c:pt>
                <c:pt idx="98">
                  <c:v>20.0204399986448</c:v>
                </c:pt>
                <c:pt idx="99">
                  <c:v>19.408288399571301</c:v>
                </c:pt>
                <c:pt idx="100">
                  <c:v>23.449643455095799</c:v>
                </c:pt>
                <c:pt idx="101">
                  <c:v>23.880287714719799</c:v>
                </c:pt>
                <c:pt idx="102">
                  <c:v>16.400845675950499</c:v>
                </c:pt>
                <c:pt idx="103">
                  <c:v>14.7308727402778</c:v>
                </c:pt>
                <c:pt idx="104">
                  <c:v>17.279717338496098</c:v>
                </c:pt>
                <c:pt idx="105">
                  <c:v>19.7892745137733</c:v>
                </c:pt>
                <c:pt idx="106">
                  <c:v>19.799076467356102</c:v>
                </c:pt>
                <c:pt idx="107">
                  <c:v>32.854475565674697</c:v>
                </c:pt>
                <c:pt idx="108">
                  <c:v>19.840001382288001</c:v>
                </c:pt>
                <c:pt idx="109">
                  <c:v>19.0273951471445</c:v>
                </c:pt>
                <c:pt idx="110">
                  <c:v>19.810353473802898</c:v>
                </c:pt>
                <c:pt idx="111">
                  <c:v>19.820908338751298</c:v>
                </c:pt>
                <c:pt idx="112">
                  <c:v>18.7394381302726</c:v>
                </c:pt>
                <c:pt idx="113">
                  <c:v>19.086632041294301</c:v>
                </c:pt>
                <c:pt idx="114">
                  <c:v>18.941437189395899</c:v>
                </c:pt>
                <c:pt idx="115">
                  <c:v>17.725086465375501</c:v>
                </c:pt>
                <c:pt idx="116">
                  <c:v>19.850246838125699</c:v>
                </c:pt>
                <c:pt idx="117">
                  <c:v>20.300349626185199</c:v>
                </c:pt>
                <c:pt idx="118">
                  <c:v>20.640274952856402</c:v>
                </c:pt>
                <c:pt idx="119">
                  <c:v>20.2700397434532</c:v>
                </c:pt>
                <c:pt idx="120">
                  <c:v>20.311453996987598</c:v>
                </c:pt>
                <c:pt idx="121">
                  <c:v>19.810544261667701</c:v>
                </c:pt>
                <c:pt idx="122">
                  <c:v>21.819528024457799</c:v>
                </c:pt>
                <c:pt idx="123">
                  <c:v>19.753490459456899</c:v>
                </c:pt>
                <c:pt idx="124">
                  <c:v>19.240687685409199</c:v>
                </c:pt>
                <c:pt idx="125">
                  <c:v>20.8442743887028</c:v>
                </c:pt>
                <c:pt idx="126">
                  <c:v>19.193183631517702</c:v>
                </c:pt>
                <c:pt idx="127">
                  <c:v>19.1198916184381</c:v>
                </c:pt>
                <c:pt idx="128">
                  <c:v>19.330487963622101</c:v>
                </c:pt>
                <c:pt idx="129">
                  <c:v>18.751017755306801</c:v>
                </c:pt>
                <c:pt idx="130">
                  <c:v>19.929604435409502</c:v>
                </c:pt>
                <c:pt idx="131">
                  <c:v>19.340465256245299</c:v>
                </c:pt>
                <c:pt idx="132">
                  <c:v>19.602726472056901</c:v>
                </c:pt>
                <c:pt idx="133">
                  <c:v>19.197065636987698</c:v>
                </c:pt>
                <c:pt idx="134">
                  <c:v>19.931106009573401</c:v>
                </c:pt>
                <c:pt idx="135">
                  <c:v>19.7593135802163</c:v>
                </c:pt>
                <c:pt idx="136">
                  <c:v>18.6716271426797</c:v>
                </c:pt>
                <c:pt idx="137">
                  <c:v>18.710983729587099</c:v>
                </c:pt>
                <c:pt idx="138">
                  <c:v>18.7887598420503</c:v>
                </c:pt>
                <c:pt idx="139">
                  <c:v>18.870677596964299</c:v>
                </c:pt>
                <c:pt idx="140">
                  <c:v>20.019547924324701</c:v>
                </c:pt>
                <c:pt idx="141">
                  <c:v>20.169055318243601</c:v>
                </c:pt>
                <c:pt idx="142">
                  <c:v>20.2092718688547</c:v>
                </c:pt>
                <c:pt idx="143">
                  <c:v>20.039927491947601</c:v>
                </c:pt>
                <c:pt idx="144">
                  <c:v>19.503320062409401</c:v>
                </c:pt>
                <c:pt idx="145">
                  <c:v>21.826676999520799</c:v>
                </c:pt>
                <c:pt idx="146">
                  <c:v>25.2394294075239</c:v>
                </c:pt>
                <c:pt idx="147">
                  <c:v>28.018812420963599</c:v>
                </c:pt>
                <c:pt idx="148">
                  <c:v>29.2341147415537</c:v>
                </c:pt>
                <c:pt idx="149">
                  <c:v>28.9063643321097</c:v>
                </c:pt>
                <c:pt idx="150">
                  <c:v>27.950961887749202</c:v>
                </c:pt>
                <c:pt idx="151">
                  <c:v>27.922603784949398</c:v>
                </c:pt>
                <c:pt idx="152">
                  <c:v>19.038371080143499</c:v>
                </c:pt>
                <c:pt idx="153">
                  <c:v>21.346305240822499</c:v>
                </c:pt>
                <c:pt idx="154">
                  <c:v>24.7666643542908</c:v>
                </c:pt>
                <c:pt idx="155">
                  <c:v>27.5847388141447</c:v>
                </c:pt>
                <c:pt idx="156">
                  <c:v>28.875035157736502</c:v>
                </c:pt>
                <c:pt idx="157">
                  <c:v>28.659891471044901</c:v>
                </c:pt>
                <c:pt idx="158">
                  <c:v>27.851596899558</c:v>
                </c:pt>
                <c:pt idx="159">
                  <c:v>27.997460958871699</c:v>
                </c:pt>
                <c:pt idx="160">
                  <c:v>19.473111577448499</c:v>
                </c:pt>
                <c:pt idx="161">
                  <c:v>21.778257017180401</c:v>
                </c:pt>
                <c:pt idx="162">
                  <c:v>25.1664129769343</c:v>
                </c:pt>
                <c:pt idx="163">
                  <c:v>27.920896499610599</c:v>
                </c:pt>
                <c:pt idx="164">
                  <c:v>29.117557360892601</c:v>
                </c:pt>
                <c:pt idx="165">
                  <c:v>28.7834788998044</c:v>
                </c:pt>
                <c:pt idx="166">
                  <c:v>27.838681110241001</c:v>
                </c:pt>
                <c:pt idx="167">
                  <c:v>27.8403247665502</c:v>
                </c:pt>
                <c:pt idx="168">
                  <c:v>19.189688021862899</c:v>
                </c:pt>
                <c:pt idx="169">
                  <c:v>21.4782556169048</c:v>
                </c:pt>
                <c:pt idx="170">
                  <c:v>24.869778799475199</c:v>
                </c:pt>
                <c:pt idx="171">
                  <c:v>27.655869400750898</c:v>
                </c:pt>
                <c:pt idx="172">
                  <c:v>28.917970843860601</c:v>
                </c:pt>
                <c:pt idx="173">
                  <c:v>28.6849556449834</c:v>
                </c:pt>
                <c:pt idx="174">
                  <c:v>27.874274797561199</c:v>
                </c:pt>
                <c:pt idx="175">
                  <c:v>28.036266390910999</c:v>
                </c:pt>
                <c:pt idx="176">
                  <c:v>19.549834218421999</c:v>
                </c:pt>
                <c:pt idx="177">
                  <c:v>21.7984974051652</c:v>
                </c:pt>
                <c:pt idx="178">
                  <c:v>25.121816960359901</c:v>
                </c:pt>
                <c:pt idx="179">
                  <c:v>27.813461591988101</c:v>
                </c:pt>
                <c:pt idx="180">
                  <c:v>28.958926829036599</c:v>
                </c:pt>
                <c:pt idx="181">
                  <c:v>28.592872059374798</c:v>
                </c:pt>
                <c:pt idx="182">
                  <c:v>27.639847884769601</c:v>
                </c:pt>
                <c:pt idx="183">
                  <c:v>27.658056304480901</c:v>
                </c:pt>
                <c:pt idx="184">
                  <c:v>19.4483943720189</c:v>
                </c:pt>
                <c:pt idx="185">
                  <c:v>21.679377747634199</c:v>
                </c:pt>
                <c:pt idx="186">
                  <c:v>25.001849395957901</c:v>
                </c:pt>
                <c:pt idx="187">
                  <c:v>27.717998705527901</c:v>
                </c:pt>
                <c:pt idx="188">
                  <c:v>28.919281003411101</c:v>
                </c:pt>
                <c:pt idx="189">
                  <c:v>28.642619962880499</c:v>
                </c:pt>
                <c:pt idx="190">
                  <c:v>27.8105424304613</c:v>
                </c:pt>
                <c:pt idx="191">
                  <c:v>27.975001164139101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E0-4D4A-A152-BFA7BE096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030464"/>
        <c:axId val="158040832"/>
      </c:scatterChart>
      <c:valAx>
        <c:axId val="158030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Observed Leaf Phosphorus (%)</a:t>
                </a:r>
                <a:endParaRPr lang="en-GB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58040832"/>
        <c:crosses val="autoZero"/>
        <c:crossBetween val="midCat"/>
      </c:valAx>
      <c:valAx>
        <c:axId val="1580408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Predicted Leaf Phosphorus (%)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80304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'Soil Phosphorus'!$AD$1</c:f>
              <c:strCache>
                <c:ptCount val="1"/>
                <c:pt idx="0">
                  <c:v>Root Phosphorus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16173861111111112"/>
                  <c:y val="-9.1426071741032371E-4"/>
                </c:manualLayout>
              </c:layout>
              <c:numFmt formatCode="General" sourceLinked="0"/>
            </c:trendlineLbl>
          </c:trendline>
          <c:xVal>
            <c:numRef>
              <c:f>'Soil Phosphorus'!$X$2:$X$193</c:f>
              <c:numCache>
                <c:formatCode>0.00</c:formatCode>
                <c:ptCount val="192"/>
                <c:pt idx="0">
                  <c:v>22.474999999999998</c:v>
                </c:pt>
                <c:pt idx="1">
                  <c:v>27.984999999999999</c:v>
                </c:pt>
                <c:pt idx="2">
                  <c:v>25.084999999999994</c:v>
                </c:pt>
                <c:pt idx="3">
                  <c:v>26.679999999999996</c:v>
                </c:pt>
                <c:pt idx="4">
                  <c:v>30.014999999999997</c:v>
                </c:pt>
                <c:pt idx="5">
                  <c:v>23.635000000000002</c:v>
                </c:pt>
                <c:pt idx="6">
                  <c:v>13.049999999999999</c:v>
                </c:pt>
                <c:pt idx="7">
                  <c:v>22.764999999999997</c:v>
                </c:pt>
                <c:pt idx="8">
                  <c:v>14.935</c:v>
                </c:pt>
                <c:pt idx="9">
                  <c:v>25.084999999999994</c:v>
                </c:pt>
                <c:pt idx="10">
                  <c:v>21.75</c:v>
                </c:pt>
                <c:pt idx="11">
                  <c:v>31.464999999999996</c:v>
                </c:pt>
                <c:pt idx="12">
                  <c:v>27.55</c:v>
                </c:pt>
                <c:pt idx="13">
                  <c:v>27.55</c:v>
                </c:pt>
                <c:pt idx="14">
                  <c:v>21.895</c:v>
                </c:pt>
                <c:pt idx="15">
                  <c:v>36.25</c:v>
                </c:pt>
                <c:pt idx="16">
                  <c:v>55.534999999999997</c:v>
                </c:pt>
                <c:pt idx="17">
                  <c:v>24.65</c:v>
                </c:pt>
                <c:pt idx="18">
                  <c:v>30.45</c:v>
                </c:pt>
                <c:pt idx="19">
                  <c:v>23.2</c:v>
                </c:pt>
                <c:pt idx="20">
                  <c:v>22.764999999999997</c:v>
                </c:pt>
                <c:pt idx="21">
                  <c:v>24.65</c:v>
                </c:pt>
                <c:pt idx="22">
                  <c:v>17.689999999999998</c:v>
                </c:pt>
                <c:pt idx="23">
                  <c:v>22.764999999999997</c:v>
                </c:pt>
                <c:pt idx="24">
                  <c:v>22.91</c:v>
                </c:pt>
                <c:pt idx="25">
                  <c:v>26.534999999999997</c:v>
                </c:pt>
                <c:pt idx="26">
                  <c:v>27.55</c:v>
                </c:pt>
                <c:pt idx="27">
                  <c:v>27.984999999999999</c:v>
                </c:pt>
                <c:pt idx="28">
                  <c:v>30.45</c:v>
                </c:pt>
                <c:pt idx="29">
                  <c:v>24.65</c:v>
                </c:pt>
                <c:pt idx="30">
                  <c:v>14.064999999999998</c:v>
                </c:pt>
                <c:pt idx="31">
                  <c:v>24.65</c:v>
                </c:pt>
                <c:pt idx="32">
                  <c:v>15.514999999999999</c:v>
                </c:pt>
                <c:pt idx="33">
                  <c:v>23.490000000000002</c:v>
                </c:pt>
                <c:pt idx="34">
                  <c:v>26.099999999999998</c:v>
                </c:pt>
                <c:pt idx="35">
                  <c:v>27.55</c:v>
                </c:pt>
                <c:pt idx="36">
                  <c:v>27.55</c:v>
                </c:pt>
                <c:pt idx="37">
                  <c:v>27.55</c:v>
                </c:pt>
                <c:pt idx="38">
                  <c:v>21.75</c:v>
                </c:pt>
                <c:pt idx="39">
                  <c:v>33.35</c:v>
                </c:pt>
                <c:pt idx="40">
                  <c:v>56.55</c:v>
                </c:pt>
                <c:pt idx="41">
                  <c:v>24.65</c:v>
                </c:pt>
                <c:pt idx="42">
                  <c:v>33.35</c:v>
                </c:pt>
                <c:pt idx="43">
                  <c:v>22.764999999999997</c:v>
                </c:pt>
                <c:pt idx="44">
                  <c:v>23.635000000000002</c:v>
                </c:pt>
                <c:pt idx="45">
                  <c:v>21.75</c:v>
                </c:pt>
                <c:pt idx="46">
                  <c:v>15.95</c:v>
                </c:pt>
                <c:pt idx="47">
                  <c:v>20.734999999999999</c:v>
                </c:pt>
                <c:pt idx="48">
                  <c:v>22.764999999999997</c:v>
                </c:pt>
                <c:pt idx="49">
                  <c:v>28.564999999999998</c:v>
                </c:pt>
                <c:pt idx="50">
                  <c:v>25.664999999999999</c:v>
                </c:pt>
                <c:pt idx="51">
                  <c:v>26.534999999999997</c:v>
                </c:pt>
                <c:pt idx="52">
                  <c:v>30.45</c:v>
                </c:pt>
                <c:pt idx="53">
                  <c:v>26.099999999999998</c:v>
                </c:pt>
                <c:pt idx="54">
                  <c:v>13.339999999999998</c:v>
                </c:pt>
                <c:pt idx="55">
                  <c:v>21.75</c:v>
                </c:pt>
                <c:pt idx="56">
                  <c:v>15.95</c:v>
                </c:pt>
                <c:pt idx="57">
                  <c:v>25.664999999999999</c:v>
                </c:pt>
                <c:pt idx="58">
                  <c:v>22.764999999999997</c:v>
                </c:pt>
                <c:pt idx="59">
                  <c:v>27.55</c:v>
                </c:pt>
                <c:pt idx="60">
                  <c:v>24.65</c:v>
                </c:pt>
                <c:pt idx="61">
                  <c:v>26.099999999999998</c:v>
                </c:pt>
                <c:pt idx="62">
                  <c:v>27.55</c:v>
                </c:pt>
                <c:pt idx="63">
                  <c:v>33.35</c:v>
                </c:pt>
                <c:pt idx="64">
                  <c:v>53.65</c:v>
                </c:pt>
                <c:pt idx="65">
                  <c:v>21.75</c:v>
                </c:pt>
                <c:pt idx="66">
                  <c:v>30.45</c:v>
                </c:pt>
                <c:pt idx="67">
                  <c:v>21.75</c:v>
                </c:pt>
                <c:pt idx="68">
                  <c:v>20.734999999999999</c:v>
                </c:pt>
                <c:pt idx="69">
                  <c:v>20.3</c:v>
                </c:pt>
                <c:pt idx="70">
                  <c:v>17.835000000000001</c:v>
                </c:pt>
                <c:pt idx="71">
                  <c:v>22.474999999999998</c:v>
                </c:pt>
                <c:pt idx="72">
                  <c:v>21.71</c:v>
                </c:pt>
                <c:pt idx="73">
                  <c:v>22.92</c:v>
                </c:pt>
                <c:pt idx="74">
                  <c:v>24.059999999999995</c:v>
                </c:pt>
                <c:pt idx="75">
                  <c:v>20.090000000000003</c:v>
                </c:pt>
                <c:pt idx="76">
                  <c:v>20.740000000000002</c:v>
                </c:pt>
                <c:pt idx="77">
                  <c:v>21.370000000000005</c:v>
                </c:pt>
                <c:pt idx="78">
                  <c:v>10.480000000000002</c:v>
                </c:pt>
                <c:pt idx="79">
                  <c:v>10.78</c:v>
                </c:pt>
                <c:pt idx="80">
                  <c:v>11.800000000000002</c:v>
                </c:pt>
                <c:pt idx="81">
                  <c:v>15.020000000000001</c:v>
                </c:pt>
                <c:pt idx="82">
                  <c:v>16.829999999999998</c:v>
                </c:pt>
                <c:pt idx="83">
                  <c:v>18.730000000000004</c:v>
                </c:pt>
                <c:pt idx="84">
                  <c:v>18.600000000000001</c:v>
                </c:pt>
                <c:pt idx="85">
                  <c:v>18.600000000000001</c:v>
                </c:pt>
                <c:pt idx="86">
                  <c:v>14.7</c:v>
                </c:pt>
                <c:pt idx="87">
                  <c:v>24.6</c:v>
                </c:pt>
                <c:pt idx="88">
                  <c:v>37.9</c:v>
                </c:pt>
                <c:pt idx="89">
                  <c:v>16.600000000000001</c:v>
                </c:pt>
                <c:pt idx="90">
                  <c:v>20.6</c:v>
                </c:pt>
                <c:pt idx="91">
                  <c:v>15.6</c:v>
                </c:pt>
                <c:pt idx="92">
                  <c:v>15.299999999999999</c:v>
                </c:pt>
                <c:pt idx="93">
                  <c:v>16.600000000000001</c:v>
                </c:pt>
                <c:pt idx="94">
                  <c:v>11.799999999999999</c:v>
                </c:pt>
                <c:pt idx="95">
                  <c:v>15.299999999999999</c:v>
                </c:pt>
                <c:pt idx="96">
                  <c:v>19.620000000000005</c:v>
                </c:pt>
                <c:pt idx="97">
                  <c:v>20.39</c:v>
                </c:pt>
                <c:pt idx="98">
                  <c:v>21.759999999999998</c:v>
                </c:pt>
                <c:pt idx="99">
                  <c:v>17.840000000000003</c:v>
                </c:pt>
                <c:pt idx="100">
                  <c:v>18.730000000000004</c:v>
                </c:pt>
                <c:pt idx="101">
                  <c:v>19.82</c:v>
                </c:pt>
                <c:pt idx="102">
                  <c:v>9.8999999999999968</c:v>
                </c:pt>
                <c:pt idx="103">
                  <c:v>12.050000000000002</c:v>
                </c:pt>
                <c:pt idx="104">
                  <c:v>13.039999999999997</c:v>
                </c:pt>
                <c:pt idx="105">
                  <c:v>15.49</c:v>
                </c:pt>
                <c:pt idx="106">
                  <c:v>17.020000000000003</c:v>
                </c:pt>
                <c:pt idx="107">
                  <c:v>17.840000000000003</c:v>
                </c:pt>
                <c:pt idx="108">
                  <c:v>18.600000000000001</c:v>
                </c:pt>
                <c:pt idx="109">
                  <c:v>18.600000000000001</c:v>
                </c:pt>
                <c:pt idx="110">
                  <c:v>14.6</c:v>
                </c:pt>
                <c:pt idx="111">
                  <c:v>22.6</c:v>
                </c:pt>
                <c:pt idx="112">
                  <c:v>38.6</c:v>
                </c:pt>
                <c:pt idx="113">
                  <c:v>16.600000000000001</c:v>
                </c:pt>
                <c:pt idx="114">
                  <c:v>22.6</c:v>
                </c:pt>
                <c:pt idx="115">
                  <c:v>15.299999999999999</c:v>
                </c:pt>
                <c:pt idx="116">
                  <c:v>15.9</c:v>
                </c:pt>
                <c:pt idx="117">
                  <c:v>14.6</c:v>
                </c:pt>
                <c:pt idx="118">
                  <c:v>10.6</c:v>
                </c:pt>
                <c:pt idx="119">
                  <c:v>13.9</c:v>
                </c:pt>
                <c:pt idx="120">
                  <c:v>19.79</c:v>
                </c:pt>
                <c:pt idx="121">
                  <c:v>22.090000000000003</c:v>
                </c:pt>
                <c:pt idx="122">
                  <c:v>22.82</c:v>
                </c:pt>
                <c:pt idx="123">
                  <c:v>13.78</c:v>
                </c:pt>
                <c:pt idx="124">
                  <c:v>15.92</c:v>
                </c:pt>
                <c:pt idx="125">
                  <c:v>17.910000000000004</c:v>
                </c:pt>
                <c:pt idx="126">
                  <c:v>9.7199999999999971</c:v>
                </c:pt>
                <c:pt idx="127">
                  <c:v>11.469999999999997</c:v>
                </c:pt>
                <c:pt idx="128">
                  <c:v>12.009999999999996</c:v>
                </c:pt>
                <c:pt idx="129">
                  <c:v>13.67</c:v>
                </c:pt>
                <c:pt idx="130">
                  <c:v>14.800000000000002</c:v>
                </c:pt>
                <c:pt idx="131">
                  <c:v>16.740000000000002</c:v>
                </c:pt>
                <c:pt idx="132">
                  <c:v>16.600000000000001</c:v>
                </c:pt>
                <c:pt idx="133">
                  <c:v>17.600000000000001</c:v>
                </c:pt>
                <c:pt idx="134">
                  <c:v>18.600000000000001</c:v>
                </c:pt>
                <c:pt idx="135">
                  <c:v>22.6</c:v>
                </c:pt>
                <c:pt idx="136">
                  <c:v>36.6</c:v>
                </c:pt>
                <c:pt idx="137">
                  <c:v>14.6</c:v>
                </c:pt>
                <c:pt idx="138">
                  <c:v>20.6</c:v>
                </c:pt>
                <c:pt idx="139">
                  <c:v>14.6</c:v>
                </c:pt>
                <c:pt idx="140">
                  <c:v>13.9</c:v>
                </c:pt>
                <c:pt idx="141">
                  <c:v>13.6</c:v>
                </c:pt>
                <c:pt idx="142">
                  <c:v>11.9</c:v>
                </c:pt>
                <c:pt idx="143">
                  <c:v>15.1</c:v>
                </c:pt>
                <c:pt idx="144">
                  <c:v>18.580001036158698</c:v>
                </c:pt>
                <c:pt idx="145">
                  <c:v>19.386526973189198</c:v>
                </c:pt>
                <c:pt idx="146">
                  <c:v>22.753146259960499</c:v>
                </c:pt>
                <c:pt idx="147">
                  <c:v>25.755661756231898</c:v>
                </c:pt>
                <c:pt idx="148">
                  <c:v>26.798394279029299</c:v>
                </c:pt>
                <c:pt idx="149">
                  <c:v>25.859269160548699</c:v>
                </c:pt>
                <c:pt idx="150">
                  <c:v>24.2029487662317</c:v>
                </c:pt>
                <c:pt idx="151">
                  <c:v>23.709872070988801</c:v>
                </c:pt>
                <c:pt idx="152">
                  <c:v>18.238235998515499</c:v>
                </c:pt>
                <c:pt idx="153">
                  <c:v>18.521778381177299</c:v>
                </c:pt>
                <c:pt idx="154">
                  <c:v>21.595306389618202</c:v>
                </c:pt>
                <c:pt idx="155">
                  <c:v>24.5825163831365</c:v>
                </c:pt>
                <c:pt idx="156">
                  <c:v>25.9013704309878</c:v>
                </c:pt>
                <c:pt idx="157">
                  <c:v>25.5065799082609</c:v>
                </c:pt>
                <c:pt idx="158">
                  <c:v>24.606024220953799</c:v>
                </c:pt>
                <c:pt idx="159">
                  <c:v>24.998312535434302</c:v>
                </c:pt>
                <c:pt idx="160">
                  <c:v>17.087570356238398</c:v>
                </c:pt>
                <c:pt idx="161">
                  <c:v>17.365205989359801</c:v>
                </c:pt>
                <c:pt idx="162">
                  <c:v>20.465830224901399</c:v>
                </c:pt>
                <c:pt idx="163">
                  <c:v>23.531310782037099</c:v>
                </c:pt>
                <c:pt idx="164">
                  <c:v>24.992990875242501</c:v>
                </c:pt>
                <c:pt idx="165">
                  <c:v>24.8098991511511</c:v>
                </c:pt>
                <c:pt idx="166">
                  <c:v>24.182686663355099</c:v>
                </c:pt>
                <c:pt idx="167">
                  <c:v>24.891276068080099</c:v>
                </c:pt>
                <c:pt idx="168">
                  <c:v>16.729332565135898</c:v>
                </c:pt>
                <c:pt idx="169">
                  <c:v>16.453097565893199</c:v>
                </c:pt>
                <c:pt idx="170">
                  <c:v>19.2275703254241</c:v>
                </c:pt>
                <c:pt idx="171">
                  <c:v>22.244674504363999</c:v>
                </c:pt>
                <c:pt idx="172">
                  <c:v>23.951688108893499</c:v>
                </c:pt>
                <c:pt idx="173">
                  <c:v>24.286588409288498</c:v>
                </c:pt>
                <c:pt idx="174">
                  <c:v>24.3950246644077</c:v>
                </c:pt>
                <c:pt idx="175">
                  <c:v>25.976290772027401</c:v>
                </c:pt>
                <c:pt idx="176">
                  <c:v>15.4737989968076</c:v>
                </c:pt>
                <c:pt idx="177">
                  <c:v>15.1592210584573</c:v>
                </c:pt>
                <c:pt idx="178">
                  <c:v>17.926848159757899</c:v>
                </c:pt>
                <c:pt idx="179">
                  <c:v>20.994866717778301</c:v>
                </c:pt>
                <c:pt idx="180">
                  <c:v>22.828873239110699</c:v>
                </c:pt>
                <c:pt idx="181">
                  <c:v>23.372238110223901</c:v>
                </c:pt>
                <c:pt idx="182">
                  <c:v>23.761082752095302</c:v>
                </c:pt>
                <c:pt idx="183">
                  <c:v>25.671725007946002</c:v>
                </c:pt>
                <c:pt idx="184">
                  <c:v>15.099879335856301</c:v>
                </c:pt>
                <c:pt idx="185">
                  <c:v>14.2018333089605</c:v>
                </c:pt>
                <c:pt idx="186">
                  <c:v>16.6110575415046</c:v>
                </c:pt>
                <c:pt idx="187">
                  <c:v>19.597842118388701</c:v>
                </c:pt>
                <c:pt idx="188">
                  <c:v>21.645969922716699</c:v>
                </c:pt>
                <c:pt idx="189">
                  <c:v>22.6799604134163</c:v>
                </c:pt>
                <c:pt idx="190">
                  <c:v>23.782826414205001</c:v>
                </c:pt>
                <c:pt idx="191">
                  <c:v>26.5516270770846</c:v>
                </c:pt>
              </c:numCache>
            </c:numRef>
          </c:xVal>
          <c:yVal>
            <c:numRef>
              <c:f>'Soil Phosphorus'!$AD$2:$AD$193</c:f>
              <c:numCache>
                <c:formatCode>General</c:formatCode>
                <c:ptCount val="192"/>
                <c:pt idx="0">
                  <c:v>22.530000454477499</c:v>
                </c:pt>
                <c:pt idx="1">
                  <c:v>27.939995046173099</c:v>
                </c:pt>
                <c:pt idx="2">
                  <c:v>25.039841881391901</c:v>
                </c:pt>
                <c:pt idx="3">
                  <c:v>26.730002447007401</c:v>
                </c:pt>
                <c:pt idx="4">
                  <c:v>29.969999262343201</c:v>
                </c:pt>
                <c:pt idx="5">
                  <c:v>23.589622996176001</c:v>
                </c:pt>
                <c:pt idx="6">
                  <c:v>13.1001468354112</c:v>
                </c:pt>
                <c:pt idx="7">
                  <c:v>22.820016402220901</c:v>
                </c:pt>
                <c:pt idx="8">
                  <c:v>14.990008155878799</c:v>
                </c:pt>
                <c:pt idx="9">
                  <c:v>25.140014344961099</c:v>
                </c:pt>
                <c:pt idx="10">
                  <c:v>21.800000723149299</c:v>
                </c:pt>
                <c:pt idx="11">
                  <c:v>31.419963704475499</c:v>
                </c:pt>
                <c:pt idx="12">
                  <c:v>27.600616377630601</c:v>
                </c:pt>
                <c:pt idx="13">
                  <c:v>27.499905297462298</c:v>
                </c:pt>
                <c:pt idx="14">
                  <c:v>21.950045158983901</c:v>
                </c:pt>
                <c:pt idx="15">
                  <c:v>36.300046917489098</c:v>
                </c:pt>
                <c:pt idx="16">
                  <c:v>55.488828812488997</c:v>
                </c:pt>
                <c:pt idx="17">
                  <c:v>24.700011891468101</c:v>
                </c:pt>
                <c:pt idx="18">
                  <c:v>30.5000017907509</c:v>
                </c:pt>
                <c:pt idx="19">
                  <c:v>23.2500887084359</c:v>
                </c:pt>
                <c:pt idx="20">
                  <c:v>22.820042223528102</c:v>
                </c:pt>
                <c:pt idx="21">
                  <c:v>24.599893934931199</c:v>
                </c:pt>
                <c:pt idx="22">
                  <c:v>17.740004244629901</c:v>
                </c:pt>
                <c:pt idx="23">
                  <c:v>22.719891244173599</c:v>
                </c:pt>
                <c:pt idx="24">
                  <c:v>22.859970012475099</c:v>
                </c:pt>
                <c:pt idx="25">
                  <c:v>26.590221620388501</c:v>
                </c:pt>
                <c:pt idx="26">
                  <c:v>27.499968302463099</c:v>
                </c:pt>
                <c:pt idx="27">
                  <c:v>28.040001254559801</c:v>
                </c:pt>
                <c:pt idx="28">
                  <c:v>30.399992281331901</c:v>
                </c:pt>
                <c:pt idx="29">
                  <c:v>24.701898061919099</c:v>
                </c:pt>
                <c:pt idx="30">
                  <c:v>14.0199943709632</c:v>
                </c:pt>
                <c:pt idx="31">
                  <c:v>24.700003181346698</c:v>
                </c:pt>
                <c:pt idx="32">
                  <c:v>15.469991431143001</c:v>
                </c:pt>
                <c:pt idx="33">
                  <c:v>23.439960136172498</c:v>
                </c:pt>
                <c:pt idx="34">
                  <c:v>26.0481371670245</c:v>
                </c:pt>
                <c:pt idx="35">
                  <c:v>27.4999998075983</c:v>
                </c:pt>
                <c:pt idx="36">
                  <c:v>27.4981287342641</c:v>
                </c:pt>
                <c:pt idx="37">
                  <c:v>27.4999825708122</c:v>
                </c:pt>
                <c:pt idx="38">
                  <c:v>21.800010519121599</c:v>
                </c:pt>
                <c:pt idx="39">
                  <c:v>33.299939336438101</c:v>
                </c:pt>
                <c:pt idx="40">
                  <c:v>53.701876411523997</c:v>
                </c:pt>
                <c:pt idx="41">
                  <c:v>24.599998273172499</c:v>
                </c:pt>
                <c:pt idx="42">
                  <c:v>33.299923284749198</c:v>
                </c:pt>
                <c:pt idx="43">
                  <c:v>22.719997409059498</c:v>
                </c:pt>
                <c:pt idx="44">
                  <c:v>23.588693327971299</c:v>
                </c:pt>
                <c:pt idx="45">
                  <c:v>20.351382043152299</c:v>
                </c:pt>
                <c:pt idx="46">
                  <c:v>15.899986604083599</c:v>
                </c:pt>
                <c:pt idx="47">
                  <c:v>22.428139294781101</c:v>
                </c:pt>
                <c:pt idx="48">
                  <c:v>22.719990975368098</c:v>
                </c:pt>
                <c:pt idx="49">
                  <c:v>28.620011918576999</c:v>
                </c:pt>
                <c:pt idx="50">
                  <c:v>25.6199977744335</c:v>
                </c:pt>
                <c:pt idx="51">
                  <c:v>26.489946985333599</c:v>
                </c:pt>
                <c:pt idx="52">
                  <c:v>30.500000082824599</c:v>
                </c:pt>
                <c:pt idx="53">
                  <c:v>24.701898061919099</c:v>
                </c:pt>
                <c:pt idx="54">
                  <c:v>13.3902935515849</c:v>
                </c:pt>
                <c:pt idx="55">
                  <c:v>21.699993535250599</c:v>
                </c:pt>
                <c:pt idx="56">
                  <c:v>15.899999074012401</c:v>
                </c:pt>
                <c:pt idx="57">
                  <c:v>25.619994958660701</c:v>
                </c:pt>
                <c:pt idx="58">
                  <c:v>26.0481371670245</c:v>
                </c:pt>
                <c:pt idx="59">
                  <c:v>27.499999508493399</c:v>
                </c:pt>
                <c:pt idx="60">
                  <c:v>27.4981287342641</c:v>
                </c:pt>
                <c:pt idx="61">
                  <c:v>26.0498903498716</c:v>
                </c:pt>
                <c:pt idx="62">
                  <c:v>27.499660285296699</c:v>
                </c:pt>
                <c:pt idx="63">
                  <c:v>33.299990037976599</c:v>
                </c:pt>
                <c:pt idx="64">
                  <c:v>53.701876411523997</c:v>
                </c:pt>
                <c:pt idx="65">
                  <c:v>21.800951116565201</c:v>
                </c:pt>
                <c:pt idx="66">
                  <c:v>30.399981551345999</c:v>
                </c:pt>
                <c:pt idx="67">
                  <c:v>21.8000329712332</c:v>
                </c:pt>
                <c:pt idx="68">
                  <c:v>23.588693327971299</c:v>
                </c:pt>
                <c:pt idx="69">
                  <c:v>20.351382043152299</c:v>
                </c:pt>
                <c:pt idx="70">
                  <c:v>17.890176766349398</c:v>
                </c:pt>
                <c:pt idx="71">
                  <c:v>22.428139294781101</c:v>
                </c:pt>
                <c:pt idx="72">
                  <c:v>21.659958138532101</c:v>
                </c:pt>
                <c:pt idx="73">
                  <c:v>22.970204388225898</c:v>
                </c:pt>
                <c:pt idx="74">
                  <c:v>24.009973276680601</c:v>
                </c:pt>
                <c:pt idx="75">
                  <c:v>20.039986398804199</c:v>
                </c:pt>
                <c:pt idx="76">
                  <c:v>20.689887466236801</c:v>
                </c:pt>
                <c:pt idx="77">
                  <c:v>21.3196857562235</c:v>
                </c:pt>
                <c:pt idx="78">
                  <c:v>10.429812405832299</c:v>
                </c:pt>
                <c:pt idx="79">
                  <c:v>10.830340694599199</c:v>
                </c:pt>
                <c:pt idx="80">
                  <c:v>11.850084366929799</c:v>
                </c:pt>
                <c:pt idx="81">
                  <c:v>14.968462128905699</c:v>
                </c:pt>
                <c:pt idx="82">
                  <c:v>16.779779381299601</c:v>
                </c:pt>
                <c:pt idx="83">
                  <c:v>18.678759420783798</c:v>
                </c:pt>
                <c:pt idx="84">
                  <c:v>18.549909735133099</c:v>
                </c:pt>
                <c:pt idx="85">
                  <c:v>18.650098969006098</c:v>
                </c:pt>
                <c:pt idx="86">
                  <c:v>14.649990122948999</c:v>
                </c:pt>
                <c:pt idx="87">
                  <c:v>24.549941167342102</c:v>
                </c:pt>
                <c:pt idx="88">
                  <c:v>37.788996517267996</c:v>
                </c:pt>
                <c:pt idx="89">
                  <c:v>16.6504080286782</c:v>
                </c:pt>
                <c:pt idx="90">
                  <c:v>20.549961268672501</c:v>
                </c:pt>
                <c:pt idx="91">
                  <c:v>15.5497683646238</c:v>
                </c:pt>
                <c:pt idx="92">
                  <c:v>15.249981362212599</c:v>
                </c:pt>
                <c:pt idx="93">
                  <c:v>16.549652692971399</c:v>
                </c:pt>
                <c:pt idx="94">
                  <c:v>11.8501569562267</c:v>
                </c:pt>
                <c:pt idx="95">
                  <c:v>15.3500545624842</c:v>
                </c:pt>
                <c:pt idx="96">
                  <c:v>19.671868887068001</c:v>
                </c:pt>
                <c:pt idx="97">
                  <c:v>20.339971982216198</c:v>
                </c:pt>
                <c:pt idx="98">
                  <c:v>21.709875325127499</c:v>
                </c:pt>
                <c:pt idx="99">
                  <c:v>15.6342318091453</c:v>
                </c:pt>
                <c:pt idx="100">
                  <c:v>18.6799871925292</c:v>
                </c:pt>
                <c:pt idx="101">
                  <c:v>19.870326751638299</c:v>
                </c:pt>
                <c:pt idx="102">
                  <c:v>9.9503811087560301</c:v>
                </c:pt>
                <c:pt idx="103">
                  <c:v>12.1002056634141</c:v>
                </c:pt>
                <c:pt idx="104">
                  <c:v>13.090090610772901</c:v>
                </c:pt>
                <c:pt idx="105">
                  <c:v>15.439698032989</c:v>
                </c:pt>
                <c:pt idx="106">
                  <c:v>17.070195779578899</c:v>
                </c:pt>
                <c:pt idx="107">
                  <c:v>17.890122923835801</c:v>
                </c:pt>
                <c:pt idx="108">
                  <c:v>18.549760085882902</c:v>
                </c:pt>
                <c:pt idx="109">
                  <c:v>18.650043901314199</c:v>
                </c:pt>
                <c:pt idx="110">
                  <c:v>14.6501442449343</c:v>
                </c:pt>
                <c:pt idx="111">
                  <c:v>22.650269916374299</c:v>
                </c:pt>
                <c:pt idx="112">
                  <c:v>38.549899498709998</c:v>
                </c:pt>
                <c:pt idx="113">
                  <c:v>16.650135973359401</c:v>
                </c:pt>
                <c:pt idx="114">
                  <c:v>22.549807284820201</c:v>
                </c:pt>
                <c:pt idx="115">
                  <c:v>15.2499620740148</c:v>
                </c:pt>
                <c:pt idx="116">
                  <c:v>15.95028310799</c:v>
                </c:pt>
                <c:pt idx="117">
                  <c:v>14.5499473270712</c:v>
                </c:pt>
                <c:pt idx="118">
                  <c:v>10.650025470764399</c:v>
                </c:pt>
                <c:pt idx="119">
                  <c:v>13.950010420332299</c:v>
                </c:pt>
                <c:pt idx="120">
                  <c:v>19.671868887068001</c:v>
                </c:pt>
                <c:pt idx="121">
                  <c:v>22.140121368198699</c:v>
                </c:pt>
                <c:pt idx="122">
                  <c:v>22.769840092040798</c:v>
                </c:pt>
                <c:pt idx="123">
                  <c:v>13.831886276369</c:v>
                </c:pt>
                <c:pt idx="124">
                  <c:v>15.970021113850899</c:v>
                </c:pt>
                <c:pt idx="125">
                  <c:v>17.859647407359802</c:v>
                </c:pt>
                <c:pt idx="126">
                  <c:v>9.7702835871633802</c:v>
                </c:pt>
                <c:pt idx="127">
                  <c:v>11.4196718161534</c:v>
                </c:pt>
                <c:pt idx="128">
                  <c:v>12.060172330056</c:v>
                </c:pt>
                <c:pt idx="129">
                  <c:v>14.757008933624199</c:v>
                </c:pt>
                <c:pt idx="130">
                  <c:v>14.749807265590301</c:v>
                </c:pt>
                <c:pt idx="131">
                  <c:v>16.790673958167499</c:v>
                </c:pt>
                <c:pt idx="132">
                  <c:v>16.650243399897501</c:v>
                </c:pt>
                <c:pt idx="133">
                  <c:v>17.549681203076801</c:v>
                </c:pt>
                <c:pt idx="134">
                  <c:v>18.549808811239199</c:v>
                </c:pt>
                <c:pt idx="135">
                  <c:v>22.6503018568812</c:v>
                </c:pt>
                <c:pt idx="136">
                  <c:v>36.651665737121498</c:v>
                </c:pt>
                <c:pt idx="137">
                  <c:v>14.6500146658883</c:v>
                </c:pt>
                <c:pt idx="138">
                  <c:v>20.650176539366502</c:v>
                </c:pt>
                <c:pt idx="139">
                  <c:v>14.5499820553097</c:v>
                </c:pt>
                <c:pt idx="140">
                  <c:v>13.950029531372801</c:v>
                </c:pt>
                <c:pt idx="141">
                  <c:v>13.549937880698099</c:v>
                </c:pt>
                <c:pt idx="142">
                  <c:v>11.849991632104899</c:v>
                </c:pt>
                <c:pt idx="143">
                  <c:v>15.049975119955599</c:v>
                </c:pt>
                <c:pt idx="144">
                  <c:v>18.580001036158698</c:v>
                </c:pt>
                <c:pt idx="145">
                  <c:v>19.386526973189198</c:v>
                </c:pt>
                <c:pt idx="146">
                  <c:v>22.753146259960499</c:v>
                </c:pt>
                <c:pt idx="147">
                  <c:v>25.755661756231898</c:v>
                </c:pt>
                <c:pt idx="148">
                  <c:v>26.798394279029299</c:v>
                </c:pt>
                <c:pt idx="149">
                  <c:v>25.859269160548699</c:v>
                </c:pt>
                <c:pt idx="150">
                  <c:v>24.2029487662317</c:v>
                </c:pt>
                <c:pt idx="151">
                  <c:v>23.709872070988801</c:v>
                </c:pt>
                <c:pt idx="152">
                  <c:v>18.238235998515499</c:v>
                </c:pt>
                <c:pt idx="153">
                  <c:v>18.521778381177299</c:v>
                </c:pt>
                <c:pt idx="154">
                  <c:v>21.595306389618202</c:v>
                </c:pt>
                <c:pt idx="155">
                  <c:v>24.5825163831365</c:v>
                </c:pt>
                <c:pt idx="156">
                  <c:v>25.9013704309878</c:v>
                </c:pt>
                <c:pt idx="157">
                  <c:v>25.5065799082609</c:v>
                </c:pt>
                <c:pt idx="158">
                  <c:v>24.606024220953799</c:v>
                </c:pt>
                <c:pt idx="159">
                  <c:v>24.998312535434302</c:v>
                </c:pt>
                <c:pt idx="160">
                  <c:v>17.087570356238398</c:v>
                </c:pt>
                <c:pt idx="161">
                  <c:v>17.365205989359801</c:v>
                </c:pt>
                <c:pt idx="162">
                  <c:v>20.465830224901399</c:v>
                </c:pt>
                <c:pt idx="163">
                  <c:v>23.531310782037099</c:v>
                </c:pt>
                <c:pt idx="164">
                  <c:v>24.992990875242501</c:v>
                </c:pt>
                <c:pt idx="165">
                  <c:v>24.8098991511511</c:v>
                </c:pt>
                <c:pt idx="166">
                  <c:v>24.182686663355099</c:v>
                </c:pt>
                <c:pt idx="167">
                  <c:v>24.891276068080099</c:v>
                </c:pt>
                <c:pt idx="168">
                  <c:v>16.729332565135898</c:v>
                </c:pt>
                <c:pt idx="169">
                  <c:v>16.453097565893199</c:v>
                </c:pt>
                <c:pt idx="170">
                  <c:v>19.2275703254241</c:v>
                </c:pt>
                <c:pt idx="171">
                  <c:v>22.244674504363999</c:v>
                </c:pt>
                <c:pt idx="172">
                  <c:v>23.951688108893499</c:v>
                </c:pt>
                <c:pt idx="173">
                  <c:v>24.286588409288498</c:v>
                </c:pt>
                <c:pt idx="174">
                  <c:v>24.3950246644077</c:v>
                </c:pt>
                <c:pt idx="175">
                  <c:v>25.976290772027401</c:v>
                </c:pt>
                <c:pt idx="176">
                  <c:v>15.4737989968076</c:v>
                </c:pt>
                <c:pt idx="177">
                  <c:v>15.1592210584573</c:v>
                </c:pt>
                <c:pt idx="178">
                  <c:v>17.926848159757899</c:v>
                </c:pt>
                <c:pt idx="179">
                  <c:v>20.994866717778301</c:v>
                </c:pt>
                <c:pt idx="180">
                  <c:v>22.828873239110699</c:v>
                </c:pt>
                <c:pt idx="181">
                  <c:v>23.372238110223901</c:v>
                </c:pt>
                <c:pt idx="182">
                  <c:v>23.761082752095302</c:v>
                </c:pt>
                <c:pt idx="183">
                  <c:v>25.671725007946002</c:v>
                </c:pt>
                <c:pt idx="184">
                  <c:v>15.099879335856301</c:v>
                </c:pt>
                <c:pt idx="185">
                  <c:v>14.2018333089605</c:v>
                </c:pt>
                <c:pt idx="186">
                  <c:v>16.6110575415046</c:v>
                </c:pt>
                <c:pt idx="187">
                  <c:v>19.597842118388701</c:v>
                </c:pt>
                <c:pt idx="188">
                  <c:v>21.645969922716699</c:v>
                </c:pt>
                <c:pt idx="189">
                  <c:v>22.6799604134163</c:v>
                </c:pt>
                <c:pt idx="190">
                  <c:v>23.782826414205001</c:v>
                </c:pt>
                <c:pt idx="191">
                  <c:v>26.5516270770846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58-5C4E-815D-8DFF4B94F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069888"/>
        <c:axId val="158071808"/>
      </c:scatterChart>
      <c:valAx>
        <c:axId val="158069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Observed Root Phosphorus (%)</a:t>
                </a:r>
                <a:endParaRPr lang="en-GB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58071808"/>
        <c:crosses val="autoZero"/>
        <c:crossBetween val="midCat"/>
      </c:valAx>
      <c:valAx>
        <c:axId val="1580718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Predicted Root Phosphorus (%)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80698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'Soil Nitrogen'!$Z$148</c:f>
              <c:strCache>
                <c:ptCount val="1"/>
                <c:pt idx="0">
                  <c:v>K_VC=2,2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Nitrogen'!$AC$146:$AC$153</c:f>
              <c:numCache>
                <c:formatCode>General</c:formatCode>
                <c:ptCount val="8"/>
                <c:pt idx="0">
                  <c:v>2.8916773162500999</c:v>
                </c:pt>
                <c:pt idx="1">
                  <c:v>3.7709850321853802</c:v>
                </c:pt>
                <c:pt idx="2">
                  <c:v>4.6501111401858699</c:v>
                </c:pt>
                <c:pt idx="3">
                  <c:v>5.5290327815137799</c:v>
                </c:pt>
                <c:pt idx="4">
                  <c:v>6.4077271024298899</c:v>
                </c:pt>
                <c:pt idx="5">
                  <c:v>7.2861712572458401</c:v>
                </c:pt>
                <c:pt idx="6">
                  <c:v>8.1643424078948392</c:v>
                </c:pt>
                <c:pt idx="7">
                  <c:v>9.0422177250885198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4E-4C4A-8079-8C3EA8C41A15}"/>
            </c:ext>
          </c:extLst>
        </c:ser>
        <c:ser>
          <c:idx val="1"/>
          <c:order val="1"/>
          <c:tx>
            <c:strRef>
              <c:f>'Soil Nitrogen'!$Z$149</c:f>
              <c:strCache>
                <c:ptCount val="1"/>
                <c:pt idx="0">
                  <c:v>K_VC=2,4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Nitrogen'!$AC$154:$AC$161</c:f>
              <c:numCache>
                <c:formatCode>General</c:formatCode>
                <c:ptCount val="8"/>
                <c:pt idx="0">
                  <c:v>2.5287794148835698</c:v>
                </c:pt>
                <c:pt idx="1">
                  <c:v>3.4084358870832898</c:v>
                </c:pt>
                <c:pt idx="2">
                  <c:v>4.2879138895451296</c:v>
                </c:pt>
                <c:pt idx="3">
                  <c:v>5.1671905544545398</c:v>
                </c:pt>
                <c:pt idx="4">
                  <c:v>6.0462430183079796</c:v>
                </c:pt>
                <c:pt idx="5">
                  <c:v>6.9250484274426301</c:v>
                </c:pt>
                <c:pt idx="6">
                  <c:v>7.8035839326667702</c:v>
                </c:pt>
                <c:pt idx="7">
                  <c:v>8.6818266965647908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64E-4C4A-8079-8C3EA8C41A15}"/>
            </c:ext>
          </c:extLst>
        </c:ser>
        <c:ser>
          <c:idx val="2"/>
          <c:order val="2"/>
          <c:tx>
            <c:strRef>
              <c:f>'Soil Nitrogen'!$Z$150</c:f>
              <c:strCache>
                <c:ptCount val="1"/>
                <c:pt idx="0">
                  <c:v>K_VC=4,2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Nitrogen'!$AC$162:$AC$169</c:f>
              <c:numCache>
                <c:formatCode>General</c:formatCode>
                <c:ptCount val="8"/>
                <c:pt idx="0">
                  <c:v>2.9226177264072999</c:v>
                </c:pt>
                <c:pt idx="1">
                  <c:v>3.8020560416344602</c:v>
                </c:pt>
                <c:pt idx="2">
                  <c:v>4.6813124780975004</c:v>
                </c:pt>
                <c:pt idx="3">
                  <c:v>5.5603641745265904</c:v>
                </c:pt>
                <c:pt idx="4">
                  <c:v>6.4391882728023901</c:v>
                </c:pt>
                <c:pt idx="5">
                  <c:v>7.3177619248900401</c:v>
                </c:pt>
                <c:pt idx="6">
                  <c:v>8.1960622883244305</c:v>
                </c:pt>
                <c:pt idx="7">
                  <c:v>9.0740665309141004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64E-4C4A-8079-8C3EA8C41A15}"/>
            </c:ext>
          </c:extLst>
        </c:ser>
        <c:ser>
          <c:idx val="3"/>
          <c:order val="3"/>
          <c:tx>
            <c:strRef>
              <c:f>'Soil Nitrogen'!$Z$151</c:f>
              <c:strCache>
                <c:ptCount val="1"/>
                <c:pt idx="0">
                  <c:v>K_VC=4,4</c:v>
                </c:pt>
              </c:strCache>
            </c:strRef>
          </c:tx>
          <c:spPr>
            <a:ln w="2222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square"/>
            <c:size val="4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Nitrogen'!$AC$170:$AC$177</c:f>
              <c:numCache>
                <c:formatCode>General</c:formatCode>
                <c:ptCount val="8"/>
                <c:pt idx="0">
                  <c:v>2.7829144976868299</c:v>
                </c:pt>
                <c:pt idx="1">
                  <c:v>3.6627015222303099</c:v>
                </c:pt>
                <c:pt idx="2">
                  <c:v>4.5423078717549998</c:v>
                </c:pt>
                <c:pt idx="3">
                  <c:v>5.4217106755578097</c:v>
                </c:pt>
                <c:pt idx="4">
                  <c:v>6.3008870668937398</c:v>
                </c:pt>
                <c:pt idx="5">
                  <c:v>7.1798141884001598</c:v>
                </c:pt>
                <c:pt idx="6">
                  <c:v>8.0584691885606698</c:v>
                </c:pt>
                <c:pt idx="7">
                  <c:v>8.9368292254303707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64E-4C4A-8079-8C3EA8C41A15}"/>
            </c:ext>
          </c:extLst>
        </c:ser>
        <c:ser>
          <c:idx val="4"/>
          <c:order val="4"/>
          <c:tx>
            <c:strRef>
              <c:f>'Soil Nitrogen'!$Z$152</c:f>
              <c:strCache>
                <c:ptCount val="1"/>
                <c:pt idx="0">
                  <c:v>K_VC=6,2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triangle"/>
            <c:size val="4"/>
            <c:spPr>
              <a:solidFill>
                <a:srgbClr val="FF0000"/>
              </a:solidFill>
              <a:ln w="9525">
                <a:solidFill>
                  <a:srgbClr val="FF0000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Nitrogen'!$AC$178:$AC$185</c:f>
              <c:numCache>
                <c:formatCode>General</c:formatCode>
                <c:ptCount val="8"/>
                <c:pt idx="0">
                  <c:v>2.9576483457104401</c:v>
                </c:pt>
                <c:pt idx="1">
                  <c:v>3.8358625932460901</c:v>
                </c:pt>
                <c:pt idx="2">
                  <c:v>4.7138946855385102</c:v>
                </c:pt>
                <c:pt idx="3">
                  <c:v>5.5917217922661404</c:v>
                </c:pt>
                <c:pt idx="4">
                  <c:v>6.4693210881205996</c:v>
                </c:pt>
                <c:pt idx="5">
                  <c:v>7.3466697559607201</c:v>
                </c:pt>
                <c:pt idx="6">
                  <c:v>8.2237449861541592</c:v>
                </c:pt>
                <c:pt idx="7">
                  <c:v>9.1005239782726495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64E-4C4A-8079-8C3EA8C41A15}"/>
            </c:ext>
          </c:extLst>
        </c:ser>
        <c:ser>
          <c:idx val="5"/>
          <c:order val="5"/>
          <c:tx>
            <c:strRef>
              <c:f>'Soil Nitrogen'!$Z$153</c:f>
              <c:strCache>
                <c:ptCount val="1"/>
                <c:pt idx="0">
                  <c:v>K_VC=6,4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Nitrogen'!$AC$186:$AC$193</c:f>
              <c:numCache>
                <c:formatCode>General</c:formatCode>
                <c:ptCount val="8"/>
                <c:pt idx="0">
                  <c:v>3.0414866083857102</c:v>
                </c:pt>
                <c:pt idx="1">
                  <c:v>3.92004898236799</c:v>
                </c:pt>
                <c:pt idx="2">
                  <c:v>4.7984284669156096</c:v>
                </c:pt>
                <c:pt idx="3">
                  <c:v>5.6766022231250499</c:v>
                </c:pt>
                <c:pt idx="4">
                  <c:v>6.5545474169458302</c:v>
                </c:pt>
                <c:pt idx="5">
                  <c:v>7.4322412218944702</c:v>
                </c:pt>
                <c:pt idx="6">
                  <c:v>8.3096608191090908</c:v>
                </c:pt>
                <c:pt idx="7">
                  <c:v>9.1867833994557095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64E-4C4A-8079-8C3EA8C41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931008"/>
        <c:axId val="155933312"/>
      </c:scatterChart>
      <c:valAx>
        <c:axId val="155931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 cap="none" baseline="0"/>
                  <a:t>Soil Nitrogen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1" i="0" u="none" strike="noStrike" kern="1200" cap="non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cap="all" spc="120" normalizeH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5933312"/>
        <c:crosses val="autoZero"/>
        <c:crossBetween val="midCat"/>
      </c:valAx>
      <c:valAx>
        <c:axId val="1559333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 cap="none" baseline="0"/>
                  <a:t>Leaf Nitrogen (%)</a:t>
                </a:r>
              </a:p>
            </c:rich>
          </c:tx>
          <c:layout>
            <c:manualLayout>
              <c:xMode val="edge"/>
              <c:yMode val="edge"/>
              <c:x val="1.6920254782113179E-2"/>
              <c:y val="0.232405220180810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1" i="0" u="none" strike="noStrike" kern="1200" cap="non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59310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a-I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300" baseline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'Soil Phosphorus'!$AE$1</c:f>
              <c:strCache>
                <c:ptCount val="1"/>
                <c:pt idx="0">
                  <c:v>Fruit Yield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16304638888888889"/>
                  <c:y val="-9.1426071741032371E-4"/>
                </c:manualLayout>
              </c:layout>
              <c:numFmt formatCode="General" sourceLinked="0"/>
            </c:trendlineLbl>
          </c:trendline>
          <c:xVal>
            <c:numRef>
              <c:f>'Soil Phosphorus'!$Y$2:$Y$193</c:f>
              <c:numCache>
                <c:formatCode>General</c:formatCode>
                <c:ptCount val="192"/>
                <c:pt idx="0">
                  <c:v>6.6989999999999998</c:v>
                </c:pt>
                <c:pt idx="1">
                  <c:v>4.0739999999999998</c:v>
                </c:pt>
                <c:pt idx="2">
                  <c:v>4.7039999999999997</c:v>
                </c:pt>
                <c:pt idx="3">
                  <c:v>4.032</c:v>
                </c:pt>
                <c:pt idx="4">
                  <c:v>2.6040000000000001</c:v>
                </c:pt>
                <c:pt idx="5">
                  <c:v>4.7039999999999997</c:v>
                </c:pt>
                <c:pt idx="6">
                  <c:v>4.83</c:v>
                </c:pt>
                <c:pt idx="7">
                  <c:v>5.1239999999999997</c:v>
                </c:pt>
                <c:pt idx="8">
                  <c:v>3.024</c:v>
                </c:pt>
                <c:pt idx="9">
                  <c:v>4.2210000000000001</c:v>
                </c:pt>
                <c:pt idx="10">
                  <c:v>2.6040000000000001</c:v>
                </c:pt>
                <c:pt idx="11">
                  <c:v>3.6539999999999999</c:v>
                </c:pt>
                <c:pt idx="12">
                  <c:v>4.7039999999999997</c:v>
                </c:pt>
                <c:pt idx="13">
                  <c:v>4.83</c:v>
                </c:pt>
                <c:pt idx="14">
                  <c:v>5.1239999999999997</c:v>
                </c:pt>
                <c:pt idx="15">
                  <c:v>4.7039999999999997</c:v>
                </c:pt>
                <c:pt idx="16">
                  <c:v>4.7039999999999997</c:v>
                </c:pt>
                <c:pt idx="17">
                  <c:v>5.1239999999999997</c:v>
                </c:pt>
                <c:pt idx="18">
                  <c:v>5.649</c:v>
                </c:pt>
                <c:pt idx="19">
                  <c:v>3.6539999999999999</c:v>
                </c:pt>
                <c:pt idx="20">
                  <c:v>3.6539999999999999</c:v>
                </c:pt>
                <c:pt idx="21">
                  <c:v>3.6539999999999999</c:v>
                </c:pt>
                <c:pt idx="22">
                  <c:v>4.0739999999999998</c:v>
                </c:pt>
                <c:pt idx="23">
                  <c:v>3.6539999999999999</c:v>
                </c:pt>
                <c:pt idx="24">
                  <c:v>4.6829999999999998</c:v>
                </c:pt>
                <c:pt idx="25">
                  <c:v>4.7039999999999997</c:v>
                </c:pt>
                <c:pt idx="26">
                  <c:v>5.1239999999999997</c:v>
                </c:pt>
                <c:pt idx="27">
                  <c:v>3.5910000000000002</c:v>
                </c:pt>
                <c:pt idx="28">
                  <c:v>3.024</c:v>
                </c:pt>
                <c:pt idx="29">
                  <c:v>5.7539999999999996</c:v>
                </c:pt>
                <c:pt idx="30">
                  <c:v>5.1029999999999998</c:v>
                </c:pt>
                <c:pt idx="31">
                  <c:v>6.1740000000000004</c:v>
                </c:pt>
                <c:pt idx="32">
                  <c:v>5.7539999999999996</c:v>
                </c:pt>
                <c:pt idx="33">
                  <c:v>4.4939999999999998</c:v>
                </c:pt>
                <c:pt idx="34">
                  <c:v>3.6539999999999999</c:v>
                </c:pt>
                <c:pt idx="35">
                  <c:v>6.8040000000000003</c:v>
                </c:pt>
                <c:pt idx="36">
                  <c:v>5.7539999999999996</c:v>
                </c:pt>
                <c:pt idx="37">
                  <c:v>5.1029999999999998</c:v>
                </c:pt>
                <c:pt idx="38">
                  <c:v>6.1740000000000004</c:v>
                </c:pt>
                <c:pt idx="39">
                  <c:v>5.1239999999999997</c:v>
                </c:pt>
                <c:pt idx="40">
                  <c:v>5.7539999999999996</c:v>
                </c:pt>
                <c:pt idx="41">
                  <c:v>6.1740000000000004</c:v>
                </c:pt>
                <c:pt idx="42">
                  <c:v>3.633</c:v>
                </c:pt>
                <c:pt idx="43">
                  <c:v>4.0739999999999998</c:v>
                </c:pt>
                <c:pt idx="44">
                  <c:v>4.7039999999999997</c:v>
                </c:pt>
                <c:pt idx="45">
                  <c:v>4.7039999999999997</c:v>
                </c:pt>
                <c:pt idx="46">
                  <c:v>5.1239999999999997</c:v>
                </c:pt>
                <c:pt idx="47">
                  <c:v>4.7039999999999997</c:v>
                </c:pt>
                <c:pt idx="48">
                  <c:v>4.7880000000000003</c:v>
                </c:pt>
                <c:pt idx="49">
                  <c:v>5.1239999999999997</c:v>
                </c:pt>
                <c:pt idx="50">
                  <c:v>6.1740000000000004</c:v>
                </c:pt>
                <c:pt idx="51">
                  <c:v>4.5570000000000004</c:v>
                </c:pt>
                <c:pt idx="52">
                  <c:v>2.8140000000000001</c:v>
                </c:pt>
                <c:pt idx="53">
                  <c:v>5.7539999999999996</c:v>
                </c:pt>
                <c:pt idx="54">
                  <c:v>4.62</c:v>
                </c:pt>
                <c:pt idx="55">
                  <c:v>4.7039999999999997</c:v>
                </c:pt>
                <c:pt idx="56">
                  <c:v>6.1740000000000004</c:v>
                </c:pt>
                <c:pt idx="57">
                  <c:v>4.0739999999999998</c:v>
                </c:pt>
                <c:pt idx="58">
                  <c:v>3.6539999999999999</c:v>
                </c:pt>
                <c:pt idx="59">
                  <c:v>5.7539999999999996</c:v>
                </c:pt>
                <c:pt idx="60">
                  <c:v>5.7539999999999996</c:v>
                </c:pt>
                <c:pt idx="61">
                  <c:v>4.62</c:v>
                </c:pt>
                <c:pt idx="62">
                  <c:v>4.7039999999999997</c:v>
                </c:pt>
                <c:pt idx="63">
                  <c:v>6.1740000000000004</c:v>
                </c:pt>
                <c:pt idx="64">
                  <c:v>5.7539999999999996</c:v>
                </c:pt>
                <c:pt idx="65">
                  <c:v>4.7039999999999997</c:v>
                </c:pt>
                <c:pt idx="66">
                  <c:v>3.738</c:v>
                </c:pt>
                <c:pt idx="67">
                  <c:v>5.1239999999999997</c:v>
                </c:pt>
                <c:pt idx="68">
                  <c:v>4.7039999999999997</c:v>
                </c:pt>
                <c:pt idx="69">
                  <c:v>4.7039999999999997</c:v>
                </c:pt>
                <c:pt idx="70">
                  <c:v>3.6539999999999999</c:v>
                </c:pt>
                <c:pt idx="71">
                  <c:v>4.7039999999999997</c:v>
                </c:pt>
                <c:pt idx="72">
                  <c:v>2.6817000000000002</c:v>
                </c:pt>
                <c:pt idx="73">
                  <c:v>2.1189</c:v>
                </c:pt>
                <c:pt idx="74">
                  <c:v>2.5977000000000001</c:v>
                </c:pt>
                <c:pt idx="75">
                  <c:v>1.8669</c:v>
                </c:pt>
                <c:pt idx="76">
                  <c:v>2.1524999999999999</c:v>
                </c:pt>
                <c:pt idx="77">
                  <c:v>2.1777000000000002</c:v>
                </c:pt>
                <c:pt idx="78">
                  <c:v>2.2364999999999999</c:v>
                </c:pt>
                <c:pt idx="79">
                  <c:v>2.3730000000000002</c:v>
                </c:pt>
                <c:pt idx="80">
                  <c:v>2.4506999999999999</c:v>
                </c:pt>
                <c:pt idx="81">
                  <c:v>1.9551000000000001</c:v>
                </c:pt>
                <c:pt idx="82">
                  <c:v>1.6379999999999999</c:v>
                </c:pt>
                <c:pt idx="83">
                  <c:v>2.5326</c:v>
                </c:pt>
                <c:pt idx="84">
                  <c:v>2.1777000000000002</c:v>
                </c:pt>
                <c:pt idx="85">
                  <c:v>2.2364999999999999</c:v>
                </c:pt>
                <c:pt idx="86">
                  <c:v>2.3730000000000002</c:v>
                </c:pt>
                <c:pt idx="87">
                  <c:v>2.1777000000000002</c:v>
                </c:pt>
                <c:pt idx="88">
                  <c:v>2.1777000000000002</c:v>
                </c:pt>
                <c:pt idx="89">
                  <c:v>2.4066000000000001</c:v>
                </c:pt>
                <c:pt idx="90">
                  <c:v>2.1945000000000001</c:v>
                </c:pt>
                <c:pt idx="91">
                  <c:v>1.6926000000000001</c:v>
                </c:pt>
                <c:pt idx="92">
                  <c:v>1.7324999999999999</c:v>
                </c:pt>
                <c:pt idx="93">
                  <c:v>1.6926000000000001</c:v>
                </c:pt>
                <c:pt idx="94">
                  <c:v>1.8857999999999999</c:v>
                </c:pt>
                <c:pt idx="95">
                  <c:v>1.6926000000000001</c:v>
                </c:pt>
                <c:pt idx="96">
                  <c:v>2.3772000000000002</c:v>
                </c:pt>
                <c:pt idx="97">
                  <c:v>2.1777000000000002</c:v>
                </c:pt>
                <c:pt idx="98">
                  <c:v>2.3730000000000002</c:v>
                </c:pt>
                <c:pt idx="99">
                  <c:v>2.0832000000000002</c:v>
                </c:pt>
                <c:pt idx="100">
                  <c:v>2.0223</c:v>
                </c:pt>
                <c:pt idx="101">
                  <c:v>2.6648999999999998</c:v>
                </c:pt>
                <c:pt idx="102">
                  <c:v>2.3624999999999998</c:v>
                </c:pt>
                <c:pt idx="103">
                  <c:v>2.4380999999999999</c:v>
                </c:pt>
                <c:pt idx="104">
                  <c:v>2.2448999999999999</c:v>
                </c:pt>
                <c:pt idx="105">
                  <c:v>2.0811000000000002</c:v>
                </c:pt>
                <c:pt idx="106">
                  <c:v>1.9257</c:v>
                </c:pt>
                <c:pt idx="107">
                  <c:v>2.52</c:v>
                </c:pt>
                <c:pt idx="108">
                  <c:v>2.6648999999999998</c:v>
                </c:pt>
                <c:pt idx="109">
                  <c:v>2.3624999999999998</c:v>
                </c:pt>
                <c:pt idx="110">
                  <c:v>2.8580999999999999</c:v>
                </c:pt>
                <c:pt idx="111">
                  <c:v>2.3730000000000002</c:v>
                </c:pt>
                <c:pt idx="112">
                  <c:v>2.6648999999999998</c:v>
                </c:pt>
                <c:pt idx="113">
                  <c:v>2.8580999999999999</c:v>
                </c:pt>
                <c:pt idx="114">
                  <c:v>2.0390999999999999</c:v>
                </c:pt>
                <c:pt idx="115">
                  <c:v>1.8857999999999999</c:v>
                </c:pt>
                <c:pt idx="116">
                  <c:v>2.1777000000000002</c:v>
                </c:pt>
                <c:pt idx="117">
                  <c:v>2.1777000000000002</c:v>
                </c:pt>
                <c:pt idx="118">
                  <c:v>2.3730000000000002</c:v>
                </c:pt>
                <c:pt idx="119">
                  <c:v>2.1777000000000002</c:v>
                </c:pt>
                <c:pt idx="120">
                  <c:v>2.4276</c:v>
                </c:pt>
                <c:pt idx="121">
                  <c:v>2.3730000000000002</c:v>
                </c:pt>
                <c:pt idx="122">
                  <c:v>2.4380999999999999</c:v>
                </c:pt>
                <c:pt idx="123">
                  <c:v>1.6904999999999999</c:v>
                </c:pt>
                <c:pt idx="124">
                  <c:v>1.9865999999999999</c:v>
                </c:pt>
                <c:pt idx="125">
                  <c:v>2.6648999999999998</c:v>
                </c:pt>
                <c:pt idx="126">
                  <c:v>2.1398999999999999</c:v>
                </c:pt>
                <c:pt idx="127">
                  <c:v>2.5977000000000001</c:v>
                </c:pt>
                <c:pt idx="128">
                  <c:v>2.2281</c:v>
                </c:pt>
                <c:pt idx="129">
                  <c:v>2.4066000000000001</c:v>
                </c:pt>
                <c:pt idx="130">
                  <c:v>2.0223</c:v>
                </c:pt>
                <c:pt idx="131">
                  <c:v>2.6648999999999998</c:v>
                </c:pt>
                <c:pt idx="132">
                  <c:v>2.6648999999999998</c:v>
                </c:pt>
                <c:pt idx="133">
                  <c:v>2.4066000000000001</c:v>
                </c:pt>
                <c:pt idx="134">
                  <c:v>2.1777000000000002</c:v>
                </c:pt>
                <c:pt idx="135">
                  <c:v>2.8580999999999999</c:v>
                </c:pt>
                <c:pt idx="136">
                  <c:v>2.6648999999999998</c:v>
                </c:pt>
                <c:pt idx="137">
                  <c:v>2.1777000000000002</c:v>
                </c:pt>
                <c:pt idx="138">
                  <c:v>1.9424999999999999</c:v>
                </c:pt>
                <c:pt idx="139">
                  <c:v>2.3730000000000002</c:v>
                </c:pt>
                <c:pt idx="140">
                  <c:v>2.4066000000000001</c:v>
                </c:pt>
                <c:pt idx="141">
                  <c:v>2.1777000000000002</c:v>
                </c:pt>
                <c:pt idx="142">
                  <c:v>2.1189</c:v>
                </c:pt>
                <c:pt idx="143">
                  <c:v>2.4066000000000001</c:v>
                </c:pt>
                <c:pt idx="144" formatCode="0.00">
                  <c:v>2.1635520000000001</c:v>
                </c:pt>
                <c:pt idx="145" formatCode="0.00">
                  <c:v>2.7045970000000001</c:v>
                </c:pt>
                <c:pt idx="146" formatCode="0.00">
                  <c:v>3.2456420000000001</c:v>
                </c:pt>
                <c:pt idx="147" formatCode="0.00">
                  <c:v>3.7866879999999998</c:v>
                </c:pt>
                <c:pt idx="148" formatCode="0.00">
                  <c:v>4.3277330000000003</c:v>
                </c:pt>
                <c:pt idx="149" formatCode="0.00">
                  <c:v>4.8687779999999998</c:v>
                </c:pt>
                <c:pt idx="150" formatCode="0.00">
                  <c:v>5.4098230000000003</c:v>
                </c:pt>
                <c:pt idx="151" formatCode="0.00">
                  <c:v>5.9508679999999998</c:v>
                </c:pt>
                <c:pt idx="152" formatCode="0.00">
                  <c:v>2.1635520000000001</c:v>
                </c:pt>
                <c:pt idx="153" formatCode="0.00">
                  <c:v>2.7045970000000001</c:v>
                </c:pt>
                <c:pt idx="154" formatCode="0.00">
                  <c:v>3.2456420000000001</c:v>
                </c:pt>
                <c:pt idx="155" formatCode="0.00">
                  <c:v>3.7866879999999998</c:v>
                </c:pt>
                <c:pt idx="156" formatCode="0.00">
                  <c:v>4.3277330000000003</c:v>
                </c:pt>
                <c:pt idx="157" formatCode="0.00">
                  <c:v>4.8687779999999998</c:v>
                </c:pt>
                <c:pt idx="158" formatCode="0.00">
                  <c:v>5.4098230000000003</c:v>
                </c:pt>
                <c:pt idx="159" formatCode="0.00">
                  <c:v>5.9508679999999998</c:v>
                </c:pt>
                <c:pt idx="160" formatCode="0.00">
                  <c:v>2.1635520000000001</c:v>
                </c:pt>
                <c:pt idx="161" formatCode="0.00">
                  <c:v>2.7045970000000001</c:v>
                </c:pt>
                <c:pt idx="162" formatCode="0.00">
                  <c:v>3.2456420000000001</c:v>
                </c:pt>
                <c:pt idx="163" formatCode="0.00">
                  <c:v>3.7866879999999998</c:v>
                </c:pt>
                <c:pt idx="164" formatCode="0.00">
                  <c:v>4.3277330000000003</c:v>
                </c:pt>
                <c:pt idx="165" formatCode="0.00">
                  <c:v>4.8687779999999998</c:v>
                </c:pt>
                <c:pt idx="166" formatCode="0.00">
                  <c:v>5.4098230000000003</c:v>
                </c:pt>
                <c:pt idx="167" formatCode="0.00">
                  <c:v>5.9508679999999998</c:v>
                </c:pt>
                <c:pt idx="168" formatCode="0.00">
                  <c:v>2.1635520000000001</c:v>
                </c:pt>
                <c:pt idx="169" formatCode="0.00">
                  <c:v>2.7045970000000001</c:v>
                </c:pt>
                <c:pt idx="170" formatCode="0.00">
                  <c:v>3.2456420000000001</c:v>
                </c:pt>
                <c:pt idx="171" formatCode="0.00">
                  <c:v>3.7866879999999998</c:v>
                </c:pt>
                <c:pt idx="172" formatCode="0.00">
                  <c:v>4.3277330000000003</c:v>
                </c:pt>
                <c:pt idx="173" formatCode="0.00">
                  <c:v>4.8687779999999998</c:v>
                </c:pt>
                <c:pt idx="174" formatCode="0.00">
                  <c:v>5.4098230000000003</c:v>
                </c:pt>
                <c:pt idx="175" formatCode="0.00">
                  <c:v>5.9508679999999998</c:v>
                </c:pt>
                <c:pt idx="176" formatCode="0.00">
                  <c:v>2.1635520000000001</c:v>
                </c:pt>
                <c:pt idx="177" formatCode="0.00">
                  <c:v>2.7045970000000001</c:v>
                </c:pt>
                <c:pt idx="178" formatCode="0.00">
                  <c:v>3.2456420000000001</c:v>
                </c:pt>
                <c:pt idx="179" formatCode="0.00">
                  <c:v>3.7866879999999998</c:v>
                </c:pt>
                <c:pt idx="180" formatCode="0.00">
                  <c:v>4.3277330000000003</c:v>
                </c:pt>
                <c:pt idx="181" formatCode="0.00">
                  <c:v>4.8687779999999998</c:v>
                </c:pt>
                <c:pt idx="182" formatCode="0.00">
                  <c:v>5.4098230000000003</c:v>
                </c:pt>
                <c:pt idx="183" formatCode="0.00">
                  <c:v>5.9508679999999998</c:v>
                </c:pt>
                <c:pt idx="184" formatCode="0.00">
                  <c:v>2.1635520000000001</c:v>
                </c:pt>
                <c:pt idx="185" formatCode="0.00">
                  <c:v>2.7045970000000001</c:v>
                </c:pt>
                <c:pt idx="186" formatCode="0.00">
                  <c:v>3.2456420000000001</c:v>
                </c:pt>
                <c:pt idx="187" formatCode="0.00">
                  <c:v>3.7866879999999998</c:v>
                </c:pt>
                <c:pt idx="188" formatCode="0.00">
                  <c:v>4.3277330000000003</c:v>
                </c:pt>
                <c:pt idx="189" formatCode="0.00">
                  <c:v>4.8687779999999998</c:v>
                </c:pt>
                <c:pt idx="190" formatCode="0.00">
                  <c:v>5.4098230000000003</c:v>
                </c:pt>
                <c:pt idx="191" formatCode="0.00">
                  <c:v>5.9508679999999998</c:v>
                </c:pt>
              </c:numCache>
            </c:numRef>
          </c:xVal>
          <c:yVal>
            <c:numRef>
              <c:f>'Soil Phosphorus'!$AE$2:$AE$193</c:f>
              <c:numCache>
                <c:formatCode>General</c:formatCode>
                <c:ptCount val="192"/>
                <c:pt idx="0">
                  <c:v>5.1489339999999997</c:v>
                </c:pt>
                <c:pt idx="1">
                  <c:v>4.2863910000000001</c:v>
                </c:pt>
                <c:pt idx="2">
                  <c:v>4.5691699999999997</c:v>
                </c:pt>
                <c:pt idx="3">
                  <c:v>4.3357840000000003</c:v>
                </c:pt>
                <c:pt idx="4">
                  <c:v>3.9033159999999998</c:v>
                </c:pt>
                <c:pt idx="5">
                  <c:v>4.5852909999999998</c:v>
                </c:pt>
                <c:pt idx="6">
                  <c:v>4.7917709999999998</c:v>
                </c:pt>
                <c:pt idx="7">
                  <c:v>4.7200730000000002</c:v>
                </c:pt>
                <c:pt idx="8">
                  <c:v>4.2476710000000004</c:v>
                </c:pt>
                <c:pt idx="9">
                  <c:v>4.645505</c:v>
                </c:pt>
                <c:pt idx="10">
                  <c:v>4.0564650000000002</c:v>
                </c:pt>
                <c:pt idx="11">
                  <c:v>4.2483339999999998</c:v>
                </c:pt>
                <c:pt idx="12">
                  <c:v>4.5772300000000001</c:v>
                </c:pt>
                <c:pt idx="13">
                  <c:v>4.703106</c:v>
                </c:pt>
                <c:pt idx="14">
                  <c:v>4.8974039999999999</c:v>
                </c:pt>
                <c:pt idx="15">
                  <c:v>4.851286</c:v>
                </c:pt>
                <c:pt idx="16">
                  <c:v>4.8190439999999999</c:v>
                </c:pt>
                <c:pt idx="17">
                  <c:v>4.9618880000000001</c:v>
                </c:pt>
                <c:pt idx="18">
                  <c:v>4.9167639999999997</c:v>
                </c:pt>
                <c:pt idx="19">
                  <c:v>4.2805759999999999</c:v>
                </c:pt>
                <c:pt idx="20">
                  <c:v>4.2080310000000001</c:v>
                </c:pt>
                <c:pt idx="21">
                  <c:v>4.3692409999999997</c:v>
                </c:pt>
                <c:pt idx="22">
                  <c:v>4.4314790000000004</c:v>
                </c:pt>
                <c:pt idx="23">
                  <c:v>4.3692409999999997</c:v>
                </c:pt>
                <c:pt idx="24">
                  <c:v>4.3359310000000004</c:v>
                </c:pt>
                <c:pt idx="25">
                  <c:v>4.4160209999999998</c:v>
                </c:pt>
                <c:pt idx="26">
                  <c:v>4.8006779999999996</c:v>
                </c:pt>
                <c:pt idx="27">
                  <c:v>4.0161259999999999</c:v>
                </c:pt>
                <c:pt idx="28">
                  <c:v>4.2073689999999999</c:v>
                </c:pt>
                <c:pt idx="29">
                  <c:v>5.1076379999999997</c:v>
                </c:pt>
                <c:pt idx="30">
                  <c:v>5.0349469999999998</c:v>
                </c:pt>
                <c:pt idx="31">
                  <c:v>5.3955700000000002</c:v>
                </c:pt>
                <c:pt idx="32">
                  <c:v>5.0431549999999996</c:v>
                </c:pt>
                <c:pt idx="33">
                  <c:v>4.6549269999999998</c:v>
                </c:pt>
                <c:pt idx="34">
                  <c:v>4.2805759999999999</c:v>
                </c:pt>
                <c:pt idx="35">
                  <c:v>5.6783489999999999</c:v>
                </c:pt>
                <c:pt idx="36">
                  <c:v>4.7932800000000002</c:v>
                </c:pt>
                <c:pt idx="37">
                  <c:v>4.9543419999999996</c:v>
                </c:pt>
                <c:pt idx="38">
                  <c:v>5.4197519999999999</c:v>
                </c:pt>
                <c:pt idx="39">
                  <c:v>4.8167989999999996</c:v>
                </c:pt>
                <c:pt idx="40">
                  <c:v>5.1076379999999997</c:v>
                </c:pt>
                <c:pt idx="41">
                  <c:v>5.1859979999999997</c:v>
                </c:pt>
                <c:pt idx="42">
                  <c:v>4.0312159999999997</c:v>
                </c:pt>
                <c:pt idx="43">
                  <c:v>4.5846280000000004</c:v>
                </c:pt>
                <c:pt idx="44">
                  <c:v>4.7303790000000001</c:v>
                </c:pt>
                <c:pt idx="45">
                  <c:v>4.8915879999999996</c:v>
                </c:pt>
                <c:pt idx="46">
                  <c:v>4.9618880000000001</c:v>
                </c:pt>
                <c:pt idx="47">
                  <c:v>4.8915879999999996</c:v>
                </c:pt>
                <c:pt idx="48">
                  <c:v>4.3736569999999997</c:v>
                </c:pt>
                <c:pt idx="49">
                  <c:v>4.470199</c:v>
                </c:pt>
                <c:pt idx="50">
                  <c:v>4.8474579999999996</c:v>
                </c:pt>
                <c:pt idx="51">
                  <c:v>4.3551440000000001</c:v>
                </c:pt>
                <c:pt idx="52">
                  <c:v>4.2125219999999999</c:v>
                </c:pt>
                <c:pt idx="53">
                  <c:v>5.2446659999999996</c:v>
                </c:pt>
                <c:pt idx="54">
                  <c:v>4.6195940000000002</c:v>
                </c:pt>
                <c:pt idx="55">
                  <c:v>4.8996490000000001</c:v>
                </c:pt>
                <c:pt idx="56">
                  <c:v>5.1134539999999999</c:v>
                </c:pt>
                <c:pt idx="57">
                  <c:v>4.6007490000000004</c:v>
                </c:pt>
                <c:pt idx="58">
                  <c:v>4.514329</c:v>
                </c:pt>
                <c:pt idx="59">
                  <c:v>5.035094</c:v>
                </c:pt>
                <c:pt idx="60">
                  <c:v>4.7852199999999998</c:v>
                </c:pt>
                <c:pt idx="61">
                  <c:v>4.861408</c:v>
                </c:pt>
                <c:pt idx="62">
                  <c:v>4.6497739999999999</c:v>
                </c:pt>
                <c:pt idx="63">
                  <c:v>5.1134539999999999</c:v>
                </c:pt>
                <c:pt idx="64">
                  <c:v>5.204364</c:v>
                </c:pt>
                <c:pt idx="65">
                  <c:v>4.8915879999999996</c:v>
                </c:pt>
                <c:pt idx="66">
                  <c:v>4.0608820000000003</c:v>
                </c:pt>
                <c:pt idx="67">
                  <c:v>5.0424920000000002</c:v>
                </c:pt>
                <c:pt idx="68">
                  <c:v>4.867407</c:v>
                </c:pt>
                <c:pt idx="69">
                  <c:v>4.6497739999999999</c:v>
                </c:pt>
                <c:pt idx="70">
                  <c:v>4.514329</c:v>
                </c:pt>
                <c:pt idx="71">
                  <c:v>4.6497739999999999</c:v>
                </c:pt>
                <c:pt idx="72">
                  <c:v>2.4686659999999998</c:v>
                </c:pt>
                <c:pt idx="73">
                  <c:v>2.0551179999999998</c:v>
                </c:pt>
                <c:pt idx="74">
                  <c:v>2.1906970000000001</c:v>
                </c:pt>
                <c:pt idx="75">
                  <c:v>2.0788000000000002</c:v>
                </c:pt>
                <c:pt idx="76">
                  <c:v>1.8714519999999999</c:v>
                </c:pt>
                <c:pt idx="77">
                  <c:v>2.198426</c:v>
                </c:pt>
                <c:pt idx="78">
                  <c:v>2.2974239999999999</c:v>
                </c:pt>
                <c:pt idx="79">
                  <c:v>2.2630479999999999</c:v>
                </c:pt>
                <c:pt idx="80">
                  <c:v>2.0365540000000002</c:v>
                </c:pt>
                <c:pt idx="81">
                  <c:v>2.2272959999999999</c:v>
                </c:pt>
                <c:pt idx="82">
                  <c:v>1.9448799999999999</c:v>
                </c:pt>
                <c:pt idx="83">
                  <c:v>2.0368719999999998</c:v>
                </c:pt>
                <c:pt idx="84">
                  <c:v>2.1945619999999999</c:v>
                </c:pt>
                <c:pt idx="85">
                  <c:v>2.2549130000000002</c:v>
                </c:pt>
                <c:pt idx="86">
                  <c:v>2.3480690000000002</c:v>
                </c:pt>
                <c:pt idx="87">
                  <c:v>2.325958</c:v>
                </c:pt>
                <c:pt idx="88">
                  <c:v>2.3105000000000002</c:v>
                </c:pt>
                <c:pt idx="89">
                  <c:v>2.3789859999999998</c:v>
                </c:pt>
                <c:pt idx="90">
                  <c:v>2.3573520000000001</c:v>
                </c:pt>
                <c:pt idx="91">
                  <c:v>2.05233</c:v>
                </c:pt>
                <c:pt idx="92">
                  <c:v>2.0175489999999998</c:v>
                </c:pt>
                <c:pt idx="93">
                  <c:v>2.0948410000000002</c:v>
                </c:pt>
                <c:pt idx="94">
                  <c:v>2.1246809999999998</c:v>
                </c:pt>
                <c:pt idx="95">
                  <c:v>2.0948410000000002</c:v>
                </c:pt>
                <c:pt idx="96">
                  <c:v>2.0788700000000002</c:v>
                </c:pt>
                <c:pt idx="97">
                  <c:v>2.1172689999999998</c:v>
                </c:pt>
                <c:pt idx="98">
                  <c:v>2.3016939999999999</c:v>
                </c:pt>
                <c:pt idx="99">
                  <c:v>1.9255389999999999</c:v>
                </c:pt>
                <c:pt idx="100">
                  <c:v>2.0172310000000002</c:v>
                </c:pt>
                <c:pt idx="101">
                  <c:v>2.4488669999999999</c:v>
                </c:pt>
                <c:pt idx="102">
                  <c:v>2.414015</c:v>
                </c:pt>
                <c:pt idx="103">
                  <c:v>2.586916</c:v>
                </c:pt>
                <c:pt idx="104">
                  <c:v>2.4179499999999998</c:v>
                </c:pt>
                <c:pt idx="105">
                  <c:v>2.231814</c:v>
                </c:pt>
                <c:pt idx="106">
                  <c:v>2.05233</c:v>
                </c:pt>
                <c:pt idx="107">
                  <c:v>2.7224949999999999</c:v>
                </c:pt>
                <c:pt idx="108">
                  <c:v>2.2981470000000002</c:v>
                </c:pt>
                <c:pt idx="109">
                  <c:v>2.3753690000000001</c:v>
                </c:pt>
                <c:pt idx="110">
                  <c:v>2.5985100000000001</c:v>
                </c:pt>
                <c:pt idx="111">
                  <c:v>2.3094229999999998</c:v>
                </c:pt>
                <c:pt idx="112">
                  <c:v>2.4488669999999999</c:v>
                </c:pt>
                <c:pt idx="113">
                  <c:v>2.4864359999999999</c:v>
                </c:pt>
                <c:pt idx="114">
                  <c:v>1.932774</c:v>
                </c:pt>
                <c:pt idx="115">
                  <c:v>2.1981090000000001</c:v>
                </c:pt>
                <c:pt idx="116">
                  <c:v>2.267989</c:v>
                </c:pt>
                <c:pt idx="117">
                  <c:v>2.3452809999999999</c:v>
                </c:pt>
                <c:pt idx="118">
                  <c:v>2.3789859999999998</c:v>
                </c:pt>
                <c:pt idx="119">
                  <c:v>2.3452809999999999</c:v>
                </c:pt>
                <c:pt idx="120">
                  <c:v>2.0969579999999999</c:v>
                </c:pt>
                <c:pt idx="121">
                  <c:v>2.1432449999999998</c:v>
                </c:pt>
                <c:pt idx="122">
                  <c:v>2.3241230000000002</c:v>
                </c:pt>
                <c:pt idx="123">
                  <c:v>2.088082</c:v>
                </c:pt>
                <c:pt idx="124">
                  <c:v>2.019701</c:v>
                </c:pt>
                <c:pt idx="125">
                  <c:v>2.5145650000000002</c:v>
                </c:pt>
                <c:pt idx="126">
                  <c:v>2.2148729999999999</c:v>
                </c:pt>
                <c:pt idx="127">
                  <c:v>2.3491460000000002</c:v>
                </c:pt>
                <c:pt idx="128">
                  <c:v>2.4516550000000001</c:v>
                </c:pt>
                <c:pt idx="129">
                  <c:v>2.205838</c:v>
                </c:pt>
                <c:pt idx="130">
                  <c:v>2.1644040000000002</c:v>
                </c:pt>
                <c:pt idx="131">
                  <c:v>2.414085</c:v>
                </c:pt>
                <c:pt idx="132">
                  <c:v>2.2942830000000001</c:v>
                </c:pt>
                <c:pt idx="133">
                  <c:v>2.3308110000000002</c:v>
                </c:pt>
                <c:pt idx="134">
                  <c:v>2.2293430000000001</c:v>
                </c:pt>
                <c:pt idx="135">
                  <c:v>2.4516550000000001</c:v>
                </c:pt>
                <c:pt idx="136">
                  <c:v>2.4952420000000002</c:v>
                </c:pt>
                <c:pt idx="137">
                  <c:v>2.3452809999999999</c:v>
                </c:pt>
                <c:pt idx="138">
                  <c:v>1.9469970000000001</c:v>
                </c:pt>
                <c:pt idx="139">
                  <c:v>2.4176319999999998</c:v>
                </c:pt>
                <c:pt idx="140">
                  <c:v>2.3336869999999998</c:v>
                </c:pt>
                <c:pt idx="141">
                  <c:v>2.2293430000000001</c:v>
                </c:pt>
                <c:pt idx="142">
                  <c:v>2.1644040000000002</c:v>
                </c:pt>
                <c:pt idx="143">
                  <c:v>2.2293430000000001</c:v>
                </c:pt>
                <c:pt idx="144">
                  <c:v>2.1635520000000001</c:v>
                </c:pt>
                <c:pt idx="145">
                  <c:v>2.7045970000000001</c:v>
                </c:pt>
                <c:pt idx="146">
                  <c:v>3.2456420000000001</c:v>
                </c:pt>
                <c:pt idx="147">
                  <c:v>3.7866879999999998</c:v>
                </c:pt>
                <c:pt idx="148">
                  <c:v>4.3277330000000003</c:v>
                </c:pt>
                <c:pt idx="149">
                  <c:v>4.8687779999999998</c:v>
                </c:pt>
                <c:pt idx="150">
                  <c:v>5.4098230000000003</c:v>
                </c:pt>
                <c:pt idx="151">
                  <c:v>5.9508679999999998</c:v>
                </c:pt>
                <c:pt idx="152">
                  <c:v>2.1635520000000001</c:v>
                </c:pt>
                <c:pt idx="153">
                  <c:v>2.7045970000000001</c:v>
                </c:pt>
                <c:pt idx="154">
                  <c:v>3.2456420000000001</c:v>
                </c:pt>
                <c:pt idx="155">
                  <c:v>3.7866879999999998</c:v>
                </c:pt>
                <c:pt idx="156">
                  <c:v>4.3277330000000003</c:v>
                </c:pt>
                <c:pt idx="157">
                  <c:v>4.8687779999999998</c:v>
                </c:pt>
                <c:pt idx="158">
                  <c:v>5.4098230000000003</c:v>
                </c:pt>
                <c:pt idx="159">
                  <c:v>5.9508679999999998</c:v>
                </c:pt>
                <c:pt idx="160">
                  <c:v>2.1635520000000001</c:v>
                </c:pt>
                <c:pt idx="161">
                  <c:v>2.7045970000000001</c:v>
                </c:pt>
                <c:pt idx="162">
                  <c:v>3.2456420000000001</c:v>
                </c:pt>
                <c:pt idx="163">
                  <c:v>3.7866879999999998</c:v>
                </c:pt>
                <c:pt idx="164">
                  <c:v>4.3277330000000003</c:v>
                </c:pt>
                <c:pt idx="165">
                  <c:v>4.8687779999999998</c:v>
                </c:pt>
                <c:pt idx="166">
                  <c:v>5.4098230000000003</c:v>
                </c:pt>
                <c:pt idx="167">
                  <c:v>5.9508679999999998</c:v>
                </c:pt>
                <c:pt idx="168">
                  <c:v>2.1635520000000001</c:v>
                </c:pt>
                <c:pt idx="169">
                  <c:v>2.7045970000000001</c:v>
                </c:pt>
                <c:pt idx="170">
                  <c:v>3.2456420000000001</c:v>
                </c:pt>
                <c:pt idx="171">
                  <c:v>3.7866879999999998</c:v>
                </c:pt>
                <c:pt idx="172">
                  <c:v>4.3277330000000003</c:v>
                </c:pt>
                <c:pt idx="173">
                  <c:v>4.8687779999999998</c:v>
                </c:pt>
                <c:pt idx="174">
                  <c:v>5.4098230000000003</c:v>
                </c:pt>
                <c:pt idx="175">
                  <c:v>5.9508679999999998</c:v>
                </c:pt>
                <c:pt idx="176">
                  <c:v>2.1635520000000001</c:v>
                </c:pt>
                <c:pt idx="177">
                  <c:v>2.7045970000000001</c:v>
                </c:pt>
                <c:pt idx="178">
                  <c:v>3.2456420000000001</c:v>
                </c:pt>
                <c:pt idx="179">
                  <c:v>3.7866879999999998</c:v>
                </c:pt>
                <c:pt idx="180">
                  <c:v>4.3277330000000003</c:v>
                </c:pt>
                <c:pt idx="181">
                  <c:v>4.8687779999999998</c:v>
                </c:pt>
                <c:pt idx="182">
                  <c:v>5.4098230000000003</c:v>
                </c:pt>
                <c:pt idx="183">
                  <c:v>5.9508679999999998</c:v>
                </c:pt>
                <c:pt idx="184">
                  <c:v>2.1635520000000001</c:v>
                </c:pt>
                <c:pt idx="185">
                  <c:v>2.7045970000000001</c:v>
                </c:pt>
                <c:pt idx="186">
                  <c:v>3.2456420000000001</c:v>
                </c:pt>
                <c:pt idx="187">
                  <c:v>3.7866879999999998</c:v>
                </c:pt>
                <c:pt idx="188">
                  <c:v>4.3277330000000003</c:v>
                </c:pt>
                <c:pt idx="189">
                  <c:v>4.8687779999999998</c:v>
                </c:pt>
                <c:pt idx="190">
                  <c:v>5.4098230000000003</c:v>
                </c:pt>
                <c:pt idx="191">
                  <c:v>5.9508679999999998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40-D64C-A75D-54CA9FF2D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092672"/>
        <c:axId val="158107136"/>
      </c:scatterChart>
      <c:valAx>
        <c:axId val="158092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Observed Fruit Yield</a:t>
                </a:r>
                <a:endParaRPr lang="en-GB"/>
              </a:p>
              <a:p>
                <a:pPr>
                  <a:defRPr/>
                </a:pPr>
                <a:r>
                  <a:rPr lang="en-US"/>
                  <a:t>(kg per plant)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8107136"/>
        <c:crosses val="autoZero"/>
        <c:crossBetween val="midCat"/>
      </c:valAx>
      <c:valAx>
        <c:axId val="1581071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Predicted Fruit Yield</a:t>
                </a:r>
                <a:endParaRPr lang="en-GB"/>
              </a:p>
              <a:p>
                <a:pPr>
                  <a:defRPr/>
                </a:pPr>
                <a:r>
                  <a:rPr lang="en-US"/>
                  <a:t>(kg per plant)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80926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62270341207349"/>
          <c:y val="5.6469816272965878E-2"/>
          <c:w val="0.83262729658792656"/>
          <c:h val="0.7462230242053076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'Soil Potassium'!$Z$148</c:f>
              <c:strCache>
                <c:ptCount val="1"/>
                <c:pt idx="0">
                  <c:v>K_VC=2,2</c:v>
                </c:pt>
              </c:strCache>
            </c:strRef>
          </c:tx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Potassium'!$AA$146:$AA$153</c:f>
              <c:numCache>
                <c:formatCode>General</c:formatCode>
                <c:ptCount val="8"/>
                <c:pt idx="0">
                  <c:v>16.365054714847599</c:v>
                </c:pt>
                <c:pt idx="1">
                  <c:v>14.1229614481867</c:v>
                </c:pt>
                <c:pt idx="2">
                  <c:v>13.586100227517299</c:v>
                </c:pt>
                <c:pt idx="3">
                  <c:v>14.904808077435</c:v>
                </c:pt>
                <c:pt idx="4">
                  <c:v>17.075776667651901</c:v>
                </c:pt>
                <c:pt idx="5">
                  <c:v>16.0363514918321</c:v>
                </c:pt>
                <c:pt idx="6">
                  <c:v>14.0895991079064</c:v>
                </c:pt>
                <c:pt idx="7">
                  <c:v>17.358064039477501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CF-534E-9466-86AFC60A8F39}"/>
            </c:ext>
          </c:extLst>
        </c:ser>
        <c:ser>
          <c:idx val="0"/>
          <c:order val="1"/>
          <c:tx>
            <c:strRef>
              <c:f>'Soil Potassium'!$Z$149</c:f>
              <c:strCache>
                <c:ptCount val="1"/>
                <c:pt idx="0">
                  <c:v>K_VC=2,4</c:v>
                </c:pt>
              </c:strCache>
            </c:strRef>
          </c:tx>
          <c:spPr>
            <a:ln>
              <a:prstDash val="dash"/>
            </a:ln>
          </c:spPr>
          <c:marker>
            <c:symbol val="circle"/>
            <c:size val="4"/>
          </c:marker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Potassium'!$AA$154:$AA$161</c:f>
              <c:numCache>
                <c:formatCode>General</c:formatCode>
                <c:ptCount val="8"/>
                <c:pt idx="0">
                  <c:v>17.0957688865469</c:v>
                </c:pt>
                <c:pt idx="1">
                  <c:v>14.7765854311123</c:v>
                </c:pt>
                <c:pt idx="2">
                  <c:v>14.096188789846</c:v>
                </c:pt>
                <c:pt idx="3">
                  <c:v>15.284965768303101</c:v>
                </c:pt>
                <c:pt idx="4">
                  <c:v>17.558581229706199</c:v>
                </c:pt>
                <c:pt idx="5">
                  <c:v>16.8070366205197</c:v>
                </c:pt>
                <c:pt idx="6">
                  <c:v>15.0364174187297</c:v>
                </c:pt>
                <c:pt idx="7">
                  <c:v>18.2298646573092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CF-534E-9466-86AFC60A8F39}"/>
            </c:ext>
          </c:extLst>
        </c:ser>
        <c:ser>
          <c:idx val="5"/>
          <c:order val="2"/>
          <c:tx>
            <c:strRef>
              <c:f>'Soil Potassium'!$Z$150</c:f>
              <c:strCache>
                <c:ptCount val="1"/>
                <c:pt idx="0">
                  <c:v>K_VC=4,2</c:v>
                </c:pt>
              </c:strCache>
            </c:strRef>
          </c:tx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Potassium'!$AA$162:$AA$169</c:f>
              <c:numCache>
                <c:formatCode>General</c:formatCode>
                <c:ptCount val="8"/>
                <c:pt idx="0">
                  <c:v>14.899841428117201</c:v>
                </c:pt>
                <c:pt idx="1">
                  <c:v>13.550180811996499</c:v>
                </c:pt>
                <c:pt idx="2">
                  <c:v>12.504439067860799</c:v>
                </c:pt>
                <c:pt idx="3">
                  <c:v>13.2559546523675</c:v>
                </c:pt>
                <c:pt idx="4">
                  <c:v>15.7790186437245</c:v>
                </c:pt>
                <c:pt idx="5">
                  <c:v>15.8176162555805</c:v>
                </c:pt>
                <c:pt idx="6">
                  <c:v>15.0199339589625</c:v>
                </c:pt>
                <c:pt idx="7">
                  <c:v>19.240508476183301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CF-534E-9466-86AFC60A8F39}"/>
            </c:ext>
          </c:extLst>
        </c:ser>
        <c:ser>
          <c:idx val="4"/>
          <c:order val="3"/>
          <c:tx>
            <c:strRef>
              <c:f>'Soil Potassium'!$Z$151</c:f>
              <c:strCache>
                <c:ptCount val="1"/>
                <c:pt idx="0">
                  <c:v>K_VC=4,4</c:v>
                </c:pt>
              </c:strCache>
            </c:strRef>
          </c:tx>
          <c:spPr>
            <a:ln>
              <a:prstDash val="sysDash"/>
            </a:ln>
          </c:spPr>
          <c:marker>
            <c:symbol val="square"/>
            <c:size val="5"/>
          </c:marker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Potassium'!$AA$170:$AA$177</c:f>
              <c:numCache>
                <c:formatCode>General</c:formatCode>
                <c:ptCount val="8"/>
                <c:pt idx="0">
                  <c:v>15.482817525594699</c:v>
                </c:pt>
                <c:pt idx="1">
                  <c:v>14.020847604429401</c:v>
                </c:pt>
                <c:pt idx="2">
                  <c:v>12.809103420453001</c:v>
                </c:pt>
                <c:pt idx="3">
                  <c:v>13.4283925505528</c:v>
                </c:pt>
                <c:pt idx="4">
                  <c:v>16.0725357013829</c:v>
                </c:pt>
                <c:pt idx="5">
                  <c:v>16.430938591357901</c:v>
                </c:pt>
                <c:pt idx="6">
                  <c:v>15.844437810929699</c:v>
                </c:pt>
                <c:pt idx="7">
                  <c:v>20.020839832020702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DCF-534E-9466-86AFC60A8F39}"/>
            </c:ext>
          </c:extLst>
        </c:ser>
        <c:ser>
          <c:idx val="3"/>
          <c:order val="4"/>
          <c:tx>
            <c:strRef>
              <c:f>'Soil Potassium'!$Z$152</c:f>
              <c:strCache>
                <c:ptCount val="1"/>
                <c:pt idx="0">
                  <c:v>K_VC=6,2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Potassium'!$AA$178:$AA$185</c:f>
              <c:numCache>
                <c:formatCode>General</c:formatCode>
                <c:ptCount val="8"/>
                <c:pt idx="0">
                  <c:v>13.5968141718526</c:v>
                </c:pt>
                <c:pt idx="1">
                  <c:v>13.1870435418254</c:v>
                </c:pt>
                <c:pt idx="2">
                  <c:v>11.6444455281757</c:v>
                </c:pt>
                <c:pt idx="3">
                  <c:v>11.7973043207598</c:v>
                </c:pt>
                <c:pt idx="4">
                  <c:v>14.613099645626299</c:v>
                </c:pt>
                <c:pt idx="5">
                  <c:v>15.673686060193599</c:v>
                </c:pt>
                <c:pt idx="6">
                  <c:v>15.986019269839201</c:v>
                </c:pt>
                <c:pt idx="7">
                  <c:v>21.129347889562901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DCF-534E-9466-86AFC60A8F39}"/>
            </c:ext>
          </c:extLst>
        </c:ser>
        <c:ser>
          <c:idx val="2"/>
          <c:order val="5"/>
          <c:tx>
            <c:strRef>
              <c:f>'Soil Potassium'!$Z$153</c:f>
              <c:strCache>
                <c:ptCount val="1"/>
                <c:pt idx="0">
                  <c:v>K_VC=6,4</c:v>
                </c:pt>
              </c:strCache>
            </c:strRef>
          </c:tx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Potassium'!$AA$186:$AA$193</c:f>
              <c:numCache>
                <c:formatCode>General</c:formatCode>
                <c:ptCount val="8"/>
                <c:pt idx="0">
                  <c:v>14.0312338517664</c:v>
                </c:pt>
                <c:pt idx="1">
                  <c:v>13.4742018036135</c:v>
                </c:pt>
                <c:pt idx="2">
                  <c:v>11.743488486355499</c:v>
                </c:pt>
                <c:pt idx="3">
                  <c:v>11.762097816791901</c:v>
                </c:pt>
                <c:pt idx="4">
                  <c:v>14.717227817032301</c:v>
                </c:pt>
                <c:pt idx="5">
                  <c:v>16.129009589246799</c:v>
                </c:pt>
                <c:pt idx="6">
                  <c:v>16.687189002228902</c:v>
                </c:pt>
                <c:pt idx="7">
                  <c:v>21.8172081459381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DCF-534E-9466-86AFC60A8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783360"/>
        <c:axId val="158789632"/>
      </c:scatterChart>
      <c:valAx>
        <c:axId val="158783360"/>
        <c:scaling>
          <c:orientation val="minMax"/>
          <c:max val="350"/>
          <c:min val="150"/>
        </c:scaling>
        <c:delete val="0"/>
        <c:axPos val="b"/>
        <c:title>
          <c:tx>
            <c:rich>
              <a:bodyPr/>
              <a:lstStyle/>
              <a:p>
                <a:pPr algn="ctr" rtl="0">
                  <a:defRPr/>
                </a:pPr>
                <a:r>
                  <a:rPr lang="en-US"/>
                  <a:t>Soil Potassium (</a:t>
                </a:r>
                <a:r>
                  <a:rPr lang="en-US" sz="1300" b="1" i="0" u="none" strike="noStrike" baseline="0">
                    <a:effectLst/>
                  </a:rPr>
                  <a:t>mg kg</a:t>
                </a:r>
                <a:r>
                  <a:rPr lang="en-US" sz="1300" b="1" i="0" u="none" strike="noStrike" baseline="30000">
                    <a:effectLst/>
                  </a:rPr>
                  <a:t>-1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38585497115633022"/>
              <c:y val="0.91254629629629624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158789632"/>
        <c:crosses val="autoZero"/>
        <c:crossBetween val="midCat"/>
      </c:valAx>
      <c:valAx>
        <c:axId val="158789632"/>
        <c:scaling>
          <c:orientation val="minMax"/>
          <c:max val="25"/>
          <c:min val="1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Seed</a:t>
                </a:r>
                <a:r>
                  <a:rPr lang="en-US" baseline="0"/>
                  <a:t> </a:t>
                </a:r>
                <a:r>
                  <a:rPr lang="en-US"/>
                  <a:t>Potassium (%)</a:t>
                </a:r>
              </a:p>
            </c:rich>
          </c:tx>
          <c:layout>
            <c:manualLayout>
              <c:xMode val="edge"/>
              <c:yMode val="edge"/>
              <c:x val="0"/>
              <c:y val="0.1073589238845144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158783360"/>
        <c:crosses val="autoZero"/>
        <c:crossBetween val="midCat"/>
        <c:majorUnit val="5"/>
      </c:valAx>
    </c:plotArea>
    <c:legend>
      <c:legendPos val="r"/>
      <c:layout>
        <c:manualLayout>
          <c:xMode val="edge"/>
          <c:yMode val="edge"/>
          <c:x val="0.17630555555555555"/>
          <c:y val="1.1431904345290112E-3"/>
          <c:w val="0.80702777777777768"/>
          <c:h val="0.16900991542723828"/>
        </c:manualLayout>
      </c:layout>
      <c:overlay val="0"/>
    </c:legend>
    <c:plotVisOnly val="1"/>
    <c:dispBlanksAs val="gap"/>
    <c:showDLblsOverMax val="0"/>
  </c:chart>
  <c:spPr>
    <a:ln>
      <a:solidFill>
        <a:schemeClr val="tx1">
          <a:lumMod val="15000"/>
          <a:lumOff val="85000"/>
        </a:schemeClr>
      </a:solidFill>
    </a:ln>
  </c:spPr>
  <c:txPr>
    <a:bodyPr/>
    <a:lstStyle/>
    <a:p>
      <a:pPr>
        <a:defRPr sz="1300">
          <a:latin typeface="Times New Roman" pitchFamily="18" charset="0"/>
          <a:cs typeface="Times New Roman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62270341207349"/>
          <c:y val="5.6469816272965878E-2"/>
          <c:w val="0.83262729658792656"/>
          <c:h val="0.7462230242053076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'Soil Potassium'!$Z$148</c:f>
              <c:strCache>
                <c:ptCount val="1"/>
                <c:pt idx="0">
                  <c:v>K_VC=2,2</c:v>
                </c:pt>
              </c:strCache>
            </c:strRef>
          </c:tx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Potassium'!$AB$146:$AB$153</c:f>
              <c:numCache>
                <c:formatCode>General</c:formatCode>
                <c:ptCount val="8"/>
                <c:pt idx="0">
                  <c:v>17.6224349435367</c:v>
                </c:pt>
                <c:pt idx="1">
                  <c:v>15.9364716059924</c:v>
                </c:pt>
                <c:pt idx="2">
                  <c:v>15.3788235148228</c:v>
                </c:pt>
                <c:pt idx="3">
                  <c:v>16.5720850602562</c:v>
                </c:pt>
                <c:pt idx="4">
                  <c:v>18.819715466421901</c:v>
                </c:pt>
                <c:pt idx="5">
                  <c:v>19.1915779620882</c:v>
                </c:pt>
                <c:pt idx="6">
                  <c:v>18.056669476654498</c:v>
                </c:pt>
                <c:pt idx="7">
                  <c:v>19.977410539878299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ACF-5E4D-A957-F9B17E2B300E}"/>
            </c:ext>
          </c:extLst>
        </c:ser>
        <c:ser>
          <c:idx val="0"/>
          <c:order val="1"/>
          <c:tx>
            <c:strRef>
              <c:f>'Soil Potassium'!$Z$149</c:f>
              <c:strCache>
                <c:ptCount val="1"/>
                <c:pt idx="0">
                  <c:v>K_VC=2,4</c:v>
                </c:pt>
              </c:strCache>
            </c:strRef>
          </c:tx>
          <c:spPr>
            <a:ln>
              <a:prstDash val="dash"/>
            </a:ln>
          </c:spPr>
          <c:marker>
            <c:symbol val="circle"/>
            <c:size val="4"/>
          </c:marker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Potassium'!$AB$154:$AB$161</c:f>
              <c:numCache>
                <c:formatCode>General</c:formatCode>
                <c:ptCount val="8"/>
                <c:pt idx="0">
                  <c:v>19.146600299417202</c:v>
                </c:pt>
                <c:pt idx="1">
                  <c:v>16.7560935106473</c:v>
                </c:pt>
                <c:pt idx="2">
                  <c:v>15.855746894938999</c:v>
                </c:pt>
                <c:pt idx="3">
                  <c:v>17.700416113910801</c:v>
                </c:pt>
                <c:pt idx="4">
                  <c:v>21.381006627820799</c:v>
                </c:pt>
                <c:pt idx="5">
                  <c:v>22.679607209057998</c:v>
                </c:pt>
                <c:pt idx="6">
                  <c:v>21.0608246204262</c:v>
                </c:pt>
                <c:pt idx="7">
                  <c:v>21.585942542263101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ACF-5E4D-A957-F9B17E2B300E}"/>
            </c:ext>
          </c:extLst>
        </c:ser>
        <c:ser>
          <c:idx val="5"/>
          <c:order val="2"/>
          <c:tx>
            <c:strRef>
              <c:f>'Soil Potassium'!$Z$150</c:f>
              <c:strCache>
                <c:ptCount val="1"/>
                <c:pt idx="0">
                  <c:v>K_VC=4,2</c:v>
                </c:pt>
              </c:strCache>
            </c:strRef>
          </c:tx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Potassium'!$AB$162:$AB$169</c:f>
              <c:numCache>
                <c:formatCode>General</c:formatCode>
                <c:ptCount val="8"/>
                <c:pt idx="0">
                  <c:v>17.181802028305</c:v>
                </c:pt>
                <c:pt idx="1">
                  <c:v>15.516246987971201</c:v>
                </c:pt>
                <c:pt idx="2">
                  <c:v>14.803030418936601</c:v>
                </c:pt>
                <c:pt idx="3">
                  <c:v>15.9963905736592</c:v>
                </c:pt>
                <c:pt idx="4">
                  <c:v>17.819471027144299</c:v>
                </c:pt>
                <c:pt idx="5">
                  <c:v>17.067987682939599</c:v>
                </c:pt>
                <c:pt idx="6">
                  <c:v>15.097195056084001</c:v>
                </c:pt>
                <c:pt idx="7">
                  <c:v>17.495159166907499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ACF-5E4D-A957-F9B17E2B300E}"/>
            </c:ext>
          </c:extLst>
        </c:ser>
        <c:ser>
          <c:idx val="4"/>
          <c:order val="3"/>
          <c:tx>
            <c:strRef>
              <c:f>'Soil Potassium'!$Z$151</c:f>
              <c:strCache>
                <c:ptCount val="1"/>
                <c:pt idx="0">
                  <c:v>K_VC=4,4</c:v>
                </c:pt>
              </c:strCache>
            </c:strRef>
          </c:tx>
          <c:spPr>
            <a:ln>
              <a:prstDash val="sysDash"/>
            </a:ln>
          </c:spPr>
          <c:marker>
            <c:symbol val="square"/>
            <c:size val="5"/>
          </c:marker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Potassium'!$AB$170:$AB$177</c:f>
              <c:numCache>
                <c:formatCode>General</c:formatCode>
                <c:ptCount val="8"/>
                <c:pt idx="0">
                  <c:v>18.983425293445801</c:v>
                </c:pt>
                <c:pt idx="1">
                  <c:v>16.593343422528601</c:v>
                </c:pt>
                <c:pt idx="2">
                  <c:v>15.447435750199199</c:v>
                </c:pt>
                <c:pt idx="3">
                  <c:v>17.177467974450899</c:v>
                </c:pt>
                <c:pt idx="4">
                  <c:v>20.346388780226899</c:v>
                </c:pt>
                <c:pt idx="5">
                  <c:v>20.482563993196599</c:v>
                </c:pt>
                <c:pt idx="6">
                  <c:v>18.024202509464999</c:v>
                </c:pt>
                <c:pt idx="7">
                  <c:v>19.0377887842216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ACF-5E4D-A957-F9B17E2B300E}"/>
            </c:ext>
          </c:extLst>
        </c:ser>
        <c:ser>
          <c:idx val="3"/>
          <c:order val="4"/>
          <c:tx>
            <c:strRef>
              <c:f>'Soil Potassium'!$Z$152</c:f>
              <c:strCache>
                <c:ptCount val="1"/>
                <c:pt idx="0">
                  <c:v>K_VC=6,2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Potassium'!$AB$178:$AB$185</c:f>
              <c:numCache>
                <c:formatCode>General</c:formatCode>
                <c:ptCount val="8"/>
                <c:pt idx="0">
                  <c:v>16.688025500002102</c:v>
                </c:pt>
                <c:pt idx="1">
                  <c:v>15.160463028837199</c:v>
                </c:pt>
                <c:pt idx="2">
                  <c:v>14.446683491520799</c:v>
                </c:pt>
                <c:pt idx="3">
                  <c:v>15.758859312633501</c:v>
                </c:pt>
                <c:pt idx="4">
                  <c:v>17.186188252212201</c:v>
                </c:pt>
                <c:pt idx="5">
                  <c:v>15.255864534082001</c:v>
                </c:pt>
                <c:pt idx="6">
                  <c:v>12.351149437832801</c:v>
                </c:pt>
                <c:pt idx="7">
                  <c:v>15.1243229964759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ACF-5E4D-A957-F9B17E2B300E}"/>
            </c:ext>
          </c:extLst>
        </c:ser>
        <c:ser>
          <c:idx val="2"/>
          <c:order val="5"/>
          <c:tx>
            <c:strRef>
              <c:f>'Soil Potassium'!$Z$153</c:f>
              <c:strCache>
                <c:ptCount val="1"/>
                <c:pt idx="0">
                  <c:v>K_VC=6,4</c:v>
                </c:pt>
              </c:strCache>
            </c:strRef>
          </c:tx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Potassium'!$AB$186:$AB$193</c:f>
              <c:numCache>
                <c:formatCode>General</c:formatCode>
                <c:ptCount val="8"/>
                <c:pt idx="0">
                  <c:v>18.763646954028999</c:v>
                </c:pt>
                <c:pt idx="1">
                  <c:v>16.493017573937902</c:v>
                </c:pt>
                <c:pt idx="2">
                  <c:v>15.257386345156799</c:v>
                </c:pt>
                <c:pt idx="3">
                  <c:v>16.9903872473357</c:v>
                </c:pt>
                <c:pt idx="4">
                  <c:v>19.673734292932402</c:v>
                </c:pt>
                <c:pt idx="5">
                  <c:v>18.590235398874601</c:v>
                </c:pt>
                <c:pt idx="6">
                  <c:v>15.1952636409598</c:v>
                </c:pt>
                <c:pt idx="7">
                  <c:v>16.598093428641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ACF-5E4D-A957-F9B17E2B3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306688"/>
        <c:axId val="158308608"/>
      </c:scatterChart>
      <c:valAx>
        <c:axId val="158306688"/>
        <c:scaling>
          <c:orientation val="minMax"/>
          <c:max val="350"/>
          <c:min val="150"/>
        </c:scaling>
        <c:delete val="0"/>
        <c:axPos val="b"/>
        <c:title>
          <c:tx>
            <c:rich>
              <a:bodyPr/>
              <a:lstStyle/>
              <a:p>
                <a:pPr algn="ctr" rtl="0">
                  <a:defRPr/>
                </a:pPr>
                <a:r>
                  <a:rPr lang="en-US"/>
                  <a:t>Soil Potassium (</a:t>
                </a:r>
                <a:r>
                  <a:rPr lang="en-US" sz="1300" b="1" i="0" u="none" strike="noStrike" baseline="0">
                    <a:effectLst/>
                  </a:rPr>
                  <a:t>mg kg</a:t>
                </a:r>
                <a:r>
                  <a:rPr lang="en-US" sz="1300" b="1" i="0" u="none" strike="noStrike" baseline="30000">
                    <a:effectLst/>
                  </a:rPr>
                  <a:t>-1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38801496506887179"/>
              <c:y val="0.91254629629629624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158308608"/>
        <c:crosses val="autoZero"/>
        <c:crossBetween val="midCat"/>
      </c:valAx>
      <c:valAx>
        <c:axId val="158308608"/>
        <c:scaling>
          <c:orientation val="minMax"/>
          <c:max val="25"/>
          <c:min val="1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 sz="1300" b="1" i="0" u="none" strike="noStrike" baseline="0">
                    <a:effectLst/>
                  </a:rPr>
                  <a:t>Fruit </a:t>
                </a:r>
                <a:r>
                  <a:rPr lang="en-US"/>
                  <a:t> Potassium</a:t>
                </a:r>
                <a:r>
                  <a:rPr lang="en-US" baseline="0"/>
                  <a:t> (%)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0630161503661415E-3"/>
              <c:y val="7.9581146106736653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158306688"/>
        <c:crosses val="autoZero"/>
        <c:crossBetween val="midCat"/>
        <c:majorUnit val="5"/>
      </c:valAx>
    </c:plotArea>
    <c:legend>
      <c:legendPos val="r"/>
      <c:layout>
        <c:manualLayout>
          <c:xMode val="edge"/>
          <c:yMode val="edge"/>
          <c:x val="0.17630555555555555"/>
          <c:y val="1.1431904345290112E-3"/>
          <c:w val="0.80702777777777768"/>
          <c:h val="0.16900991542723828"/>
        </c:manualLayout>
      </c:layout>
      <c:overlay val="0"/>
    </c:legend>
    <c:plotVisOnly val="1"/>
    <c:dispBlanksAs val="gap"/>
    <c:showDLblsOverMax val="0"/>
  </c:chart>
  <c:spPr>
    <a:ln>
      <a:solidFill>
        <a:schemeClr val="tx1">
          <a:lumMod val="15000"/>
          <a:lumOff val="85000"/>
        </a:schemeClr>
      </a:solidFill>
    </a:ln>
  </c:spPr>
  <c:txPr>
    <a:bodyPr/>
    <a:lstStyle/>
    <a:p>
      <a:pPr>
        <a:defRPr sz="1300">
          <a:latin typeface="Times New Roman" pitchFamily="18" charset="0"/>
          <a:cs typeface="Times New Roman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62270341207349"/>
          <c:y val="5.6469816272965878E-2"/>
          <c:w val="0.83262729658792656"/>
          <c:h val="0.7462230242053076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'Soil Potassium'!$Z$148</c:f>
              <c:strCache>
                <c:ptCount val="1"/>
                <c:pt idx="0">
                  <c:v>K_VC=2,2</c:v>
                </c:pt>
              </c:strCache>
            </c:strRef>
          </c:tx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Potassium'!$AC$146:$AC$153</c:f>
              <c:numCache>
                <c:formatCode>General</c:formatCode>
                <c:ptCount val="8"/>
                <c:pt idx="0">
                  <c:v>8.7616574810307899</c:v>
                </c:pt>
                <c:pt idx="1">
                  <c:v>8.1761489626095898</c:v>
                </c:pt>
                <c:pt idx="2">
                  <c:v>8.6591491537528107</c:v>
                </c:pt>
                <c:pt idx="3">
                  <c:v>9.5090674137299391</c:v>
                </c:pt>
                <c:pt idx="4">
                  <c:v>9.6116033734196407</c:v>
                </c:pt>
                <c:pt idx="5">
                  <c:v>10.1788380398747</c:v>
                </c:pt>
                <c:pt idx="6">
                  <c:v>10.153695806418799</c:v>
                </c:pt>
                <c:pt idx="7">
                  <c:v>9.3590219235373304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D0-BB42-A7D5-E2B609CE0DCE}"/>
            </c:ext>
          </c:extLst>
        </c:ser>
        <c:ser>
          <c:idx val="0"/>
          <c:order val="1"/>
          <c:tx>
            <c:strRef>
              <c:f>'Soil Potassium'!$Z$149</c:f>
              <c:strCache>
                <c:ptCount val="1"/>
                <c:pt idx="0">
                  <c:v>K_VC=2,4</c:v>
                </c:pt>
              </c:strCache>
            </c:strRef>
          </c:tx>
          <c:spPr>
            <a:ln>
              <a:prstDash val="dash"/>
            </a:ln>
          </c:spPr>
          <c:marker>
            <c:symbol val="circle"/>
            <c:size val="4"/>
          </c:marker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Potassium'!$AC$154:$AC$161</c:f>
              <c:numCache>
                <c:formatCode>General</c:formatCode>
                <c:ptCount val="8"/>
                <c:pt idx="0">
                  <c:v>9.5390934587284608</c:v>
                </c:pt>
                <c:pt idx="1">
                  <c:v>8.8157100946754596</c:v>
                </c:pt>
                <c:pt idx="2">
                  <c:v>8.9188485053763795</c:v>
                </c:pt>
                <c:pt idx="3">
                  <c:v>10.6835809978601</c:v>
                </c:pt>
                <c:pt idx="4">
                  <c:v>12.109690187442499</c:v>
                </c:pt>
                <c:pt idx="5">
                  <c:v>12.4539424455042</c:v>
                </c:pt>
                <c:pt idx="6">
                  <c:v>10.7755639836213</c:v>
                </c:pt>
                <c:pt idx="7">
                  <c:v>8.8136182942244403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9D0-BB42-A7D5-E2B609CE0DCE}"/>
            </c:ext>
          </c:extLst>
        </c:ser>
        <c:ser>
          <c:idx val="5"/>
          <c:order val="2"/>
          <c:tx>
            <c:strRef>
              <c:f>'Soil Potassium'!$Z$150</c:f>
              <c:strCache>
                <c:ptCount val="1"/>
                <c:pt idx="0">
                  <c:v>K_VC=4,2</c:v>
                </c:pt>
              </c:strCache>
            </c:strRef>
          </c:tx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Potassium'!$AC$162:$AC$169</c:f>
              <c:numCache>
                <c:formatCode>General</c:formatCode>
                <c:ptCount val="8"/>
                <c:pt idx="0">
                  <c:v>9.0843729528659694</c:v>
                </c:pt>
                <c:pt idx="1">
                  <c:v>8.0587702075116994</c:v>
                </c:pt>
                <c:pt idx="2">
                  <c:v>8.3877424681358406</c:v>
                </c:pt>
                <c:pt idx="3">
                  <c:v>9.16923169724571</c:v>
                </c:pt>
                <c:pt idx="4">
                  <c:v>9.0416574738446105</c:v>
                </c:pt>
                <c:pt idx="5">
                  <c:v>9.0822880546510802</c:v>
                </c:pt>
                <c:pt idx="6">
                  <c:v>7.9823356280948499</c:v>
                </c:pt>
                <c:pt idx="7">
                  <c:v>5.3708517276008303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9D0-BB42-A7D5-E2B609CE0DCE}"/>
            </c:ext>
          </c:extLst>
        </c:ser>
        <c:ser>
          <c:idx val="4"/>
          <c:order val="3"/>
          <c:tx>
            <c:strRef>
              <c:f>'Soil Potassium'!$Z$151</c:f>
              <c:strCache>
                <c:ptCount val="1"/>
                <c:pt idx="0">
                  <c:v>K_VC=4,4</c:v>
                </c:pt>
              </c:strCache>
            </c:strRef>
          </c:tx>
          <c:spPr>
            <a:ln>
              <a:prstDash val="sysDash"/>
            </a:ln>
          </c:spPr>
          <c:marker>
            <c:symbol val="square"/>
            <c:size val="5"/>
          </c:marker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Potassium'!$AC$170:$AC$177</c:f>
              <c:numCache>
                <c:formatCode>General</c:formatCode>
                <c:ptCount val="8"/>
                <c:pt idx="0">
                  <c:v>10.2197284752746</c:v>
                </c:pt>
                <c:pt idx="1">
                  <c:v>9.0442614986222196</c:v>
                </c:pt>
                <c:pt idx="2">
                  <c:v>8.9226576093369001</c:v>
                </c:pt>
                <c:pt idx="3">
                  <c:v>10.5351449006411</c:v>
                </c:pt>
                <c:pt idx="4">
                  <c:v>11.675719723278201</c:v>
                </c:pt>
                <c:pt idx="5">
                  <c:v>11.4735387848995</c:v>
                </c:pt>
                <c:pt idx="6">
                  <c:v>8.7164669593234301</c:v>
                </c:pt>
                <c:pt idx="7">
                  <c:v>4.9294938142142399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9D0-BB42-A7D5-E2B609CE0DCE}"/>
            </c:ext>
          </c:extLst>
        </c:ser>
        <c:ser>
          <c:idx val="3"/>
          <c:order val="4"/>
          <c:tx>
            <c:strRef>
              <c:f>'Soil Potassium'!$Z$152</c:f>
              <c:strCache>
                <c:ptCount val="1"/>
                <c:pt idx="0">
                  <c:v>K_VC=6,2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Potassium'!$AC$178:$AC$185</c:f>
              <c:numCache>
                <c:formatCode>General</c:formatCode>
                <c:ptCount val="8"/>
                <c:pt idx="0">
                  <c:v>9.2662962867288403</c:v>
                </c:pt>
                <c:pt idx="1">
                  <c:v>7.9102595329222201</c:v>
                </c:pt>
                <c:pt idx="2">
                  <c:v>8.2611467952828406</c:v>
                </c:pt>
                <c:pt idx="3">
                  <c:v>9.1316031138302804</c:v>
                </c:pt>
                <c:pt idx="4">
                  <c:v>8.8360891603387497</c:v>
                </c:pt>
                <c:pt idx="5">
                  <c:v>8.3052999897471906</c:v>
                </c:pt>
                <c:pt idx="6">
                  <c:v>6.0361099331425301</c:v>
                </c:pt>
                <c:pt idx="7">
                  <c:v>1.5265926942966399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9D0-BB42-A7D5-E2B609CE0DCE}"/>
            </c:ext>
          </c:extLst>
        </c:ser>
        <c:ser>
          <c:idx val="2"/>
          <c:order val="5"/>
          <c:tx>
            <c:strRef>
              <c:f>'Soil Potassium'!$Z$153</c:f>
              <c:strCache>
                <c:ptCount val="1"/>
                <c:pt idx="0">
                  <c:v>K_VC=6,4</c:v>
                </c:pt>
              </c:strCache>
            </c:strRef>
          </c:tx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Potassium'!$AC$186:$AC$193</c:f>
              <c:numCache>
                <c:formatCode>General</c:formatCode>
                <c:ptCount val="8"/>
                <c:pt idx="0">
                  <c:v>10.75758905184</c:v>
                </c:pt>
                <c:pt idx="1">
                  <c:v>9.2399823357936199</c:v>
                </c:pt>
                <c:pt idx="2">
                  <c:v>9.0703414036851697</c:v>
                </c:pt>
                <c:pt idx="3">
                  <c:v>10.686129295918301</c:v>
                </c:pt>
                <c:pt idx="4">
                  <c:v>11.6006239497128</c:v>
                </c:pt>
                <c:pt idx="5">
                  <c:v>10.807531224879201</c:v>
                </c:pt>
                <c:pt idx="6">
                  <c:v>6.8805674006620601</c:v>
                </c:pt>
                <c:pt idx="7">
                  <c:v>1.18970728683535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9D0-BB42-A7D5-E2B609CE0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820608"/>
        <c:axId val="158839168"/>
      </c:scatterChart>
      <c:valAx>
        <c:axId val="158820608"/>
        <c:scaling>
          <c:orientation val="minMax"/>
          <c:max val="350"/>
          <c:min val="150"/>
        </c:scaling>
        <c:delete val="0"/>
        <c:axPos val="b"/>
        <c:title>
          <c:tx>
            <c:rich>
              <a:bodyPr/>
              <a:lstStyle/>
              <a:p>
                <a:pPr algn="ctr" rtl="0">
                  <a:defRPr/>
                </a:pPr>
                <a:r>
                  <a:rPr lang="en-US"/>
                  <a:t>Soil Potassium (</a:t>
                </a:r>
                <a:r>
                  <a:rPr lang="en-US" sz="1300" b="1" i="0" u="none" strike="noStrike" baseline="0">
                    <a:effectLst/>
                  </a:rPr>
                  <a:t>mg kg</a:t>
                </a:r>
                <a:r>
                  <a:rPr lang="en-US" sz="1300" b="1" i="0" u="none" strike="noStrike" baseline="30000">
                    <a:effectLst/>
                  </a:rPr>
                  <a:t>-1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37666208022037828"/>
              <c:y val="0.91254629629629624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158839168"/>
        <c:crosses val="autoZero"/>
        <c:crossBetween val="midCat"/>
      </c:valAx>
      <c:valAx>
        <c:axId val="158839168"/>
        <c:scaling>
          <c:orientation val="minMax"/>
          <c:max val="1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 sz="1300" b="1" i="0" u="none" strike="noStrike" baseline="0">
                    <a:effectLst/>
                  </a:rPr>
                  <a:t>Leaf </a:t>
                </a:r>
                <a:r>
                  <a:rPr lang="en-US"/>
                  <a:t>Potassium (%) </a:t>
                </a:r>
              </a:p>
            </c:rich>
          </c:tx>
          <c:layout>
            <c:manualLayout>
              <c:xMode val="edge"/>
              <c:yMode val="edge"/>
              <c:x val="1.1328770187957677E-2"/>
              <c:y val="0.14439596092155146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158820608"/>
        <c:crosses val="autoZero"/>
        <c:crossBetween val="midCat"/>
        <c:majorUnit val="3"/>
      </c:valAx>
    </c:plotArea>
    <c:legend>
      <c:legendPos val="r"/>
      <c:layout>
        <c:manualLayout>
          <c:xMode val="edge"/>
          <c:yMode val="edge"/>
          <c:x val="0.17630555555555555"/>
          <c:y val="1.1431904345290112E-3"/>
          <c:w val="0.80702777777777768"/>
          <c:h val="0.16900991542723828"/>
        </c:manualLayout>
      </c:layout>
      <c:overlay val="0"/>
    </c:legend>
    <c:plotVisOnly val="1"/>
    <c:dispBlanksAs val="gap"/>
    <c:showDLblsOverMax val="0"/>
  </c:chart>
  <c:spPr>
    <a:ln>
      <a:solidFill>
        <a:schemeClr val="tx1">
          <a:lumMod val="15000"/>
          <a:lumOff val="85000"/>
        </a:schemeClr>
      </a:solidFill>
    </a:ln>
  </c:spPr>
  <c:txPr>
    <a:bodyPr/>
    <a:lstStyle/>
    <a:p>
      <a:pPr>
        <a:defRPr sz="1300">
          <a:latin typeface="Times New Roman" pitchFamily="18" charset="0"/>
          <a:cs typeface="Times New Roman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62270341207349"/>
          <c:y val="5.6469816272965878E-2"/>
          <c:w val="0.83262729658792656"/>
          <c:h val="0.7462230242053076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'Soil Potassium'!$Z$148</c:f>
              <c:strCache>
                <c:ptCount val="1"/>
                <c:pt idx="0">
                  <c:v>K_VC=2,2</c:v>
                </c:pt>
              </c:strCache>
            </c:strRef>
          </c:tx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Potassium'!$AD$146:$AD$153</c:f>
              <c:numCache>
                <c:formatCode>General</c:formatCode>
                <c:ptCount val="8"/>
                <c:pt idx="0">
                  <c:v>10.234803225710801</c:v>
                </c:pt>
                <c:pt idx="1">
                  <c:v>11.580986950135699</c:v>
                </c:pt>
                <c:pt idx="2">
                  <c:v>11.690613933566301</c:v>
                </c:pt>
                <c:pt idx="3">
                  <c:v>14.6583628343363</c:v>
                </c:pt>
                <c:pt idx="4">
                  <c:v>17.197631042911102</c:v>
                </c:pt>
                <c:pt idx="5">
                  <c:v>15.188400982021699</c:v>
                </c:pt>
                <c:pt idx="6">
                  <c:v>13.7236807073139</c:v>
                </c:pt>
                <c:pt idx="7">
                  <c:v>15.158877378348301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18-E24B-BB2C-F50747E09473}"/>
            </c:ext>
          </c:extLst>
        </c:ser>
        <c:ser>
          <c:idx val="0"/>
          <c:order val="1"/>
          <c:tx>
            <c:strRef>
              <c:f>'Soil Potassium'!$Z$149</c:f>
              <c:strCache>
                <c:ptCount val="1"/>
                <c:pt idx="0">
                  <c:v>K_VC=2,4</c:v>
                </c:pt>
              </c:strCache>
            </c:strRef>
          </c:tx>
          <c:spPr>
            <a:ln>
              <a:prstDash val="dash"/>
            </a:ln>
          </c:spPr>
          <c:marker>
            <c:symbol val="circle"/>
            <c:size val="4"/>
          </c:marker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Potassium'!$AD$154:$AD$161</c:f>
              <c:numCache>
                <c:formatCode>General</c:formatCode>
                <c:ptCount val="8"/>
                <c:pt idx="0">
                  <c:v>9.9613299363993999</c:v>
                </c:pt>
                <c:pt idx="1">
                  <c:v>12.241479365380901</c:v>
                </c:pt>
                <c:pt idx="2">
                  <c:v>11.278222436984199</c:v>
                </c:pt>
                <c:pt idx="3">
                  <c:v>12.302940443503999</c:v>
                </c:pt>
                <c:pt idx="4">
                  <c:v>13.946108140077101</c:v>
                </c:pt>
                <c:pt idx="5">
                  <c:v>13.1808550846284</c:v>
                </c:pt>
                <c:pt idx="6">
                  <c:v>14.547325607461801</c:v>
                </c:pt>
                <c:pt idx="7">
                  <c:v>18.799414715188501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418-E24B-BB2C-F50747E09473}"/>
            </c:ext>
          </c:extLst>
        </c:ser>
        <c:ser>
          <c:idx val="5"/>
          <c:order val="2"/>
          <c:tx>
            <c:strRef>
              <c:f>'Soil Potassium'!$Z$150</c:f>
              <c:strCache>
                <c:ptCount val="1"/>
                <c:pt idx="0">
                  <c:v>K_VC=4,2</c:v>
                </c:pt>
              </c:strCache>
            </c:strRef>
          </c:tx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Potassium'!$AD$162:$AD$169</c:f>
              <c:numCache>
                <c:formatCode>General</c:formatCode>
                <c:ptCount val="8"/>
                <c:pt idx="0">
                  <c:v>11.787826311585601</c:v>
                </c:pt>
                <c:pt idx="1">
                  <c:v>11.603836540256699</c:v>
                </c:pt>
                <c:pt idx="2">
                  <c:v>10.5338343540755</c:v>
                </c:pt>
                <c:pt idx="3">
                  <c:v>13.4863159627696</c:v>
                </c:pt>
                <c:pt idx="4">
                  <c:v>16.508331497432899</c:v>
                </c:pt>
                <c:pt idx="5">
                  <c:v>14.4011965175699</c:v>
                </c:pt>
                <c:pt idx="6">
                  <c:v>12.3722378933151</c:v>
                </c:pt>
                <c:pt idx="7">
                  <c:v>13.901301242915901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418-E24B-BB2C-F50747E09473}"/>
            </c:ext>
          </c:extLst>
        </c:ser>
        <c:ser>
          <c:idx val="4"/>
          <c:order val="3"/>
          <c:tx>
            <c:strRef>
              <c:f>'Soil Potassium'!$Z$151</c:f>
              <c:strCache>
                <c:ptCount val="1"/>
                <c:pt idx="0">
                  <c:v>K_VC=4,4</c:v>
                </c:pt>
              </c:strCache>
            </c:strRef>
          </c:tx>
          <c:spPr>
            <a:ln>
              <a:prstDash val="sysDash"/>
            </a:ln>
          </c:spPr>
          <c:marker>
            <c:symbol val="square"/>
            <c:size val="5"/>
          </c:marker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Potassium'!$AD$170:$AD$177</c:f>
              <c:numCache>
                <c:formatCode>General</c:formatCode>
                <c:ptCount val="8"/>
                <c:pt idx="0">
                  <c:v>11.7281663487377</c:v>
                </c:pt>
                <c:pt idx="1">
                  <c:v>12.493948437040901</c:v>
                </c:pt>
                <c:pt idx="2">
                  <c:v>10.3317480529261</c:v>
                </c:pt>
                <c:pt idx="3">
                  <c:v>11.294802639850101</c:v>
                </c:pt>
                <c:pt idx="4">
                  <c:v>13.3635544746124</c:v>
                </c:pt>
                <c:pt idx="5">
                  <c:v>12.4471672239954</c:v>
                </c:pt>
                <c:pt idx="6">
                  <c:v>13.208137091340401</c:v>
                </c:pt>
                <c:pt idx="7">
                  <c:v>17.527232361620101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418-E24B-BB2C-F50747E09473}"/>
            </c:ext>
          </c:extLst>
        </c:ser>
        <c:ser>
          <c:idx val="3"/>
          <c:order val="4"/>
          <c:tx>
            <c:strRef>
              <c:f>'Soil Potassium'!$Z$152</c:f>
              <c:strCache>
                <c:ptCount val="1"/>
                <c:pt idx="0">
                  <c:v>K_VC=6,2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Potassium'!$AD$178:$AD$185</c:f>
              <c:numCache>
                <c:formatCode>General</c:formatCode>
                <c:ptCount val="8"/>
                <c:pt idx="0">
                  <c:v>13.279788958258299</c:v>
                </c:pt>
                <c:pt idx="1">
                  <c:v>11.598576305245199</c:v>
                </c:pt>
                <c:pt idx="2">
                  <c:v>9.3725528624275292</c:v>
                </c:pt>
                <c:pt idx="3">
                  <c:v>12.3023892851218</c:v>
                </c:pt>
                <c:pt idx="4">
                  <c:v>15.784038305595701</c:v>
                </c:pt>
                <c:pt idx="5">
                  <c:v>13.5683160022602</c:v>
                </c:pt>
                <c:pt idx="6">
                  <c:v>10.977662970665101</c:v>
                </c:pt>
                <c:pt idx="7">
                  <c:v>12.6051784645502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418-E24B-BB2C-F50747E09473}"/>
            </c:ext>
          </c:extLst>
        </c:ser>
        <c:ser>
          <c:idx val="2"/>
          <c:order val="5"/>
          <c:tx>
            <c:strRef>
              <c:f>'Soil Potassium'!$Z$153</c:f>
              <c:strCache>
                <c:ptCount val="1"/>
                <c:pt idx="0">
                  <c:v>K_VC=6,4</c:v>
                </c:pt>
              </c:strCache>
            </c:strRef>
          </c:tx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Potassium'!$AD$186:$AD$193</c:f>
              <c:numCache>
                <c:formatCode>General</c:formatCode>
                <c:ptCount val="8"/>
                <c:pt idx="0">
                  <c:v>13.433964907326599</c:v>
                </c:pt>
                <c:pt idx="1">
                  <c:v>12.716754572855599</c:v>
                </c:pt>
                <c:pt idx="2">
                  <c:v>9.3812066650610202</c:v>
                </c:pt>
                <c:pt idx="3">
                  <c:v>10.278768399394099</c:v>
                </c:pt>
                <c:pt idx="4">
                  <c:v>12.7517238398471</c:v>
                </c:pt>
                <c:pt idx="5">
                  <c:v>11.6715010350729</c:v>
                </c:pt>
                <c:pt idx="6">
                  <c:v>11.824685602876199</c:v>
                </c:pt>
                <c:pt idx="7">
                  <c:v>16.210513944510499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418-E24B-BB2C-F50747E09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311232"/>
        <c:axId val="165313152"/>
      </c:scatterChart>
      <c:valAx>
        <c:axId val="165311232"/>
        <c:scaling>
          <c:orientation val="minMax"/>
          <c:max val="350"/>
          <c:min val="150"/>
        </c:scaling>
        <c:delete val="0"/>
        <c:axPos val="b"/>
        <c:title>
          <c:tx>
            <c:rich>
              <a:bodyPr/>
              <a:lstStyle/>
              <a:p>
                <a:pPr algn="ctr" rtl="0">
                  <a:defRPr/>
                </a:pPr>
                <a:r>
                  <a:rPr lang="en-US"/>
                  <a:t>Soil Potassium (</a:t>
                </a:r>
                <a:r>
                  <a:rPr lang="en-US" sz="1300" b="1" i="0" u="none" strike="noStrike" baseline="0">
                    <a:effectLst/>
                  </a:rPr>
                  <a:t>mg kg</a:t>
                </a:r>
                <a:r>
                  <a:rPr lang="en-US" sz="1300" b="1" i="0" u="none" strike="noStrike" baseline="30000">
                    <a:effectLst/>
                  </a:rPr>
                  <a:t>-1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38801496506887179"/>
              <c:y val="0.91254629629629624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165313152"/>
        <c:crosses val="autoZero"/>
        <c:crossBetween val="midCat"/>
      </c:valAx>
      <c:valAx>
        <c:axId val="165313152"/>
        <c:scaling>
          <c:orientation val="minMax"/>
          <c:max val="20"/>
          <c:min val="8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 sz="1300" b="1" i="0" u="none" strike="noStrike" baseline="0">
                    <a:effectLst/>
                  </a:rPr>
                  <a:t>Root </a:t>
                </a:r>
                <a:r>
                  <a:rPr lang="en-US"/>
                  <a:t>Potassium (%) </a:t>
                </a:r>
              </a:p>
            </c:rich>
          </c:tx>
          <c:layout>
            <c:manualLayout>
              <c:xMode val="edge"/>
              <c:yMode val="edge"/>
              <c:x val="1.1328770187957677E-2"/>
              <c:y val="0.1675441090696996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165311232"/>
        <c:crosses val="autoZero"/>
        <c:crossBetween val="midCat"/>
        <c:majorUnit val="3"/>
      </c:valAx>
    </c:plotArea>
    <c:legend>
      <c:legendPos val="r"/>
      <c:layout>
        <c:manualLayout>
          <c:xMode val="edge"/>
          <c:yMode val="edge"/>
          <c:x val="0.14297222222222222"/>
          <c:y val="1.1431904345290172E-3"/>
          <c:w val="0.80702777777777768"/>
          <c:h val="0.16900991542723828"/>
        </c:manualLayout>
      </c:layout>
      <c:overlay val="0"/>
    </c:legend>
    <c:plotVisOnly val="1"/>
    <c:dispBlanksAs val="gap"/>
    <c:showDLblsOverMax val="0"/>
  </c:chart>
  <c:spPr>
    <a:ln>
      <a:solidFill>
        <a:schemeClr val="tx1">
          <a:lumMod val="15000"/>
          <a:lumOff val="85000"/>
        </a:schemeClr>
      </a:solidFill>
    </a:ln>
  </c:spPr>
  <c:txPr>
    <a:bodyPr/>
    <a:lstStyle/>
    <a:p>
      <a:pPr>
        <a:defRPr sz="1300">
          <a:latin typeface="Times New Roman" pitchFamily="18" charset="0"/>
          <a:cs typeface="Times New Roman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5432802251549"/>
          <c:y val="5.6469816272965878E-2"/>
          <c:w val="0.77455204140875855"/>
          <c:h val="0.73258858267716531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25381243387876129"/>
                  <c:y val="-8.9806430446194227E-2"/>
                </c:manualLayout>
              </c:layout>
              <c:numFmt formatCode="General" sourceLinked="0"/>
            </c:trendlineLbl>
          </c:trendline>
          <c:xVal>
            <c:numRef>
              <c:f>'Soil Potassium'!$U$2:$U$145</c:f>
              <c:numCache>
                <c:formatCode>0.00</c:formatCode>
                <c:ptCount val="144"/>
                <c:pt idx="0">
                  <c:v>13.343999999999999</c:v>
                </c:pt>
                <c:pt idx="1">
                  <c:v>12.395999999999999</c:v>
                </c:pt>
                <c:pt idx="2">
                  <c:v>13.943999999999999</c:v>
                </c:pt>
                <c:pt idx="3">
                  <c:v>17.399999999999999</c:v>
                </c:pt>
                <c:pt idx="4">
                  <c:v>19.5</c:v>
                </c:pt>
                <c:pt idx="5">
                  <c:v>16.8</c:v>
                </c:pt>
                <c:pt idx="6">
                  <c:v>18</c:v>
                </c:pt>
                <c:pt idx="7">
                  <c:v>19.2</c:v>
                </c:pt>
                <c:pt idx="8">
                  <c:v>22.56</c:v>
                </c:pt>
                <c:pt idx="9">
                  <c:v>13.92</c:v>
                </c:pt>
                <c:pt idx="10">
                  <c:v>16.2</c:v>
                </c:pt>
                <c:pt idx="11">
                  <c:v>19.439999999999998</c:v>
                </c:pt>
                <c:pt idx="12">
                  <c:v>15.443999999999999</c:v>
                </c:pt>
                <c:pt idx="13">
                  <c:v>16.776</c:v>
                </c:pt>
                <c:pt idx="14">
                  <c:v>15.6</c:v>
                </c:pt>
                <c:pt idx="15">
                  <c:v>13.62</c:v>
                </c:pt>
                <c:pt idx="16">
                  <c:v>11.772</c:v>
                </c:pt>
                <c:pt idx="17">
                  <c:v>14.795999999999999</c:v>
                </c:pt>
                <c:pt idx="18">
                  <c:v>15.48</c:v>
                </c:pt>
                <c:pt idx="19">
                  <c:v>11.688000000000001</c:v>
                </c:pt>
                <c:pt idx="20">
                  <c:v>13.572000000000001</c:v>
                </c:pt>
                <c:pt idx="21">
                  <c:v>9.7080000000000002</c:v>
                </c:pt>
                <c:pt idx="22">
                  <c:v>22.931999999999999</c:v>
                </c:pt>
                <c:pt idx="23">
                  <c:v>15.6</c:v>
                </c:pt>
                <c:pt idx="24">
                  <c:v>14.16</c:v>
                </c:pt>
                <c:pt idx="25">
                  <c:v>14.399999999999999</c:v>
                </c:pt>
                <c:pt idx="26">
                  <c:v>18.492000000000001</c:v>
                </c:pt>
                <c:pt idx="27">
                  <c:v>13.991999999999999</c:v>
                </c:pt>
                <c:pt idx="28">
                  <c:v>17.099999999999998</c:v>
                </c:pt>
                <c:pt idx="29">
                  <c:v>15.6</c:v>
                </c:pt>
                <c:pt idx="30">
                  <c:v>16.571999999999999</c:v>
                </c:pt>
                <c:pt idx="31">
                  <c:v>17.52</c:v>
                </c:pt>
                <c:pt idx="32">
                  <c:v>19.8</c:v>
                </c:pt>
                <c:pt idx="33">
                  <c:v>12.6</c:v>
                </c:pt>
                <c:pt idx="34">
                  <c:v>19.8</c:v>
                </c:pt>
                <c:pt idx="35">
                  <c:v>17.34</c:v>
                </c:pt>
                <c:pt idx="36">
                  <c:v>15.899999999999999</c:v>
                </c:pt>
                <c:pt idx="37">
                  <c:v>17.760000000000002</c:v>
                </c:pt>
                <c:pt idx="38">
                  <c:v>16.2</c:v>
                </c:pt>
                <c:pt idx="39">
                  <c:v>12.852</c:v>
                </c:pt>
                <c:pt idx="40">
                  <c:v>14.543999999999999</c:v>
                </c:pt>
                <c:pt idx="41">
                  <c:v>10.703999999999999</c:v>
                </c:pt>
                <c:pt idx="42">
                  <c:v>13.44</c:v>
                </c:pt>
                <c:pt idx="43">
                  <c:v>12.696</c:v>
                </c:pt>
                <c:pt idx="44">
                  <c:v>9.7199999999999989</c:v>
                </c:pt>
                <c:pt idx="45">
                  <c:v>11.556000000000001</c:v>
                </c:pt>
                <c:pt idx="46">
                  <c:v>22.116</c:v>
                </c:pt>
                <c:pt idx="47">
                  <c:v>13.139999999999999</c:v>
                </c:pt>
                <c:pt idx="48">
                  <c:v>15.552</c:v>
                </c:pt>
                <c:pt idx="49">
                  <c:v>12.708</c:v>
                </c:pt>
                <c:pt idx="50">
                  <c:v>20.795999999999996</c:v>
                </c:pt>
                <c:pt idx="51">
                  <c:v>16.463999999999999</c:v>
                </c:pt>
                <c:pt idx="52">
                  <c:v>15.899999999999999</c:v>
                </c:pt>
                <c:pt idx="53">
                  <c:v>18.119999999999997</c:v>
                </c:pt>
                <c:pt idx="54">
                  <c:v>15.143999999999998</c:v>
                </c:pt>
                <c:pt idx="55">
                  <c:v>21</c:v>
                </c:pt>
                <c:pt idx="56">
                  <c:v>18.599999999999998</c:v>
                </c:pt>
                <c:pt idx="57">
                  <c:v>14.879999999999999</c:v>
                </c:pt>
                <c:pt idx="58">
                  <c:v>15.6</c:v>
                </c:pt>
                <c:pt idx="59">
                  <c:v>18.384</c:v>
                </c:pt>
                <c:pt idx="60">
                  <c:v>15</c:v>
                </c:pt>
                <c:pt idx="61">
                  <c:v>15.792</c:v>
                </c:pt>
                <c:pt idx="62">
                  <c:v>16.2</c:v>
                </c:pt>
                <c:pt idx="63">
                  <c:v>14.399999999999999</c:v>
                </c:pt>
                <c:pt idx="64">
                  <c:v>12.6</c:v>
                </c:pt>
                <c:pt idx="65">
                  <c:v>12.743999999999998</c:v>
                </c:pt>
                <c:pt idx="66">
                  <c:v>11.4</c:v>
                </c:pt>
                <c:pt idx="67">
                  <c:v>10.860000000000001</c:v>
                </c:pt>
                <c:pt idx="68">
                  <c:v>10.391999999999999</c:v>
                </c:pt>
                <c:pt idx="69">
                  <c:v>12.372</c:v>
                </c:pt>
                <c:pt idx="70">
                  <c:v>20.16</c:v>
                </c:pt>
                <c:pt idx="71">
                  <c:v>12.827999999999999</c:v>
                </c:pt>
                <c:pt idx="72">
                  <c:v>14.84</c:v>
                </c:pt>
                <c:pt idx="73">
                  <c:v>14.105</c:v>
                </c:pt>
                <c:pt idx="74">
                  <c:v>13.96</c:v>
                </c:pt>
                <c:pt idx="75">
                  <c:v>14.379999999999999</c:v>
                </c:pt>
                <c:pt idx="76">
                  <c:v>13.22</c:v>
                </c:pt>
                <c:pt idx="77">
                  <c:v>13.88</c:v>
                </c:pt>
                <c:pt idx="78">
                  <c:v>12.25</c:v>
                </c:pt>
                <c:pt idx="79">
                  <c:v>14.850000000000001</c:v>
                </c:pt>
                <c:pt idx="80">
                  <c:v>14.399999999999999</c:v>
                </c:pt>
                <c:pt idx="81">
                  <c:v>13.49</c:v>
                </c:pt>
                <c:pt idx="82">
                  <c:v>12.17</c:v>
                </c:pt>
                <c:pt idx="83">
                  <c:v>12.09</c:v>
                </c:pt>
                <c:pt idx="84">
                  <c:v>12.12</c:v>
                </c:pt>
                <c:pt idx="85">
                  <c:v>11.33</c:v>
                </c:pt>
                <c:pt idx="86">
                  <c:v>9.6199999999999992</c:v>
                </c:pt>
                <c:pt idx="87">
                  <c:v>12.5</c:v>
                </c:pt>
                <c:pt idx="88">
                  <c:v>14.25</c:v>
                </c:pt>
                <c:pt idx="89">
                  <c:v>12</c:v>
                </c:pt>
                <c:pt idx="90">
                  <c:v>13</c:v>
                </c:pt>
                <c:pt idx="91">
                  <c:v>14</c:v>
                </c:pt>
                <c:pt idx="92">
                  <c:v>16.8</c:v>
                </c:pt>
                <c:pt idx="93">
                  <c:v>12.6</c:v>
                </c:pt>
                <c:pt idx="94">
                  <c:v>11.5</c:v>
                </c:pt>
                <c:pt idx="95">
                  <c:v>14.2</c:v>
                </c:pt>
                <c:pt idx="96">
                  <c:v>14</c:v>
                </c:pt>
                <c:pt idx="97">
                  <c:v>14.810826296743045</c:v>
                </c:pt>
                <c:pt idx="98">
                  <c:v>13.54</c:v>
                </c:pt>
                <c:pt idx="99">
                  <c:v>15.469999999999999</c:v>
                </c:pt>
                <c:pt idx="100">
                  <c:v>13.67</c:v>
                </c:pt>
                <c:pt idx="101">
                  <c:v>15.600000000000001</c:v>
                </c:pt>
                <c:pt idx="102">
                  <c:v>12.63</c:v>
                </c:pt>
                <c:pt idx="103">
                  <c:v>15.14</c:v>
                </c:pt>
                <c:pt idx="104">
                  <c:v>13.06</c:v>
                </c:pt>
                <c:pt idx="105">
                  <c:v>13.45</c:v>
                </c:pt>
                <c:pt idx="106">
                  <c:v>11.49</c:v>
                </c:pt>
                <c:pt idx="107">
                  <c:v>11.94</c:v>
                </c:pt>
                <c:pt idx="108">
                  <c:v>12.8</c:v>
                </c:pt>
                <c:pt idx="109">
                  <c:v>13</c:v>
                </c:pt>
                <c:pt idx="110">
                  <c:v>13.41</c:v>
                </c:pt>
                <c:pt idx="111">
                  <c:v>9.66</c:v>
                </c:pt>
                <c:pt idx="112">
                  <c:v>12.25</c:v>
                </c:pt>
                <c:pt idx="113">
                  <c:v>11</c:v>
                </c:pt>
                <c:pt idx="114">
                  <c:v>11.81</c:v>
                </c:pt>
                <c:pt idx="115">
                  <c:v>12.6</c:v>
                </c:pt>
                <c:pt idx="116">
                  <c:v>14.5</c:v>
                </c:pt>
                <c:pt idx="117">
                  <c:v>11.5</c:v>
                </c:pt>
                <c:pt idx="118">
                  <c:v>14.5</c:v>
                </c:pt>
                <c:pt idx="119">
                  <c:v>12.45</c:v>
                </c:pt>
                <c:pt idx="120">
                  <c:v>13.61</c:v>
                </c:pt>
                <c:pt idx="121">
                  <c:v>14.021999999999998</c:v>
                </c:pt>
                <c:pt idx="122">
                  <c:v>15.399999999999999</c:v>
                </c:pt>
                <c:pt idx="123">
                  <c:v>15.190000000000001</c:v>
                </c:pt>
                <c:pt idx="124">
                  <c:v>13.43</c:v>
                </c:pt>
                <c:pt idx="125">
                  <c:v>14.68</c:v>
                </c:pt>
                <c:pt idx="126">
                  <c:v>13.33</c:v>
                </c:pt>
                <c:pt idx="127">
                  <c:v>14.32</c:v>
                </c:pt>
                <c:pt idx="128">
                  <c:v>14.870000000000001</c:v>
                </c:pt>
                <c:pt idx="129">
                  <c:v>14.149999999999999</c:v>
                </c:pt>
                <c:pt idx="130">
                  <c:v>11.77</c:v>
                </c:pt>
                <c:pt idx="131">
                  <c:v>12.24</c:v>
                </c:pt>
                <c:pt idx="132">
                  <c:v>10.96</c:v>
                </c:pt>
                <c:pt idx="133">
                  <c:v>11.59</c:v>
                </c:pt>
                <c:pt idx="134">
                  <c:v>15.329999999999998</c:v>
                </c:pt>
                <c:pt idx="135">
                  <c:v>11.72</c:v>
                </c:pt>
                <c:pt idx="136">
                  <c:v>11.25</c:v>
                </c:pt>
                <c:pt idx="137">
                  <c:v>13.1</c:v>
                </c:pt>
                <c:pt idx="138">
                  <c:v>10.62</c:v>
                </c:pt>
                <c:pt idx="139">
                  <c:v>15.5</c:v>
                </c:pt>
                <c:pt idx="140">
                  <c:v>13.5</c:v>
                </c:pt>
                <c:pt idx="141">
                  <c:v>13.4</c:v>
                </c:pt>
                <c:pt idx="142">
                  <c:v>11</c:v>
                </c:pt>
                <c:pt idx="143">
                  <c:v>13.32</c:v>
                </c:pt>
              </c:numCache>
            </c:numRef>
          </c:xVal>
          <c:yVal>
            <c:numRef>
              <c:f>'Soil Potassium'!$AA$2:$AA$145</c:f>
              <c:numCache>
                <c:formatCode>General</c:formatCode>
                <c:ptCount val="144"/>
                <c:pt idx="0">
                  <c:v>13.540000086195899</c:v>
                </c:pt>
                <c:pt idx="1">
                  <c:v>12.6000003553492</c:v>
                </c:pt>
                <c:pt idx="2">
                  <c:v>14.141899983988401</c:v>
                </c:pt>
                <c:pt idx="3">
                  <c:v>17.199999584887699</c:v>
                </c:pt>
                <c:pt idx="4">
                  <c:v>16.101899808095201</c:v>
                </c:pt>
                <c:pt idx="5">
                  <c:v>17.0018997391062</c:v>
                </c:pt>
                <c:pt idx="6">
                  <c:v>16.369992462481701</c:v>
                </c:pt>
                <c:pt idx="7">
                  <c:v>17.721899661423102</c:v>
                </c:pt>
                <c:pt idx="8">
                  <c:v>18.8018981610733</c:v>
                </c:pt>
                <c:pt idx="9">
                  <c:v>14.1050969479658</c:v>
                </c:pt>
                <c:pt idx="10">
                  <c:v>15.8018993570794</c:v>
                </c:pt>
                <c:pt idx="11">
                  <c:v>19.239999314828101</c:v>
                </c:pt>
                <c:pt idx="12">
                  <c:v>15.6324958595987</c:v>
                </c:pt>
                <c:pt idx="13">
                  <c:v>16.980000124316099</c:v>
                </c:pt>
                <c:pt idx="14">
                  <c:v>15.9990490550693</c:v>
                </c:pt>
                <c:pt idx="15">
                  <c:v>13.419999585179999</c:v>
                </c:pt>
                <c:pt idx="16">
                  <c:v>11.970016968151601</c:v>
                </c:pt>
                <c:pt idx="17">
                  <c:v>14.599999884666801</c:v>
                </c:pt>
                <c:pt idx="18">
                  <c:v>15.680000445305801</c:v>
                </c:pt>
                <c:pt idx="19">
                  <c:v>11.890000219510799</c:v>
                </c:pt>
                <c:pt idx="20">
                  <c:v>13.369999835312401</c:v>
                </c:pt>
                <c:pt idx="21">
                  <c:v>9.9100004181880195</c:v>
                </c:pt>
                <c:pt idx="22">
                  <c:v>22.729998696891801</c:v>
                </c:pt>
                <c:pt idx="23">
                  <c:v>15.3999998462021</c:v>
                </c:pt>
                <c:pt idx="24">
                  <c:v>14.3600002575463</c:v>
                </c:pt>
                <c:pt idx="25">
                  <c:v>14.248925704319999</c:v>
                </c:pt>
                <c:pt idx="26">
                  <c:v>14.141899983988401</c:v>
                </c:pt>
                <c:pt idx="27">
                  <c:v>14.19000336567</c:v>
                </c:pt>
                <c:pt idx="28">
                  <c:v>16.899999231028001</c:v>
                </c:pt>
                <c:pt idx="29">
                  <c:v>15.3999997747487</c:v>
                </c:pt>
                <c:pt idx="30">
                  <c:v>16.369992462481701</c:v>
                </c:pt>
                <c:pt idx="31">
                  <c:v>17.721899661423102</c:v>
                </c:pt>
                <c:pt idx="32">
                  <c:v>19.5999993677334</c:v>
                </c:pt>
                <c:pt idx="33">
                  <c:v>12.8000019402599</c:v>
                </c:pt>
                <c:pt idx="34">
                  <c:v>19.599999393998399</c:v>
                </c:pt>
                <c:pt idx="35">
                  <c:v>17.139995601640699</c:v>
                </c:pt>
                <c:pt idx="36">
                  <c:v>15.6324958595987</c:v>
                </c:pt>
                <c:pt idx="37">
                  <c:v>15.991899831283201</c:v>
                </c:pt>
                <c:pt idx="38">
                  <c:v>15.9990490550693</c:v>
                </c:pt>
                <c:pt idx="39">
                  <c:v>13.050000654934699</c:v>
                </c:pt>
                <c:pt idx="40">
                  <c:v>14.3399994060852</c:v>
                </c:pt>
                <c:pt idx="41">
                  <c:v>10.900000388913501</c:v>
                </c:pt>
                <c:pt idx="42">
                  <c:v>13.640000131536301</c:v>
                </c:pt>
                <c:pt idx="43">
                  <c:v>12.900000259374499</c:v>
                </c:pt>
                <c:pt idx="44">
                  <c:v>9.9200008918792708</c:v>
                </c:pt>
                <c:pt idx="45">
                  <c:v>11.7600019788177</c:v>
                </c:pt>
                <c:pt idx="46">
                  <c:v>21.919999253043699</c:v>
                </c:pt>
                <c:pt idx="47">
                  <c:v>13.340000249994601</c:v>
                </c:pt>
                <c:pt idx="48">
                  <c:v>15.349999898613801</c:v>
                </c:pt>
                <c:pt idx="49">
                  <c:v>12.9100003155701</c:v>
                </c:pt>
                <c:pt idx="50">
                  <c:v>20.5999990456971</c:v>
                </c:pt>
                <c:pt idx="51">
                  <c:v>16.6600002437192</c:v>
                </c:pt>
                <c:pt idx="52">
                  <c:v>16.101899808095201</c:v>
                </c:pt>
                <c:pt idx="53">
                  <c:v>17.0018997391062</c:v>
                </c:pt>
                <c:pt idx="54">
                  <c:v>16.369992462481701</c:v>
                </c:pt>
                <c:pt idx="55">
                  <c:v>20.799999345913701</c:v>
                </c:pt>
                <c:pt idx="56">
                  <c:v>18.8018981610733</c:v>
                </c:pt>
                <c:pt idx="57">
                  <c:v>14.679999965613799</c:v>
                </c:pt>
                <c:pt idx="58">
                  <c:v>15.8018993570794</c:v>
                </c:pt>
                <c:pt idx="59">
                  <c:v>18.350492964893999</c:v>
                </c:pt>
                <c:pt idx="60">
                  <c:v>15.6324958595987</c:v>
                </c:pt>
                <c:pt idx="61">
                  <c:v>15.991899831283201</c:v>
                </c:pt>
                <c:pt idx="62">
                  <c:v>15.9990490550693</c:v>
                </c:pt>
                <c:pt idx="63">
                  <c:v>14.1999998349485</c:v>
                </c:pt>
                <c:pt idx="64">
                  <c:v>12.7989612063351</c:v>
                </c:pt>
                <c:pt idx="65">
                  <c:v>12.9400000601754</c:v>
                </c:pt>
                <c:pt idx="66">
                  <c:v>11.6000010630394</c:v>
                </c:pt>
                <c:pt idx="67">
                  <c:v>11.060000563386</c:v>
                </c:pt>
                <c:pt idx="68">
                  <c:v>10.590000397228399</c:v>
                </c:pt>
                <c:pt idx="69">
                  <c:v>12.16999983098</c:v>
                </c:pt>
                <c:pt idx="70">
                  <c:v>19.959997458296399</c:v>
                </c:pt>
                <c:pt idx="71">
                  <c:v>13.0300001476772</c:v>
                </c:pt>
                <c:pt idx="72">
                  <c:v>14.639999960723101</c:v>
                </c:pt>
                <c:pt idx="73">
                  <c:v>13.9099999874072</c:v>
                </c:pt>
                <c:pt idx="74">
                  <c:v>14.160000767803799</c:v>
                </c:pt>
                <c:pt idx="75">
                  <c:v>14.5800000099072</c:v>
                </c:pt>
                <c:pt idx="76">
                  <c:v>13.420000529863801</c:v>
                </c:pt>
                <c:pt idx="77">
                  <c:v>14.0800003036237</c:v>
                </c:pt>
                <c:pt idx="78">
                  <c:v>12.450001692299001</c:v>
                </c:pt>
                <c:pt idx="79">
                  <c:v>15.050000062969399</c:v>
                </c:pt>
                <c:pt idx="80">
                  <c:v>14.6000002869912</c:v>
                </c:pt>
                <c:pt idx="81">
                  <c:v>13.690004133244701</c:v>
                </c:pt>
                <c:pt idx="82">
                  <c:v>11.969999409207301</c:v>
                </c:pt>
                <c:pt idx="83">
                  <c:v>12.2900005260109</c:v>
                </c:pt>
                <c:pt idx="84">
                  <c:v>12.320000267688201</c:v>
                </c:pt>
                <c:pt idx="85">
                  <c:v>11.521948584695</c:v>
                </c:pt>
                <c:pt idx="86">
                  <c:v>9.8200004576102309</c:v>
                </c:pt>
                <c:pt idx="87">
                  <c:v>12.7000006272193</c:v>
                </c:pt>
                <c:pt idx="88">
                  <c:v>14.0499825527283</c:v>
                </c:pt>
                <c:pt idx="89">
                  <c:v>11.7999997871825</c:v>
                </c:pt>
                <c:pt idx="90">
                  <c:v>11.732832011058401</c:v>
                </c:pt>
                <c:pt idx="91">
                  <c:v>13.799999401493899</c:v>
                </c:pt>
                <c:pt idx="92">
                  <c:v>16.5999997747012</c:v>
                </c:pt>
                <c:pt idx="93">
                  <c:v>12.3999998379864</c:v>
                </c:pt>
                <c:pt idx="94">
                  <c:v>11.700030973975799</c:v>
                </c:pt>
                <c:pt idx="95">
                  <c:v>13.9999991720035</c:v>
                </c:pt>
                <c:pt idx="96">
                  <c:v>13.799999654448399</c:v>
                </c:pt>
                <c:pt idx="97">
                  <c:v>14.609999655659699</c:v>
                </c:pt>
                <c:pt idx="98">
                  <c:v>13.642930448309601</c:v>
                </c:pt>
                <c:pt idx="99">
                  <c:v>15.2699962057709</c:v>
                </c:pt>
                <c:pt idx="100">
                  <c:v>13.870000101838899</c:v>
                </c:pt>
                <c:pt idx="101">
                  <c:v>15.800000055359799</c:v>
                </c:pt>
                <c:pt idx="102">
                  <c:v>12.429999929997001</c:v>
                </c:pt>
                <c:pt idx="103">
                  <c:v>14.9399986940424</c:v>
                </c:pt>
                <c:pt idx="104">
                  <c:v>12.8599999217966</c:v>
                </c:pt>
                <c:pt idx="105">
                  <c:v>13.249996652515</c:v>
                </c:pt>
                <c:pt idx="106">
                  <c:v>11.6900005513323</c:v>
                </c:pt>
                <c:pt idx="107">
                  <c:v>12.140002963029101</c:v>
                </c:pt>
                <c:pt idx="108">
                  <c:v>12.5981000318295</c:v>
                </c:pt>
                <c:pt idx="109">
                  <c:v>13.200000248292101</c:v>
                </c:pt>
                <c:pt idx="110">
                  <c:v>13.6100004825472</c:v>
                </c:pt>
                <c:pt idx="111">
                  <c:v>9.8600004847211</c:v>
                </c:pt>
                <c:pt idx="112">
                  <c:v>12.4500000438382</c:v>
                </c:pt>
                <c:pt idx="113">
                  <c:v>11.2000013188414</c:v>
                </c:pt>
                <c:pt idx="114">
                  <c:v>11.609999666366299</c:v>
                </c:pt>
                <c:pt idx="115">
                  <c:v>12.8000000678717</c:v>
                </c:pt>
                <c:pt idx="116">
                  <c:v>14.299998804459801</c:v>
                </c:pt>
                <c:pt idx="117">
                  <c:v>11.700003159707601</c:v>
                </c:pt>
                <c:pt idx="118">
                  <c:v>14.299968509245</c:v>
                </c:pt>
                <c:pt idx="119">
                  <c:v>12.2499981200639</c:v>
                </c:pt>
                <c:pt idx="120">
                  <c:v>13.8100000955826</c:v>
                </c:pt>
                <c:pt idx="121">
                  <c:v>14.2200004211563</c:v>
                </c:pt>
                <c:pt idx="122">
                  <c:v>15.199999273708199</c:v>
                </c:pt>
                <c:pt idx="123">
                  <c:v>15.3900003408224</c:v>
                </c:pt>
                <c:pt idx="124">
                  <c:v>13.630000087439599</c:v>
                </c:pt>
                <c:pt idx="125">
                  <c:v>14.8800000293907</c:v>
                </c:pt>
                <c:pt idx="126">
                  <c:v>13.530007282380099</c:v>
                </c:pt>
                <c:pt idx="127">
                  <c:v>14.5200001273871</c:v>
                </c:pt>
                <c:pt idx="128">
                  <c:v>14.6699997637234</c:v>
                </c:pt>
                <c:pt idx="129">
                  <c:v>13.949999499083599</c:v>
                </c:pt>
                <c:pt idx="130">
                  <c:v>11.9700003082522</c:v>
                </c:pt>
                <c:pt idx="131">
                  <c:v>12.440000090317399</c:v>
                </c:pt>
                <c:pt idx="132">
                  <c:v>12.5981000318295</c:v>
                </c:pt>
                <c:pt idx="133">
                  <c:v>11.3899988765206</c:v>
                </c:pt>
                <c:pt idx="134">
                  <c:v>15.1299999562334</c:v>
                </c:pt>
                <c:pt idx="135">
                  <c:v>11.920001863729601</c:v>
                </c:pt>
                <c:pt idx="136">
                  <c:v>11.450000464101301</c:v>
                </c:pt>
                <c:pt idx="137">
                  <c:v>12.8999999732599</c:v>
                </c:pt>
                <c:pt idx="138">
                  <c:v>11.732832011058401</c:v>
                </c:pt>
                <c:pt idx="139">
                  <c:v>15.700002082882101</c:v>
                </c:pt>
                <c:pt idx="140">
                  <c:v>13.2999989760925</c:v>
                </c:pt>
                <c:pt idx="141">
                  <c:v>13.6000008705249</c:v>
                </c:pt>
                <c:pt idx="142">
                  <c:v>11.2000001641917</c:v>
                </c:pt>
                <c:pt idx="143">
                  <c:v>13.5200008093609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C1-9043-A582-9AAE5E237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329920"/>
        <c:axId val="165344384"/>
      </c:scatterChart>
      <c:valAx>
        <c:axId val="165329920"/>
        <c:scaling>
          <c:orientation val="minMax"/>
          <c:max val="25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Observed </a:t>
                </a:r>
                <a:r>
                  <a:rPr lang="en-US" sz="1300" b="1" i="0" u="none" strike="noStrike" baseline="0">
                    <a:effectLst/>
                  </a:rPr>
                  <a:t>Seed </a:t>
                </a:r>
                <a:r>
                  <a:rPr lang="en-US"/>
                  <a:t>Potassium (%)</a:t>
                </a:r>
              </a:p>
            </c:rich>
          </c:tx>
          <c:layout>
            <c:manualLayout>
              <c:xMode val="edge"/>
              <c:yMode val="edge"/>
              <c:x val="0.29980359568456683"/>
              <c:y val="0.91108778069407992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crossAx val="165344384"/>
        <c:crosses val="autoZero"/>
        <c:crossBetween val="midCat"/>
        <c:majorUnit val="5"/>
      </c:valAx>
      <c:valAx>
        <c:axId val="165344384"/>
        <c:scaling>
          <c:orientation val="minMax"/>
          <c:max val="25"/>
          <c:min val="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Predicted Seed Potassium (%)</a:t>
                </a:r>
              </a:p>
            </c:rich>
          </c:tx>
          <c:layout>
            <c:manualLayout>
              <c:xMode val="edge"/>
              <c:yMode val="edge"/>
              <c:x val="3.4682074610700542E-3"/>
              <c:y val="5.6469816272965878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165329920"/>
        <c:crosses val="autoZero"/>
        <c:crossBetween val="midCat"/>
        <c:majorUnit val="5"/>
      </c:valAx>
    </c:plotArea>
    <c:plotVisOnly val="1"/>
    <c:dispBlanksAs val="gap"/>
    <c:showDLblsOverMax val="0"/>
  </c:chart>
  <c:spPr>
    <a:ln>
      <a:solidFill>
        <a:schemeClr val="tx1">
          <a:lumMod val="15000"/>
          <a:lumOff val="85000"/>
        </a:schemeClr>
      </a:solidFill>
    </a:ln>
  </c:spPr>
  <c:txPr>
    <a:bodyPr/>
    <a:lstStyle/>
    <a:p>
      <a:pPr>
        <a:defRPr sz="1300">
          <a:latin typeface="Times New Roman" pitchFamily="18" charset="0"/>
          <a:cs typeface="Times New Roman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5432802251549"/>
          <c:y val="5.6469816272965878E-2"/>
          <c:w val="0.77455204140875855"/>
          <c:h val="0.73258858267716531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25381243387876129"/>
                  <c:y val="-8.9806430446194227E-2"/>
                </c:manualLayout>
              </c:layout>
              <c:numFmt formatCode="General" sourceLinked="0"/>
            </c:trendlineLbl>
          </c:trendline>
          <c:xVal>
            <c:numRef>
              <c:f>'Soil Potassium'!$V$2:$V$145</c:f>
              <c:numCache>
                <c:formatCode>0.00</c:formatCode>
                <c:ptCount val="144"/>
                <c:pt idx="0">
                  <c:v>17.8726716</c:v>
                </c:pt>
                <c:pt idx="1">
                  <c:v>16.262141399999997</c:v>
                </c:pt>
                <c:pt idx="2">
                  <c:v>18.391143599999999</c:v>
                </c:pt>
                <c:pt idx="3">
                  <c:v>20.918051999999999</c:v>
                </c:pt>
                <c:pt idx="4">
                  <c:v>18.098955</c:v>
                </c:pt>
                <c:pt idx="5">
                  <c:v>21.698139600000001</c:v>
                </c:pt>
                <c:pt idx="6">
                  <c:v>19.782802799999999</c:v>
                </c:pt>
                <c:pt idx="7">
                  <c:v>20.142719999999997</c:v>
                </c:pt>
                <c:pt idx="8">
                  <c:v>19.616633999999998</c:v>
                </c:pt>
                <c:pt idx="9">
                  <c:v>16.3459836</c:v>
                </c:pt>
                <c:pt idx="10">
                  <c:v>19.525946400000002</c:v>
                </c:pt>
                <c:pt idx="11">
                  <c:v>21.837347999999999</c:v>
                </c:pt>
                <c:pt idx="12">
                  <c:v>15.319945799999999</c:v>
                </c:pt>
                <c:pt idx="13">
                  <c:v>18.720680399999999</c:v>
                </c:pt>
                <c:pt idx="14">
                  <c:v>21.216135600000001</c:v>
                </c:pt>
                <c:pt idx="15">
                  <c:v>17.690524199999999</c:v>
                </c:pt>
                <c:pt idx="16">
                  <c:v>14.397733800000001</c:v>
                </c:pt>
                <c:pt idx="17">
                  <c:v>15.3171558</c:v>
                </c:pt>
                <c:pt idx="18">
                  <c:v>17.583022800000002</c:v>
                </c:pt>
                <c:pt idx="19">
                  <c:v>16.412832000000002</c:v>
                </c:pt>
                <c:pt idx="20">
                  <c:v>16.119631800000001</c:v>
                </c:pt>
                <c:pt idx="21">
                  <c:v>16.239058200000002</c:v>
                </c:pt>
                <c:pt idx="22">
                  <c:v>22.820445000000003</c:v>
                </c:pt>
                <c:pt idx="23">
                  <c:v>19.695599999999999</c:v>
                </c:pt>
                <c:pt idx="24">
                  <c:v>20.071691999999999</c:v>
                </c:pt>
                <c:pt idx="25">
                  <c:v>18.5698656</c:v>
                </c:pt>
                <c:pt idx="26">
                  <c:v>21.392191799999999</c:v>
                </c:pt>
                <c:pt idx="27">
                  <c:v>19.684565999999997</c:v>
                </c:pt>
                <c:pt idx="28">
                  <c:v>18.500099399999996</c:v>
                </c:pt>
                <c:pt idx="29">
                  <c:v>21.91536</c:v>
                </c:pt>
                <c:pt idx="30">
                  <c:v>18.157051799999998</c:v>
                </c:pt>
                <c:pt idx="31">
                  <c:v>18.602208000000001</c:v>
                </c:pt>
                <c:pt idx="32">
                  <c:v>18.27495</c:v>
                </c:pt>
                <c:pt idx="33">
                  <c:v>15.16095</c:v>
                </c:pt>
                <c:pt idx="34">
                  <c:v>22.270517999999999</c:v>
                </c:pt>
                <c:pt idx="35">
                  <c:v>21.604275000000001</c:v>
                </c:pt>
                <c:pt idx="36">
                  <c:v>16.308880199999997</c:v>
                </c:pt>
                <c:pt idx="37">
                  <c:v>18.598719600000003</c:v>
                </c:pt>
                <c:pt idx="38">
                  <c:v>21.046482000000001</c:v>
                </c:pt>
                <c:pt idx="39">
                  <c:v>18.183375000000002</c:v>
                </c:pt>
                <c:pt idx="40">
                  <c:v>14.803059599999999</c:v>
                </c:pt>
                <c:pt idx="41">
                  <c:v>12.228458399999999</c:v>
                </c:pt>
                <c:pt idx="42">
                  <c:v>15.320772</c:v>
                </c:pt>
                <c:pt idx="43">
                  <c:v>17.437028399999999</c:v>
                </c:pt>
                <c:pt idx="44">
                  <c:v>15.691158</c:v>
                </c:pt>
                <c:pt idx="45">
                  <c:v>18.288782999999999</c:v>
                </c:pt>
                <c:pt idx="46">
                  <c:v>22.597011000000002</c:v>
                </c:pt>
                <c:pt idx="47">
                  <c:v>18.9516654</c:v>
                </c:pt>
                <c:pt idx="48">
                  <c:v>20.777320799999998</c:v>
                </c:pt>
                <c:pt idx="49">
                  <c:v>16.356385799999998</c:v>
                </c:pt>
                <c:pt idx="50">
                  <c:v>22.277683799999998</c:v>
                </c:pt>
                <c:pt idx="51">
                  <c:v>21.478827599999999</c:v>
                </c:pt>
                <c:pt idx="52">
                  <c:v>16.331077799999999</c:v>
                </c:pt>
                <c:pt idx="53">
                  <c:v>22.838777999999998</c:v>
                </c:pt>
                <c:pt idx="54">
                  <c:v>17.430303600000002</c:v>
                </c:pt>
                <c:pt idx="55">
                  <c:v>21.198689999999999</c:v>
                </c:pt>
                <c:pt idx="56">
                  <c:v>18.125909999999998</c:v>
                </c:pt>
                <c:pt idx="57">
                  <c:v>17.219933999999999</c:v>
                </c:pt>
                <c:pt idx="58">
                  <c:v>18.363744000000004</c:v>
                </c:pt>
                <c:pt idx="59">
                  <c:v>21.4620192</c:v>
                </c:pt>
                <c:pt idx="60">
                  <c:v>14.90409</c:v>
                </c:pt>
                <c:pt idx="61">
                  <c:v>17.477488800000003</c:v>
                </c:pt>
                <c:pt idx="62">
                  <c:v>20.990988000000002</c:v>
                </c:pt>
                <c:pt idx="63">
                  <c:v>18.436679999999999</c:v>
                </c:pt>
                <c:pt idx="64">
                  <c:v>13.662611999999999</c:v>
                </c:pt>
                <c:pt idx="65">
                  <c:v>13.4696196</c:v>
                </c:pt>
                <c:pt idx="66">
                  <c:v>14.900922000000001</c:v>
                </c:pt>
                <c:pt idx="67">
                  <c:v>16.359939000000001</c:v>
                </c:pt>
                <c:pt idx="68">
                  <c:v>13.865626800000001</c:v>
                </c:pt>
                <c:pt idx="69">
                  <c:v>18.911773799999999</c:v>
                </c:pt>
                <c:pt idx="70">
                  <c:v>21.105460799999999</c:v>
                </c:pt>
                <c:pt idx="71">
                  <c:v>18.624346200000002</c:v>
                </c:pt>
                <c:pt idx="72">
                  <c:v>15.642636</c:v>
                </c:pt>
                <c:pt idx="73">
                  <c:v>17.338718249999999</c:v>
                </c:pt>
                <c:pt idx="74">
                  <c:v>15.773814</c:v>
                </c:pt>
                <c:pt idx="75">
                  <c:v>14.817837000000001</c:v>
                </c:pt>
                <c:pt idx="76">
                  <c:v>14.784753000000002</c:v>
                </c:pt>
                <c:pt idx="77">
                  <c:v>15.541902</c:v>
                </c:pt>
                <c:pt idx="78">
                  <c:v>13.475782500000001</c:v>
                </c:pt>
                <c:pt idx="79">
                  <c:v>15.740992500000001</c:v>
                </c:pt>
                <c:pt idx="80">
                  <c:v>16.401899999999998</c:v>
                </c:pt>
                <c:pt idx="81">
                  <c:v>15.2206185</c:v>
                </c:pt>
                <c:pt idx="82">
                  <c:v>13.798810500000002</c:v>
                </c:pt>
                <c:pt idx="83">
                  <c:v>16.8040485</c:v>
                </c:pt>
                <c:pt idx="84">
                  <c:v>13.630742999999999</c:v>
                </c:pt>
                <c:pt idx="85">
                  <c:v>14.138434500000001</c:v>
                </c:pt>
                <c:pt idx="86">
                  <c:v>14.152652999999999</c:v>
                </c:pt>
                <c:pt idx="87">
                  <c:v>14.408609999999999</c:v>
                </c:pt>
                <c:pt idx="88">
                  <c:v>13.909162500000001</c:v>
                </c:pt>
                <c:pt idx="89">
                  <c:v>15.058683</c:v>
                </c:pt>
                <c:pt idx="90">
                  <c:v>15.312369</c:v>
                </c:pt>
                <c:pt idx="91">
                  <c:v>15.612300000000001</c:v>
                </c:pt>
                <c:pt idx="92">
                  <c:v>15.173895</c:v>
                </c:pt>
                <c:pt idx="93">
                  <c:v>14.208303000000001</c:v>
                </c:pt>
                <c:pt idx="94">
                  <c:v>15.098322000000001</c:v>
                </c:pt>
                <c:pt idx="95">
                  <c:v>17.02449</c:v>
                </c:pt>
                <c:pt idx="96">
                  <c:v>15.33483</c:v>
                </c:pt>
                <c:pt idx="97">
                  <c:v>16.08797124698431</c:v>
                </c:pt>
                <c:pt idx="98">
                  <c:v>15.989871000000001</c:v>
                </c:pt>
                <c:pt idx="99">
                  <c:v>15.642265500000001</c:v>
                </c:pt>
                <c:pt idx="100">
                  <c:v>15.141235500000001</c:v>
                </c:pt>
                <c:pt idx="101">
                  <c:v>17.753309999999999</c:v>
                </c:pt>
                <c:pt idx="102">
                  <c:v>14.068669500000002</c:v>
                </c:pt>
                <c:pt idx="103">
                  <c:v>14.523771</c:v>
                </c:pt>
                <c:pt idx="104">
                  <c:v>15.430809000000002</c:v>
                </c:pt>
                <c:pt idx="105">
                  <c:v>15.8445825</c:v>
                </c:pt>
                <c:pt idx="106">
                  <c:v>14.9722185</c:v>
                </c:pt>
                <c:pt idx="107">
                  <c:v>15.328701000000002</c:v>
                </c:pt>
                <c:pt idx="108">
                  <c:v>15.46326</c:v>
                </c:pt>
                <c:pt idx="109">
                  <c:v>16.061538000000002</c:v>
                </c:pt>
                <c:pt idx="110">
                  <c:v>16.653526499999998</c:v>
                </c:pt>
                <c:pt idx="111">
                  <c:v>13.380704999999999</c:v>
                </c:pt>
                <c:pt idx="112">
                  <c:v>14.243449500000001</c:v>
                </c:pt>
                <c:pt idx="113">
                  <c:v>15.239699999999999</c:v>
                </c:pt>
                <c:pt idx="114">
                  <c:v>13.9575765</c:v>
                </c:pt>
                <c:pt idx="115">
                  <c:v>14.32854</c:v>
                </c:pt>
                <c:pt idx="116">
                  <c:v>14.055825</c:v>
                </c:pt>
                <c:pt idx="117">
                  <c:v>13.220775</c:v>
                </c:pt>
                <c:pt idx="118">
                  <c:v>17.385465</c:v>
                </c:pt>
                <c:pt idx="119">
                  <c:v>16.8302625</c:v>
                </c:pt>
                <c:pt idx="120">
                  <c:v>16.030936499999999</c:v>
                </c:pt>
                <c:pt idx="121">
                  <c:v>15.6252063</c:v>
                </c:pt>
                <c:pt idx="122">
                  <c:v>18.190919999999998</c:v>
                </c:pt>
                <c:pt idx="123">
                  <c:v>16.1254335</c:v>
                </c:pt>
                <c:pt idx="124">
                  <c:v>15.370399500000001</c:v>
                </c:pt>
                <c:pt idx="125">
                  <c:v>17.861021999999998</c:v>
                </c:pt>
                <c:pt idx="126">
                  <c:v>14.0168745</c:v>
                </c:pt>
                <c:pt idx="127">
                  <c:v>16.077497999999999</c:v>
                </c:pt>
                <c:pt idx="128">
                  <c:v>17.417545499999999</c:v>
                </c:pt>
                <c:pt idx="129">
                  <c:v>15.792787499999999</c:v>
                </c:pt>
                <c:pt idx="130">
                  <c:v>14.2115805</c:v>
                </c:pt>
                <c:pt idx="131">
                  <c:v>15.967146</c:v>
                </c:pt>
                <c:pt idx="132">
                  <c:v>14.291334000000003</c:v>
                </c:pt>
                <c:pt idx="133">
                  <c:v>14.2169715</c:v>
                </c:pt>
                <c:pt idx="134">
                  <c:v>17.391436499999998</c:v>
                </c:pt>
                <c:pt idx="135">
                  <c:v>14.875923000000002</c:v>
                </c:pt>
                <c:pt idx="136">
                  <c:v>12.435931499999999</c:v>
                </c:pt>
                <c:pt idx="137">
                  <c:v>16.009215000000001</c:v>
                </c:pt>
                <c:pt idx="138">
                  <c:v>13.351953</c:v>
                </c:pt>
                <c:pt idx="139">
                  <c:v>16.492274999999999</c:v>
                </c:pt>
                <c:pt idx="140">
                  <c:v>13.931625</c:v>
                </c:pt>
                <c:pt idx="141">
                  <c:v>14.936595000000001</c:v>
                </c:pt>
                <c:pt idx="142">
                  <c:v>14.129820000000002</c:v>
                </c:pt>
                <c:pt idx="143">
                  <c:v>16.711716000000003</c:v>
                </c:pt>
              </c:numCache>
            </c:numRef>
          </c:xVal>
          <c:yVal>
            <c:numRef>
              <c:f>'Soil Potassium'!$AB$2:$AB$145</c:f>
              <c:numCache>
                <c:formatCode>General</c:formatCode>
                <c:ptCount val="144"/>
                <c:pt idx="0">
                  <c:v>17.6699999266955</c:v>
                </c:pt>
                <c:pt idx="1">
                  <c:v>16.460001306332799</c:v>
                </c:pt>
                <c:pt idx="2">
                  <c:v>18.591899590056801</c:v>
                </c:pt>
                <c:pt idx="3">
                  <c:v>20.719999022020101</c:v>
                </c:pt>
                <c:pt idx="4">
                  <c:v>17.898101296184599</c:v>
                </c:pt>
                <c:pt idx="5">
                  <c:v>21.901899315807601</c:v>
                </c:pt>
                <c:pt idx="6">
                  <c:v>17.959741455943099</c:v>
                </c:pt>
                <c:pt idx="7">
                  <c:v>18.801899647816299</c:v>
                </c:pt>
                <c:pt idx="8">
                  <c:v>18.331896910348</c:v>
                </c:pt>
                <c:pt idx="9">
                  <c:v>16.5500001970574</c:v>
                </c:pt>
                <c:pt idx="10">
                  <c:v>18.561895968392399</c:v>
                </c:pt>
                <c:pt idx="11">
                  <c:v>21.639996649870501</c:v>
                </c:pt>
                <c:pt idx="12">
                  <c:v>15.520001377032401</c:v>
                </c:pt>
                <c:pt idx="13">
                  <c:v>18.920000833362099</c:v>
                </c:pt>
                <c:pt idx="14">
                  <c:v>21.019942911409899</c:v>
                </c:pt>
                <c:pt idx="15">
                  <c:v>17.4899979317955</c:v>
                </c:pt>
                <c:pt idx="16">
                  <c:v>14.199984437413599</c:v>
                </c:pt>
                <c:pt idx="17">
                  <c:v>15.341562465025</c:v>
                </c:pt>
                <c:pt idx="18">
                  <c:v>17.7800013124569</c:v>
                </c:pt>
                <c:pt idx="19">
                  <c:v>16.209999431236799</c:v>
                </c:pt>
                <c:pt idx="20">
                  <c:v>16.320001645105702</c:v>
                </c:pt>
                <c:pt idx="21">
                  <c:v>16.4400012906158</c:v>
                </c:pt>
                <c:pt idx="22">
                  <c:v>22.619996287966298</c:v>
                </c:pt>
                <c:pt idx="23">
                  <c:v>19.499999097731902</c:v>
                </c:pt>
                <c:pt idx="24">
                  <c:v>19.869999519489699</c:v>
                </c:pt>
                <c:pt idx="25">
                  <c:v>18.770154405834699</c:v>
                </c:pt>
                <c:pt idx="26">
                  <c:v>18.591899590056801</c:v>
                </c:pt>
                <c:pt idx="27">
                  <c:v>19.479744900191399</c:v>
                </c:pt>
                <c:pt idx="28">
                  <c:v>18.2999836203355</c:v>
                </c:pt>
                <c:pt idx="29">
                  <c:v>21.7195402645897</c:v>
                </c:pt>
                <c:pt idx="30">
                  <c:v>17.959741455943099</c:v>
                </c:pt>
                <c:pt idx="31">
                  <c:v>18.801899647816299</c:v>
                </c:pt>
                <c:pt idx="32">
                  <c:v>18.470000030087899</c:v>
                </c:pt>
                <c:pt idx="33">
                  <c:v>15.3600040095734</c:v>
                </c:pt>
                <c:pt idx="34">
                  <c:v>22.069998653535201</c:v>
                </c:pt>
                <c:pt idx="35">
                  <c:v>21.399956481596998</c:v>
                </c:pt>
                <c:pt idx="36">
                  <c:v>15.520001377032401</c:v>
                </c:pt>
                <c:pt idx="37">
                  <c:v>17.681898320503301</c:v>
                </c:pt>
                <c:pt idx="38">
                  <c:v>21.019942911409899</c:v>
                </c:pt>
                <c:pt idx="39">
                  <c:v>18.380002945294599</c:v>
                </c:pt>
                <c:pt idx="40">
                  <c:v>15.000004246424799</c:v>
                </c:pt>
                <c:pt idx="41">
                  <c:v>12.4300022445127</c:v>
                </c:pt>
                <c:pt idx="42">
                  <c:v>15.5200007963714</c:v>
                </c:pt>
                <c:pt idx="43">
                  <c:v>17.239999782522698</c:v>
                </c:pt>
                <c:pt idx="44">
                  <c:v>15.489996669037399</c:v>
                </c:pt>
                <c:pt idx="45">
                  <c:v>18.490000326972801</c:v>
                </c:pt>
                <c:pt idx="46">
                  <c:v>22.3999998106036</c:v>
                </c:pt>
                <c:pt idx="47">
                  <c:v>18.749998587078</c:v>
                </c:pt>
                <c:pt idx="48">
                  <c:v>20.579999470176102</c:v>
                </c:pt>
                <c:pt idx="49">
                  <c:v>16.560000574431001</c:v>
                </c:pt>
                <c:pt idx="50">
                  <c:v>22.0799982616779</c:v>
                </c:pt>
                <c:pt idx="51">
                  <c:v>21.6800028050747</c:v>
                </c:pt>
                <c:pt idx="52">
                  <c:v>17.898101296184599</c:v>
                </c:pt>
                <c:pt idx="53">
                  <c:v>21.901899315807601</c:v>
                </c:pt>
                <c:pt idx="54">
                  <c:v>17.959741455943099</c:v>
                </c:pt>
                <c:pt idx="55">
                  <c:v>20.999999472408401</c:v>
                </c:pt>
                <c:pt idx="56">
                  <c:v>18.331896910348</c:v>
                </c:pt>
                <c:pt idx="57">
                  <c:v>17.019999826108599</c:v>
                </c:pt>
                <c:pt idx="58">
                  <c:v>18.561895968392399</c:v>
                </c:pt>
                <c:pt idx="59">
                  <c:v>21.259996075338101</c:v>
                </c:pt>
                <c:pt idx="60">
                  <c:v>15.520001377032401</c:v>
                </c:pt>
                <c:pt idx="61">
                  <c:v>17.681898320503301</c:v>
                </c:pt>
                <c:pt idx="62">
                  <c:v>21.019942911409899</c:v>
                </c:pt>
                <c:pt idx="63">
                  <c:v>18.239998615583801</c:v>
                </c:pt>
                <c:pt idx="64">
                  <c:v>13.459998286895599</c:v>
                </c:pt>
                <c:pt idx="65">
                  <c:v>13.6700003272188</c:v>
                </c:pt>
                <c:pt idx="66">
                  <c:v>15.1000048598855</c:v>
                </c:pt>
                <c:pt idx="67">
                  <c:v>16.560002269936799</c:v>
                </c:pt>
                <c:pt idx="68">
                  <c:v>14.0700000252102</c:v>
                </c:pt>
                <c:pt idx="69">
                  <c:v>18.709996917513202</c:v>
                </c:pt>
                <c:pt idx="70">
                  <c:v>20.9099986353033</c:v>
                </c:pt>
                <c:pt idx="71">
                  <c:v>18.419999827912001</c:v>
                </c:pt>
                <c:pt idx="72">
                  <c:v>15.840013869425601</c:v>
                </c:pt>
                <c:pt idx="73">
                  <c:v>17.139999178550301</c:v>
                </c:pt>
                <c:pt idx="74">
                  <c:v>15.5699600610044</c:v>
                </c:pt>
                <c:pt idx="75">
                  <c:v>15.0200035383392</c:v>
                </c:pt>
                <c:pt idx="76">
                  <c:v>14.57999189569</c:v>
                </c:pt>
                <c:pt idx="77">
                  <c:v>15.7401839762689</c:v>
                </c:pt>
                <c:pt idx="78">
                  <c:v>13.680031452333001</c:v>
                </c:pt>
                <c:pt idx="79">
                  <c:v>15.940044263168</c:v>
                </c:pt>
                <c:pt idx="80">
                  <c:v>16.199995684731899</c:v>
                </c:pt>
                <c:pt idx="81">
                  <c:v>16.2580992205652</c:v>
                </c:pt>
                <c:pt idx="82">
                  <c:v>13.5999776303925</c:v>
                </c:pt>
                <c:pt idx="83">
                  <c:v>16.5999745729527</c:v>
                </c:pt>
                <c:pt idx="84">
                  <c:v>13.4299937981956</c:v>
                </c:pt>
                <c:pt idx="85">
                  <c:v>14.340016223225099</c:v>
                </c:pt>
                <c:pt idx="86">
                  <c:v>14.3500001125143</c:v>
                </c:pt>
                <c:pt idx="87">
                  <c:v>14.610001133395301</c:v>
                </c:pt>
                <c:pt idx="88">
                  <c:v>14.110023673218301</c:v>
                </c:pt>
                <c:pt idx="89">
                  <c:v>14.859988091246199</c:v>
                </c:pt>
                <c:pt idx="90">
                  <c:v>15.1081082835511</c:v>
                </c:pt>
                <c:pt idx="91">
                  <c:v>15.810011976027701</c:v>
                </c:pt>
                <c:pt idx="92">
                  <c:v>15.3700010362827</c:v>
                </c:pt>
                <c:pt idx="93">
                  <c:v>14.410033796735201</c:v>
                </c:pt>
                <c:pt idx="94">
                  <c:v>15.300633707013899</c:v>
                </c:pt>
                <c:pt idx="95">
                  <c:v>17.220023406504399</c:v>
                </c:pt>
                <c:pt idx="96">
                  <c:v>15.1299819194835</c:v>
                </c:pt>
                <c:pt idx="97">
                  <c:v>15.8899989192004</c:v>
                </c:pt>
                <c:pt idx="98">
                  <c:v>15.789945577804399</c:v>
                </c:pt>
                <c:pt idx="99">
                  <c:v>15.8402819800593</c:v>
                </c:pt>
                <c:pt idx="100">
                  <c:v>15.340022720333801</c:v>
                </c:pt>
                <c:pt idx="101">
                  <c:v>17.950018764832201</c:v>
                </c:pt>
                <c:pt idx="102">
                  <c:v>14.270047731358</c:v>
                </c:pt>
                <c:pt idx="103">
                  <c:v>14.3199742205218</c:v>
                </c:pt>
                <c:pt idx="104">
                  <c:v>15.229995207307599</c:v>
                </c:pt>
                <c:pt idx="105">
                  <c:v>15.638460259545701</c:v>
                </c:pt>
                <c:pt idx="106">
                  <c:v>15.1700026783806</c:v>
                </c:pt>
                <c:pt idx="107">
                  <c:v>15.530025641757399</c:v>
                </c:pt>
                <c:pt idx="108">
                  <c:v>14.491899831414701</c:v>
                </c:pt>
                <c:pt idx="109">
                  <c:v>15.8598228338704</c:v>
                </c:pt>
                <c:pt idx="110">
                  <c:v>16.850016564158601</c:v>
                </c:pt>
                <c:pt idx="111">
                  <c:v>13.179997868132</c:v>
                </c:pt>
                <c:pt idx="112">
                  <c:v>14.440039356685901</c:v>
                </c:pt>
                <c:pt idx="113">
                  <c:v>15.039959033712201</c:v>
                </c:pt>
                <c:pt idx="114">
                  <c:v>13.759999115313001</c:v>
                </c:pt>
                <c:pt idx="115">
                  <c:v>14.5300002903187</c:v>
                </c:pt>
                <c:pt idx="116">
                  <c:v>13.859991316552801</c:v>
                </c:pt>
                <c:pt idx="117">
                  <c:v>13.420074361198999</c:v>
                </c:pt>
                <c:pt idx="118">
                  <c:v>17.1893502279454</c:v>
                </c:pt>
                <c:pt idx="119">
                  <c:v>16.629974063670499</c:v>
                </c:pt>
                <c:pt idx="120">
                  <c:v>15.8299945816677</c:v>
                </c:pt>
                <c:pt idx="121">
                  <c:v>15.830005678795199</c:v>
                </c:pt>
                <c:pt idx="122">
                  <c:v>17.989968232237601</c:v>
                </c:pt>
                <c:pt idx="123">
                  <c:v>16.330010183351099</c:v>
                </c:pt>
                <c:pt idx="124">
                  <c:v>15.1699865791985</c:v>
                </c:pt>
                <c:pt idx="125">
                  <c:v>18.0600000047211</c:v>
                </c:pt>
                <c:pt idx="126">
                  <c:v>14.2202396869354</c:v>
                </c:pt>
                <c:pt idx="127">
                  <c:v>16.280005117487399</c:v>
                </c:pt>
                <c:pt idx="128">
                  <c:v>17.219998974727201</c:v>
                </c:pt>
                <c:pt idx="129">
                  <c:v>15.589965548430699</c:v>
                </c:pt>
                <c:pt idx="130">
                  <c:v>14.410014418310601</c:v>
                </c:pt>
                <c:pt idx="131">
                  <c:v>15.769994509393801</c:v>
                </c:pt>
                <c:pt idx="132">
                  <c:v>14.491899831414701</c:v>
                </c:pt>
                <c:pt idx="133">
                  <c:v>14.155614379985501</c:v>
                </c:pt>
                <c:pt idx="134">
                  <c:v>17.590000105938898</c:v>
                </c:pt>
                <c:pt idx="135">
                  <c:v>15.080018508624301</c:v>
                </c:pt>
                <c:pt idx="136">
                  <c:v>12.6400108818486</c:v>
                </c:pt>
                <c:pt idx="137">
                  <c:v>15.809998894626499</c:v>
                </c:pt>
                <c:pt idx="138">
                  <c:v>15.1081082835511</c:v>
                </c:pt>
                <c:pt idx="139">
                  <c:v>16.690047137081802</c:v>
                </c:pt>
                <c:pt idx="140">
                  <c:v>13.7299530886848</c:v>
                </c:pt>
                <c:pt idx="141">
                  <c:v>14.739989989988199</c:v>
                </c:pt>
                <c:pt idx="142">
                  <c:v>13.9299965935493</c:v>
                </c:pt>
                <c:pt idx="143">
                  <c:v>16.509969732362801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04-6542-9022-6B83038E7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369344"/>
        <c:axId val="165371264"/>
      </c:scatterChart>
      <c:valAx>
        <c:axId val="165369344"/>
        <c:scaling>
          <c:orientation val="minMax"/>
          <c:max val="25"/>
          <c:min val="1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Observed </a:t>
                </a:r>
                <a:r>
                  <a:rPr lang="en-GB" sz="1300" b="1" i="0" u="none" strike="noStrike" baseline="0">
                    <a:effectLst/>
                  </a:rPr>
                  <a:t>Fruit </a:t>
                </a:r>
                <a:r>
                  <a:rPr lang="en-US"/>
                  <a:t>Potassium (%) </a:t>
                </a:r>
              </a:p>
            </c:rich>
          </c:tx>
          <c:layout>
            <c:manualLayout>
              <c:xMode val="edge"/>
              <c:yMode val="edge"/>
              <c:x val="0.29980359568456683"/>
              <c:y val="0.91108778069407992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crossAx val="165371264"/>
        <c:crosses val="autoZero"/>
        <c:crossBetween val="midCat"/>
        <c:majorUnit val="5"/>
      </c:valAx>
      <c:valAx>
        <c:axId val="165371264"/>
        <c:scaling>
          <c:orientation val="minMax"/>
          <c:max val="25"/>
          <c:min val="1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Predicted </a:t>
                </a:r>
                <a:r>
                  <a:rPr lang="en-GB" sz="1300" b="1" i="0" u="none" strike="noStrike" baseline="0">
                    <a:effectLst/>
                  </a:rPr>
                  <a:t>Fruit</a:t>
                </a:r>
                <a:r>
                  <a:rPr lang="en-US"/>
                  <a:t> Potassium (%)</a:t>
                </a:r>
              </a:p>
            </c:rich>
          </c:tx>
          <c:layout>
            <c:manualLayout>
              <c:xMode val="edge"/>
              <c:yMode val="edge"/>
              <c:x val="3.4682074610700542E-3"/>
              <c:y val="5.6469816272965878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165369344"/>
        <c:crosses val="autoZero"/>
        <c:crossBetween val="midCat"/>
        <c:majorUnit val="5"/>
      </c:valAx>
    </c:plotArea>
    <c:plotVisOnly val="1"/>
    <c:dispBlanksAs val="gap"/>
    <c:showDLblsOverMax val="0"/>
  </c:chart>
  <c:spPr>
    <a:ln>
      <a:solidFill>
        <a:schemeClr val="tx1">
          <a:lumMod val="15000"/>
          <a:lumOff val="85000"/>
        </a:schemeClr>
      </a:solidFill>
    </a:ln>
  </c:spPr>
  <c:txPr>
    <a:bodyPr/>
    <a:lstStyle/>
    <a:p>
      <a:pPr>
        <a:defRPr sz="1300">
          <a:latin typeface="Times New Roman" pitchFamily="18" charset="0"/>
          <a:cs typeface="Times New Roman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5432802251549"/>
          <c:y val="5.6469816272965878E-2"/>
          <c:w val="0.77455204140875855"/>
          <c:h val="0.73258858267716531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25381243387876129"/>
                  <c:y val="-8.9806430446194227E-2"/>
                </c:manualLayout>
              </c:layout>
              <c:numFmt formatCode="General" sourceLinked="0"/>
            </c:trendlineLbl>
          </c:trendline>
          <c:xVal>
            <c:numRef>
              <c:f>'Soil Potassium'!$W$2:$W$145</c:f>
              <c:numCache>
                <c:formatCode>0.00</c:formatCode>
                <c:ptCount val="144"/>
                <c:pt idx="0">
                  <c:v>10.860000000000001</c:v>
                </c:pt>
                <c:pt idx="1">
                  <c:v>9.7199999999999989</c:v>
                </c:pt>
                <c:pt idx="2">
                  <c:v>11.04</c:v>
                </c:pt>
                <c:pt idx="3">
                  <c:v>11.58</c:v>
                </c:pt>
                <c:pt idx="4">
                  <c:v>7.1999999999999993</c:v>
                </c:pt>
                <c:pt idx="5">
                  <c:v>12.804</c:v>
                </c:pt>
                <c:pt idx="6">
                  <c:v>9.9719999999999978</c:v>
                </c:pt>
                <c:pt idx="7">
                  <c:v>9.6</c:v>
                </c:pt>
                <c:pt idx="8">
                  <c:v>6.8999999999999995</c:v>
                </c:pt>
                <c:pt idx="9">
                  <c:v>8.8439999999999994</c:v>
                </c:pt>
                <c:pt idx="10">
                  <c:v>10.836</c:v>
                </c:pt>
                <c:pt idx="11">
                  <c:v>11.28</c:v>
                </c:pt>
                <c:pt idx="12">
                  <c:v>6.7680000000000007</c:v>
                </c:pt>
                <c:pt idx="13">
                  <c:v>9.6</c:v>
                </c:pt>
                <c:pt idx="14">
                  <c:v>13.043999999999999</c:v>
                </c:pt>
                <c:pt idx="15">
                  <c:v>10.488</c:v>
                </c:pt>
                <c:pt idx="16">
                  <c:v>8.1</c:v>
                </c:pt>
                <c:pt idx="17">
                  <c:v>7.1760000000000002</c:v>
                </c:pt>
                <c:pt idx="18">
                  <c:v>9.1920000000000002</c:v>
                </c:pt>
                <c:pt idx="19">
                  <c:v>10.331999999999999</c:v>
                </c:pt>
                <c:pt idx="20">
                  <c:v>8.8199999999999985</c:v>
                </c:pt>
                <c:pt idx="21">
                  <c:v>11.4</c:v>
                </c:pt>
                <c:pt idx="22">
                  <c:v>10.128000000000002</c:v>
                </c:pt>
                <c:pt idx="23">
                  <c:v>11.4</c:v>
                </c:pt>
                <c:pt idx="24">
                  <c:v>12.719999999999999</c:v>
                </c:pt>
                <c:pt idx="25">
                  <c:v>10.944000000000001</c:v>
                </c:pt>
                <c:pt idx="26">
                  <c:v>11.4</c:v>
                </c:pt>
                <c:pt idx="27">
                  <c:v>12.407999999999999</c:v>
                </c:pt>
                <c:pt idx="28">
                  <c:v>9.1559999999999988</c:v>
                </c:pt>
                <c:pt idx="29">
                  <c:v>13.799999999999999</c:v>
                </c:pt>
                <c:pt idx="30">
                  <c:v>9.1199999999999992</c:v>
                </c:pt>
                <c:pt idx="31">
                  <c:v>9</c:v>
                </c:pt>
                <c:pt idx="32">
                  <c:v>7.1999999999999993</c:v>
                </c:pt>
                <c:pt idx="33">
                  <c:v>8.4</c:v>
                </c:pt>
                <c:pt idx="34">
                  <c:v>11.52</c:v>
                </c:pt>
                <c:pt idx="35">
                  <c:v>12.360000000000001</c:v>
                </c:pt>
                <c:pt idx="36">
                  <c:v>7.548</c:v>
                </c:pt>
                <c:pt idx="37">
                  <c:v>8.8439999999999994</c:v>
                </c:pt>
                <c:pt idx="38">
                  <c:v>12.48</c:v>
                </c:pt>
                <c:pt idx="39">
                  <c:v>11.507999999999999</c:v>
                </c:pt>
                <c:pt idx="40">
                  <c:v>6.78</c:v>
                </c:pt>
                <c:pt idx="41">
                  <c:v>6.4319999999999995</c:v>
                </c:pt>
                <c:pt idx="42">
                  <c:v>8.0399999999999991</c:v>
                </c:pt>
                <c:pt idx="43">
                  <c:v>10.799999999999999</c:v>
                </c:pt>
                <c:pt idx="44">
                  <c:v>10.799999999999999</c:v>
                </c:pt>
                <c:pt idx="45">
                  <c:v>12.443999999999999</c:v>
                </c:pt>
                <c:pt idx="46">
                  <c:v>10.404</c:v>
                </c:pt>
                <c:pt idx="47">
                  <c:v>12.156000000000001</c:v>
                </c:pt>
                <c:pt idx="48">
                  <c:v>12.6</c:v>
                </c:pt>
                <c:pt idx="49">
                  <c:v>9.6239999999999988</c:v>
                </c:pt>
                <c:pt idx="50">
                  <c:v>10.895999999999999</c:v>
                </c:pt>
                <c:pt idx="51">
                  <c:v>12.78</c:v>
                </c:pt>
                <c:pt idx="52">
                  <c:v>7.5719999999999992</c:v>
                </c:pt>
                <c:pt idx="53">
                  <c:v>13.2</c:v>
                </c:pt>
                <c:pt idx="54">
                  <c:v>9.24</c:v>
                </c:pt>
                <c:pt idx="55">
                  <c:v>9.6</c:v>
                </c:pt>
                <c:pt idx="56">
                  <c:v>7.8</c:v>
                </c:pt>
                <c:pt idx="57">
                  <c:v>9.18</c:v>
                </c:pt>
                <c:pt idx="58">
                  <c:v>9.9600000000000009</c:v>
                </c:pt>
                <c:pt idx="59">
                  <c:v>11.544</c:v>
                </c:pt>
                <c:pt idx="60">
                  <c:v>6.6</c:v>
                </c:pt>
                <c:pt idx="61">
                  <c:v>8.8800000000000008</c:v>
                </c:pt>
                <c:pt idx="62">
                  <c:v>12.42</c:v>
                </c:pt>
                <c:pt idx="63">
                  <c:v>10.799999999999999</c:v>
                </c:pt>
                <c:pt idx="64">
                  <c:v>6.78</c:v>
                </c:pt>
                <c:pt idx="65">
                  <c:v>6.48</c:v>
                </c:pt>
                <c:pt idx="66">
                  <c:v>8.8800000000000008</c:v>
                </c:pt>
                <c:pt idx="67">
                  <c:v>10.799999999999999</c:v>
                </c:pt>
                <c:pt idx="68">
                  <c:v>8.4</c:v>
                </c:pt>
                <c:pt idx="69">
                  <c:v>12.6</c:v>
                </c:pt>
                <c:pt idx="70">
                  <c:v>10.031999999999998</c:v>
                </c:pt>
                <c:pt idx="71">
                  <c:v>12</c:v>
                </c:pt>
                <c:pt idx="72">
                  <c:v>7.5</c:v>
                </c:pt>
                <c:pt idx="73">
                  <c:v>9.7999999999999989</c:v>
                </c:pt>
                <c:pt idx="74">
                  <c:v>8.1999999999999993</c:v>
                </c:pt>
                <c:pt idx="75">
                  <c:v>6.9</c:v>
                </c:pt>
                <c:pt idx="76">
                  <c:v>7.6000000000000005</c:v>
                </c:pt>
                <c:pt idx="77">
                  <c:v>8</c:v>
                </c:pt>
                <c:pt idx="78">
                  <c:v>6.8</c:v>
                </c:pt>
                <c:pt idx="79">
                  <c:v>7.6000000000000005</c:v>
                </c:pt>
                <c:pt idx="80">
                  <c:v>8.6</c:v>
                </c:pt>
                <c:pt idx="81">
                  <c:v>7.9</c:v>
                </c:pt>
                <c:pt idx="82">
                  <c:v>7.2</c:v>
                </c:pt>
                <c:pt idx="83">
                  <c:v>10.5</c:v>
                </c:pt>
                <c:pt idx="84">
                  <c:v>7.05</c:v>
                </c:pt>
                <c:pt idx="85">
                  <c:v>8.1</c:v>
                </c:pt>
                <c:pt idx="86">
                  <c:v>9.1999999999999993</c:v>
                </c:pt>
                <c:pt idx="87">
                  <c:v>7.65</c:v>
                </c:pt>
                <c:pt idx="88">
                  <c:v>6</c:v>
                </c:pt>
                <c:pt idx="89">
                  <c:v>8.67</c:v>
                </c:pt>
                <c:pt idx="90">
                  <c:v>8.3099999999999987</c:v>
                </c:pt>
                <c:pt idx="91">
                  <c:v>8</c:v>
                </c:pt>
                <c:pt idx="92">
                  <c:v>5.75</c:v>
                </c:pt>
                <c:pt idx="93">
                  <c:v>7.37</c:v>
                </c:pt>
                <c:pt idx="94">
                  <c:v>9.0300000000000011</c:v>
                </c:pt>
                <c:pt idx="95">
                  <c:v>9.4</c:v>
                </c:pt>
                <c:pt idx="96">
                  <c:v>7.7</c:v>
                </c:pt>
                <c:pt idx="97">
                  <c:v>8</c:v>
                </c:pt>
                <c:pt idx="98">
                  <c:v>8.6999999999999993</c:v>
                </c:pt>
                <c:pt idx="99">
                  <c:v>7.1000000000000005</c:v>
                </c:pt>
                <c:pt idx="100">
                  <c:v>7.7</c:v>
                </c:pt>
                <c:pt idx="101">
                  <c:v>9.2999999999999989</c:v>
                </c:pt>
                <c:pt idx="102">
                  <c:v>7.2</c:v>
                </c:pt>
                <c:pt idx="103">
                  <c:v>6.1000000000000005</c:v>
                </c:pt>
                <c:pt idx="104">
                  <c:v>8.4</c:v>
                </c:pt>
                <c:pt idx="105">
                  <c:v>8.6</c:v>
                </c:pt>
                <c:pt idx="106">
                  <c:v>8.8999999999999986</c:v>
                </c:pt>
                <c:pt idx="107">
                  <c:v>9</c:v>
                </c:pt>
                <c:pt idx="108">
                  <c:v>8.6</c:v>
                </c:pt>
                <c:pt idx="109">
                  <c:v>9.120000000000001</c:v>
                </c:pt>
                <c:pt idx="110">
                  <c:v>9.5</c:v>
                </c:pt>
                <c:pt idx="111">
                  <c:v>8.34</c:v>
                </c:pt>
                <c:pt idx="112">
                  <c:v>7.63</c:v>
                </c:pt>
                <c:pt idx="113">
                  <c:v>9.5</c:v>
                </c:pt>
                <c:pt idx="114">
                  <c:v>7.6</c:v>
                </c:pt>
                <c:pt idx="115">
                  <c:v>7.5</c:v>
                </c:pt>
                <c:pt idx="116">
                  <c:v>6</c:v>
                </c:pt>
                <c:pt idx="117">
                  <c:v>7</c:v>
                </c:pt>
                <c:pt idx="118">
                  <c:v>9.6</c:v>
                </c:pt>
                <c:pt idx="119">
                  <c:v>10.3</c:v>
                </c:pt>
                <c:pt idx="120">
                  <c:v>8.6999999999999993</c:v>
                </c:pt>
                <c:pt idx="121">
                  <c:v>8</c:v>
                </c:pt>
                <c:pt idx="122">
                  <c:v>9.9</c:v>
                </c:pt>
                <c:pt idx="123">
                  <c:v>7.8</c:v>
                </c:pt>
                <c:pt idx="124">
                  <c:v>8.1</c:v>
                </c:pt>
                <c:pt idx="125">
                  <c:v>10</c:v>
                </c:pt>
                <c:pt idx="126">
                  <c:v>6.7</c:v>
                </c:pt>
                <c:pt idx="127">
                  <c:v>8.2999999999999989</c:v>
                </c:pt>
                <c:pt idx="128">
                  <c:v>9.3999999999999986</c:v>
                </c:pt>
                <c:pt idx="129">
                  <c:v>8.1</c:v>
                </c:pt>
                <c:pt idx="130">
                  <c:v>7.9</c:v>
                </c:pt>
                <c:pt idx="131">
                  <c:v>9.5</c:v>
                </c:pt>
                <c:pt idx="132">
                  <c:v>8.5</c:v>
                </c:pt>
                <c:pt idx="133">
                  <c:v>8.02</c:v>
                </c:pt>
                <c:pt idx="134">
                  <c:v>9.08</c:v>
                </c:pt>
                <c:pt idx="135">
                  <c:v>8.65</c:v>
                </c:pt>
                <c:pt idx="136">
                  <c:v>6.31</c:v>
                </c:pt>
                <c:pt idx="137">
                  <c:v>9</c:v>
                </c:pt>
                <c:pt idx="138">
                  <c:v>7.7</c:v>
                </c:pt>
                <c:pt idx="139">
                  <c:v>8</c:v>
                </c:pt>
                <c:pt idx="140">
                  <c:v>6.5</c:v>
                </c:pt>
                <c:pt idx="141">
                  <c:v>7.65</c:v>
                </c:pt>
                <c:pt idx="142">
                  <c:v>8.3000000000000007</c:v>
                </c:pt>
                <c:pt idx="143">
                  <c:v>9.620000000000001</c:v>
                </c:pt>
              </c:numCache>
            </c:numRef>
          </c:xVal>
          <c:yVal>
            <c:numRef>
              <c:f>'Soil Potassium'!$AC$2:$AC$145</c:f>
              <c:numCache>
                <c:formatCode>General</c:formatCode>
                <c:ptCount val="144"/>
                <c:pt idx="0">
                  <c:v>10.809999624441</c:v>
                </c:pt>
                <c:pt idx="1">
                  <c:v>9.7700006050249293</c:v>
                </c:pt>
                <c:pt idx="2">
                  <c:v>11.09189947002</c:v>
                </c:pt>
                <c:pt idx="3">
                  <c:v>11.529999211099399</c:v>
                </c:pt>
                <c:pt idx="4">
                  <c:v>7.5181230464461901</c:v>
                </c:pt>
                <c:pt idx="5">
                  <c:v>12.8518995150883</c:v>
                </c:pt>
                <c:pt idx="6">
                  <c:v>9.1886726719129008</c:v>
                </c:pt>
                <c:pt idx="7">
                  <c:v>9.0518996880222193</c:v>
                </c:pt>
                <c:pt idx="8">
                  <c:v>7.74810004700044</c:v>
                </c:pt>
                <c:pt idx="9">
                  <c:v>8.8900003930797293</c:v>
                </c:pt>
                <c:pt idx="10">
                  <c:v>10.011896503231</c:v>
                </c:pt>
                <c:pt idx="11">
                  <c:v>11.229987542370599</c:v>
                </c:pt>
                <c:pt idx="12">
                  <c:v>6.8200042248667101</c:v>
                </c:pt>
                <c:pt idx="13">
                  <c:v>9.6500008213916306</c:v>
                </c:pt>
                <c:pt idx="14">
                  <c:v>12.530045948765</c:v>
                </c:pt>
                <c:pt idx="15">
                  <c:v>10.4399960673761</c:v>
                </c:pt>
                <c:pt idx="16">
                  <c:v>8.0494321160776305</c:v>
                </c:pt>
                <c:pt idx="17">
                  <c:v>7.2300016830664502</c:v>
                </c:pt>
                <c:pt idx="18">
                  <c:v>9.2400017669956203</c:v>
                </c:pt>
                <c:pt idx="19">
                  <c:v>10.279998651943901</c:v>
                </c:pt>
                <c:pt idx="20">
                  <c:v>8.8700252489803901</c:v>
                </c:pt>
                <c:pt idx="21">
                  <c:v>11.4500029385038</c:v>
                </c:pt>
                <c:pt idx="22">
                  <c:v>10.079997001550099</c:v>
                </c:pt>
                <c:pt idx="23">
                  <c:v>11.349998506914901</c:v>
                </c:pt>
                <c:pt idx="24">
                  <c:v>12.6699982883249</c:v>
                </c:pt>
                <c:pt idx="25">
                  <c:v>10.9904709042072</c:v>
                </c:pt>
                <c:pt idx="26">
                  <c:v>11.09189947002</c:v>
                </c:pt>
                <c:pt idx="27">
                  <c:v>12.358206967035599</c:v>
                </c:pt>
                <c:pt idx="28">
                  <c:v>9.2101996531975399</c:v>
                </c:pt>
                <c:pt idx="29">
                  <c:v>13.748487691689601</c:v>
                </c:pt>
                <c:pt idx="30">
                  <c:v>9.1886726719129008</c:v>
                </c:pt>
                <c:pt idx="31">
                  <c:v>9.0518996880222193</c:v>
                </c:pt>
                <c:pt idx="32">
                  <c:v>7.2500012515456396</c:v>
                </c:pt>
                <c:pt idx="33">
                  <c:v>8.4500002660308002</c:v>
                </c:pt>
                <c:pt idx="34">
                  <c:v>11.4699988139685</c:v>
                </c:pt>
                <c:pt idx="35">
                  <c:v>12.309876029407601</c:v>
                </c:pt>
                <c:pt idx="36">
                  <c:v>6.8200042248667101</c:v>
                </c:pt>
                <c:pt idx="37">
                  <c:v>8.8299948579268506</c:v>
                </c:pt>
                <c:pt idx="38">
                  <c:v>12.530045948765</c:v>
                </c:pt>
                <c:pt idx="39">
                  <c:v>11.459998564054199</c:v>
                </c:pt>
                <c:pt idx="40">
                  <c:v>6.8300801280983698</c:v>
                </c:pt>
                <c:pt idx="41">
                  <c:v>6.4800044990659602</c:v>
                </c:pt>
                <c:pt idx="42">
                  <c:v>8.0900016061050408</c:v>
                </c:pt>
                <c:pt idx="43">
                  <c:v>10.749997185487199</c:v>
                </c:pt>
                <c:pt idx="44">
                  <c:v>10.749963117645001</c:v>
                </c:pt>
                <c:pt idx="45">
                  <c:v>12.389993195883999</c:v>
                </c:pt>
                <c:pt idx="46">
                  <c:v>10.3873369370157</c:v>
                </c:pt>
                <c:pt idx="47">
                  <c:v>12.1099952306317</c:v>
                </c:pt>
                <c:pt idx="48">
                  <c:v>12.549999322987301</c:v>
                </c:pt>
                <c:pt idx="49">
                  <c:v>9.56999943543134</c:v>
                </c:pt>
                <c:pt idx="50">
                  <c:v>10.8499992582116</c:v>
                </c:pt>
                <c:pt idx="51">
                  <c:v>12.830000094311799</c:v>
                </c:pt>
                <c:pt idx="52">
                  <c:v>7.5181230464461901</c:v>
                </c:pt>
                <c:pt idx="53">
                  <c:v>12.8518995150883</c:v>
                </c:pt>
                <c:pt idx="54">
                  <c:v>9.1886726719129008</c:v>
                </c:pt>
                <c:pt idx="55">
                  <c:v>9.63645397958663</c:v>
                </c:pt>
                <c:pt idx="56">
                  <c:v>7.74810004700044</c:v>
                </c:pt>
                <c:pt idx="57">
                  <c:v>9.1299996668004404</c:v>
                </c:pt>
                <c:pt idx="58">
                  <c:v>10.011896503231</c:v>
                </c:pt>
                <c:pt idx="59">
                  <c:v>11.4899497284706</c:v>
                </c:pt>
                <c:pt idx="60">
                  <c:v>6.8200042248667101</c:v>
                </c:pt>
                <c:pt idx="61">
                  <c:v>8.8299948579268506</c:v>
                </c:pt>
                <c:pt idx="62">
                  <c:v>12.530045948765</c:v>
                </c:pt>
                <c:pt idx="63">
                  <c:v>10.8500029368934</c:v>
                </c:pt>
                <c:pt idx="64">
                  <c:v>6.72987493299755</c:v>
                </c:pt>
                <c:pt idx="65">
                  <c:v>6.5300001625258499</c:v>
                </c:pt>
                <c:pt idx="66">
                  <c:v>8.9300068742590497</c:v>
                </c:pt>
                <c:pt idx="67">
                  <c:v>10.850004942269701</c:v>
                </c:pt>
                <c:pt idx="68">
                  <c:v>8.3499956008665599</c:v>
                </c:pt>
                <c:pt idx="69">
                  <c:v>12.5499932411174</c:v>
                </c:pt>
                <c:pt idx="70">
                  <c:v>10.0800074043092</c:v>
                </c:pt>
                <c:pt idx="71">
                  <c:v>11.949999456876</c:v>
                </c:pt>
                <c:pt idx="72">
                  <c:v>7.5501704319793603</c:v>
                </c:pt>
                <c:pt idx="73">
                  <c:v>9.7499976304047298</c:v>
                </c:pt>
                <c:pt idx="74">
                  <c:v>8.1499314666910401</c:v>
                </c:pt>
                <c:pt idx="75">
                  <c:v>6.9500258240563202</c:v>
                </c:pt>
                <c:pt idx="76">
                  <c:v>7.5497500262255697</c:v>
                </c:pt>
                <c:pt idx="77">
                  <c:v>8.0509047194966108</c:v>
                </c:pt>
                <c:pt idx="78">
                  <c:v>6.8500465664985102</c:v>
                </c:pt>
                <c:pt idx="79">
                  <c:v>7.6503400022181003</c:v>
                </c:pt>
                <c:pt idx="80">
                  <c:v>8.5499682991572694</c:v>
                </c:pt>
                <c:pt idx="81">
                  <c:v>9.7588696478761001</c:v>
                </c:pt>
                <c:pt idx="82">
                  <c:v>7.14993321137122</c:v>
                </c:pt>
                <c:pt idx="83">
                  <c:v>10.4498643024773</c:v>
                </c:pt>
                <c:pt idx="84">
                  <c:v>6.9997214800791197</c:v>
                </c:pt>
                <c:pt idx="85">
                  <c:v>8.0490754466424494</c:v>
                </c:pt>
                <c:pt idx="86">
                  <c:v>9.2500033944078304</c:v>
                </c:pt>
                <c:pt idx="87">
                  <c:v>7.5999094333559896</c:v>
                </c:pt>
                <c:pt idx="88">
                  <c:v>6.0506343966920202</c:v>
                </c:pt>
                <c:pt idx="89">
                  <c:v>8.6199792969763802</c:v>
                </c:pt>
                <c:pt idx="90">
                  <c:v>8.2582077600482506</c:v>
                </c:pt>
                <c:pt idx="91">
                  <c:v>8.0501217135162495</c:v>
                </c:pt>
                <c:pt idx="92">
                  <c:v>5.8000027186441496</c:v>
                </c:pt>
                <c:pt idx="93">
                  <c:v>7.4201985624874096</c:v>
                </c:pt>
                <c:pt idx="94">
                  <c:v>9.0812807935521302</c:v>
                </c:pt>
                <c:pt idx="95">
                  <c:v>9.4503662293242705</c:v>
                </c:pt>
                <c:pt idx="96">
                  <c:v>7.6499058982944996</c:v>
                </c:pt>
                <c:pt idx="97">
                  <c:v>8.0500165694888199</c:v>
                </c:pt>
                <c:pt idx="98">
                  <c:v>8.6495809452689905</c:v>
                </c:pt>
                <c:pt idx="99">
                  <c:v>7.1615552110095697</c:v>
                </c:pt>
                <c:pt idx="100">
                  <c:v>7.6497567478116197</c:v>
                </c:pt>
                <c:pt idx="101">
                  <c:v>9.35005730259142</c:v>
                </c:pt>
                <c:pt idx="102">
                  <c:v>7.2503079436778997</c:v>
                </c:pt>
                <c:pt idx="103">
                  <c:v>6.0497838681148304</c:v>
                </c:pt>
                <c:pt idx="104">
                  <c:v>8.3499859621688</c:v>
                </c:pt>
                <c:pt idx="105">
                  <c:v>8.5488948896017298</c:v>
                </c:pt>
                <c:pt idx="106">
                  <c:v>8.9500026918454196</c:v>
                </c:pt>
                <c:pt idx="107">
                  <c:v>9.0500950548280201</c:v>
                </c:pt>
                <c:pt idx="108">
                  <c:v>8.5500024263995797</c:v>
                </c:pt>
                <c:pt idx="109">
                  <c:v>9.0696440012558703</c:v>
                </c:pt>
                <c:pt idx="110">
                  <c:v>9.4499149972673706</c:v>
                </c:pt>
                <c:pt idx="111">
                  <c:v>8.2899829273051697</c:v>
                </c:pt>
                <c:pt idx="112">
                  <c:v>7.6803956620053002</c:v>
                </c:pt>
                <c:pt idx="113">
                  <c:v>9.4495617282188302</c:v>
                </c:pt>
                <c:pt idx="114">
                  <c:v>7.6500529975853704</c:v>
                </c:pt>
                <c:pt idx="115">
                  <c:v>7.4499986307070598</c:v>
                </c:pt>
                <c:pt idx="116">
                  <c:v>5.9499808171060398</c:v>
                </c:pt>
                <c:pt idx="117">
                  <c:v>7.0501124910064599</c:v>
                </c:pt>
                <c:pt idx="118">
                  <c:v>9.5486750003739598</c:v>
                </c:pt>
                <c:pt idx="119">
                  <c:v>10.249945289652199</c:v>
                </c:pt>
                <c:pt idx="120">
                  <c:v>8.6499226877772006</c:v>
                </c:pt>
                <c:pt idx="121">
                  <c:v>8.05007702319487</c:v>
                </c:pt>
                <c:pt idx="122">
                  <c:v>9.84975306738197</c:v>
                </c:pt>
                <c:pt idx="123">
                  <c:v>7.8501536181229703</c:v>
                </c:pt>
                <c:pt idx="124">
                  <c:v>8.1501662504444301</c:v>
                </c:pt>
                <c:pt idx="125">
                  <c:v>9.9499997656881796</c:v>
                </c:pt>
                <c:pt idx="126">
                  <c:v>6.7511838150564802</c:v>
                </c:pt>
                <c:pt idx="127">
                  <c:v>8.3500219953917991</c:v>
                </c:pt>
                <c:pt idx="128">
                  <c:v>9.34999342889218</c:v>
                </c:pt>
                <c:pt idx="129">
                  <c:v>8.1500205768802196</c:v>
                </c:pt>
                <c:pt idx="130">
                  <c:v>7.9500319998153799</c:v>
                </c:pt>
                <c:pt idx="131">
                  <c:v>9.4499736222586996</c:v>
                </c:pt>
                <c:pt idx="132">
                  <c:v>8.5500024263995797</c:v>
                </c:pt>
                <c:pt idx="133">
                  <c:v>8.0711499239643398</c:v>
                </c:pt>
                <c:pt idx="134">
                  <c:v>9.0299999263343391</c:v>
                </c:pt>
                <c:pt idx="135">
                  <c:v>8.7000248159749294</c:v>
                </c:pt>
                <c:pt idx="136">
                  <c:v>6.3601162274277696</c:v>
                </c:pt>
                <c:pt idx="137">
                  <c:v>8.9499350239679991</c:v>
                </c:pt>
                <c:pt idx="138">
                  <c:v>8.2582077600482506</c:v>
                </c:pt>
                <c:pt idx="139">
                  <c:v>8.0500418756807193</c:v>
                </c:pt>
                <c:pt idx="140">
                  <c:v>6.4498205000128799</c:v>
                </c:pt>
                <c:pt idx="141">
                  <c:v>7.5998973013877702</c:v>
                </c:pt>
                <c:pt idx="142">
                  <c:v>8.3500143304520105</c:v>
                </c:pt>
                <c:pt idx="143">
                  <c:v>9.5696290715069807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6F-594D-9C0B-6C5204738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421056"/>
        <c:axId val="165422976"/>
      </c:scatterChart>
      <c:valAx>
        <c:axId val="165421056"/>
        <c:scaling>
          <c:orientation val="minMax"/>
          <c:max val="15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Observed </a:t>
                </a:r>
                <a:r>
                  <a:rPr lang="en-GB" sz="1300" b="1" i="0" u="none" strike="noStrike" baseline="0">
                    <a:effectLst/>
                  </a:rPr>
                  <a:t>Leaf </a:t>
                </a:r>
                <a:r>
                  <a:rPr lang="en-US"/>
                  <a:t>Potassium (%) </a:t>
                </a:r>
              </a:p>
            </c:rich>
          </c:tx>
          <c:layout>
            <c:manualLayout>
              <c:xMode val="edge"/>
              <c:yMode val="edge"/>
              <c:x val="0.29980359568456683"/>
              <c:y val="0.91108778069407992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crossAx val="165422976"/>
        <c:crosses val="autoZero"/>
        <c:crossBetween val="midCat"/>
        <c:majorUnit val="2"/>
      </c:valAx>
      <c:valAx>
        <c:axId val="165422976"/>
        <c:scaling>
          <c:orientation val="minMax"/>
          <c:max val="15"/>
          <c:min val="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Predicted </a:t>
                </a:r>
                <a:r>
                  <a:rPr lang="en-GB" sz="1300" b="1" i="0" u="none" strike="noStrike" baseline="0">
                    <a:effectLst/>
                  </a:rPr>
                  <a:t> </a:t>
                </a:r>
                <a:r>
                  <a:rPr lang="en-US" sz="1300" b="1" i="0" u="none" strike="noStrike" baseline="0">
                    <a:effectLst/>
                  </a:rPr>
                  <a:t>Leaf </a:t>
                </a:r>
                <a:r>
                  <a:rPr lang="en-US"/>
                  <a:t>Potassium (%)</a:t>
                </a:r>
              </a:p>
            </c:rich>
          </c:tx>
          <c:layout>
            <c:manualLayout>
              <c:xMode val="edge"/>
              <c:yMode val="edge"/>
              <c:x val="3.4682074610700542E-3"/>
              <c:y val="5.6469816272965878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165421056"/>
        <c:crosses val="autoZero"/>
        <c:crossBetween val="midCat"/>
        <c:majorUnit val="2"/>
      </c:valAx>
    </c:plotArea>
    <c:plotVisOnly val="1"/>
    <c:dispBlanksAs val="gap"/>
    <c:showDLblsOverMax val="0"/>
  </c:chart>
  <c:spPr>
    <a:ln>
      <a:solidFill>
        <a:schemeClr val="tx1">
          <a:lumMod val="15000"/>
          <a:lumOff val="85000"/>
        </a:schemeClr>
      </a:solidFill>
    </a:ln>
  </c:spPr>
  <c:txPr>
    <a:bodyPr/>
    <a:lstStyle/>
    <a:p>
      <a:pPr>
        <a:defRPr sz="1300">
          <a:latin typeface="Times New Roman" pitchFamily="18" charset="0"/>
          <a:cs typeface="Times New Roman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5432802251549"/>
          <c:y val="5.6469816272965878E-2"/>
          <c:w val="0.77455204140875855"/>
          <c:h val="0.73258858267716531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25381243387876129"/>
                  <c:y val="-8.9806430446194227E-2"/>
                </c:manualLayout>
              </c:layout>
              <c:numFmt formatCode="General" sourceLinked="0"/>
            </c:trendlineLbl>
          </c:trendline>
          <c:xVal>
            <c:numRef>
              <c:f>'Soil Potassium'!$X$2:$X$145</c:f>
              <c:numCache>
                <c:formatCode>0.00</c:formatCode>
                <c:ptCount val="144"/>
                <c:pt idx="0">
                  <c:v>14.16</c:v>
                </c:pt>
                <c:pt idx="1">
                  <c:v>14.879999999999999</c:v>
                </c:pt>
                <c:pt idx="2">
                  <c:v>16.559999999999999</c:v>
                </c:pt>
                <c:pt idx="3">
                  <c:v>12.012000000000002</c:v>
                </c:pt>
                <c:pt idx="4">
                  <c:v>16.295999999999999</c:v>
                </c:pt>
                <c:pt idx="5">
                  <c:v>7.4039999999999999</c:v>
                </c:pt>
                <c:pt idx="6">
                  <c:v>15.792</c:v>
                </c:pt>
                <c:pt idx="7">
                  <c:v>8.1</c:v>
                </c:pt>
                <c:pt idx="8">
                  <c:v>11.4</c:v>
                </c:pt>
                <c:pt idx="9">
                  <c:v>11.820000000000002</c:v>
                </c:pt>
                <c:pt idx="10">
                  <c:v>11.784000000000001</c:v>
                </c:pt>
                <c:pt idx="11">
                  <c:v>18.78</c:v>
                </c:pt>
                <c:pt idx="12">
                  <c:v>19.02</c:v>
                </c:pt>
                <c:pt idx="13">
                  <c:v>14.76</c:v>
                </c:pt>
                <c:pt idx="14">
                  <c:v>16.536000000000001</c:v>
                </c:pt>
                <c:pt idx="15">
                  <c:v>11.352</c:v>
                </c:pt>
                <c:pt idx="16">
                  <c:v>8.76</c:v>
                </c:pt>
                <c:pt idx="17">
                  <c:v>12.564</c:v>
                </c:pt>
                <c:pt idx="18">
                  <c:v>8.927999999999999</c:v>
                </c:pt>
                <c:pt idx="19">
                  <c:v>16.224</c:v>
                </c:pt>
                <c:pt idx="20">
                  <c:v>11.316000000000001</c:v>
                </c:pt>
                <c:pt idx="21">
                  <c:v>10.776</c:v>
                </c:pt>
                <c:pt idx="22">
                  <c:v>12.468</c:v>
                </c:pt>
                <c:pt idx="23">
                  <c:v>12.840000000000002</c:v>
                </c:pt>
                <c:pt idx="24">
                  <c:v>9.42</c:v>
                </c:pt>
                <c:pt idx="25">
                  <c:v>13.08</c:v>
                </c:pt>
                <c:pt idx="26">
                  <c:v>13.356</c:v>
                </c:pt>
                <c:pt idx="27">
                  <c:v>11.736000000000001</c:v>
                </c:pt>
                <c:pt idx="28">
                  <c:v>14.916</c:v>
                </c:pt>
                <c:pt idx="29">
                  <c:v>7.7880000000000003</c:v>
                </c:pt>
                <c:pt idx="30">
                  <c:v>12.084</c:v>
                </c:pt>
                <c:pt idx="31">
                  <c:v>6.5039999999999996</c:v>
                </c:pt>
                <c:pt idx="32">
                  <c:v>13.176</c:v>
                </c:pt>
                <c:pt idx="33">
                  <c:v>12.360000000000001</c:v>
                </c:pt>
                <c:pt idx="34">
                  <c:v>16.2</c:v>
                </c:pt>
                <c:pt idx="35">
                  <c:v>18.12</c:v>
                </c:pt>
                <c:pt idx="36">
                  <c:v>18.167999999999999</c:v>
                </c:pt>
                <c:pt idx="37">
                  <c:v>17.736000000000001</c:v>
                </c:pt>
                <c:pt idx="38">
                  <c:v>15.407999999999999</c:v>
                </c:pt>
                <c:pt idx="39">
                  <c:v>12.6</c:v>
                </c:pt>
                <c:pt idx="40">
                  <c:v>6.96</c:v>
                </c:pt>
                <c:pt idx="41">
                  <c:v>15.468</c:v>
                </c:pt>
                <c:pt idx="42">
                  <c:v>8.8919999999999995</c:v>
                </c:pt>
                <c:pt idx="43">
                  <c:v>11.76</c:v>
                </c:pt>
                <c:pt idx="44">
                  <c:v>12.96</c:v>
                </c:pt>
                <c:pt idx="45">
                  <c:v>13.799999999999999</c:v>
                </c:pt>
                <c:pt idx="46">
                  <c:v>13.860000000000001</c:v>
                </c:pt>
                <c:pt idx="47">
                  <c:v>17.16</c:v>
                </c:pt>
                <c:pt idx="48">
                  <c:v>13.98</c:v>
                </c:pt>
                <c:pt idx="49">
                  <c:v>16.164000000000001</c:v>
                </c:pt>
                <c:pt idx="50">
                  <c:v>17.64</c:v>
                </c:pt>
                <c:pt idx="51">
                  <c:v>12.299999999999999</c:v>
                </c:pt>
                <c:pt idx="52">
                  <c:v>11.676</c:v>
                </c:pt>
                <c:pt idx="53">
                  <c:v>7.8</c:v>
                </c:pt>
                <c:pt idx="54">
                  <c:v>12.120000000000001</c:v>
                </c:pt>
                <c:pt idx="55">
                  <c:v>7.7639999999999993</c:v>
                </c:pt>
                <c:pt idx="56">
                  <c:v>12.792</c:v>
                </c:pt>
                <c:pt idx="57">
                  <c:v>13.799999999999999</c:v>
                </c:pt>
                <c:pt idx="58">
                  <c:v>12.192</c:v>
                </c:pt>
                <c:pt idx="59">
                  <c:v>18.36</c:v>
                </c:pt>
                <c:pt idx="60">
                  <c:v>18.936</c:v>
                </c:pt>
                <c:pt idx="61">
                  <c:v>16.559999999999999</c:v>
                </c:pt>
                <c:pt idx="62">
                  <c:v>15.744</c:v>
                </c:pt>
                <c:pt idx="63">
                  <c:v>11.556000000000001</c:v>
                </c:pt>
                <c:pt idx="64">
                  <c:v>7.8959999999999999</c:v>
                </c:pt>
                <c:pt idx="65">
                  <c:v>15.744</c:v>
                </c:pt>
                <c:pt idx="66">
                  <c:v>8.879999999999999</c:v>
                </c:pt>
                <c:pt idx="67">
                  <c:v>13.344000000000001</c:v>
                </c:pt>
                <c:pt idx="68">
                  <c:v>10.14</c:v>
                </c:pt>
                <c:pt idx="69">
                  <c:v>10.199999999999999</c:v>
                </c:pt>
                <c:pt idx="70">
                  <c:v>12.120000000000001</c:v>
                </c:pt>
                <c:pt idx="71">
                  <c:v>12.156000000000001</c:v>
                </c:pt>
                <c:pt idx="72">
                  <c:v>10.8</c:v>
                </c:pt>
                <c:pt idx="73">
                  <c:v>10.658225</c:v>
                </c:pt>
                <c:pt idx="74">
                  <c:v>16.64</c:v>
                </c:pt>
                <c:pt idx="75">
                  <c:v>8.9415750000000003</c:v>
                </c:pt>
                <c:pt idx="76">
                  <c:v>8.0832499999999996</c:v>
                </c:pt>
                <c:pt idx="77">
                  <c:v>13.2332</c:v>
                </c:pt>
                <c:pt idx="78">
                  <c:v>7.6540874999999993</c:v>
                </c:pt>
                <c:pt idx="79">
                  <c:v>7.2249249999999998</c:v>
                </c:pt>
                <c:pt idx="80">
                  <c:v>10.658225</c:v>
                </c:pt>
                <c:pt idx="81">
                  <c:v>14.091525000000001</c:v>
                </c:pt>
                <c:pt idx="82">
                  <c:v>10.658225</c:v>
                </c:pt>
                <c:pt idx="83">
                  <c:v>11.945712500000001</c:v>
                </c:pt>
                <c:pt idx="84">
                  <c:v>11.8</c:v>
                </c:pt>
                <c:pt idx="85">
                  <c:v>12.4</c:v>
                </c:pt>
                <c:pt idx="86">
                  <c:v>13.8</c:v>
                </c:pt>
                <c:pt idx="87">
                  <c:v>10.010000000000002</c:v>
                </c:pt>
                <c:pt idx="88">
                  <c:v>13.58</c:v>
                </c:pt>
                <c:pt idx="89">
                  <c:v>6.17</c:v>
                </c:pt>
                <c:pt idx="90">
                  <c:v>13.16</c:v>
                </c:pt>
                <c:pt idx="91">
                  <c:v>6.75</c:v>
                </c:pt>
                <c:pt idx="92">
                  <c:v>9.5</c:v>
                </c:pt>
                <c:pt idx="93">
                  <c:v>9.8500000000000014</c:v>
                </c:pt>
                <c:pt idx="94">
                  <c:v>9.82</c:v>
                </c:pt>
                <c:pt idx="95">
                  <c:v>15.65</c:v>
                </c:pt>
                <c:pt idx="96">
                  <c:v>11.0873875</c:v>
                </c:pt>
                <c:pt idx="97">
                  <c:v>11.7740475</c:v>
                </c:pt>
                <c:pt idx="98">
                  <c:v>16.666499999999999</c:v>
                </c:pt>
                <c:pt idx="99">
                  <c:v>8.0832499999999996</c:v>
                </c:pt>
                <c:pt idx="100">
                  <c:v>8.9415750000000003</c:v>
                </c:pt>
                <c:pt idx="101">
                  <c:v>12.374874999999999</c:v>
                </c:pt>
                <c:pt idx="102">
                  <c:v>8.0832499999999996</c:v>
                </c:pt>
                <c:pt idx="103">
                  <c:v>7.2249249999999998</c:v>
                </c:pt>
                <c:pt idx="104">
                  <c:v>9.7999000000000009</c:v>
                </c:pt>
                <c:pt idx="105">
                  <c:v>14.94985</c:v>
                </c:pt>
                <c:pt idx="106">
                  <c:v>9.7999000000000009</c:v>
                </c:pt>
                <c:pt idx="107">
                  <c:v>11.516550000000001</c:v>
                </c:pt>
                <c:pt idx="108">
                  <c:v>7.85</c:v>
                </c:pt>
                <c:pt idx="109">
                  <c:v>10.9</c:v>
                </c:pt>
                <c:pt idx="110">
                  <c:v>11.13</c:v>
                </c:pt>
                <c:pt idx="111">
                  <c:v>9.7800000000000011</c:v>
                </c:pt>
                <c:pt idx="112">
                  <c:v>12.430000000000001</c:v>
                </c:pt>
                <c:pt idx="113">
                  <c:v>6.49</c:v>
                </c:pt>
                <c:pt idx="114">
                  <c:v>10.07</c:v>
                </c:pt>
                <c:pt idx="115">
                  <c:v>5.42</c:v>
                </c:pt>
                <c:pt idx="116">
                  <c:v>10.98</c:v>
                </c:pt>
                <c:pt idx="117">
                  <c:v>10.3</c:v>
                </c:pt>
                <c:pt idx="118">
                  <c:v>13.5</c:v>
                </c:pt>
                <c:pt idx="119">
                  <c:v>15.100000000000001</c:v>
                </c:pt>
                <c:pt idx="120">
                  <c:v>10.52</c:v>
                </c:pt>
                <c:pt idx="121">
                  <c:v>11.945712500000001</c:v>
                </c:pt>
                <c:pt idx="122">
                  <c:v>16.52</c:v>
                </c:pt>
                <c:pt idx="123">
                  <c:v>7.9115850000000005</c:v>
                </c:pt>
                <c:pt idx="124">
                  <c:v>8.0832499999999996</c:v>
                </c:pt>
                <c:pt idx="125">
                  <c:v>11.7740475</c:v>
                </c:pt>
                <c:pt idx="126">
                  <c:v>8.0832499999999996</c:v>
                </c:pt>
                <c:pt idx="127">
                  <c:v>7.6540874999999993</c:v>
                </c:pt>
                <c:pt idx="128">
                  <c:v>10.658225</c:v>
                </c:pt>
                <c:pt idx="129">
                  <c:v>15.464845000000002</c:v>
                </c:pt>
                <c:pt idx="130">
                  <c:v>10.658225</c:v>
                </c:pt>
                <c:pt idx="131">
                  <c:v>11.001555</c:v>
                </c:pt>
                <c:pt idx="132">
                  <c:v>11.65</c:v>
                </c:pt>
                <c:pt idx="133">
                  <c:v>13.47</c:v>
                </c:pt>
                <c:pt idx="134">
                  <c:v>14.700000000000001</c:v>
                </c:pt>
                <c:pt idx="135">
                  <c:v>10.25</c:v>
                </c:pt>
                <c:pt idx="136">
                  <c:v>9.73</c:v>
                </c:pt>
                <c:pt idx="137">
                  <c:v>6.5</c:v>
                </c:pt>
                <c:pt idx="138">
                  <c:v>10.100000000000001</c:v>
                </c:pt>
                <c:pt idx="139">
                  <c:v>6.47</c:v>
                </c:pt>
                <c:pt idx="140">
                  <c:v>10.66</c:v>
                </c:pt>
                <c:pt idx="141">
                  <c:v>11.5</c:v>
                </c:pt>
                <c:pt idx="142">
                  <c:v>10.16</c:v>
                </c:pt>
                <c:pt idx="143">
                  <c:v>15.3</c:v>
                </c:pt>
              </c:numCache>
            </c:numRef>
          </c:xVal>
          <c:yVal>
            <c:numRef>
              <c:f>'Soil Potassium'!$AD$2:$AD$145</c:f>
              <c:numCache>
                <c:formatCode>General</c:formatCode>
                <c:ptCount val="144"/>
                <c:pt idx="0">
                  <c:v>14.109999710914099</c:v>
                </c:pt>
                <c:pt idx="1">
                  <c:v>14.829999828492101</c:v>
                </c:pt>
                <c:pt idx="2">
                  <c:v>13.4118999096791</c:v>
                </c:pt>
                <c:pt idx="3">
                  <c:v>12.060000422756101</c:v>
                </c:pt>
                <c:pt idx="4">
                  <c:v>11.731899312552899</c:v>
                </c:pt>
                <c:pt idx="5">
                  <c:v>7.7481006345186101</c:v>
                </c:pt>
                <c:pt idx="6">
                  <c:v>12.131789147173</c:v>
                </c:pt>
                <c:pt idx="7">
                  <c:v>8.0481003944478307</c:v>
                </c:pt>
                <c:pt idx="8">
                  <c:v>11.543001763594299</c:v>
                </c:pt>
                <c:pt idx="9">
                  <c:v>11.870000232758301</c:v>
                </c:pt>
                <c:pt idx="10">
                  <c:v>11.8318994490109</c:v>
                </c:pt>
                <c:pt idx="11">
                  <c:v>18.729998181190101</c:v>
                </c:pt>
                <c:pt idx="12">
                  <c:v>18.889999206667198</c:v>
                </c:pt>
                <c:pt idx="13">
                  <c:v>14.810000161661399</c:v>
                </c:pt>
                <c:pt idx="14">
                  <c:v>15.689948063658701</c:v>
                </c:pt>
                <c:pt idx="15">
                  <c:v>11.400001604605</c:v>
                </c:pt>
                <c:pt idx="16">
                  <c:v>8.8101222670031003</c:v>
                </c:pt>
                <c:pt idx="17">
                  <c:v>12.5099998849514</c:v>
                </c:pt>
                <c:pt idx="18">
                  <c:v>8.9800020585913405</c:v>
                </c:pt>
                <c:pt idx="19">
                  <c:v>16.169999752355601</c:v>
                </c:pt>
                <c:pt idx="20">
                  <c:v>11.269998347915299</c:v>
                </c:pt>
                <c:pt idx="21">
                  <c:v>10.729999847788701</c:v>
                </c:pt>
                <c:pt idx="22">
                  <c:v>12.419999151853901</c:v>
                </c:pt>
                <c:pt idx="23">
                  <c:v>12.789999493957099</c:v>
                </c:pt>
                <c:pt idx="24">
                  <c:v>9.4700005627972903</c:v>
                </c:pt>
                <c:pt idx="25">
                  <c:v>13.130006325175</c:v>
                </c:pt>
                <c:pt idx="26">
                  <c:v>13.4118999096791</c:v>
                </c:pt>
                <c:pt idx="27">
                  <c:v>11.6898958789542</c:v>
                </c:pt>
                <c:pt idx="28">
                  <c:v>14.869955794530201</c:v>
                </c:pt>
                <c:pt idx="29">
                  <c:v>7.8400864674450403</c:v>
                </c:pt>
                <c:pt idx="30">
                  <c:v>12.131789147173</c:v>
                </c:pt>
                <c:pt idx="31">
                  <c:v>8.0481003944478307</c:v>
                </c:pt>
                <c:pt idx="32">
                  <c:v>13.1299995207065</c:v>
                </c:pt>
                <c:pt idx="33">
                  <c:v>12.4100004296794</c:v>
                </c:pt>
                <c:pt idx="34">
                  <c:v>16.149999462189101</c:v>
                </c:pt>
                <c:pt idx="35">
                  <c:v>18.0699716649635</c:v>
                </c:pt>
                <c:pt idx="36">
                  <c:v>18.889999206667198</c:v>
                </c:pt>
                <c:pt idx="37">
                  <c:v>17.394331570535801</c:v>
                </c:pt>
                <c:pt idx="38">
                  <c:v>15.689948063658701</c:v>
                </c:pt>
                <c:pt idx="39">
                  <c:v>12.549999973314501</c:v>
                </c:pt>
                <c:pt idx="40">
                  <c:v>6.9546902063371201</c:v>
                </c:pt>
                <c:pt idx="41">
                  <c:v>15.419998918815701</c:v>
                </c:pt>
                <c:pt idx="42">
                  <c:v>8.9400007299870197</c:v>
                </c:pt>
                <c:pt idx="43">
                  <c:v>11.810000217930201</c:v>
                </c:pt>
                <c:pt idx="44">
                  <c:v>12.909997702932101</c:v>
                </c:pt>
                <c:pt idx="45">
                  <c:v>13.7499984596983</c:v>
                </c:pt>
                <c:pt idx="46">
                  <c:v>13.809999877899999</c:v>
                </c:pt>
                <c:pt idx="47">
                  <c:v>17.1099982033343</c:v>
                </c:pt>
                <c:pt idx="48">
                  <c:v>13.9299998058407</c:v>
                </c:pt>
                <c:pt idx="49">
                  <c:v>16.109999330768201</c:v>
                </c:pt>
                <c:pt idx="50">
                  <c:v>17.5899991896495</c:v>
                </c:pt>
                <c:pt idx="51">
                  <c:v>12.350003827727299</c:v>
                </c:pt>
                <c:pt idx="52">
                  <c:v>11.731899312552899</c:v>
                </c:pt>
                <c:pt idx="53">
                  <c:v>7.7481006345186101</c:v>
                </c:pt>
                <c:pt idx="54">
                  <c:v>12.131789147173</c:v>
                </c:pt>
                <c:pt idx="55">
                  <c:v>7.8100004859801402</c:v>
                </c:pt>
                <c:pt idx="56">
                  <c:v>11.543001763594299</c:v>
                </c:pt>
                <c:pt idx="57">
                  <c:v>13.7499998238379</c:v>
                </c:pt>
                <c:pt idx="58">
                  <c:v>11.8318994490109</c:v>
                </c:pt>
                <c:pt idx="59">
                  <c:v>18.410003261192202</c:v>
                </c:pt>
                <c:pt idx="60">
                  <c:v>18.889999206667198</c:v>
                </c:pt>
                <c:pt idx="61">
                  <c:v>17.394331570535801</c:v>
                </c:pt>
                <c:pt idx="62">
                  <c:v>15.689948063658701</c:v>
                </c:pt>
                <c:pt idx="63">
                  <c:v>11.610000176023499</c:v>
                </c:pt>
                <c:pt idx="64">
                  <c:v>7.9500037157668402</c:v>
                </c:pt>
                <c:pt idx="65">
                  <c:v>15.6899998724793</c:v>
                </c:pt>
                <c:pt idx="66">
                  <c:v>8.9300016621930993</c:v>
                </c:pt>
                <c:pt idx="67">
                  <c:v>13.2899980708837</c:v>
                </c:pt>
                <c:pt idx="68">
                  <c:v>10.190000037164699</c:v>
                </c:pt>
                <c:pt idx="69">
                  <c:v>10.2500013563627</c:v>
                </c:pt>
                <c:pt idx="70">
                  <c:v>12.170000521974799</c:v>
                </c:pt>
                <c:pt idx="71">
                  <c:v>12.1099999174095</c:v>
                </c:pt>
                <c:pt idx="72">
                  <c:v>10.7499945260489</c:v>
                </c:pt>
                <c:pt idx="73">
                  <c:v>10.609999862639899</c:v>
                </c:pt>
                <c:pt idx="74">
                  <c:v>16.589935299824599</c:v>
                </c:pt>
                <c:pt idx="75">
                  <c:v>8.9900004000838099</c:v>
                </c:pt>
                <c:pt idx="76">
                  <c:v>8.1300224341929308</c:v>
                </c:pt>
                <c:pt idx="77">
                  <c:v>13.179988515864499</c:v>
                </c:pt>
                <c:pt idx="78">
                  <c:v>7.7000733921664297</c:v>
                </c:pt>
                <c:pt idx="79">
                  <c:v>7.2700248465441497</c:v>
                </c:pt>
                <c:pt idx="80">
                  <c:v>10.710004949264199</c:v>
                </c:pt>
                <c:pt idx="81">
                  <c:v>14.1400090972587</c:v>
                </c:pt>
                <c:pt idx="82">
                  <c:v>10.6099863331759</c:v>
                </c:pt>
                <c:pt idx="83">
                  <c:v>11.8999805034441</c:v>
                </c:pt>
                <c:pt idx="84">
                  <c:v>11.8500238330484</c:v>
                </c:pt>
                <c:pt idx="85">
                  <c:v>12.4500341012366</c:v>
                </c:pt>
                <c:pt idx="86">
                  <c:v>13.749999317844599</c:v>
                </c:pt>
                <c:pt idx="87">
                  <c:v>10.060001535018801</c:v>
                </c:pt>
                <c:pt idx="88">
                  <c:v>13.529871369933399</c:v>
                </c:pt>
                <c:pt idx="89">
                  <c:v>6.1199970583927401</c:v>
                </c:pt>
                <c:pt idx="90">
                  <c:v>10.7439383062486</c:v>
                </c:pt>
                <c:pt idx="91">
                  <c:v>6.8000080180747302</c:v>
                </c:pt>
                <c:pt idx="92">
                  <c:v>9.5500006175622207</c:v>
                </c:pt>
                <c:pt idx="93">
                  <c:v>9.7999653165674498</c:v>
                </c:pt>
                <c:pt idx="94">
                  <c:v>9.8703813923607608</c:v>
                </c:pt>
                <c:pt idx="95">
                  <c:v>15.599997600156099</c:v>
                </c:pt>
                <c:pt idx="96">
                  <c:v>11.1400008894205</c:v>
                </c:pt>
                <c:pt idx="97">
                  <c:v>11.820004012784199</c:v>
                </c:pt>
                <c:pt idx="98">
                  <c:v>16.720016001248101</c:v>
                </c:pt>
                <c:pt idx="99">
                  <c:v>8.1301257918706007</c:v>
                </c:pt>
                <c:pt idx="100">
                  <c:v>8.99001483768272</c:v>
                </c:pt>
                <c:pt idx="101">
                  <c:v>12.4200031479843</c:v>
                </c:pt>
                <c:pt idx="102">
                  <c:v>8.0299930021734394</c:v>
                </c:pt>
                <c:pt idx="103">
                  <c:v>7.1699755915128804</c:v>
                </c:pt>
                <c:pt idx="104">
                  <c:v>9.7499991961770096</c:v>
                </c:pt>
                <c:pt idx="105">
                  <c:v>14.899956383466501</c:v>
                </c:pt>
                <c:pt idx="106">
                  <c:v>9.8500018379517709</c:v>
                </c:pt>
                <c:pt idx="107">
                  <c:v>11.570013348883601</c:v>
                </c:pt>
                <c:pt idx="108">
                  <c:v>7.9018998927445301</c:v>
                </c:pt>
                <c:pt idx="109">
                  <c:v>10.950037174951399</c:v>
                </c:pt>
                <c:pt idx="110">
                  <c:v>11.180019050414501</c:v>
                </c:pt>
                <c:pt idx="111">
                  <c:v>9.7299992203525107</c:v>
                </c:pt>
                <c:pt idx="112">
                  <c:v>12.379977428336201</c:v>
                </c:pt>
                <c:pt idx="113">
                  <c:v>6.5400990729333897</c:v>
                </c:pt>
                <c:pt idx="114">
                  <c:v>10.0199909297422</c:v>
                </c:pt>
                <c:pt idx="115">
                  <c:v>5.4700015090238798</c:v>
                </c:pt>
                <c:pt idx="116">
                  <c:v>10.9299850767843</c:v>
                </c:pt>
                <c:pt idx="117">
                  <c:v>10.350033499695799</c:v>
                </c:pt>
                <c:pt idx="118">
                  <c:v>13.4496051982465</c:v>
                </c:pt>
                <c:pt idx="119">
                  <c:v>15.0499805646271</c:v>
                </c:pt>
                <c:pt idx="120">
                  <c:v>10.570002251701</c:v>
                </c:pt>
                <c:pt idx="121">
                  <c:v>12.0000043057513</c:v>
                </c:pt>
                <c:pt idx="122">
                  <c:v>16.4699479330122</c:v>
                </c:pt>
                <c:pt idx="123">
                  <c:v>7.9600171982819097</c:v>
                </c:pt>
                <c:pt idx="124">
                  <c:v>8.0299941787344</c:v>
                </c:pt>
                <c:pt idx="125">
                  <c:v>11.719999853741401</c:v>
                </c:pt>
                <c:pt idx="126">
                  <c:v>8.1301041341119298</c:v>
                </c:pt>
                <c:pt idx="127">
                  <c:v>7.7000029448724598</c:v>
                </c:pt>
                <c:pt idx="128">
                  <c:v>10.710000036189401</c:v>
                </c:pt>
                <c:pt idx="129">
                  <c:v>15.4099785828053</c:v>
                </c:pt>
                <c:pt idx="130">
                  <c:v>10.7100033274673</c:v>
                </c:pt>
                <c:pt idx="131">
                  <c:v>11.050001755983001</c:v>
                </c:pt>
                <c:pt idx="132">
                  <c:v>7.9018998927445301</c:v>
                </c:pt>
                <c:pt idx="133">
                  <c:v>13.4198761453627</c:v>
                </c:pt>
                <c:pt idx="134">
                  <c:v>14.64999949523</c:v>
                </c:pt>
                <c:pt idx="135">
                  <c:v>10.300014697754101</c:v>
                </c:pt>
                <c:pt idx="136">
                  <c:v>9.6799985794705297</c:v>
                </c:pt>
                <c:pt idx="137">
                  <c:v>6.5500092426579899</c:v>
                </c:pt>
                <c:pt idx="138">
                  <c:v>10.7439383062486</c:v>
                </c:pt>
                <c:pt idx="139">
                  <c:v>6.5200371951349201</c:v>
                </c:pt>
                <c:pt idx="140">
                  <c:v>10.609999242235601</c:v>
                </c:pt>
                <c:pt idx="141">
                  <c:v>11.550006415820301</c:v>
                </c:pt>
                <c:pt idx="142">
                  <c:v>10.109995284953101</c:v>
                </c:pt>
                <c:pt idx="143">
                  <c:v>15.2499959089387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84-F747-AB19-361A25BD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439744"/>
        <c:axId val="165446016"/>
      </c:scatterChart>
      <c:valAx>
        <c:axId val="165439744"/>
        <c:scaling>
          <c:orientation val="minMax"/>
          <c:max val="15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Observed </a:t>
                </a:r>
                <a:r>
                  <a:rPr lang="en-GB" sz="1300" b="1" i="0" u="none" strike="noStrike" baseline="0">
                    <a:effectLst/>
                  </a:rPr>
                  <a:t>Root </a:t>
                </a:r>
                <a:r>
                  <a:rPr lang="en-US"/>
                  <a:t>Potassium (%) </a:t>
                </a:r>
              </a:p>
            </c:rich>
          </c:tx>
          <c:layout>
            <c:manualLayout>
              <c:xMode val="edge"/>
              <c:yMode val="edge"/>
              <c:x val="0.29980359568456683"/>
              <c:y val="0.91108778069407992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crossAx val="165446016"/>
        <c:crosses val="autoZero"/>
        <c:crossBetween val="midCat"/>
        <c:majorUnit val="2"/>
      </c:valAx>
      <c:valAx>
        <c:axId val="165446016"/>
        <c:scaling>
          <c:orientation val="minMax"/>
          <c:max val="15"/>
          <c:min val="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Predicted </a:t>
                </a:r>
                <a:r>
                  <a:rPr lang="en-GB" sz="1300" b="1" i="0" u="none" strike="noStrike" baseline="0">
                    <a:effectLst/>
                  </a:rPr>
                  <a:t> Root </a:t>
                </a:r>
                <a:r>
                  <a:rPr lang="en-US"/>
                  <a:t>Potassium (%)</a:t>
                </a:r>
              </a:p>
            </c:rich>
          </c:tx>
          <c:layout>
            <c:manualLayout>
              <c:xMode val="edge"/>
              <c:yMode val="edge"/>
              <c:x val="3.4682074610700542E-3"/>
              <c:y val="5.6469816272965878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165439744"/>
        <c:crosses val="autoZero"/>
        <c:crossBetween val="midCat"/>
        <c:majorUnit val="2"/>
      </c:valAx>
    </c:plotArea>
    <c:plotVisOnly val="1"/>
    <c:dispBlanksAs val="gap"/>
    <c:showDLblsOverMax val="0"/>
  </c:chart>
  <c:spPr>
    <a:ln>
      <a:solidFill>
        <a:schemeClr val="tx1">
          <a:lumMod val="15000"/>
          <a:lumOff val="85000"/>
        </a:schemeClr>
      </a:solidFill>
    </a:ln>
  </c:spPr>
  <c:txPr>
    <a:bodyPr/>
    <a:lstStyle/>
    <a:p>
      <a:pPr>
        <a:defRPr sz="1300">
          <a:latin typeface="Times New Roman" pitchFamily="18" charset="0"/>
          <a:cs typeface="Times New Roman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20455333333333334"/>
                  <c:y val="-9.1426071741032371E-4"/>
                </c:manualLayout>
              </c:layout>
              <c:numFmt formatCode="General" sourceLinked="0"/>
            </c:trendlineLbl>
          </c:trendline>
          <c:xVal>
            <c:numRef>
              <c:f>'Soil Potassium'!$Y$2:$Y$145</c:f>
              <c:numCache>
                <c:formatCode>General</c:formatCode>
                <c:ptCount val="144"/>
                <c:pt idx="0">
                  <c:v>6.6989999999999998</c:v>
                </c:pt>
                <c:pt idx="1">
                  <c:v>4.0739999999999998</c:v>
                </c:pt>
                <c:pt idx="2">
                  <c:v>4.7039999999999997</c:v>
                </c:pt>
                <c:pt idx="3">
                  <c:v>4.032</c:v>
                </c:pt>
                <c:pt idx="4">
                  <c:v>2.6040000000000001</c:v>
                </c:pt>
                <c:pt idx="5">
                  <c:v>4.7039999999999997</c:v>
                </c:pt>
                <c:pt idx="6">
                  <c:v>4.83</c:v>
                </c:pt>
                <c:pt idx="7">
                  <c:v>5.1239999999999997</c:v>
                </c:pt>
                <c:pt idx="8">
                  <c:v>3.024</c:v>
                </c:pt>
                <c:pt idx="9">
                  <c:v>4.2210000000000001</c:v>
                </c:pt>
                <c:pt idx="10">
                  <c:v>2.6040000000000001</c:v>
                </c:pt>
                <c:pt idx="11">
                  <c:v>3.6539999999999999</c:v>
                </c:pt>
                <c:pt idx="12">
                  <c:v>4.7039999999999997</c:v>
                </c:pt>
                <c:pt idx="13">
                  <c:v>4.83</c:v>
                </c:pt>
                <c:pt idx="14">
                  <c:v>5.1239999999999997</c:v>
                </c:pt>
                <c:pt idx="15">
                  <c:v>4.7039999999999997</c:v>
                </c:pt>
                <c:pt idx="16">
                  <c:v>4.7039999999999997</c:v>
                </c:pt>
                <c:pt idx="17">
                  <c:v>5.1239999999999997</c:v>
                </c:pt>
                <c:pt idx="18">
                  <c:v>5.649</c:v>
                </c:pt>
                <c:pt idx="19">
                  <c:v>3.6539999999999999</c:v>
                </c:pt>
                <c:pt idx="20">
                  <c:v>3.6539999999999999</c:v>
                </c:pt>
                <c:pt idx="21">
                  <c:v>3.6539999999999999</c:v>
                </c:pt>
                <c:pt idx="22">
                  <c:v>4.0739999999999998</c:v>
                </c:pt>
                <c:pt idx="23">
                  <c:v>3.6539999999999999</c:v>
                </c:pt>
                <c:pt idx="24">
                  <c:v>4.6829999999999998</c:v>
                </c:pt>
                <c:pt idx="25">
                  <c:v>4.7039999999999997</c:v>
                </c:pt>
                <c:pt idx="26">
                  <c:v>5.1239999999999997</c:v>
                </c:pt>
                <c:pt idx="27">
                  <c:v>3.5910000000000002</c:v>
                </c:pt>
                <c:pt idx="28">
                  <c:v>3.024</c:v>
                </c:pt>
                <c:pt idx="29">
                  <c:v>5.7539999999999996</c:v>
                </c:pt>
                <c:pt idx="30">
                  <c:v>5.1029999999999998</c:v>
                </c:pt>
                <c:pt idx="31">
                  <c:v>6.1740000000000004</c:v>
                </c:pt>
                <c:pt idx="32">
                  <c:v>5.7539999999999996</c:v>
                </c:pt>
                <c:pt idx="33">
                  <c:v>4.4939999999999998</c:v>
                </c:pt>
                <c:pt idx="34">
                  <c:v>3.6539999999999999</c:v>
                </c:pt>
                <c:pt idx="35">
                  <c:v>6.8040000000000003</c:v>
                </c:pt>
                <c:pt idx="36">
                  <c:v>5.7539999999999996</c:v>
                </c:pt>
                <c:pt idx="37">
                  <c:v>5.1029999999999998</c:v>
                </c:pt>
                <c:pt idx="38">
                  <c:v>6.1740000000000004</c:v>
                </c:pt>
                <c:pt idx="39">
                  <c:v>5.1239999999999997</c:v>
                </c:pt>
                <c:pt idx="40">
                  <c:v>5.7539999999999996</c:v>
                </c:pt>
                <c:pt idx="41">
                  <c:v>6.1740000000000004</c:v>
                </c:pt>
                <c:pt idx="42">
                  <c:v>3.633</c:v>
                </c:pt>
                <c:pt idx="43">
                  <c:v>4.0739999999999998</c:v>
                </c:pt>
                <c:pt idx="44">
                  <c:v>4.7039999999999997</c:v>
                </c:pt>
                <c:pt idx="45">
                  <c:v>4.7039999999999997</c:v>
                </c:pt>
                <c:pt idx="46">
                  <c:v>5.1239999999999997</c:v>
                </c:pt>
                <c:pt idx="47">
                  <c:v>4.7039999999999997</c:v>
                </c:pt>
                <c:pt idx="48">
                  <c:v>4.7880000000000003</c:v>
                </c:pt>
                <c:pt idx="49">
                  <c:v>5.1239999999999997</c:v>
                </c:pt>
                <c:pt idx="50">
                  <c:v>6.1740000000000004</c:v>
                </c:pt>
                <c:pt idx="51">
                  <c:v>4.5570000000000004</c:v>
                </c:pt>
                <c:pt idx="52">
                  <c:v>2.8140000000000001</c:v>
                </c:pt>
                <c:pt idx="53">
                  <c:v>5.7539999999999996</c:v>
                </c:pt>
                <c:pt idx="54">
                  <c:v>4.62</c:v>
                </c:pt>
                <c:pt idx="55">
                  <c:v>4.7039999999999997</c:v>
                </c:pt>
                <c:pt idx="56">
                  <c:v>6.1740000000000004</c:v>
                </c:pt>
                <c:pt idx="57">
                  <c:v>4.0739999999999998</c:v>
                </c:pt>
                <c:pt idx="58">
                  <c:v>3.6539999999999999</c:v>
                </c:pt>
                <c:pt idx="59">
                  <c:v>5.7539999999999996</c:v>
                </c:pt>
                <c:pt idx="60">
                  <c:v>5.7539999999999996</c:v>
                </c:pt>
                <c:pt idx="61">
                  <c:v>4.62</c:v>
                </c:pt>
                <c:pt idx="62">
                  <c:v>4.7039999999999997</c:v>
                </c:pt>
                <c:pt idx="63">
                  <c:v>6.1740000000000004</c:v>
                </c:pt>
                <c:pt idx="64">
                  <c:v>5.7539999999999996</c:v>
                </c:pt>
                <c:pt idx="65">
                  <c:v>4.7039999999999997</c:v>
                </c:pt>
                <c:pt idx="66">
                  <c:v>3.738</c:v>
                </c:pt>
                <c:pt idx="67">
                  <c:v>5.1239999999999997</c:v>
                </c:pt>
                <c:pt idx="68">
                  <c:v>4.7039999999999997</c:v>
                </c:pt>
                <c:pt idx="69">
                  <c:v>4.7039999999999997</c:v>
                </c:pt>
                <c:pt idx="70">
                  <c:v>3.6539999999999999</c:v>
                </c:pt>
                <c:pt idx="71">
                  <c:v>4.7039999999999997</c:v>
                </c:pt>
                <c:pt idx="72">
                  <c:v>2.6817000000000002</c:v>
                </c:pt>
                <c:pt idx="73">
                  <c:v>2.1189</c:v>
                </c:pt>
                <c:pt idx="74">
                  <c:v>2.5977000000000001</c:v>
                </c:pt>
                <c:pt idx="75">
                  <c:v>1.8669</c:v>
                </c:pt>
                <c:pt idx="76">
                  <c:v>2.1524999999999999</c:v>
                </c:pt>
                <c:pt idx="77">
                  <c:v>2.1777000000000002</c:v>
                </c:pt>
                <c:pt idx="78">
                  <c:v>2.2364999999999999</c:v>
                </c:pt>
                <c:pt idx="79">
                  <c:v>2.3730000000000002</c:v>
                </c:pt>
                <c:pt idx="80">
                  <c:v>2.4506999999999999</c:v>
                </c:pt>
                <c:pt idx="81">
                  <c:v>1.9551000000000001</c:v>
                </c:pt>
                <c:pt idx="82">
                  <c:v>1.6379999999999999</c:v>
                </c:pt>
                <c:pt idx="83">
                  <c:v>2.5326</c:v>
                </c:pt>
                <c:pt idx="84">
                  <c:v>2.1777000000000002</c:v>
                </c:pt>
                <c:pt idx="85">
                  <c:v>2.2364999999999999</c:v>
                </c:pt>
                <c:pt idx="86">
                  <c:v>2.3730000000000002</c:v>
                </c:pt>
                <c:pt idx="87">
                  <c:v>2.1777000000000002</c:v>
                </c:pt>
                <c:pt idx="88">
                  <c:v>2.1777000000000002</c:v>
                </c:pt>
                <c:pt idx="89">
                  <c:v>2.4066000000000001</c:v>
                </c:pt>
                <c:pt idx="90">
                  <c:v>2.1945000000000001</c:v>
                </c:pt>
                <c:pt idx="91">
                  <c:v>1.6926000000000001</c:v>
                </c:pt>
                <c:pt idx="92">
                  <c:v>1.7324999999999999</c:v>
                </c:pt>
                <c:pt idx="93">
                  <c:v>1.6926000000000001</c:v>
                </c:pt>
                <c:pt idx="94">
                  <c:v>1.8857999999999999</c:v>
                </c:pt>
                <c:pt idx="95">
                  <c:v>1.6926000000000001</c:v>
                </c:pt>
                <c:pt idx="96">
                  <c:v>2.3772000000000002</c:v>
                </c:pt>
                <c:pt idx="97">
                  <c:v>2.1777000000000002</c:v>
                </c:pt>
                <c:pt idx="98">
                  <c:v>2.3730000000000002</c:v>
                </c:pt>
                <c:pt idx="99">
                  <c:v>2.0832000000000002</c:v>
                </c:pt>
                <c:pt idx="100">
                  <c:v>2.0223</c:v>
                </c:pt>
                <c:pt idx="101">
                  <c:v>2.6648999999999998</c:v>
                </c:pt>
                <c:pt idx="102">
                  <c:v>2.3624999999999998</c:v>
                </c:pt>
                <c:pt idx="103">
                  <c:v>2.4380999999999999</c:v>
                </c:pt>
                <c:pt idx="104">
                  <c:v>2.2448999999999999</c:v>
                </c:pt>
                <c:pt idx="105">
                  <c:v>2.0811000000000002</c:v>
                </c:pt>
                <c:pt idx="106">
                  <c:v>1.9257</c:v>
                </c:pt>
                <c:pt idx="107">
                  <c:v>2.52</c:v>
                </c:pt>
                <c:pt idx="108">
                  <c:v>2.6648999999999998</c:v>
                </c:pt>
                <c:pt idx="109">
                  <c:v>2.3624999999999998</c:v>
                </c:pt>
                <c:pt idx="110">
                  <c:v>2.8580999999999999</c:v>
                </c:pt>
                <c:pt idx="111">
                  <c:v>2.3730000000000002</c:v>
                </c:pt>
                <c:pt idx="112">
                  <c:v>2.6648999999999998</c:v>
                </c:pt>
                <c:pt idx="113">
                  <c:v>2.8580999999999999</c:v>
                </c:pt>
                <c:pt idx="114">
                  <c:v>2.0390999999999999</c:v>
                </c:pt>
                <c:pt idx="115">
                  <c:v>1.8857999999999999</c:v>
                </c:pt>
                <c:pt idx="116">
                  <c:v>2.1777000000000002</c:v>
                </c:pt>
                <c:pt idx="117">
                  <c:v>2.1777000000000002</c:v>
                </c:pt>
                <c:pt idx="118">
                  <c:v>2.3730000000000002</c:v>
                </c:pt>
                <c:pt idx="119">
                  <c:v>2.1777000000000002</c:v>
                </c:pt>
                <c:pt idx="120">
                  <c:v>2.4276</c:v>
                </c:pt>
                <c:pt idx="121">
                  <c:v>2.3730000000000002</c:v>
                </c:pt>
                <c:pt idx="122">
                  <c:v>2.4380999999999999</c:v>
                </c:pt>
                <c:pt idx="123">
                  <c:v>1.6904999999999999</c:v>
                </c:pt>
                <c:pt idx="124">
                  <c:v>1.9865999999999999</c:v>
                </c:pt>
                <c:pt idx="125">
                  <c:v>2.6648999999999998</c:v>
                </c:pt>
                <c:pt idx="126">
                  <c:v>2.1398999999999999</c:v>
                </c:pt>
                <c:pt idx="127">
                  <c:v>2.5977000000000001</c:v>
                </c:pt>
                <c:pt idx="128">
                  <c:v>2.2281</c:v>
                </c:pt>
                <c:pt idx="129">
                  <c:v>2.4066000000000001</c:v>
                </c:pt>
                <c:pt idx="130">
                  <c:v>2.0223</c:v>
                </c:pt>
                <c:pt idx="131">
                  <c:v>2.6648999999999998</c:v>
                </c:pt>
                <c:pt idx="132">
                  <c:v>2.6648999999999998</c:v>
                </c:pt>
                <c:pt idx="133">
                  <c:v>2.4066000000000001</c:v>
                </c:pt>
                <c:pt idx="134">
                  <c:v>2.1777000000000002</c:v>
                </c:pt>
                <c:pt idx="135">
                  <c:v>2.8580999999999999</c:v>
                </c:pt>
                <c:pt idx="136">
                  <c:v>2.6648999999999998</c:v>
                </c:pt>
                <c:pt idx="137">
                  <c:v>2.1777000000000002</c:v>
                </c:pt>
                <c:pt idx="138">
                  <c:v>1.9424999999999999</c:v>
                </c:pt>
                <c:pt idx="139">
                  <c:v>2.3730000000000002</c:v>
                </c:pt>
                <c:pt idx="140">
                  <c:v>2.4066000000000001</c:v>
                </c:pt>
                <c:pt idx="141">
                  <c:v>2.1777000000000002</c:v>
                </c:pt>
                <c:pt idx="142">
                  <c:v>2.1189</c:v>
                </c:pt>
                <c:pt idx="143">
                  <c:v>2.4066000000000001</c:v>
                </c:pt>
              </c:numCache>
            </c:numRef>
          </c:xVal>
          <c:yVal>
            <c:numRef>
              <c:f>'Soil Potassium'!$AE$2:$AE$145</c:f>
              <c:numCache>
                <c:formatCode>General</c:formatCode>
                <c:ptCount val="144"/>
                <c:pt idx="0">
                  <c:v>5.5779889999999996</c:v>
                </c:pt>
                <c:pt idx="1">
                  <c:v>4.9883620000000004</c:v>
                </c:pt>
                <c:pt idx="2">
                  <c:v>5.6478070000000002</c:v>
                </c:pt>
                <c:pt idx="3">
                  <c:v>4.89968</c:v>
                </c:pt>
                <c:pt idx="4">
                  <c:v>4.6212650000000002</c:v>
                </c:pt>
                <c:pt idx="5">
                  <c:v>4.549823</c:v>
                </c:pt>
                <c:pt idx="6">
                  <c:v>4.9598209999999998</c:v>
                </c:pt>
                <c:pt idx="7">
                  <c:v>4.6308790000000002</c:v>
                </c:pt>
                <c:pt idx="8">
                  <c:v>6.0506690000000001</c:v>
                </c:pt>
                <c:pt idx="9">
                  <c:v>5.689146</c:v>
                </c:pt>
                <c:pt idx="10">
                  <c:v>5.4587139999999996</c:v>
                </c:pt>
                <c:pt idx="11">
                  <c:v>4.7967279999999999</c:v>
                </c:pt>
                <c:pt idx="12">
                  <c:v>5.4208360000000004</c:v>
                </c:pt>
                <c:pt idx="13">
                  <c:v>5.4886020000000002</c:v>
                </c:pt>
                <c:pt idx="14">
                  <c:v>4.4823329999999997</c:v>
                </c:pt>
                <c:pt idx="15">
                  <c:v>5.2999099999999997</c:v>
                </c:pt>
                <c:pt idx="16">
                  <c:v>5.0717610000000004</c:v>
                </c:pt>
                <c:pt idx="17">
                  <c:v>5.3627739999999999</c:v>
                </c:pt>
                <c:pt idx="18">
                  <c:v>5.4618000000000002</c:v>
                </c:pt>
                <c:pt idx="19">
                  <c:v>5.2114909999999997</c:v>
                </c:pt>
                <c:pt idx="20">
                  <c:v>4.8425190000000002</c:v>
                </c:pt>
                <c:pt idx="21">
                  <c:v>5.2583330000000004</c:v>
                </c:pt>
                <c:pt idx="22">
                  <c:v>5.2273149999999999</c:v>
                </c:pt>
                <c:pt idx="23">
                  <c:v>5.4450500000000002</c:v>
                </c:pt>
                <c:pt idx="24">
                  <c:v>5.8887710000000002</c:v>
                </c:pt>
                <c:pt idx="25">
                  <c:v>4.861739</c:v>
                </c:pt>
                <c:pt idx="26">
                  <c:v>5.6248399999999998</c:v>
                </c:pt>
                <c:pt idx="27">
                  <c:v>4.7551740000000002</c:v>
                </c:pt>
                <c:pt idx="28">
                  <c:v>4.8203990000000001</c:v>
                </c:pt>
                <c:pt idx="29">
                  <c:v>4.9131830000000001</c:v>
                </c:pt>
                <c:pt idx="30">
                  <c:v>4.901027</c:v>
                </c:pt>
                <c:pt idx="31">
                  <c:v>4.5959700000000003</c:v>
                </c:pt>
                <c:pt idx="32">
                  <c:v>6.2507219999999997</c:v>
                </c:pt>
                <c:pt idx="33">
                  <c:v>5.8752050000000002</c:v>
                </c:pt>
                <c:pt idx="34">
                  <c:v>5.1735030000000002</c:v>
                </c:pt>
                <c:pt idx="35">
                  <c:v>5.3068590000000002</c:v>
                </c:pt>
                <c:pt idx="36">
                  <c:v>5.8121830000000001</c:v>
                </c:pt>
                <c:pt idx="37">
                  <c:v>5.3151900000000003</c:v>
                </c:pt>
                <c:pt idx="38">
                  <c:v>4.7138350000000004</c:v>
                </c:pt>
                <c:pt idx="39">
                  <c:v>5.6298450000000004</c:v>
                </c:pt>
                <c:pt idx="40">
                  <c:v>5.0321239999999996</c:v>
                </c:pt>
                <c:pt idx="41">
                  <c:v>5.2174579999999997</c:v>
                </c:pt>
                <c:pt idx="42">
                  <c:v>5.768599</c:v>
                </c:pt>
                <c:pt idx="43">
                  <c:v>5.6421729999999997</c:v>
                </c:pt>
                <c:pt idx="44">
                  <c:v>4.9511580000000004</c:v>
                </c:pt>
                <c:pt idx="45">
                  <c:v>5.315677</c:v>
                </c:pt>
                <c:pt idx="46">
                  <c:v>5.2055959999999999</c:v>
                </c:pt>
                <c:pt idx="47">
                  <c:v>5.2571209999999997</c:v>
                </c:pt>
                <c:pt idx="48">
                  <c:v>5.3533460000000002</c:v>
                </c:pt>
                <c:pt idx="49">
                  <c:v>5.1798710000000003</c:v>
                </c:pt>
                <c:pt idx="50">
                  <c:v>5.9578850000000001</c:v>
                </c:pt>
                <c:pt idx="51">
                  <c:v>5.0266690000000001</c:v>
                </c:pt>
                <c:pt idx="52">
                  <c:v>4.7507950000000001</c:v>
                </c:pt>
                <c:pt idx="53">
                  <c:v>3.8663430000000001</c:v>
                </c:pt>
                <c:pt idx="54">
                  <c:v>5.0480119999999999</c:v>
                </c:pt>
                <c:pt idx="55">
                  <c:v>4.8240109999999996</c:v>
                </c:pt>
                <c:pt idx="56">
                  <c:v>5.5876659999999996</c:v>
                </c:pt>
                <c:pt idx="57">
                  <c:v>5.7073049999999999</c:v>
                </c:pt>
                <c:pt idx="58">
                  <c:v>5.4982170000000004</c:v>
                </c:pt>
                <c:pt idx="59">
                  <c:v>5.0408770000000001</c:v>
                </c:pt>
                <c:pt idx="60">
                  <c:v>5.8121830000000001</c:v>
                </c:pt>
                <c:pt idx="61">
                  <c:v>5.4098119999999996</c:v>
                </c:pt>
                <c:pt idx="62">
                  <c:v>4.3454540000000001</c:v>
                </c:pt>
                <c:pt idx="63">
                  <c:v>5.5693840000000003</c:v>
                </c:pt>
                <c:pt idx="64">
                  <c:v>5.253781</c:v>
                </c:pt>
                <c:pt idx="65">
                  <c:v>5.502796</c:v>
                </c:pt>
                <c:pt idx="66">
                  <c:v>5.4200629999999999</c:v>
                </c:pt>
                <c:pt idx="67">
                  <c:v>5.1749390000000002</c:v>
                </c:pt>
                <c:pt idx="68">
                  <c:v>5.0892749999999998</c:v>
                </c:pt>
                <c:pt idx="69">
                  <c:v>5.3247479999999996</c:v>
                </c:pt>
                <c:pt idx="70">
                  <c:v>5.2155319999999996</c:v>
                </c:pt>
                <c:pt idx="71">
                  <c:v>4.5079250000000002</c:v>
                </c:pt>
                <c:pt idx="72">
                  <c:v>2.6743769999999998</c:v>
                </c:pt>
                <c:pt idx="73">
                  <c:v>2.39168</c:v>
                </c:pt>
                <c:pt idx="74">
                  <c:v>2.7078509999999998</c:v>
                </c:pt>
                <c:pt idx="75">
                  <c:v>2.3491610000000001</c:v>
                </c:pt>
                <c:pt idx="76">
                  <c:v>2.2156739999999999</c:v>
                </c:pt>
                <c:pt idx="77">
                  <c:v>2.1814209999999998</c:v>
                </c:pt>
                <c:pt idx="78">
                  <c:v>2.377996</c:v>
                </c:pt>
                <c:pt idx="79">
                  <c:v>2.2202839999999999</c:v>
                </c:pt>
                <c:pt idx="80">
                  <c:v>2.9010050000000001</c:v>
                </c:pt>
                <c:pt idx="81">
                  <c:v>2.7276720000000001</c:v>
                </c:pt>
                <c:pt idx="82">
                  <c:v>2.617191</c:v>
                </c:pt>
                <c:pt idx="83">
                  <c:v>2.2997999999999998</c:v>
                </c:pt>
                <c:pt idx="84">
                  <c:v>2.59903</c:v>
                </c:pt>
                <c:pt idx="85">
                  <c:v>2.6315210000000002</c:v>
                </c:pt>
                <c:pt idx="86">
                  <c:v>2.1490629999999999</c:v>
                </c:pt>
                <c:pt idx="87">
                  <c:v>2.5410520000000001</c:v>
                </c:pt>
                <c:pt idx="88">
                  <c:v>2.4316650000000002</c:v>
                </c:pt>
                <c:pt idx="89">
                  <c:v>2.5711919999999999</c:v>
                </c:pt>
                <c:pt idx="90">
                  <c:v>2.6186699999999998</c:v>
                </c:pt>
                <c:pt idx="91">
                  <c:v>2.498659</c:v>
                </c:pt>
                <c:pt idx="92">
                  <c:v>2.321755</c:v>
                </c:pt>
                <c:pt idx="93">
                  <c:v>2.521118</c:v>
                </c:pt>
                <c:pt idx="94">
                  <c:v>2.506246</c:v>
                </c:pt>
                <c:pt idx="95">
                  <c:v>2.6106400000000001</c:v>
                </c:pt>
                <c:pt idx="96">
                  <c:v>2.8233830000000002</c:v>
                </c:pt>
                <c:pt idx="97">
                  <c:v>2.3309700000000002</c:v>
                </c:pt>
                <c:pt idx="98">
                  <c:v>2.6968399999999999</c:v>
                </c:pt>
                <c:pt idx="99">
                  <c:v>2.2798769999999999</c:v>
                </c:pt>
                <c:pt idx="100">
                  <c:v>2.3111489999999999</c:v>
                </c:pt>
                <c:pt idx="101">
                  <c:v>2.3556349999999999</c:v>
                </c:pt>
                <c:pt idx="102">
                  <c:v>2.3498070000000002</c:v>
                </c:pt>
                <c:pt idx="103">
                  <c:v>2.2035469999999999</c:v>
                </c:pt>
                <c:pt idx="104">
                  <c:v>2.9969209999999999</c:v>
                </c:pt>
                <c:pt idx="105">
                  <c:v>2.816878</c:v>
                </c:pt>
                <c:pt idx="106">
                  <c:v>2.4804460000000002</c:v>
                </c:pt>
                <c:pt idx="107">
                  <c:v>2.544384</c:v>
                </c:pt>
                <c:pt idx="108">
                  <c:v>2.7866620000000002</c:v>
                </c:pt>
                <c:pt idx="109">
                  <c:v>2.548378</c:v>
                </c:pt>
                <c:pt idx="110">
                  <c:v>2.2600570000000002</c:v>
                </c:pt>
                <c:pt idx="111">
                  <c:v>2.6992400000000001</c:v>
                </c:pt>
                <c:pt idx="112">
                  <c:v>2.4126609999999999</c:v>
                </c:pt>
                <c:pt idx="113">
                  <c:v>2.5015200000000002</c:v>
                </c:pt>
                <c:pt idx="114">
                  <c:v>2.7657660000000002</c:v>
                </c:pt>
                <c:pt idx="115">
                  <c:v>2.7051500000000002</c:v>
                </c:pt>
                <c:pt idx="116">
                  <c:v>2.3738419999999998</c:v>
                </c:pt>
                <c:pt idx="117">
                  <c:v>2.5486110000000002</c:v>
                </c:pt>
                <c:pt idx="118">
                  <c:v>2.4958330000000002</c:v>
                </c:pt>
                <c:pt idx="119">
                  <c:v>2.5205359999999999</c:v>
                </c:pt>
                <c:pt idx="120">
                  <c:v>2.5666720000000001</c:v>
                </c:pt>
                <c:pt idx="121">
                  <c:v>2.4834990000000001</c:v>
                </c:pt>
                <c:pt idx="122">
                  <c:v>2.856519</c:v>
                </c:pt>
                <c:pt idx="123">
                  <c:v>2.4100459999999999</c:v>
                </c:pt>
                <c:pt idx="124">
                  <c:v>2.2777780000000001</c:v>
                </c:pt>
                <c:pt idx="125">
                  <c:v>1.8537250000000001</c:v>
                </c:pt>
                <c:pt idx="126">
                  <c:v>2.4202789999999998</c:v>
                </c:pt>
                <c:pt idx="127">
                  <c:v>2.312881</c:v>
                </c:pt>
                <c:pt idx="128">
                  <c:v>2.679017</c:v>
                </c:pt>
                <c:pt idx="129">
                  <c:v>2.7363780000000002</c:v>
                </c:pt>
                <c:pt idx="130">
                  <c:v>2.6361300000000001</c:v>
                </c:pt>
                <c:pt idx="131">
                  <c:v>2.416858</c:v>
                </c:pt>
                <c:pt idx="132">
                  <c:v>2.7866620000000002</c:v>
                </c:pt>
                <c:pt idx="133">
                  <c:v>2.593744</c:v>
                </c:pt>
                <c:pt idx="134">
                  <c:v>2.0834359999999998</c:v>
                </c:pt>
                <c:pt idx="135">
                  <c:v>2.6702509999999999</c:v>
                </c:pt>
                <c:pt idx="136">
                  <c:v>2.5189349999999999</c:v>
                </c:pt>
                <c:pt idx="137">
                  <c:v>2.6383260000000002</c:v>
                </c:pt>
                <c:pt idx="138">
                  <c:v>2.5986590000000001</c:v>
                </c:pt>
                <c:pt idx="139">
                  <c:v>2.481134</c:v>
                </c:pt>
                <c:pt idx="140">
                  <c:v>2.4400620000000002</c:v>
                </c:pt>
                <c:pt idx="141">
                  <c:v>2.5529600000000001</c:v>
                </c:pt>
                <c:pt idx="142">
                  <c:v>2.500597</c:v>
                </c:pt>
                <c:pt idx="143">
                  <c:v>2.1613329999999999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4A-9942-90DF-6A60A8CAF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544704"/>
        <c:axId val="165546624"/>
      </c:scatterChart>
      <c:valAx>
        <c:axId val="165544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Observed Fruit </a:t>
                </a:r>
                <a:r>
                  <a:rPr lang="en-US" sz="1300" b="1" i="0" baseline="0">
                    <a:effectLst/>
                  </a:rPr>
                  <a:t>Yield</a:t>
                </a:r>
                <a:endParaRPr lang="en-GB" sz="1300">
                  <a:effectLst/>
                </a:endParaRPr>
              </a:p>
              <a:p>
                <a:pPr>
                  <a:defRPr sz="1300"/>
                </a:pPr>
                <a:r>
                  <a:rPr lang="en-US" sz="1300" b="1" i="0" baseline="0">
                    <a:effectLst/>
                  </a:rPr>
                  <a:t>(kg per plant)</a:t>
                </a:r>
                <a:endParaRPr lang="en-GB" sz="13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65546624"/>
        <c:crosses val="autoZero"/>
        <c:crossBetween val="midCat"/>
      </c:valAx>
      <c:valAx>
        <c:axId val="1655466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300"/>
                </a:pPr>
                <a:r>
                  <a:rPr lang="en-US" sz="1300"/>
                  <a:t>Predicted Fruit </a:t>
                </a:r>
                <a:r>
                  <a:rPr lang="en-US" sz="1300" b="1" i="0" baseline="0">
                    <a:effectLst/>
                  </a:rPr>
                  <a:t>Yield</a:t>
                </a:r>
                <a:endParaRPr lang="en-GB" sz="1300">
                  <a:effectLst/>
                </a:endParaRPr>
              </a:p>
              <a:p>
                <a:pPr>
                  <a:defRPr sz="1300"/>
                </a:pPr>
                <a:r>
                  <a:rPr lang="en-US" sz="1300" b="1" i="0" baseline="0">
                    <a:effectLst/>
                  </a:rPr>
                  <a:t>(kg per plant)</a:t>
                </a:r>
                <a:endParaRPr lang="en-GB" sz="13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6554470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'Soil Nitrogen'!$Z$148</c:f>
              <c:strCache>
                <c:ptCount val="1"/>
                <c:pt idx="0">
                  <c:v>K_VC=2,2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Nitrogen'!$AD$146:$AD$153</c:f>
              <c:numCache>
                <c:formatCode>General</c:formatCode>
                <c:ptCount val="8"/>
                <c:pt idx="0">
                  <c:v>0.91085597906898197</c:v>
                </c:pt>
                <c:pt idx="1">
                  <c:v>1.1816882329218401</c:v>
                </c:pt>
                <c:pt idx="2">
                  <c:v>1.4523810144416001</c:v>
                </c:pt>
                <c:pt idx="3">
                  <c:v>1.7229272842484</c:v>
                </c:pt>
                <c:pt idx="4">
                  <c:v>1.9933200084993901</c:v>
                </c:pt>
                <c:pt idx="5">
                  <c:v>2.2635521564185499</c:v>
                </c:pt>
                <c:pt idx="6">
                  <c:v>2.53361670245034</c:v>
                </c:pt>
                <c:pt idx="7">
                  <c:v>2.8035066262670099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74-984D-9F82-3DEC2FD33FF0}"/>
            </c:ext>
          </c:extLst>
        </c:ser>
        <c:ser>
          <c:idx val="1"/>
          <c:order val="1"/>
          <c:tx>
            <c:strRef>
              <c:f>'Soil Nitrogen'!$Z$149</c:f>
              <c:strCache>
                <c:ptCount val="1"/>
                <c:pt idx="0">
                  <c:v>K_VC=2,4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Nitrogen'!$AD$154:$AD$161</c:f>
              <c:numCache>
                <c:formatCode>General</c:formatCode>
                <c:ptCount val="8"/>
                <c:pt idx="0">
                  <c:v>0.76787653685427204</c:v>
                </c:pt>
                <c:pt idx="1">
                  <c:v>1.03891011519558</c:v>
                </c:pt>
                <c:pt idx="2">
                  <c:v>1.30980545546448</c:v>
                </c:pt>
                <c:pt idx="3">
                  <c:v>1.58055551514157</c:v>
                </c:pt>
                <c:pt idx="4">
                  <c:v>1.8511532533917801</c:v>
                </c:pt>
                <c:pt idx="5">
                  <c:v>2.1215916350589699</c:v>
                </c:pt>
                <c:pt idx="6">
                  <c:v>2.3918636287595598</c:v>
                </c:pt>
                <c:pt idx="7">
                  <c:v>2.6619622089489301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B74-984D-9F82-3DEC2FD33FF0}"/>
            </c:ext>
          </c:extLst>
        </c:ser>
        <c:ser>
          <c:idx val="2"/>
          <c:order val="2"/>
          <c:tx>
            <c:strRef>
              <c:f>'Soil Nitrogen'!$Z$150</c:f>
              <c:strCache>
                <c:ptCount val="1"/>
                <c:pt idx="0">
                  <c:v>K_VC=4,2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Nitrogen'!$AD$162:$AD$169</c:f>
              <c:numCache>
                <c:formatCode>General</c:formatCode>
                <c:ptCount val="8"/>
                <c:pt idx="0">
                  <c:v>0.94951579641168704</c:v>
                </c:pt>
                <c:pt idx="1">
                  <c:v>1.21998357261294</c:v>
                </c:pt>
                <c:pt idx="2">
                  <c:v>1.49031154900844</c:v>
                </c:pt>
                <c:pt idx="3">
                  <c:v>1.76049269688487</c:v>
                </c:pt>
                <c:pt idx="4">
                  <c:v>2.03051999083949</c:v>
                </c:pt>
                <c:pt idx="5">
                  <c:v>2.3003864106355101</c:v>
                </c:pt>
                <c:pt idx="6">
                  <c:v>2.5700849395030998</c:v>
                </c:pt>
                <c:pt idx="7">
                  <c:v>2.8396085665295998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B74-984D-9F82-3DEC2FD33FF0}"/>
            </c:ext>
          </c:extLst>
        </c:ser>
        <c:ser>
          <c:idx val="3"/>
          <c:order val="3"/>
          <c:tx>
            <c:strRef>
              <c:f>'Soil Nitrogen'!$Z$151</c:f>
              <c:strCache>
                <c:ptCount val="1"/>
                <c:pt idx="0">
                  <c:v>K_VC=4,4</c:v>
                </c:pt>
              </c:strCache>
            </c:strRef>
          </c:tx>
          <c:spPr>
            <a:ln w="2222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square"/>
            <c:size val="4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Nitrogen'!$AD$170:$AD$177</c:f>
              <c:numCache>
                <c:formatCode>General</c:formatCode>
                <c:ptCount val="8"/>
                <c:pt idx="0">
                  <c:v>0.86973478351832301</c:v>
                </c:pt>
                <c:pt idx="1">
                  <c:v>1.14040394802181</c:v>
                </c:pt>
                <c:pt idx="2">
                  <c:v>1.4109340004103099</c:v>
                </c:pt>
                <c:pt idx="3">
                  <c:v>1.6813179067936601</c:v>
                </c:pt>
                <c:pt idx="4">
                  <c:v>1.9515486362066801</c:v>
                </c:pt>
                <c:pt idx="5">
                  <c:v>2.2216191628537101</c:v>
                </c:pt>
                <c:pt idx="6">
                  <c:v>2.49152246509006</c:v>
                </c:pt>
                <c:pt idx="7">
                  <c:v>2.7612515270444802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B74-984D-9F82-3DEC2FD33FF0}"/>
            </c:ext>
          </c:extLst>
        </c:ser>
        <c:ser>
          <c:idx val="4"/>
          <c:order val="4"/>
          <c:tx>
            <c:strRef>
              <c:f>'Soil Nitrogen'!$Z$152</c:f>
              <c:strCache>
                <c:ptCount val="1"/>
                <c:pt idx="0">
                  <c:v>K_VC=6,2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triangle"/>
            <c:size val="4"/>
            <c:spPr>
              <a:solidFill>
                <a:srgbClr val="FF0000"/>
              </a:solidFill>
              <a:ln w="9525">
                <a:solidFill>
                  <a:srgbClr val="FF0000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Nitrogen'!$AD$178:$AD$185</c:f>
              <c:numCache>
                <c:formatCode>General</c:formatCode>
                <c:ptCount val="8"/>
                <c:pt idx="0">
                  <c:v>1.0178473754600801</c:v>
                </c:pt>
                <c:pt idx="1">
                  <c:v>1.28753359072256</c:v>
                </c:pt>
                <c:pt idx="2">
                  <c:v>1.5570794304982301</c:v>
                </c:pt>
                <c:pt idx="3">
                  <c:v>1.82647788653743</c:v>
                </c:pt>
                <c:pt idx="4">
                  <c:v>2.09572195459954</c:v>
                </c:pt>
                <c:pt idx="5">
                  <c:v>2.3648046334307198</c:v>
                </c:pt>
                <c:pt idx="6">
                  <c:v>2.63371892807085</c:v>
                </c:pt>
                <c:pt idx="7">
                  <c:v>2.9024578469649298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B74-984D-9F82-3DEC2FD33FF0}"/>
            </c:ext>
          </c:extLst>
        </c:ser>
        <c:ser>
          <c:idx val="5"/>
          <c:order val="5"/>
          <c:tx>
            <c:strRef>
              <c:f>'Soil Nitrogen'!$Z$153</c:f>
              <c:strCache>
                <c:ptCount val="1"/>
                <c:pt idx="0">
                  <c:v>K_VC=6,4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'Soil Nitrogen'!$T$146:$T$153</c:f>
              <c:numCache>
                <c:formatCode>General</c:formatCode>
                <c:ptCount val="8"/>
                <c:pt idx="0">
                  <c:v>0.05</c:v>
                </c:pt>
                <c:pt idx="1">
                  <c:v>0.2</c:v>
                </c:pt>
                <c:pt idx="2">
                  <c:v>0.35</c:v>
                </c:pt>
                <c:pt idx="3">
                  <c:v>0.5</c:v>
                </c:pt>
                <c:pt idx="4">
                  <c:v>0.65</c:v>
                </c:pt>
                <c:pt idx="5">
                  <c:v>0.8</c:v>
                </c:pt>
                <c:pt idx="6">
                  <c:v>0.95</c:v>
                </c:pt>
                <c:pt idx="7">
                  <c:v>1.1000000000000001</c:v>
                </c:pt>
              </c:numCache>
            </c:numRef>
          </c:xVal>
          <c:yVal>
            <c:numRef>
              <c:f>'Soil Nitrogen'!$AD$186:$AD$193</c:f>
              <c:numCache>
                <c:formatCode>General</c:formatCode>
                <c:ptCount val="8"/>
                <c:pt idx="0">
                  <c:v>1.00163646664045</c:v>
                </c:pt>
                <c:pt idx="1">
                  <c:v>1.2715238242996201</c:v>
                </c:pt>
                <c:pt idx="2">
                  <c:v>1.5412709435473899</c:v>
                </c:pt>
                <c:pt idx="3">
                  <c:v>1.8108708106443701</c:v>
                </c:pt>
                <c:pt idx="4">
                  <c:v>2.0803164150817199</c:v>
                </c:pt>
                <c:pt idx="5">
                  <c:v>2.3496007515747301</c:v>
                </c:pt>
                <c:pt idx="6">
                  <c:v>2.6187168193097401</c:v>
                </c:pt>
                <c:pt idx="7">
                  <c:v>2.8876576220497001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B74-984D-9F82-3DEC2FD33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85664"/>
        <c:axId val="156387968"/>
      </c:scatterChart>
      <c:valAx>
        <c:axId val="156385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 cap="none" baseline="0"/>
                  <a:t>Soil Nitrogen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1" i="0" u="none" strike="noStrike" kern="1200" cap="non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6387968"/>
        <c:crosses val="autoZero"/>
        <c:crossBetween val="midCat"/>
      </c:valAx>
      <c:valAx>
        <c:axId val="1563879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 cap="none" baseline="0"/>
                  <a:t>Root Nitrogen (%)</a:t>
                </a:r>
              </a:p>
            </c:rich>
          </c:tx>
          <c:layout>
            <c:manualLayout>
              <c:xMode val="edge"/>
              <c:yMode val="edge"/>
              <c:x val="1.6828729158357206E-2"/>
              <c:y val="0.25092373869932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1" i="0" u="none" strike="noStrike" kern="1200" cap="non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6385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a-I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300" baseline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62270341207349"/>
          <c:y val="5.6469816272965878E-2"/>
          <c:w val="0.83262729658792656"/>
          <c:h val="0.7462230242053076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'Soil Potassium'!$Z$148</c:f>
              <c:strCache>
                <c:ptCount val="1"/>
                <c:pt idx="0">
                  <c:v>K_VC=2,2</c:v>
                </c:pt>
              </c:strCache>
            </c:strRef>
          </c:tx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Potassium'!$AE$146:$AE$153</c:f>
              <c:numCache>
                <c:formatCode>General</c:formatCode>
                <c:ptCount val="8"/>
                <c:pt idx="0">
                  <c:v>2.723293</c:v>
                </c:pt>
                <c:pt idx="1">
                  <c:v>3.0862250000000002</c:v>
                </c:pt>
                <c:pt idx="2">
                  <c:v>3.449157</c:v>
                </c:pt>
                <c:pt idx="3">
                  <c:v>3.8120889999999998</c:v>
                </c:pt>
                <c:pt idx="4">
                  <c:v>4.1750210000000001</c:v>
                </c:pt>
                <c:pt idx="5">
                  <c:v>4.537954</c:v>
                </c:pt>
                <c:pt idx="6">
                  <c:v>4.9008859999999999</c:v>
                </c:pt>
                <c:pt idx="7">
                  <c:v>5.2638179999999997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F1-904F-9D70-F2631F815A48}"/>
            </c:ext>
          </c:extLst>
        </c:ser>
        <c:ser>
          <c:idx val="0"/>
          <c:order val="1"/>
          <c:tx>
            <c:strRef>
              <c:f>'Soil Potassium'!$Z$149</c:f>
              <c:strCache>
                <c:ptCount val="1"/>
                <c:pt idx="0">
                  <c:v>K_VC=2,4</c:v>
                </c:pt>
              </c:strCache>
            </c:strRef>
          </c:tx>
          <c:spPr>
            <a:ln>
              <a:prstDash val="dash"/>
            </a:ln>
          </c:spPr>
          <c:marker>
            <c:symbol val="circle"/>
            <c:size val="4"/>
          </c:marker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Potassium'!$AE$154:$AE$161</c:f>
              <c:numCache>
                <c:formatCode>General</c:formatCode>
                <c:ptCount val="8"/>
                <c:pt idx="0">
                  <c:v>2.723293</c:v>
                </c:pt>
                <c:pt idx="1">
                  <c:v>3.0862250000000002</c:v>
                </c:pt>
                <c:pt idx="2">
                  <c:v>3.449157</c:v>
                </c:pt>
                <c:pt idx="3">
                  <c:v>3.8120889999999998</c:v>
                </c:pt>
                <c:pt idx="4">
                  <c:v>4.1750210000000001</c:v>
                </c:pt>
                <c:pt idx="5">
                  <c:v>4.537954</c:v>
                </c:pt>
                <c:pt idx="6">
                  <c:v>4.9008859999999999</c:v>
                </c:pt>
                <c:pt idx="7">
                  <c:v>5.2638179999999997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F1-904F-9D70-F2631F815A48}"/>
            </c:ext>
          </c:extLst>
        </c:ser>
        <c:ser>
          <c:idx val="5"/>
          <c:order val="2"/>
          <c:tx>
            <c:strRef>
              <c:f>'Soil Potassium'!$Z$150</c:f>
              <c:strCache>
                <c:ptCount val="1"/>
                <c:pt idx="0">
                  <c:v>K_VC=4,2</c:v>
                </c:pt>
              </c:strCache>
            </c:strRef>
          </c:tx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Potassium'!$AE$162:$AE$169</c:f>
              <c:numCache>
                <c:formatCode>General</c:formatCode>
                <c:ptCount val="8"/>
                <c:pt idx="0">
                  <c:v>2.723293</c:v>
                </c:pt>
                <c:pt idx="1">
                  <c:v>3.0862250000000002</c:v>
                </c:pt>
                <c:pt idx="2">
                  <c:v>3.449157</c:v>
                </c:pt>
                <c:pt idx="3">
                  <c:v>3.8120889999999998</c:v>
                </c:pt>
                <c:pt idx="4">
                  <c:v>4.1750210000000001</c:v>
                </c:pt>
                <c:pt idx="5">
                  <c:v>4.537954</c:v>
                </c:pt>
                <c:pt idx="6">
                  <c:v>4.9008859999999999</c:v>
                </c:pt>
                <c:pt idx="7">
                  <c:v>5.2638179999999997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F1-904F-9D70-F2631F815A48}"/>
            </c:ext>
          </c:extLst>
        </c:ser>
        <c:ser>
          <c:idx val="4"/>
          <c:order val="3"/>
          <c:tx>
            <c:strRef>
              <c:f>'Soil Potassium'!$Z$151</c:f>
              <c:strCache>
                <c:ptCount val="1"/>
                <c:pt idx="0">
                  <c:v>K_VC=4,4</c:v>
                </c:pt>
              </c:strCache>
            </c:strRef>
          </c:tx>
          <c:spPr>
            <a:ln>
              <a:prstDash val="sysDash"/>
            </a:ln>
          </c:spPr>
          <c:marker>
            <c:symbol val="square"/>
            <c:size val="5"/>
          </c:marker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Potassium'!$AE$170:$AE$177</c:f>
              <c:numCache>
                <c:formatCode>General</c:formatCode>
                <c:ptCount val="8"/>
                <c:pt idx="0">
                  <c:v>2.723293</c:v>
                </c:pt>
                <c:pt idx="1">
                  <c:v>3.0862250000000002</c:v>
                </c:pt>
                <c:pt idx="2">
                  <c:v>3.449157</c:v>
                </c:pt>
                <c:pt idx="3">
                  <c:v>3.8120889999999998</c:v>
                </c:pt>
                <c:pt idx="4">
                  <c:v>4.1750210000000001</c:v>
                </c:pt>
                <c:pt idx="5">
                  <c:v>4.537954</c:v>
                </c:pt>
                <c:pt idx="6">
                  <c:v>4.9008859999999999</c:v>
                </c:pt>
                <c:pt idx="7">
                  <c:v>5.2638179999999997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EF1-904F-9D70-F2631F815A48}"/>
            </c:ext>
          </c:extLst>
        </c:ser>
        <c:ser>
          <c:idx val="3"/>
          <c:order val="4"/>
          <c:tx>
            <c:strRef>
              <c:f>'Soil Potassium'!$Z$152</c:f>
              <c:strCache>
                <c:ptCount val="1"/>
                <c:pt idx="0">
                  <c:v>K_VC=6,2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Potassium'!$AE$178:$AE$185</c:f>
              <c:numCache>
                <c:formatCode>General</c:formatCode>
                <c:ptCount val="8"/>
                <c:pt idx="0">
                  <c:v>2.723293</c:v>
                </c:pt>
                <c:pt idx="1">
                  <c:v>3.0862250000000002</c:v>
                </c:pt>
                <c:pt idx="2">
                  <c:v>3.449157</c:v>
                </c:pt>
                <c:pt idx="3">
                  <c:v>3.8120889999999998</c:v>
                </c:pt>
                <c:pt idx="4">
                  <c:v>4.1750210000000001</c:v>
                </c:pt>
                <c:pt idx="5">
                  <c:v>4.537954</c:v>
                </c:pt>
                <c:pt idx="6">
                  <c:v>4.9008859999999999</c:v>
                </c:pt>
                <c:pt idx="7">
                  <c:v>5.2638179999999997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EF1-904F-9D70-F2631F815A48}"/>
            </c:ext>
          </c:extLst>
        </c:ser>
        <c:ser>
          <c:idx val="2"/>
          <c:order val="5"/>
          <c:tx>
            <c:strRef>
              <c:f>'Soil Potassium'!$Z$153</c:f>
              <c:strCache>
                <c:ptCount val="1"/>
                <c:pt idx="0">
                  <c:v>K_VC=6,4</c:v>
                </c:pt>
              </c:strCache>
            </c:strRef>
          </c:tx>
          <c:xVal>
            <c:numRef>
              <c:f>'Soil Potassium'!$T$146:$T$153</c:f>
              <c:numCache>
                <c:formatCode>General</c:formatCode>
                <c:ptCount val="8"/>
                <c:pt idx="0">
                  <c:v>180</c:v>
                </c:pt>
                <c:pt idx="1">
                  <c:v>200</c:v>
                </c:pt>
                <c:pt idx="2">
                  <c:v>220</c:v>
                </c:pt>
                <c:pt idx="3">
                  <c:v>240</c:v>
                </c:pt>
                <c:pt idx="4">
                  <c:v>260</c:v>
                </c:pt>
                <c:pt idx="5">
                  <c:v>280</c:v>
                </c:pt>
                <c:pt idx="6">
                  <c:v>300</c:v>
                </c:pt>
                <c:pt idx="7">
                  <c:v>320</c:v>
                </c:pt>
              </c:numCache>
            </c:numRef>
          </c:xVal>
          <c:yVal>
            <c:numRef>
              <c:f>'Soil Potassium'!$AE$186:$AE$193</c:f>
              <c:numCache>
                <c:formatCode>General</c:formatCode>
                <c:ptCount val="8"/>
                <c:pt idx="0">
                  <c:v>2.723293</c:v>
                </c:pt>
                <c:pt idx="1">
                  <c:v>3.0862250000000002</c:v>
                </c:pt>
                <c:pt idx="2">
                  <c:v>3.449157</c:v>
                </c:pt>
                <c:pt idx="3">
                  <c:v>3.8120889999999998</c:v>
                </c:pt>
                <c:pt idx="4">
                  <c:v>4.1750210000000001</c:v>
                </c:pt>
                <c:pt idx="5">
                  <c:v>4.537954</c:v>
                </c:pt>
                <c:pt idx="6">
                  <c:v>4.9008859999999999</c:v>
                </c:pt>
                <c:pt idx="7">
                  <c:v>5.2638179999999997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EF1-904F-9D70-F2631F815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603584"/>
        <c:axId val="165613952"/>
      </c:scatterChart>
      <c:valAx>
        <c:axId val="165603584"/>
        <c:scaling>
          <c:orientation val="minMax"/>
          <c:max val="350"/>
          <c:min val="150"/>
        </c:scaling>
        <c:delete val="0"/>
        <c:axPos val="b"/>
        <c:title>
          <c:tx>
            <c:rich>
              <a:bodyPr/>
              <a:lstStyle/>
              <a:p>
                <a:pPr algn="ctr" rtl="0">
                  <a:defRPr/>
                </a:pPr>
                <a:r>
                  <a:rPr lang="en-US"/>
                  <a:t>Soil Potassium (</a:t>
                </a:r>
                <a:r>
                  <a:rPr lang="en-US" sz="1300" b="1" i="0" u="none" strike="noStrike" baseline="0">
                    <a:effectLst/>
                  </a:rPr>
                  <a:t>mg kg</a:t>
                </a:r>
                <a:r>
                  <a:rPr lang="en-US" sz="1300" b="1" i="0" u="none" strike="noStrike" baseline="30000">
                    <a:effectLst/>
                  </a:rPr>
                  <a:t>-1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38365709828626926"/>
              <c:y val="0.91254629629629624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165613952"/>
        <c:crosses val="autoZero"/>
        <c:crossBetween val="midCat"/>
      </c:valAx>
      <c:valAx>
        <c:axId val="165613952"/>
        <c:scaling>
          <c:orientation val="minMax"/>
          <c:max val="1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 b="1" i="0" baseline="0">
                    <a:effectLst/>
                  </a:rPr>
                  <a:t>Fruit Yield</a:t>
                </a:r>
                <a:r>
                  <a:rPr lang="en-GB" sz="1300" b="1" i="0" baseline="0">
                    <a:effectLst/>
                  </a:rPr>
                  <a:t> </a:t>
                </a:r>
                <a:r>
                  <a:rPr lang="en-US" sz="1300" b="1" i="0" baseline="0">
                    <a:effectLst/>
                  </a:rPr>
                  <a:t>(kg per plant)</a:t>
                </a:r>
                <a:endParaRPr lang="en-GB" sz="1300">
                  <a:effectLst/>
                </a:endParaRPr>
              </a:p>
            </c:rich>
          </c:tx>
          <c:layout>
            <c:manualLayout>
              <c:xMode val="edge"/>
              <c:yMode val="edge"/>
              <c:x val="1.1328770187957677E-2"/>
              <c:y val="0.1582848498104403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165603584"/>
        <c:crosses val="autoZero"/>
        <c:crossBetween val="midCat"/>
        <c:majorUnit val="3"/>
      </c:valAx>
    </c:plotArea>
    <c:legend>
      <c:legendPos val="r"/>
      <c:layout>
        <c:manualLayout>
          <c:xMode val="edge"/>
          <c:yMode val="edge"/>
          <c:x val="0.17177412822883331"/>
          <c:y val="4.7439486730825313E-2"/>
          <c:w val="0.80702777777777768"/>
          <c:h val="0.16900991542723828"/>
        </c:manualLayout>
      </c:layout>
      <c:overlay val="0"/>
    </c:legend>
    <c:plotVisOnly val="1"/>
    <c:dispBlanksAs val="gap"/>
    <c:showDLblsOverMax val="0"/>
  </c:chart>
  <c:spPr>
    <a:ln>
      <a:solidFill>
        <a:schemeClr val="tx1">
          <a:lumMod val="15000"/>
          <a:lumOff val="85000"/>
        </a:schemeClr>
      </a:solidFill>
    </a:ln>
  </c:spPr>
  <c:txPr>
    <a:bodyPr/>
    <a:lstStyle/>
    <a:p>
      <a:pPr>
        <a:defRPr sz="1300">
          <a:latin typeface="Times New Roman" pitchFamily="18" charset="0"/>
          <a:cs typeface="Times New Roman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'Soil Potassium'!$AA$1</c:f>
              <c:strCache>
                <c:ptCount val="1"/>
                <c:pt idx="0">
                  <c:v>Seed Potassium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4.6901111111111109E-2"/>
                  <c:y val="-9.1426071741032371E-4"/>
                </c:manualLayout>
              </c:layout>
              <c:numFmt formatCode="General" sourceLinked="0"/>
            </c:trendlineLbl>
          </c:trendline>
          <c:xVal>
            <c:numRef>
              <c:f>'Soil Potassium'!$U$2:$U$193</c:f>
              <c:numCache>
                <c:formatCode>0.00</c:formatCode>
                <c:ptCount val="192"/>
                <c:pt idx="0">
                  <c:v>13.343999999999999</c:v>
                </c:pt>
                <c:pt idx="1">
                  <c:v>12.395999999999999</c:v>
                </c:pt>
                <c:pt idx="2">
                  <c:v>13.943999999999999</c:v>
                </c:pt>
                <c:pt idx="3">
                  <c:v>17.399999999999999</c:v>
                </c:pt>
                <c:pt idx="4">
                  <c:v>19.5</c:v>
                </c:pt>
                <c:pt idx="5">
                  <c:v>16.8</c:v>
                </c:pt>
                <c:pt idx="6">
                  <c:v>18</c:v>
                </c:pt>
                <c:pt idx="7">
                  <c:v>19.2</c:v>
                </c:pt>
                <c:pt idx="8">
                  <c:v>22.56</c:v>
                </c:pt>
                <c:pt idx="9">
                  <c:v>13.92</c:v>
                </c:pt>
                <c:pt idx="10">
                  <c:v>16.2</c:v>
                </c:pt>
                <c:pt idx="11">
                  <c:v>19.439999999999998</c:v>
                </c:pt>
                <c:pt idx="12">
                  <c:v>15.443999999999999</c:v>
                </c:pt>
                <c:pt idx="13">
                  <c:v>16.776</c:v>
                </c:pt>
                <c:pt idx="14">
                  <c:v>15.6</c:v>
                </c:pt>
                <c:pt idx="15">
                  <c:v>13.62</c:v>
                </c:pt>
                <c:pt idx="16">
                  <c:v>11.772</c:v>
                </c:pt>
                <c:pt idx="17">
                  <c:v>14.795999999999999</c:v>
                </c:pt>
                <c:pt idx="18">
                  <c:v>15.48</c:v>
                </c:pt>
                <c:pt idx="19">
                  <c:v>11.688000000000001</c:v>
                </c:pt>
                <c:pt idx="20">
                  <c:v>13.572000000000001</c:v>
                </c:pt>
                <c:pt idx="21">
                  <c:v>9.7080000000000002</c:v>
                </c:pt>
                <c:pt idx="22">
                  <c:v>22.931999999999999</c:v>
                </c:pt>
                <c:pt idx="23">
                  <c:v>15.6</c:v>
                </c:pt>
                <c:pt idx="24">
                  <c:v>14.16</c:v>
                </c:pt>
                <c:pt idx="25">
                  <c:v>14.399999999999999</c:v>
                </c:pt>
                <c:pt idx="26">
                  <c:v>18.492000000000001</c:v>
                </c:pt>
                <c:pt idx="27">
                  <c:v>13.991999999999999</c:v>
                </c:pt>
                <c:pt idx="28">
                  <c:v>17.099999999999998</c:v>
                </c:pt>
                <c:pt idx="29">
                  <c:v>15.6</c:v>
                </c:pt>
                <c:pt idx="30">
                  <c:v>16.571999999999999</c:v>
                </c:pt>
                <c:pt idx="31">
                  <c:v>17.52</c:v>
                </c:pt>
                <c:pt idx="32">
                  <c:v>19.8</c:v>
                </c:pt>
                <c:pt idx="33">
                  <c:v>12.6</c:v>
                </c:pt>
                <c:pt idx="34">
                  <c:v>19.8</c:v>
                </c:pt>
                <c:pt idx="35">
                  <c:v>17.34</c:v>
                </c:pt>
                <c:pt idx="36">
                  <c:v>15.899999999999999</c:v>
                </c:pt>
                <c:pt idx="37">
                  <c:v>17.760000000000002</c:v>
                </c:pt>
                <c:pt idx="38">
                  <c:v>16.2</c:v>
                </c:pt>
                <c:pt idx="39">
                  <c:v>12.852</c:v>
                </c:pt>
                <c:pt idx="40">
                  <c:v>14.543999999999999</c:v>
                </c:pt>
                <c:pt idx="41">
                  <c:v>10.703999999999999</c:v>
                </c:pt>
                <c:pt idx="42">
                  <c:v>13.44</c:v>
                </c:pt>
                <c:pt idx="43">
                  <c:v>12.696</c:v>
                </c:pt>
                <c:pt idx="44">
                  <c:v>9.7199999999999989</c:v>
                </c:pt>
                <c:pt idx="45">
                  <c:v>11.556000000000001</c:v>
                </c:pt>
                <c:pt idx="46">
                  <c:v>22.116</c:v>
                </c:pt>
                <c:pt idx="47">
                  <c:v>13.139999999999999</c:v>
                </c:pt>
                <c:pt idx="48">
                  <c:v>15.552</c:v>
                </c:pt>
                <c:pt idx="49">
                  <c:v>12.708</c:v>
                </c:pt>
                <c:pt idx="50">
                  <c:v>20.795999999999996</c:v>
                </c:pt>
                <c:pt idx="51">
                  <c:v>16.463999999999999</c:v>
                </c:pt>
                <c:pt idx="52">
                  <c:v>15.899999999999999</c:v>
                </c:pt>
                <c:pt idx="53">
                  <c:v>18.119999999999997</c:v>
                </c:pt>
                <c:pt idx="54">
                  <c:v>15.143999999999998</c:v>
                </c:pt>
                <c:pt idx="55">
                  <c:v>21</c:v>
                </c:pt>
                <c:pt idx="56">
                  <c:v>18.599999999999998</c:v>
                </c:pt>
                <c:pt idx="57">
                  <c:v>14.879999999999999</c:v>
                </c:pt>
                <c:pt idx="58">
                  <c:v>15.6</c:v>
                </c:pt>
                <c:pt idx="59">
                  <c:v>18.384</c:v>
                </c:pt>
                <c:pt idx="60">
                  <c:v>15</c:v>
                </c:pt>
                <c:pt idx="61">
                  <c:v>15.792</c:v>
                </c:pt>
                <c:pt idx="62">
                  <c:v>16.2</c:v>
                </c:pt>
                <c:pt idx="63">
                  <c:v>14.399999999999999</c:v>
                </c:pt>
                <c:pt idx="64">
                  <c:v>12.6</c:v>
                </c:pt>
                <c:pt idx="65">
                  <c:v>12.743999999999998</c:v>
                </c:pt>
                <c:pt idx="66">
                  <c:v>11.4</c:v>
                </c:pt>
                <c:pt idx="67">
                  <c:v>10.860000000000001</c:v>
                </c:pt>
                <c:pt idx="68">
                  <c:v>10.391999999999999</c:v>
                </c:pt>
                <c:pt idx="69">
                  <c:v>12.372</c:v>
                </c:pt>
                <c:pt idx="70">
                  <c:v>20.16</c:v>
                </c:pt>
                <c:pt idx="71">
                  <c:v>12.827999999999999</c:v>
                </c:pt>
                <c:pt idx="72">
                  <c:v>14.84</c:v>
                </c:pt>
                <c:pt idx="73">
                  <c:v>14.105</c:v>
                </c:pt>
                <c:pt idx="74">
                  <c:v>13.96</c:v>
                </c:pt>
                <c:pt idx="75">
                  <c:v>14.379999999999999</c:v>
                </c:pt>
                <c:pt idx="76">
                  <c:v>13.22</c:v>
                </c:pt>
                <c:pt idx="77">
                  <c:v>13.88</c:v>
                </c:pt>
                <c:pt idx="78">
                  <c:v>12.25</c:v>
                </c:pt>
                <c:pt idx="79">
                  <c:v>14.850000000000001</c:v>
                </c:pt>
                <c:pt idx="80">
                  <c:v>14.399999999999999</c:v>
                </c:pt>
                <c:pt idx="81">
                  <c:v>13.49</c:v>
                </c:pt>
                <c:pt idx="82">
                  <c:v>12.17</c:v>
                </c:pt>
                <c:pt idx="83">
                  <c:v>12.09</c:v>
                </c:pt>
                <c:pt idx="84">
                  <c:v>12.12</c:v>
                </c:pt>
                <c:pt idx="85">
                  <c:v>11.33</c:v>
                </c:pt>
                <c:pt idx="86">
                  <c:v>9.6199999999999992</c:v>
                </c:pt>
                <c:pt idx="87">
                  <c:v>12.5</c:v>
                </c:pt>
                <c:pt idx="88">
                  <c:v>14.25</c:v>
                </c:pt>
                <c:pt idx="89">
                  <c:v>12</c:v>
                </c:pt>
                <c:pt idx="90">
                  <c:v>13</c:v>
                </c:pt>
                <c:pt idx="91">
                  <c:v>14</c:v>
                </c:pt>
                <c:pt idx="92">
                  <c:v>16.8</c:v>
                </c:pt>
                <c:pt idx="93">
                  <c:v>12.6</c:v>
                </c:pt>
                <c:pt idx="94">
                  <c:v>11.5</c:v>
                </c:pt>
                <c:pt idx="95">
                  <c:v>14.2</c:v>
                </c:pt>
                <c:pt idx="96">
                  <c:v>14</c:v>
                </c:pt>
                <c:pt idx="97">
                  <c:v>14.810826296743045</c:v>
                </c:pt>
                <c:pt idx="98">
                  <c:v>13.54</c:v>
                </c:pt>
                <c:pt idx="99">
                  <c:v>15.469999999999999</c:v>
                </c:pt>
                <c:pt idx="100">
                  <c:v>13.67</c:v>
                </c:pt>
                <c:pt idx="101">
                  <c:v>15.600000000000001</c:v>
                </c:pt>
                <c:pt idx="102">
                  <c:v>12.63</c:v>
                </c:pt>
                <c:pt idx="103">
                  <c:v>15.14</c:v>
                </c:pt>
                <c:pt idx="104">
                  <c:v>13.06</c:v>
                </c:pt>
                <c:pt idx="105">
                  <c:v>13.45</c:v>
                </c:pt>
                <c:pt idx="106">
                  <c:v>11.49</c:v>
                </c:pt>
                <c:pt idx="107">
                  <c:v>11.94</c:v>
                </c:pt>
                <c:pt idx="108">
                  <c:v>12.8</c:v>
                </c:pt>
                <c:pt idx="109">
                  <c:v>13</c:v>
                </c:pt>
                <c:pt idx="110">
                  <c:v>13.41</c:v>
                </c:pt>
                <c:pt idx="111">
                  <c:v>9.66</c:v>
                </c:pt>
                <c:pt idx="112">
                  <c:v>12.25</c:v>
                </c:pt>
                <c:pt idx="113">
                  <c:v>11</c:v>
                </c:pt>
                <c:pt idx="114">
                  <c:v>11.81</c:v>
                </c:pt>
                <c:pt idx="115">
                  <c:v>12.6</c:v>
                </c:pt>
                <c:pt idx="116">
                  <c:v>14.5</c:v>
                </c:pt>
                <c:pt idx="117">
                  <c:v>11.5</c:v>
                </c:pt>
                <c:pt idx="118">
                  <c:v>14.5</c:v>
                </c:pt>
                <c:pt idx="119">
                  <c:v>12.45</c:v>
                </c:pt>
                <c:pt idx="120">
                  <c:v>13.61</c:v>
                </c:pt>
                <c:pt idx="121">
                  <c:v>14.021999999999998</c:v>
                </c:pt>
                <c:pt idx="122">
                  <c:v>15.399999999999999</c:v>
                </c:pt>
                <c:pt idx="123">
                  <c:v>15.190000000000001</c:v>
                </c:pt>
                <c:pt idx="124">
                  <c:v>13.43</c:v>
                </c:pt>
                <c:pt idx="125">
                  <c:v>14.68</c:v>
                </c:pt>
                <c:pt idx="126">
                  <c:v>13.33</c:v>
                </c:pt>
                <c:pt idx="127">
                  <c:v>14.32</c:v>
                </c:pt>
                <c:pt idx="128">
                  <c:v>14.870000000000001</c:v>
                </c:pt>
                <c:pt idx="129">
                  <c:v>14.149999999999999</c:v>
                </c:pt>
                <c:pt idx="130">
                  <c:v>11.77</c:v>
                </c:pt>
                <c:pt idx="131">
                  <c:v>12.24</c:v>
                </c:pt>
                <c:pt idx="132">
                  <c:v>10.96</c:v>
                </c:pt>
                <c:pt idx="133">
                  <c:v>11.59</c:v>
                </c:pt>
                <c:pt idx="134">
                  <c:v>15.329999999999998</c:v>
                </c:pt>
                <c:pt idx="135">
                  <c:v>11.72</c:v>
                </c:pt>
                <c:pt idx="136">
                  <c:v>11.25</c:v>
                </c:pt>
                <c:pt idx="137">
                  <c:v>13.1</c:v>
                </c:pt>
                <c:pt idx="138">
                  <c:v>10.62</c:v>
                </c:pt>
                <c:pt idx="139">
                  <c:v>15.5</c:v>
                </c:pt>
                <c:pt idx="140">
                  <c:v>13.5</c:v>
                </c:pt>
                <c:pt idx="141">
                  <c:v>13.4</c:v>
                </c:pt>
                <c:pt idx="142">
                  <c:v>11</c:v>
                </c:pt>
                <c:pt idx="143">
                  <c:v>13.32</c:v>
                </c:pt>
                <c:pt idx="144">
                  <c:v>16.365054714847599</c:v>
                </c:pt>
                <c:pt idx="145">
                  <c:v>14.1229614481867</c:v>
                </c:pt>
                <c:pt idx="146">
                  <c:v>13.586100227517299</c:v>
                </c:pt>
                <c:pt idx="147">
                  <c:v>14.904808077435</c:v>
                </c:pt>
                <c:pt idx="148">
                  <c:v>17.075776667651901</c:v>
                </c:pt>
                <c:pt idx="149">
                  <c:v>16.0363514918321</c:v>
                </c:pt>
                <c:pt idx="150">
                  <c:v>14.0895991079064</c:v>
                </c:pt>
                <c:pt idx="151">
                  <c:v>17.358064039477501</c:v>
                </c:pt>
                <c:pt idx="152">
                  <c:v>17.0957688865469</c:v>
                </c:pt>
                <c:pt idx="153">
                  <c:v>14.7765854311123</c:v>
                </c:pt>
                <c:pt idx="154">
                  <c:v>14.096188789846</c:v>
                </c:pt>
                <c:pt idx="155">
                  <c:v>15.284965768303101</c:v>
                </c:pt>
                <c:pt idx="156">
                  <c:v>17.558581229706199</c:v>
                </c:pt>
                <c:pt idx="157">
                  <c:v>16.8070366205197</c:v>
                </c:pt>
                <c:pt idx="158">
                  <c:v>15.0364174187297</c:v>
                </c:pt>
                <c:pt idx="159">
                  <c:v>18.2298646573092</c:v>
                </c:pt>
                <c:pt idx="160">
                  <c:v>14.899841428117201</c:v>
                </c:pt>
                <c:pt idx="161">
                  <c:v>13.550180811996499</c:v>
                </c:pt>
                <c:pt idx="162">
                  <c:v>12.504439067860799</c:v>
                </c:pt>
                <c:pt idx="163">
                  <c:v>13.2559546523675</c:v>
                </c:pt>
                <c:pt idx="164">
                  <c:v>15.7790186437245</c:v>
                </c:pt>
                <c:pt idx="165">
                  <c:v>15.8176162555805</c:v>
                </c:pt>
                <c:pt idx="166">
                  <c:v>15.0199339589625</c:v>
                </c:pt>
                <c:pt idx="167">
                  <c:v>19.240508476183301</c:v>
                </c:pt>
                <c:pt idx="168">
                  <c:v>15.482817525594699</c:v>
                </c:pt>
                <c:pt idx="169">
                  <c:v>14.020847604429401</c:v>
                </c:pt>
                <c:pt idx="170">
                  <c:v>12.809103420453001</c:v>
                </c:pt>
                <c:pt idx="171">
                  <c:v>13.4283925505528</c:v>
                </c:pt>
                <c:pt idx="172">
                  <c:v>16.0725357013829</c:v>
                </c:pt>
                <c:pt idx="173">
                  <c:v>16.430938591357901</c:v>
                </c:pt>
                <c:pt idx="174">
                  <c:v>15.844437810929699</c:v>
                </c:pt>
                <c:pt idx="175">
                  <c:v>20.020839832020702</c:v>
                </c:pt>
                <c:pt idx="176">
                  <c:v>13.5968141718526</c:v>
                </c:pt>
                <c:pt idx="177">
                  <c:v>13.1870435418254</c:v>
                </c:pt>
                <c:pt idx="178">
                  <c:v>11.6444455281757</c:v>
                </c:pt>
                <c:pt idx="179">
                  <c:v>11.7973043207598</c:v>
                </c:pt>
                <c:pt idx="180">
                  <c:v>14.613099645626299</c:v>
                </c:pt>
                <c:pt idx="181">
                  <c:v>15.673686060193599</c:v>
                </c:pt>
                <c:pt idx="182">
                  <c:v>15.986019269839201</c:v>
                </c:pt>
                <c:pt idx="183">
                  <c:v>21.129347889562901</c:v>
                </c:pt>
                <c:pt idx="184">
                  <c:v>14.0312338517664</c:v>
                </c:pt>
                <c:pt idx="185">
                  <c:v>13.4742018036135</c:v>
                </c:pt>
                <c:pt idx="186">
                  <c:v>11.743488486355499</c:v>
                </c:pt>
                <c:pt idx="187">
                  <c:v>11.762097816791901</c:v>
                </c:pt>
                <c:pt idx="188">
                  <c:v>14.717227817032301</c:v>
                </c:pt>
                <c:pt idx="189">
                  <c:v>16.129009589246799</c:v>
                </c:pt>
                <c:pt idx="190">
                  <c:v>16.687189002228902</c:v>
                </c:pt>
                <c:pt idx="191">
                  <c:v>21.8172081459381</c:v>
                </c:pt>
              </c:numCache>
            </c:numRef>
          </c:xVal>
          <c:yVal>
            <c:numRef>
              <c:f>'Soil Potassium'!$AA$2:$AA$193</c:f>
              <c:numCache>
                <c:formatCode>General</c:formatCode>
                <c:ptCount val="192"/>
                <c:pt idx="0">
                  <c:v>13.540000086195899</c:v>
                </c:pt>
                <c:pt idx="1">
                  <c:v>12.6000003553492</c:v>
                </c:pt>
                <c:pt idx="2">
                  <c:v>14.141899983988401</c:v>
                </c:pt>
                <c:pt idx="3">
                  <c:v>17.199999584887699</c:v>
                </c:pt>
                <c:pt idx="4">
                  <c:v>16.101899808095201</c:v>
                </c:pt>
                <c:pt idx="5">
                  <c:v>17.0018997391062</c:v>
                </c:pt>
                <c:pt idx="6">
                  <c:v>16.369992462481701</c:v>
                </c:pt>
                <c:pt idx="7">
                  <c:v>17.721899661423102</c:v>
                </c:pt>
                <c:pt idx="8">
                  <c:v>18.8018981610733</c:v>
                </c:pt>
                <c:pt idx="9">
                  <c:v>14.1050969479658</c:v>
                </c:pt>
                <c:pt idx="10">
                  <c:v>15.8018993570794</c:v>
                </c:pt>
                <c:pt idx="11">
                  <c:v>19.239999314828101</c:v>
                </c:pt>
                <c:pt idx="12">
                  <c:v>15.6324958595987</c:v>
                </c:pt>
                <c:pt idx="13">
                  <c:v>16.980000124316099</c:v>
                </c:pt>
                <c:pt idx="14">
                  <c:v>15.9990490550693</c:v>
                </c:pt>
                <c:pt idx="15">
                  <c:v>13.419999585179999</c:v>
                </c:pt>
                <c:pt idx="16">
                  <c:v>11.970016968151601</c:v>
                </c:pt>
                <c:pt idx="17">
                  <c:v>14.599999884666801</c:v>
                </c:pt>
                <c:pt idx="18">
                  <c:v>15.680000445305801</c:v>
                </c:pt>
                <c:pt idx="19">
                  <c:v>11.890000219510799</c:v>
                </c:pt>
                <c:pt idx="20">
                  <c:v>13.369999835312401</c:v>
                </c:pt>
                <c:pt idx="21">
                  <c:v>9.9100004181880195</c:v>
                </c:pt>
                <c:pt idx="22">
                  <c:v>22.729998696891801</c:v>
                </c:pt>
                <c:pt idx="23">
                  <c:v>15.3999998462021</c:v>
                </c:pt>
                <c:pt idx="24">
                  <c:v>14.3600002575463</c:v>
                </c:pt>
                <c:pt idx="25">
                  <c:v>14.248925704319999</c:v>
                </c:pt>
                <c:pt idx="26">
                  <c:v>14.141899983988401</c:v>
                </c:pt>
                <c:pt idx="27">
                  <c:v>14.19000336567</c:v>
                </c:pt>
                <c:pt idx="28">
                  <c:v>16.899999231028001</c:v>
                </c:pt>
                <c:pt idx="29">
                  <c:v>15.3999997747487</c:v>
                </c:pt>
                <c:pt idx="30">
                  <c:v>16.369992462481701</c:v>
                </c:pt>
                <c:pt idx="31">
                  <c:v>17.721899661423102</c:v>
                </c:pt>
                <c:pt idx="32">
                  <c:v>19.5999993677334</c:v>
                </c:pt>
                <c:pt idx="33">
                  <c:v>12.8000019402599</c:v>
                </c:pt>
                <c:pt idx="34">
                  <c:v>19.599999393998399</c:v>
                </c:pt>
                <c:pt idx="35">
                  <c:v>17.139995601640699</c:v>
                </c:pt>
                <c:pt idx="36">
                  <c:v>15.6324958595987</c:v>
                </c:pt>
                <c:pt idx="37">
                  <c:v>15.991899831283201</c:v>
                </c:pt>
                <c:pt idx="38">
                  <c:v>15.9990490550693</c:v>
                </c:pt>
                <c:pt idx="39">
                  <c:v>13.050000654934699</c:v>
                </c:pt>
                <c:pt idx="40">
                  <c:v>14.3399994060852</c:v>
                </c:pt>
                <c:pt idx="41">
                  <c:v>10.900000388913501</c:v>
                </c:pt>
                <c:pt idx="42">
                  <c:v>13.640000131536301</c:v>
                </c:pt>
                <c:pt idx="43">
                  <c:v>12.900000259374499</c:v>
                </c:pt>
                <c:pt idx="44">
                  <c:v>9.9200008918792708</c:v>
                </c:pt>
                <c:pt idx="45">
                  <c:v>11.7600019788177</c:v>
                </c:pt>
                <c:pt idx="46">
                  <c:v>21.919999253043699</c:v>
                </c:pt>
                <c:pt idx="47">
                  <c:v>13.340000249994601</c:v>
                </c:pt>
                <c:pt idx="48">
                  <c:v>15.349999898613801</c:v>
                </c:pt>
                <c:pt idx="49">
                  <c:v>12.9100003155701</c:v>
                </c:pt>
                <c:pt idx="50">
                  <c:v>20.5999990456971</c:v>
                </c:pt>
                <c:pt idx="51">
                  <c:v>16.6600002437192</c:v>
                </c:pt>
                <c:pt idx="52">
                  <c:v>16.101899808095201</c:v>
                </c:pt>
                <c:pt idx="53">
                  <c:v>17.0018997391062</c:v>
                </c:pt>
                <c:pt idx="54">
                  <c:v>16.369992462481701</c:v>
                </c:pt>
                <c:pt idx="55">
                  <c:v>20.799999345913701</c:v>
                </c:pt>
                <c:pt idx="56">
                  <c:v>18.8018981610733</c:v>
                </c:pt>
                <c:pt idx="57">
                  <c:v>14.679999965613799</c:v>
                </c:pt>
                <c:pt idx="58">
                  <c:v>15.8018993570794</c:v>
                </c:pt>
                <c:pt idx="59">
                  <c:v>18.350492964893999</c:v>
                </c:pt>
                <c:pt idx="60">
                  <c:v>15.6324958595987</c:v>
                </c:pt>
                <c:pt idx="61">
                  <c:v>15.991899831283201</c:v>
                </c:pt>
                <c:pt idx="62">
                  <c:v>15.9990490550693</c:v>
                </c:pt>
                <c:pt idx="63">
                  <c:v>14.1999998349485</c:v>
                </c:pt>
                <c:pt idx="64">
                  <c:v>12.7989612063351</c:v>
                </c:pt>
                <c:pt idx="65">
                  <c:v>12.9400000601754</c:v>
                </c:pt>
                <c:pt idx="66">
                  <c:v>11.6000010630394</c:v>
                </c:pt>
                <c:pt idx="67">
                  <c:v>11.060000563386</c:v>
                </c:pt>
                <c:pt idx="68">
                  <c:v>10.590000397228399</c:v>
                </c:pt>
                <c:pt idx="69">
                  <c:v>12.16999983098</c:v>
                </c:pt>
                <c:pt idx="70">
                  <c:v>19.959997458296399</c:v>
                </c:pt>
                <c:pt idx="71">
                  <c:v>13.0300001476772</c:v>
                </c:pt>
                <c:pt idx="72">
                  <c:v>14.639999960723101</c:v>
                </c:pt>
                <c:pt idx="73">
                  <c:v>13.9099999874072</c:v>
                </c:pt>
                <c:pt idx="74">
                  <c:v>14.160000767803799</c:v>
                </c:pt>
                <c:pt idx="75">
                  <c:v>14.5800000099072</c:v>
                </c:pt>
                <c:pt idx="76">
                  <c:v>13.420000529863801</c:v>
                </c:pt>
                <c:pt idx="77">
                  <c:v>14.0800003036237</c:v>
                </c:pt>
                <c:pt idx="78">
                  <c:v>12.450001692299001</c:v>
                </c:pt>
                <c:pt idx="79">
                  <c:v>15.050000062969399</c:v>
                </c:pt>
                <c:pt idx="80">
                  <c:v>14.6000002869912</c:v>
                </c:pt>
                <c:pt idx="81">
                  <c:v>13.690004133244701</c:v>
                </c:pt>
                <c:pt idx="82">
                  <c:v>11.969999409207301</c:v>
                </c:pt>
                <c:pt idx="83">
                  <c:v>12.2900005260109</c:v>
                </c:pt>
                <c:pt idx="84">
                  <c:v>12.320000267688201</c:v>
                </c:pt>
                <c:pt idx="85">
                  <c:v>11.521948584695</c:v>
                </c:pt>
                <c:pt idx="86">
                  <c:v>9.8200004576102309</c:v>
                </c:pt>
                <c:pt idx="87">
                  <c:v>12.7000006272193</c:v>
                </c:pt>
                <c:pt idx="88">
                  <c:v>14.0499825527283</c:v>
                </c:pt>
                <c:pt idx="89">
                  <c:v>11.7999997871825</c:v>
                </c:pt>
                <c:pt idx="90">
                  <c:v>11.732832011058401</c:v>
                </c:pt>
                <c:pt idx="91">
                  <c:v>13.799999401493899</c:v>
                </c:pt>
                <c:pt idx="92">
                  <c:v>16.5999997747012</c:v>
                </c:pt>
                <c:pt idx="93">
                  <c:v>12.3999998379864</c:v>
                </c:pt>
                <c:pt idx="94">
                  <c:v>11.700030973975799</c:v>
                </c:pt>
                <c:pt idx="95">
                  <c:v>13.9999991720035</c:v>
                </c:pt>
                <c:pt idx="96">
                  <c:v>13.799999654448399</c:v>
                </c:pt>
                <c:pt idx="97">
                  <c:v>14.609999655659699</c:v>
                </c:pt>
                <c:pt idx="98">
                  <c:v>13.642930448309601</c:v>
                </c:pt>
                <c:pt idx="99">
                  <c:v>15.2699962057709</c:v>
                </c:pt>
                <c:pt idx="100">
                  <c:v>13.870000101838899</c:v>
                </c:pt>
                <c:pt idx="101">
                  <c:v>15.800000055359799</c:v>
                </c:pt>
                <c:pt idx="102">
                  <c:v>12.429999929997001</c:v>
                </c:pt>
                <c:pt idx="103">
                  <c:v>14.9399986940424</c:v>
                </c:pt>
                <c:pt idx="104">
                  <c:v>12.8599999217966</c:v>
                </c:pt>
                <c:pt idx="105">
                  <c:v>13.249996652515</c:v>
                </c:pt>
                <c:pt idx="106">
                  <c:v>11.6900005513323</c:v>
                </c:pt>
                <c:pt idx="107">
                  <c:v>12.140002963029101</c:v>
                </c:pt>
                <c:pt idx="108">
                  <c:v>12.5981000318295</c:v>
                </c:pt>
                <c:pt idx="109">
                  <c:v>13.200000248292101</c:v>
                </c:pt>
                <c:pt idx="110">
                  <c:v>13.6100004825472</c:v>
                </c:pt>
                <c:pt idx="111">
                  <c:v>9.8600004847211</c:v>
                </c:pt>
                <c:pt idx="112">
                  <c:v>12.4500000438382</c:v>
                </c:pt>
                <c:pt idx="113">
                  <c:v>11.2000013188414</c:v>
                </c:pt>
                <c:pt idx="114">
                  <c:v>11.609999666366299</c:v>
                </c:pt>
                <c:pt idx="115">
                  <c:v>12.8000000678717</c:v>
                </c:pt>
                <c:pt idx="116">
                  <c:v>14.299998804459801</c:v>
                </c:pt>
                <c:pt idx="117">
                  <c:v>11.700003159707601</c:v>
                </c:pt>
                <c:pt idx="118">
                  <c:v>14.299968509245</c:v>
                </c:pt>
                <c:pt idx="119">
                  <c:v>12.2499981200639</c:v>
                </c:pt>
                <c:pt idx="120">
                  <c:v>13.8100000955826</c:v>
                </c:pt>
                <c:pt idx="121">
                  <c:v>14.2200004211563</c:v>
                </c:pt>
                <c:pt idx="122">
                  <c:v>15.199999273708199</c:v>
                </c:pt>
                <c:pt idx="123">
                  <c:v>15.3900003408224</c:v>
                </c:pt>
                <c:pt idx="124">
                  <c:v>13.630000087439599</c:v>
                </c:pt>
                <c:pt idx="125">
                  <c:v>14.8800000293907</c:v>
                </c:pt>
                <c:pt idx="126">
                  <c:v>13.530007282380099</c:v>
                </c:pt>
                <c:pt idx="127">
                  <c:v>14.5200001273871</c:v>
                </c:pt>
                <c:pt idx="128">
                  <c:v>14.6699997637234</c:v>
                </c:pt>
                <c:pt idx="129">
                  <c:v>13.949999499083599</c:v>
                </c:pt>
                <c:pt idx="130">
                  <c:v>11.9700003082522</c:v>
                </c:pt>
                <c:pt idx="131">
                  <c:v>12.440000090317399</c:v>
                </c:pt>
                <c:pt idx="132">
                  <c:v>12.5981000318295</c:v>
                </c:pt>
                <c:pt idx="133">
                  <c:v>11.3899988765206</c:v>
                </c:pt>
                <c:pt idx="134">
                  <c:v>15.1299999562334</c:v>
                </c:pt>
                <c:pt idx="135">
                  <c:v>11.920001863729601</c:v>
                </c:pt>
                <c:pt idx="136">
                  <c:v>11.450000464101301</c:v>
                </c:pt>
                <c:pt idx="137">
                  <c:v>12.8999999732599</c:v>
                </c:pt>
                <c:pt idx="138">
                  <c:v>11.732832011058401</c:v>
                </c:pt>
                <c:pt idx="139">
                  <c:v>15.700002082882101</c:v>
                </c:pt>
                <c:pt idx="140">
                  <c:v>13.2999989760925</c:v>
                </c:pt>
                <c:pt idx="141">
                  <c:v>13.6000008705249</c:v>
                </c:pt>
                <c:pt idx="142">
                  <c:v>11.2000001641917</c:v>
                </c:pt>
                <c:pt idx="143">
                  <c:v>13.5200008093609</c:v>
                </c:pt>
                <c:pt idx="144">
                  <c:v>16.365054714847599</c:v>
                </c:pt>
                <c:pt idx="145">
                  <c:v>14.1229614481867</c:v>
                </c:pt>
                <c:pt idx="146">
                  <c:v>13.586100227517299</c:v>
                </c:pt>
                <c:pt idx="147">
                  <c:v>14.904808077435</c:v>
                </c:pt>
                <c:pt idx="148">
                  <c:v>17.075776667651901</c:v>
                </c:pt>
                <c:pt idx="149">
                  <c:v>16.0363514918321</c:v>
                </c:pt>
                <c:pt idx="150">
                  <c:v>14.0895991079064</c:v>
                </c:pt>
                <c:pt idx="151">
                  <c:v>17.358064039477501</c:v>
                </c:pt>
                <c:pt idx="152">
                  <c:v>17.0957688865469</c:v>
                </c:pt>
                <c:pt idx="153">
                  <c:v>14.7765854311123</c:v>
                </c:pt>
                <c:pt idx="154">
                  <c:v>14.096188789846</c:v>
                </c:pt>
                <c:pt idx="155">
                  <c:v>15.284965768303101</c:v>
                </c:pt>
                <c:pt idx="156">
                  <c:v>17.558581229706199</c:v>
                </c:pt>
                <c:pt idx="157">
                  <c:v>16.8070366205197</c:v>
                </c:pt>
                <c:pt idx="158">
                  <c:v>15.0364174187297</c:v>
                </c:pt>
                <c:pt idx="159">
                  <c:v>18.2298646573092</c:v>
                </c:pt>
                <c:pt idx="160">
                  <c:v>14.899841428117201</c:v>
                </c:pt>
                <c:pt idx="161">
                  <c:v>13.550180811996499</c:v>
                </c:pt>
                <c:pt idx="162">
                  <c:v>12.504439067860799</c:v>
                </c:pt>
                <c:pt idx="163">
                  <c:v>13.2559546523675</c:v>
                </c:pt>
                <c:pt idx="164">
                  <c:v>15.7790186437245</c:v>
                </c:pt>
                <c:pt idx="165">
                  <c:v>15.8176162555805</c:v>
                </c:pt>
                <c:pt idx="166">
                  <c:v>15.0199339589625</c:v>
                </c:pt>
                <c:pt idx="167">
                  <c:v>19.240508476183301</c:v>
                </c:pt>
                <c:pt idx="168">
                  <c:v>15.482817525594699</c:v>
                </c:pt>
                <c:pt idx="169">
                  <c:v>14.020847604429401</c:v>
                </c:pt>
                <c:pt idx="170">
                  <c:v>12.809103420453001</c:v>
                </c:pt>
                <c:pt idx="171">
                  <c:v>13.4283925505528</c:v>
                </c:pt>
                <c:pt idx="172">
                  <c:v>16.0725357013829</c:v>
                </c:pt>
                <c:pt idx="173">
                  <c:v>16.430938591357901</c:v>
                </c:pt>
                <c:pt idx="174">
                  <c:v>15.844437810929699</c:v>
                </c:pt>
                <c:pt idx="175">
                  <c:v>20.020839832020702</c:v>
                </c:pt>
                <c:pt idx="176">
                  <c:v>13.5968141718526</c:v>
                </c:pt>
                <c:pt idx="177">
                  <c:v>13.1870435418254</c:v>
                </c:pt>
                <c:pt idx="178">
                  <c:v>11.6444455281757</c:v>
                </c:pt>
                <c:pt idx="179">
                  <c:v>11.7973043207598</c:v>
                </c:pt>
                <c:pt idx="180">
                  <c:v>14.613099645626299</c:v>
                </c:pt>
                <c:pt idx="181">
                  <c:v>15.673686060193599</c:v>
                </c:pt>
                <c:pt idx="182">
                  <c:v>15.986019269839201</c:v>
                </c:pt>
                <c:pt idx="183">
                  <c:v>21.129347889562901</c:v>
                </c:pt>
                <c:pt idx="184">
                  <c:v>14.0312338517664</c:v>
                </c:pt>
                <c:pt idx="185">
                  <c:v>13.4742018036135</c:v>
                </c:pt>
                <c:pt idx="186">
                  <c:v>11.743488486355499</c:v>
                </c:pt>
                <c:pt idx="187">
                  <c:v>11.762097816791901</c:v>
                </c:pt>
                <c:pt idx="188">
                  <c:v>14.717227817032301</c:v>
                </c:pt>
                <c:pt idx="189">
                  <c:v>16.129009589246799</c:v>
                </c:pt>
                <c:pt idx="190">
                  <c:v>16.687189002228902</c:v>
                </c:pt>
                <c:pt idx="191">
                  <c:v>21.8172081459381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30-6A42-B861-E641D1B2D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647488"/>
        <c:axId val="165649408"/>
      </c:scatterChart>
      <c:valAx>
        <c:axId val="16564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Observed Seed Potassium (%)</a:t>
                </a:r>
                <a:endParaRPr lang="en-GB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65649408"/>
        <c:crosses val="autoZero"/>
        <c:crossBetween val="midCat"/>
      </c:valAx>
      <c:valAx>
        <c:axId val="1656494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Predicted Seed Potassium (%)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656474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'Soil Potassium'!$AB$1</c:f>
              <c:strCache>
                <c:ptCount val="1"/>
                <c:pt idx="0">
                  <c:v>Fruit Potassium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4.4835833333333332E-2"/>
                  <c:y val="-9.1426071741032371E-4"/>
                </c:manualLayout>
              </c:layout>
              <c:numFmt formatCode="General" sourceLinked="0"/>
            </c:trendlineLbl>
          </c:trendline>
          <c:xVal>
            <c:numRef>
              <c:f>'Soil Potassium'!$V$2:$V$193</c:f>
              <c:numCache>
                <c:formatCode>0.00</c:formatCode>
                <c:ptCount val="192"/>
                <c:pt idx="0">
                  <c:v>17.8726716</c:v>
                </c:pt>
                <c:pt idx="1">
                  <c:v>16.262141399999997</c:v>
                </c:pt>
                <c:pt idx="2">
                  <c:v>18.391143599999999</c:v>
                </c:pt>
                <c:pt idx="3">
                  <c:v>20.918051999999999</c:v>
                </c:pt>
                <c:pt idx="4">
                  <c:v>18.098955</c:v>
                </c:pt>
                <c:pt idx="5">
                  <c:v>21.698139600000001</c:v>
                </c:pt>
                <c:pt idx="6">
                  <c:v>19.782802799999999</c:v>
                </c:pt>
                <c:pt idx="7">
                  <c:v>20.142719999999997</c:v>
                </c:pt>
                <c:pt idx="8">
                  <c:v>19.616633999999998</c:v>
                </c:pt>
                <c:pt idx="9">
                  <c:v>16.3459836</c:v>
                </c:pt>
                <c:pt idx="10">
                  <c:v>19.525946400000002</c:v>
                </c:pt>
                <c:pt idx="11">
                  <c:v>21.837347999999999</c:v>
                </c:pt>
                <c:pt idx="12">
                  <c:v>15.319945799999999</c:v>
                </c:pt>
                <c:pt idx="13">
                  <c:v>18.720680399999999</c:v>
                </c:pt>
                <c:pt idx="14">
                  <c:v>21.216135600000001</c:v>
                </c:pt>
                <c:pt idx="15">
                  <c:v>17.690524199999999</c:v>
                </c:pt>
                <c:pt idx="16">
                  <c:v>14.397733800000001</c:v>
                </c:pt>
                <c:pt idx="17">
                  <c:v>15.3171558</c:v>
                </c:pt>
                <c:pt idx="18">
                  <c:v>17.583022800000002</c:v>
                </c:pt>
                <c:pt idx="19">
                  <c:v>16.412832000000002</c:v>
                </c:pt>
                <c:pt idx="20">
                  <c:v>16.119631800000001</c:v>
                </c:pt>
                <c:pt idx="21">
                  <c:v>16.239058200000002</c:v>
                </c:pt>
                <c:pt idx="22">
                  <c:v>22.820445000000003</c:v>
                </c:pt>
                <c:pt idx="23">
                  <c:v>19.695599999999999</c:v>
                </c:pt>
                <c:pt idx="24">
                  <c:v>20.071691999999999</c:v>
                </c:pt>
                <c:pt idx="25">
                  <c:v>18.5698656</c:v>
                </c:pt>
                <c:pt idx="26">
                  <c:v>21.392191799999999</c:v>
                </c:pt>
                <c:pt idx="27">
                  <c:v>19.684565999999997</c:v>
                </c:pt>
                <c:pt idx="28">
                  <c:v>18.500099399999996</c:v>
                </c:pt>
                <c:pt idx="29">
                  <c:v>21.91536</c:v>
                </c:pt>
                <c:pt idx="30">
                  <c:v>18.157051799999998</c:v>
                </c:pt>
                <c:pt idx="31">
                  <c:v>18.602208000000001</c:v>
                </c:pt>
                <c:pt idx="32">
                  <c:v>18.27495</c:v>
                </c:pt>
                <c:pt idx="33">
                  <c:v>15.16095</c:v>
                </c:pt>
                <c:pt idx="34">
                  <c:v>22.270517999999999</c:v>
                </c:pt>
                <c:pt idx="35">
                  <c:v>21.604275000000001</c:v>
                </c:pt>
                <c:pt idx="36">
                  <c:v>16.308880199999997</c:v>
                </c:pt>
                <c:pt idx="37">
                  <c:v>18.598719600000003</c:v>
                </c:pt>
                <c:pt idx="38">
                  <c:v>21.046482000000001</c:v>
                </c:pt>
                <c:pt idx="39">
                  <c:v>18.183375000000002</c:v>
                </c:pt>
                <c:pt idx="40">
                  <c:v>14.803059599999999</c:v>
                </c:pt>
                <c:pt idx="41">
                  <c:v>12.228458399999999</c:v>
                </c:pt>
                <c:pt idx="42">
                  <c:v>15.320772</c:v>
                </c:pt>
                <c:pt idx="43">
                  <c:v>17.437028399999999</c:v>
                </c:pt>
                <c:pt idx="44">
                  <c:v>15.691158</c:v>
                </c:pt>
                <c:pt idx="45">
                  <c:v>18.288782999999999</c:v>
                </c:pt>
                <c:pt idx="46">
                  <c:v>22.597011000000002</c:v>
                </c:pt>
                <c:pt idx="47">
                  <c:v>18.9516654</c:v>
                </c:pt>
                <c:pt idx="48">
                  <c:v>20.777320799999998</c:v>
                </c:pt>
                <c:pt idx="49">
                  <c:v>16.356385799999998</c:v>
                </c:pt>
                <c:pt idx="50">
                  <c:v>22.277683799999998</c:v>
                </c:pt>
                <c:pt idx="51">
                  <c:v>21.478827599999999</c:v>
                </c:pt>
                <c:pt idx="52">
                  <c:v>16.331077799999999</c:v>
                </c:pt>
                <c:pt idx="53">
                  <c:v>22.838777999999998</c:v>
                </c:pt>
                <c:pt idx="54">
                  <c:v>17.430303600000002</c:v>
                </c:pt>
                <c:pt idx="55">
                  <c:v>21.198689999999999</c:v>
                </c:pt>
                <c:pt idx="56">
                  <c:v>18.125909999999998</c:v>
                </c:pt>
                <c:pt idx="57">
                  <c:v>17.219933999999999</c:v>
                </c:pt>
                <c:pt idx="58">
                  <c:v>18.363744000000004</c:v>
                </c:pt>
                <c:pt idx="59">
                  <c:v>21.4620192</c:v>
                </c:pt>
                <c:pt idx="60">
                  <c:v>14.90409</c:v>
                </c:pt>
                <c:pt idx="61">
                  <c:v>17.477488800000003</c:v>
                </c:pt>
                <c:pt idx="62">
                  <c:v>20.990988000000002</c:v>
                </c:pt>
                <c:pt idx="63">
                  <c:v>18.436679999999999</c:v>
                </c:pt>
                <c:pt idx="64">
                  <c:v>13.662611999999999</c:v>
                </c:pt>
                <c:pt idx="65">
                  <c:v>13.4696196</c:v>
                </c:pt>
                <c:pt idx="66">
                  <c:v>14.900922000000001</c:v>
                </c:pt>
                <c:pt idx="67">
                  <c:v>16.359939000000001</c:v>
                </c:pt>
                <c:pt idx="68">
                  <c:v>13.865626800000001</c:v>
                </c:pt>
                <c:pt idx="69">
                  <c:v>18.911773799999999</c:v>
                </c:pt>
                <c:pt idx="70">
                  <c:v>21.105460799999999</c:v>
                </c:pt>
                <c:pt idx="71">
                  <c:v>18.624346200000002</c:v>
                </c:pt>
                <c:pt idx="72">
                  <c:v>15.642636</c:v>
                </c:pt>
                <c:pt idx="73">
                  <c:v>17.338718249999999</c:v>
                </c:pt>
                <c:pt idx="74">
                  <c:v>15.773814</c:v>
                </c:pt>
                <c:pt idx="75">
                  <c:v>14.817837000000001</c:v>
                </c:pt>
                <c:pt idx="76">
                  <c:v>14.784753000000002</c:v>
                </c:pt>
                <c:pt idx="77">
                  <c:v>15.541902</c:v>
                </c:pt>
                <c:pt idx="78">
                  <c:v>13.475782500000001</c:v>
                </c:pt>
                <c:pt idx="79">
                  <c:v>15.740992500000001</c:v>
                </c:pt>
                <c:pt idx="80">
                  <c:v>16.401899999999998</c:v>
                </c:pt>
                <c:pt idx="81">
                  <c:v>15.2206185</c:v>
                </c:pt>
                <c:pt idx="82">
                  <c:v>13.798810500000002</c:v>
                </c:pt>
                <c:pt idx="83">
                  <c:v>16.8040485</c:v>
                </c:pt>
                <c:pt idx="84">
                  <c:v>13.630742999999999</c:v>
                </c:pt>
                <c:pt idx="85">
                  <c:v>14.138434500000001</c:v>
                </c:pt>
                <c:pt idx="86">
                  <c:v>14.152652999999999</c:v>
                </c:pt>
                <c:pt idx="87">
                  <c:v>14.408609999999999</c:v>
                </c:pt>
                <c:pt idx="88">
                  <c:v>13.909162500000001</c:v>
                </c:pt>
                <c:pt idx="89">
                  <c:v>15.058683</c:v>
                </c:pt>
                <c:pt idx="90">
                  <c:v>15.312369</c:v>
                </c:pt>
                <c:pt idx="91">
                  <c:v>15.612300000000001</c:v>
                </c:pt>
                <c:pt idx="92">
                  <c:v>15.173895</c:v>
                </c:pt>
                <c:pt idx="93">
                  <c:v>14.208303000000001</c:v>
                </c:pt>
                <c:pt idx="94">
                  <c:v>15.098322000000001</c:v>
                </c:pt>
                <c:pt idx="95">
                  <c:v>17.02449</c:v>
                </c:pt>
                <c:pt idx="96">
                  <c:v>15.33483</c:v>
                </c:pt>
                <c:pt idx="97">
                  <c:v>16.08797124698431</c:v>
                </c:pt>
                <c:pt idx="98">
                  <c:v>15.989871000000001</c:v>
                </c:pt>
                <c:pt idx="99">
                  <c:v>15.642265500000001</c:v>
                </c:pt>
                <c:pt idx="100">
                  <c:v>15.141235500000001</c:v>
                </c:pt>
                <c:pt idx="101">
                  <c:v>17.753309999999999</c:v>
                </c:pt>
                <c:pt idx="102">
                  <c:v>14.068669500000002</c:v>
                </c:pt>
                <c:pt idx="103">
                  <c:v>14.523771</c:v>
                </c:pt>
                <c:pt idx="104">
                  <c:v>15.430809000000002</c:v>
                </c:pt>
                <c:pt idx="105">
                  <c:v>15.8445825</c:v>
                </c:pt>
                <c:pt idx="106">
                  <c:v>14.9722185</c:v>
                </c:pt>
                <c:pt idx="107">
                  <c:v>15.328701000000002</c:v>
                </c:pt>
                <c:pt idx="108">
                  <c:v>15.46326</c:v>
                </c:pt>
                <c:pt idx="109">
                  <c:v>16.061538000000002</c:v>
                </c:pt>
                <c:pt idx="110">
                  <c:v>16.653526499999998</c:v>
                </c:pt>
                <c:pt idx="111">
                  <c:v>13.380704999999999</c:v>
                </c:pt>
                <c:pt idx="112">
                  <c:v>14.243449500000001</c:v>
                </c:pt>
                <c:pt idx="113">
                  <c:v>15.239699999999999</c:v>
                </c:pt>
                <c:pt idx="114">
                  <c:v>13.9575765</c:v>
                </c:pt>
                <c:pt idx="115">
                  <c:v>14.32854</c:v>
                </c:pt>
                <c:pt idx="116">
                  <c:v>14.055825</c:v>
                </c:pt>
                <c:pt idx="117">
                  <c:v>13.220775</c:v>
                </c:pt>
                <c:pt idx="118">
                  <c:v>17.385465</c:v>
                </c:pt>
                <c:pt idx="119">
                  <c:v>16.8302625</c:v>
                </c:pt>
                <c:pt idx="120">
                  <c:v>16.030936499999999</c:v>
                </c:pt>
                <c:pt idx="121">
                  <c:v>15.6252063</c:v>
                </c:pt>
                <c:pt idx="122">
                  <c:v>18.190919999999998</c:v>
                </c:pt>
                <c:pt idx="123">
                  <c:v>16.1254335</c:v>
                </c:pt>
                <c:pt idx="124">
                  <c:v>15.370399500000001</c:v>
                </c:pt>
                <c:pt idx="125">
                  <c:v>17.861021999999998</c:v>
                </c:pt>
                <c:pt idx="126">
                  <c:v>14.0168745</c:v>
                </c:pt>
                <c:pt idx="127">
                  <c:v>16.077497999999999</c:v>
                </c:pt>
                <c:pt idx="128">
                  <c:v>17.417545499999999</c:v>
                </c:pt>
                <c:pt idx="129">
                  <c:v>15.792787499999999</c:v>
                </c:pt>
                <c:pt idx="130">
                  <c:v>14.2115805</c:v>
                </c:pt>
                <c:pt idx="131">
                  <c:v>15.967146</c:v>
                </c:pt>
                <c:pt idx="132">
                  <c:v>14.291334000000003</c:v>
                </c:pt>
                <c:pt idx="133">
                  <c:v>14.2169715</c:v>
                </c:pt>
                <c:pt idx="134">
                  <c:v>17.391436499999998</c:v>
                </c:pt>
                <c:pt idx="135">
                  <c:v>14.875923000000002</c:v>
                </c:pt>
                <c:pt idx="136">
                  <c:v>12.435931499999999</c:v>
                </c:pt>
                <c:pt idx="137">
                  <c:v>16.009215000000001</c:v>
                </c:pt>
                <c:pt idx="138">
                  <c:v>13.351953</c:v>
                </c:pt>
                <c:pt idx="139">
                  <c:v>16.492274999999999</c:v>
                </c:pt>
                <c:pt idx="140">
                  <c:v>13.931625</c:v>
                </c:pt>
                <c:pt idx="141">
                  <c:v>14.936595000000001</c:v>
                </c:pt>
                <c:pt idx="142">
                  <c:v>14.129820000000002</c:v>
                </c:pt>
                <c:pt idx="143">
                  <c:v>16.711716000000003</c:v>
                </c:pt>
                <c:pt idx="144">
                  <c:v>17.6224349435367</c:v>
                </c:pt>
                <c:pt idx="145">
                  <c:v>15.9364716059924</c:v>
                </c:pt>
                <c:pt idx="146">
                  <c:v>15.3788235148228</c:v>
                </c:pt>
                <c:pt idx="147">
                  <c:v>16.5720850602562</c:v>
                </c:pt>
                <c:pt idx="148">
                  <c:v>18.819715466421901</c:v>
                </c:pt>
                <c:pt idx="149">
                  <c:v>19.1915779620882</c:v>
                </c:pt>
                <c:pt idx="150">
                  <c:v>18.056669476654498</c:v>
                </c:pt>
                <c:pt idx="151">
                  <c:v>19.977410539878299</c:v>
                </c:pt>
                <c:pt idx="152">
                  <c:v>19.146600299417202</c:v>
                </c:pt>
                <c:pt idx="153">
                  <c:v>16.7560935106473</c:v>
                </c:pt>
                <c:pt idx="154">
                  <c:v>15.855746894938999</c:v>
                </c:pt>
                <c:pt idx="155">
                  <c:v>17.700416113910801</c:v>
                </c:pt>
                <c:pt idx="156">
                  <c:v>21.381006627820799</c:v>
                </c:pt>
                <c:pt idx="157">
                  <c:v>22.679607209057998</c:v>
                </c:pt>
                <c:pt idx="158">
                  <c:v>21.0608246204262</c:v>
                </c:pt>
                <c:pt idx="159">
                  <c:v>21.585942542263101</c:v>
                </c:pt>
                <c:pt idx="160">
                  <c:v>17.181802028305</c:v>
                </c:pt>
                <c:pt idx="161">
                  <c:v>15.516246987971201</c:v>
                </c:pt>
                <c:pt idx="162">
                  <c:v>14.803030418936601</c:v>
                </c:pt>
                <c:pt idx="163">
                  <c:v>15.9963905736592</c:v>
                </c:pt>
                <c:pt idx="164">
                  <c:v>17.819471027144299</c:v>
                </c:pt>
                <c:pt idx="165">
                  <c:v>17.067987682939599</c:v>
                </c:pt>
                <c:pt idx="166">
                  <c:v>15.097195056084001</c:v>
                </c:pt>
                <c:pt idx="167">
                  <c:v>17.495159166907499</c:v>
                </c:pt>
                <c:pt idx="168">
                  <c:v>18.983425293445801</c:v>
                </c:pt>
                <c:pt idx="169">
                  <c:v>16.593343422528601</c:v>
                </c:pt>
                <c:pt idx="170">
                  <c:v>15.447435750199199</c:v>
                </c:pt>
                <c:pt idx="171">
                  <c:v>17.177467974450899</c:v>
                </c:pt>
                <c:pt idx="172">
                  <c:v>20.346388780226899</c:v>
                </c:pt>
                <c:pt idx="173">
                  <c:v>20.482563993196599</c:v>
                </c:pt>
                <c:pt idx="174">
                  <c:v>18.024202509464999</c:v>
                </c:pt>
                <c:pt idx="175">
                  <c:v>19.0377887842216</c:v>
                </c:pt>
                <c:pt idx="176">
                  <c:v>16.688025500002102</c:v>
                </c:pt>
                <c:pt idx="177">
                  <c:v>15.160463028837199</c:v>
                </c:pt>
                <c:pt idx="178">
                  <c:v>14.446683491520799</c:v>
                </c:pt>
                <c:pt idx="179">
                  <c:v>15.758859312633501</c:v>
                </c:pt>
                <c:pt idx="180">
                  <c:v>17.186188252212201</c:v>
                </c:pt>
                <c:pt idx="181">
                  <c:v>15.255864534082001</c:v>
                </c:pt>
                <c:pt idx="182">
                  <c:v>12.351149437832801</c:v>
                </c:pt>
                <c:pt idx="183">
                  <c:v>15.1243229964759</c:v>
                </c:pt>
                <c:pt idx="184">
                  <c:v>18.763646954028999</c:v>
                </c:pt>
                <c:pt idx="185">
                  <c:v>16.493017573937902</c:v>
                </c:pt>
                <c:pt idx="186">
                  <c:v>15.257386345156799</c:v>
                </c:pt>
                <c:pt idx="187">
                  <c:v>16.9903872473357</c:v>
                </c:pt>
                <c:pt idx="188">
                  <c:v>19.673734292932402</c:v>
                </c:pt>
                <c:pt idx="189">
                  <c:v>18.590235398874601</c:v>
                </c:pt>
                <c:pt idx="190">
                  <c:v>15.1952636409598</c:v>
                </c:pt>
                <c:pt idx="191">
                  <c:v>16.598093428641</c:v>
                </c:pt>
              </c:numCache>
            </c:numRef>
          </c:xVal>
          <c:yVal>
            <c:numRef>
              <c:f>'Soil Potassium'!$AB$2:$AB$193</c:f>
              <c:numCache>
                <c:formatCode>General</c:formatCode>
                <c:ptCount val="192"/>
                <c:pt idx="0">
                  <c:v>17.6699999266955</c:v>
                </c:pt>
                <c:pt idx="1">
                  <c:v>16.460001306332799</c:v>
                </c:pt>
                <c:pt idx="2">
                  <c:v>18.591899590056801</c:v>
                </c:pt>
                <c:pt idx="3">
                  <c:v>20.719999022020101</c:v>
                </c:pt>
                <c:pt idx="4">
                  <c:v>17.898101296184599</c:v>
                </c:pt>
                <c:pt idx="5">
                  <c:v>21.901899315807601</c:v>
                </c:pt>
                <c:pt idx="6">
                  <c:v>17.959741455943099</c:v>
                </c:pt>
                <c:pt idx="7">
                  <c:v>18.801899647816299</c:v>
                </c:pt>
                <c:pt idx="8">
                  <c:v>18.331896910348</c:v>
                </c:pt>
                <c:pt idx="9">
                  <c:v>16.5500001970574</c:v>
                </c:pt>
                <c:pt idx="10">
                  <c:v>18.561895968392399</c:v>
                </c:pt>
                <c:pt idx="11">
                  <c:v>21.639996649870501</c:v>
                </c:pt>
                <c:pt idx="12">
                  <c:v>15.520001377032401</c:v>
                </c:pt>
                <c:pt idx="13">
                  <c:v>18.920000833362099</c:v>
                </c:pt>
                <c:pt idx="14">
                  <c:v>21.019942911409899</c:v>
                </c:pt>
                <c:pt idx="15">
                  <c:v>17.4899979317955</c:v>
                </c:pt>
                <c:pt idx="16">
                  <c:v>14.199984437413599</c:v>
                </c:pt>
                <c:pt idx="17">
                  <c:v>15.341562465025</c:v>
                </c:pt>
                <c:pt idx="18">
                  <c:v>17.7800013124569</c:v>
                </c:pt>
                <c:pt idx="19">
                  <c:v>16.209999431236799</c:v>
                </c:pt>
                <c:pt idx="20">
                  <c:v>16.320001645105702</c:v>
                </c:pt>
                <c:pt idx="21">
                  <c:v>16.4400012906158</c:v>
                </c:pt>
                <c:pt idx="22">
                  <c:v>22.619996287966298</c:v>
                </c:pt>
                <c:pt idx="23">
                  <c:v>19.499999097731902</c:v>
                </c:pt>
                <c:pt idx="24">
                  <c:v>19.869999519489699</c:v>
                </c:pt>
                <c:pt idx="25">
                  <c:v>18.770154405834699</c:v>
                </c:pt>
                <c:pt idx="26">
                  <c:v>18.591899590056801</c:v>
                </c:pt>
                <c:pt idx="27">
                  <c:v>19.479744900191399</c:v>
                </c:pt>
                <c:pt idx="28">
                  <c:v>18.2999836203355</c:v>
                </c:pt>
                <c:pt idx="29">
                  <c:v>21.7195402645897</c:v>
                </c:pt>
                <c:pt idx="30">
                  <c:v>17.959741455943099</c:v>
                </c:pt>
                <c:pt idx="31">
                  <c:v>18.801899647816299</c:v>
                </c:pt>
                <c:pt idx="32">
                  <c:v>18.470000030087899</c:v>
                </c:pt>
                <c:pt idx="33">
                  <c:v>15.3600040095734</c:v>
                </c:pt>
                <c:pt idx="34">
                  <c:v>22.069998653535201</c:v>
                </c:pt>
                <c:pt idx="35">
                  <c:v>21.399956481596998</c:v>
                </c:pt>
                <c:pt idx="36">
                  <c:v>15.520001377032401</c:v>
                </c:pt>
                <c:pt idx="37">
                  <c:v>17.681898320503301</c:v>
                </c:pt>
                <c:pt idx="38">
                  <c:v>21.019942911409899</c:v>
                </c:pt>
                <c:pt idx="39">
                  <c:v>18.380002945294599</c:v>
                </c:pt>
                <c:pt idx="40">
                  <c:v>15.000004246424799</c:v>
                </c:pt>
                <c:pt idx="41">
                  <c:v>12.4300022445127</c:v>
                </c:pt>
                <c:pt idx="42">
                  <c:v>15.5200007963714</c:v>
                </c:pt>
                <c:pt idx="43">
                  <c:v>17.239999782522698</c:v>
                </c:pt>
                <c:pt idx="44">
                  <c:v>15.489996669037399</c:v>
                </c:pt>
                <c:pt idx="45">
                  <c:v>18.490000326972801</c:v>
                </c:pt>
                <c:pt idx="46">
                  <c:v>22.3999998106036</c:v>
                </c:pt>
                <c:pt idx="47">
                  <c:v>18.749998587078</c:v>
                </c:pt>
                <c:pt idx="48">
                  <c:v>20.579999470176102</c:v>
                </c:pt>
                <c:pt idx="49">
                  <c:v>16.560000574431001</c:v>
                </c:pt>
                <c:pt idx="50">
                  <c:v>22.0799982616779</c:v>
                </c:pt>
                <c:pt idx="51">
                  <c:v>21.6800028050747</c:v>
                </c:pt>
                <c:pt idx="52">
                  <c:v>17.898101296184599</c:v>
                </c:pt>
                <c:pt idx="53">
                  <c:v>21.901899315807601</c:v>
                </c:pt>
                <c:pt idx="54">
                  <c:v>17.959741455943099</c:v>
                </c:pt>
                <c:pt idx="55">
                  <c:v>20.999999472408401</c:v>
                </c:pt>
                <c:pt idx="56">
                  <c:v>18.331896910348</c:v>
                </c:pt>
                <c:pt idx="57">
                  <c:v>17.019999826108599</c:v>
                </c:pt>
                <c:pt idx="58">
                  <c:v>18.561895968392399</c:v>
                </c:pt>
                <c:pt idx="59">
                  <c:v>21.259996075338101</c:v>
                </c:pt>
                <c:pt idx="60">
                  <c:v>15.520001377032401</c:v>
                </c:pt>
                <c:pt idx="61">
                  <c:v>17.681898320503301</c:v>
                </c:pt>
                <c:pt idx="62">
                  <c:v>21.019942911409899</c:v>
                </c:pt>
                <c:pt idx="63">
                  <c:v>18.239998615583801</c:v>
                </c:pt>
                <c:pt idx="64">
                  <c:v>13.459998286895599</c:v>
                </c:pt>
                <c:pt idx="65">
                  <c:v>13.6700003272188</c:v>
                </c:pt>
                <c:pt idx="66">
                  <c:v>15.1000048598855</c:v>
                </c:pt>
                <c:pt idx="67">
                  <c:v>16.560002269936799</c:v>
                </c:pt>
                <c:pt idx="68">
                  <c:v>14.0700000252102</c:v>
                </c:pt>
                <c:pt idx="69">
                  <c:v>18.709996917513202</c:v>
                </c:pt>
                <c:pt idx="70">
                  <c:v>20.9099986353033</c:v>
                </c:pt>
                <c:pt idx="71">
                  <c:v>18.419999827912001</c:v>
                </c:pt>
                <c:pt idx="72">
                  <c:v>15.840013869425601</c:v>
                </c:pt>
                <c:pt idx="73">
                  <c:v>17.139999178550301</c:v>
                </c:pt>
                <c:pt idx="74">
                  <c:v>15.5699600610044</c:v>
                </c:pt>
                <c:pt idx="75">
                  <c:v>15.0200035383392</c:v>
                </c:pt>
                <c:pt idx="76">
                  <c:v>14.57999189569</c:v>
                </c:pt>
                <c:pt idx="77">
                  <c:v>15.7401839762689</c:v>
                </c:pt>
                <c:pt idx="78">
                  <c:v>13.680031452333001</c:v>
                </c:pt>
                <c:pt idx="79">
                  <c:v>15.940044263168</c:v>
                </c:pt>
                <c:pt idx="80">
                  <c:v>16.199995684731899</c:v>
                </c:pt>
                <c:pt idx="81">
                  <c:v>16.2580992205652</c:v>
                </c:pt>
                <c:pt idx="82">
                  <c:v>13.5999776303925</c:v>
                </c:pt>
                <c:pt idx="83">
                  <c:v>16.5999745729527</c:v>
                </c:pt>
                <c:pt idx="84">
                  <c:v>13.4299937981956</c:v>
                </c:pt>
                <c:pt idx="85">
                  <c:v>14.340016223225099</c:v>
                </c:pt>
                <c:pt idx="86">
                  <c:v>14.3500001125143</c:v>
                </c:pt>
                <c:pt idx="87">
                  <c:v>14.610001133395301</c:v>
                </c:pt>
                <c:pt idx="88">
                  <c:v>14.110023673218301</c:v>
                </c:pt>
                <c:pt idx="89">
                  <c:v>14.859988091246199</c:v>
                </c:pt>
                <c:pt idx="90">
                  <c:v>15.1081082835511</c:v>
                </c:pt>
                <c:pt idx="91">
                  <c:v>15.810011976027701</c:v>
                </c:pt>
                <c:pt idx="92">
                  <c:v>15.3700010362827</c:v>
                </c:pt>
                <c:pt idx="93">
                  <c:v>14.410033796735201</c:v>
                </c:pt>
                <c:pt idx="94">
                  <c:v>15.300633707013899</c:v>
                </c:pt>
                <c:pt idx="95">
                  <c:v>17.220023406504399</c:v>
                </c:pt>
                <c:pt idx="96">
                  <c:v>15.1299819194835</c:v>
                </c:pt>
                <c:pt idx="97">
                  <c:v>15.8899989192004</c:v>
                </c:pt>
                <c:pt idx="98">
                  <c:v>15.789945577804399</c:v>
                </c:pt>
                <c:pt idx="99">
                  <c:v>15.8402819800593</c:v>
                </c:pt>
                <c:pt idx="100">
                  <c:v>15.340022720333801</c:v>
                </c:pt>
                <c:pt idx="101">
                  <c:v>17.950018764832201</c:v>
                </c:pt>
                <c:pt idx="102">
                  <c:v>14.270047731358</c:v>
                </c:pt>
                <c:pt idx="103">
                  <c:v>14.3199742205218</c:v>
                </c:pt>
                <c:pt idx="104">
                  <c:v>15.229995207307599</c:v>
                </c:pt>
                <c:pt idx="105">
                  <c:v>15.638460259545701</c:v>
                </c:pt>
                <c:pt idx="106">
                  <c:v>15.1700026783806</c:v>
                </c:pt>
                <c:pt idx="107">
                  <c:v>15.530025641757399</c:v>
                </c:pt>
                <c:pt idx="108">
                  <c:v>14.491899831414701</c:v>
                </c:pt>
                <c:pt idx="109">
                  <c:v>15.8598228338704</c:v>
                </c:pt>
                <c:pt idx="110">
                  <c:v>16.850016564158601</c:v>
                </c:pt>
                <c:pt idx="111">
                  <c:v>13.179997868132</c:v>
                </c:pt>
                <c:pt idx="112">
                  <c:v>14.440039356685901</c:v>
                </c:pt>
                <c:pt idx="113">
                  <c:v>15.039959033712201</c:v>
                </c:pt>
                <c:pt idx="114">
                  <c:v>13.759999115313001</c:v>
                </c:pt>
                <c:pt idx="115">
                  <c:v>14.5300002903187</c:v>
                </c:pt>
                <c:pt idx="116">
                  <c:v>13.859991316552801</c:v>
                </c:pt>
                <c:pt idx="117">
                  <c:v>13.420074361198999</c:v>
                </c:pt>
                <c:pt idx="118">
                  <c:v>17.1893502279454</c:v>
                </c:pt>
                <c:pt idx="119">
                  <c:v>16.629974063670499</c:v>
                </c:pt>
                <c:pt idx="120">
                  <c:v>15.8299945816677</c:v>
                </c:pt>
                <c:pt idx="121">
                  <c:v>15.830005678795199</c:v>
                </c:pt>
                <c:pt idx="122">
                  <c:v>17.989968232237601</c:v>
                </c:pt>
                <c:pt idx="123">
                  <c:v>16.330010183351099</c:v>
                </c:pt>
                <c:pt idx="124">
                  <c:v>15.1699865791985</c:v>
                </c:pt>
                <c:pt idx="125">
                  <c:v>18.0600000047211</c:v>
                </c:pt>
                <c:pt idx="126">
                  <c:v>14.2202396869354</c:v>
                </c:pt>
                <c:pt idx="127">
                  <c:v>16.280005117487399</c:v>
                </c:pt>
                <c:pt idx="128">
                  <c:v>17.219998974727201</c:v>
                </c:pt>
                <c:pt idx="129">
                  <c:v>15.589965548430699</c:v>
                </c:pt>
                <c:pt idx="130">
                  <c:v>14.410014418310601</c:v>
                </c:pt>
                <c:pt idx="131">
                  <c:v>15.769994509393801</c:v>
                </c:pt>
                <c:pt idx="132">
                  <c:v>14.491899831414701</c:v>
                </c:pt>
                <c:pt idx="133">
                  <c:v>14.155614379985501</c:v>
                </c:pt>
                <c:pt idx="134">
                  <c:v>17.590000105938898</c:v>
                </c:pt>
                <c:pt idx="135">
                  <c:v>15.080018508624301</c:v>
                </c:pt>
                <c:pt idx="136">
                  <c:v>12.6400108818486</c:v>
                </c:pt>
                <c:pt idx="137">
                  <c:v>15.809998894626499</c:v>
                </c:pt>
                <c:pt idx="138">
                  <c:v>15.1081082835511</c:v>
                </c:pt>
                <c:pt idx="139">
                  <c:v>16.690047137081802</c:v>
                </c:pt>
                <c:pt idx="140">
                  <c:v>13.7299530886848</c:v>
                </c:pt>
                <c:pt idx="141">
                  <c:v>14.739989989988199</c:v>
                </c:pt>
                <c:pt idx="142">
                  <c:v>13.9299965935493</c:v>
                </c:pt>
                <c:pt idx="143">
                  <c:v>16.509969732362801</c:v>
                </c:pt>
                <c:pt idx="144">
                  <c:v>17.6224349435367</c:v>
                </c:pt>
                <c:pt idx="145">
                  <c:v>15.9364716059924</c:v>
                </c:pt>
                <c:pt idx="146">
                  <c:v>15.3788235148228</c:v>
                </c:pt>
                <c:pt idx="147">
                  <c:v>16.5720850602562</c:v>
                </c:pt>
                <c:pt idx="148">
                  <c:v>18.819715466421901</c:v>
                </c:pt>
                <c:pt idx="149">
                  <c:v>19.1915779620882</c:v>
                </c:pt>
                <c:pt idx="150">
                  <c:v>18.056669476654498</c:v>
                </c:pt>
                <c:pt idx="151">
                  <c:v>19.977410539878299</c:v>
                </c:pt>
                <c:pt idx="152">
                  <c:v>19.146600299417202</c:v>
                </c:pt>
                <c:pt idx="153">
                  <c:v>16.7560935106473</c:v>
                </c:pt>
                <c:pt idx="154">
                  <c:v>15.855746894938999</c:v>
                </c:pt>
                <c:pt idx="155">
                  <c:v>17.700416113910801</c:v>
                </c:pt>
                <c:pt idx="156">
                  <c:v>21.381006627820799</c:v>
                </c:pt>
                <c:pt idx="157">
                  <c:v>22.679607209057998</c:v>
                </c:pt>
                <c:pt idx="158">
                  <c:v>21.0608246204262</c:v>
                </c:pt>
                <c:pt idx="159">
                  <c:v>21.585942542263101</c:v>
                </c:pt>
                <c:pt idx="160">
                  <c:v>17.181802028305</c:v>
                </c:pt>
                <c:pt idx="161">
                  <c:v>15.516246987971201</c:v>
                </c:pt>
                <c:pt idx="162">
                  <c:v>14.803030418936601</c:v>
                </c:pt>
                <c:pt idx="163">
                  <c:v>15.9963905736592</c:v>
                </c:pt>
                <c:pt idx="164">
                  <c:v>17.819471027144299</c:v>
                </c:pt>
                <c:pt idx="165">
                  <c:v>17.067987682939599</c:v>
                </c:pt>
                <c:pt idx="166">
                  <c:v>15.097195056084001</c:v>
                </c:pt>
                <c:pt idx="167">
                  <c:v>17.495159166907499</c:v>
                </c:pt>
                <c:pt idx="168">
                  <c:v>18.983425293445801</c:v>
                </c:pt>
                <c:pt idx="169">
                  <c:v>16.593343422528601</c:v>
                </c:pt>
                <c:pt idx="170">
                  <c:v>15.447435750199199</c:v>
                </c:pt>
                <c:pt idx="171">
                  <c:v>17.177467974450899</c:v>
                </c:pt>
                <c:pt idx="172">
                  <c:v>20.346388780226899</c:v>
                </c:pt>
                <c:pt idx="173">
                  <c:v>20.482563993196599</c:v>
                </c:pt>
                <c:pt idx="174">
                  <c:v>18.024202509464999</c:v>
                </c:pt>
                <c:pt idx="175">
                  <c:v>19.0377887842216</c:v>
                </c:pt>
                <c:pt idx="176">
                  <c:v>16.688025500002102</c:v>
                </c:pt>
                <c:pt idx="177">
                  <c:v>15.160463028837199</c:v>
                </c:pt>
                <c:pt idx="178">
                  <c:v>14.446683491520799</c:v>
                </c:pt>
                <c:pt idx="179">
                  <c:v>15.758859312633501</c:v>
                </c:pt>
                <c:pt idx="180">
                  <c:v>17.186188252212201</c:v>
                </c:pt>
                <c:pt idx="181">
                  <c:v>15.255864534082001</c:v>
                </c:pt>
                <c:pt idx="182">
                  <c:v>12.351149437832801</c:v>
                </c:pt>
                <c:pt idx="183">
                  <c:v>15.1243229964759</c:v>
                </c:pt>
                <c:pt idx="184">
                  <c:v>18.763646954028999</c:v>
                </c:pt>
                <c:pt idx="185">
                  <c:v>16.493017573937902</c:v>
                </c:pt>
                <c:pt idx="186">
                  <c:v>15.257386345156799</c:v>
                </c:pt>
                <c:pt idx="187">
                  <c:v>16.9903872473357</c:v>
                </c:pt>
                <c:pt idx="188">
                  <c:v>19.673734292932402</c:v>
                </c:pt>
                <c:pt idx="189">
                  <c:v>18.590235398874601</c:v>
                </c:pt>
                <c:pt idx="190">
                  <c:v>15.1952636409598</c:v>
                </c:pt>
                <c:pt idx="191">
                  <c:v>16.598093428641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50-704F-951A-3BDA3D142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028032"/>
        <c:axId val="192030208"/>
      </c:scatterChart>
      <c:valAx>
        <c:axId val="192028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Observed </a:t>
                </a:r>
                <a:r>
                  <a:rPr lang="en-GB"/>
                  <a:t>Fruit </a:t>
                </a:r>
                <a:r>
                  <a:rPr lang="en-US"/>
                  <a:t>Potassium (%) </a:t>
                </a:r>
                <a:endParaRPr lang="en-GB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92030208"/>
        <c:crosses val="autoZero"/>
        <c:crossBetween val="midCat"/>
      </c:valAx>
      <c:valAx>
        <c:axId val="1920302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Predicted </a:t>
                </a:r>
                <a:r>
                  <a:rPr lang="en-GB"/>
                  <a:t>Fruit</a:t>
                </a:r>
                <a:r>
                  <a:rPr lang="en-US"/>
                  <a:t> Potassium (%)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920280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'Soil Potassium'!$AC$1</c:f>
              <c:strCache>
                <c:ptCount val="1"/>
                <c:pt idx="0">
                  <c:v>Leaf Potassium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15031277777777777"/>
                  <c:y val="-9.1426071741032371E-4"/>
                </c:manualLayout>
              </c:layout>
              <c:numFmt formatCode="General" sourceLinked="0"/>
            </c:trendlineLbl>
          </c:trendline>
          <c:trendline>
            <c:trendlineType val="linear"/>
            <c:dispRSqr val="0"/>
            <c:dispEq val="0"/>
          </c:trendline>
          <c:xVal>
            <c:numRef>
              <c:f>'Soil Potassium'!$W$2:$W$193</c:f>
              <c:numCache>
                <c:formatCode>0.00</c:formatCode>
                <c:ptCount val="192"/>
                <c:pt idx="0">
                  <c:v>10.860000000000001</c:v>
                </c:pt>
                <c:pt idx="1">
                  <c:v>9.7199999999999989</c:v>
                </c:pt>
                <c:pt idx="2">
                  <c:v>11.04</c:v>
                </c:pt>
                <c:pt idx="3">
                  <c:v>11.58</c:v>
                </c:pt>
                <c:pt idx="4">
                  <c:v>7.1999999999999993</c:v>
                </c:pt>
                <c:pt idx="5">
                  <c:v>12.804</c:v>
                </c:pt>
                <c:pt idx="6">
                  <c:v>9.9719999999999978</c:v>
                </c:pt>
                <c:pt idx="7">
                  <c:v>9.6</c:v>
                </c:pt>
                <c:pt idx="8">
                  <c:v>6.8999999999999995</c:v>
                </c:pt>
                <c:pt idx="9">
                  <c:v>8.8439999999999994</c:v>
                </c:pt>
                <c:pt idx="10">
                  <c:v>10.836</c:v>
                </c:pt>
                <c:pt idx="11">
                  <c:v>11.28</c:v>
                </c:pt>
                <c:pt idx="12">
                  <c:v>6.7680000000000007</c:v>
                </c:pt>
                <c:pt idx="13">
                  <c:v>9.6</c:v>
                </c:pt>
                <c:pt idx="14">
                  <c:v>13.043999999999999</c:v>
                </c:pt>
                <c:pt idx="15">
                  <c:v>10.488</c:v>
                </c:pt>
                <c:pt idx="16">
                  <c:v>8.1</c:v>
                </c:pt>
                <c:pt idx="17">
                  <c:v>7.1760000000000002</c:v>
                </c:pt>
                <c:pt idx="18">
                  <c:v>9.1920000000000002</c:v>
                </c:pt>
                <c:pt idx="19">
                  <c:v>10.331999999999999</c:v>
                </c:pt>
                <c:pt idx="20">
                  <c:v>8.8199999999999985</c:v>
                </c:pt>
                <c:pt idx="21">
                  <c:v>11.4</c:v>
                </c:pt>
                <c:pt idx="22">
                  <c:v>10.128000000000002</c:v>
                </c:pt>
                <c:pt idx="23">
                  <c:v>11.4</c:v>
                </c:pt>
                <c:pt idx="24">
                  <c:v>12.719999999999999</c:v>
                </c:pt>
                <c:pt idx="25">
                  <c:v>10.944000000000001</c:v>
                </c:pt>
                <c:pt idx="26">
                  <c:v>11.4</c:v>
                </c:pt>
                <c:pt idx="27">
                  <c:v>12.407999999999999</c:v>
                </c:pt>
                <c:pt idx="28">
                  <c:v>9.1559999999999988</c:v>
                </c:pt>
                <c:pt idx="29">
                  <c:v>13.799999999999999</c:v>
                </c:pt>
                <c:pt idx="30">
                  <c:v>9.1199999999999992</c:v>
                </c:pt>
                <c:pt idx="31">
                  <c:v>9</c:v>
                </c:pt>
                <c:pt idx="32">
                  <c:v>7.1999999999999993</c:v>
                </c:pt>
                <c:pt idx="33">
                  <c:v>8.4</c:v>
                </c:pt>
                <c:pt idx="34">
                  <c:v>11.52</c:v>
                </c:pt>
                <c:pt idx="35">
                  <c:v>12.360000000000001</c:v>
                </c:pt>
                <c:pt idx="36">
                  <c:v>7.548</c:v>
                </c:pt>
                <c:pt idx="37">
                  <c:v>8.8439999999999994</c:v>
                </c:pt>
                <c:pt idx="38">
                  <c:v>12.48</c:v>
                </c:pt>
                <c:pt idx="39">
                  <c:v>11.507999999999999</c:v>
                </c:pt>
                <c:pt idx="40">
                  <c:v>6.78</c:v>
                </c:pt>
                <c:pt idx="41">
                  <c:v>6.4319999999999995</c:v>
                </c:pt>
                <c:pt idx="42">
                  <c:v>8.0399999999999991</c:v>
                </c:pt>
                <c:pt idx="43">
                  <c:v>10.799999999999999</c:v>
                </c:pt>
                <c:pt idx="44">
                  <c:v>10.799999999999999</c:v>
                </c:pt>
                <c:pt idx="45">
                  <c:v>12.443999999999999</c:v>
                </c:pt>
                <c:pt idx="46">
                  <c:v>10.404</c:v>
                </c:pt>
                <c:pt idx="47">
                  <c:v>12.156000000000001</c:v>
                </c:pt>
                <c:pt idx="48">
                  <c:v>12.6</c:v>
                </c:pt>
                <c:pt idx="49">
                  <c:v>9.6239999999999988</c:v>
                </c:pt>
                <c:pt idx="50">
                  <c:v>10.895999999999999</c:v>
                </c:pt>
                <c:pt idx="51">
                  <c:v>12.78</c:v>
                </c:pt>
                <c:pt idx="52">
                  <c:v>7.5719999999999992</c:v>
                </c:pt>
                <c:pt idx="53">
                  <c:v>13.2</c:v>
                </c:pt>
                <c:pt idx="54">
                  <c:v>9.24</c:v>
                </c:pt>
                <c:pt idx="55">
                  <c:v>9.6</c:v>
                </c:pt>
                <c:pt idx="56">
                  <c:v>7.8</c:v>
                </c:pt>
                <c:pt idx="57">
                  <c:v>9.18</c:v>
                </c:pt>
                <c:pt idx="58">
                  <c:v>9.9600000000000009</c:v>
                </c:pt>
                <c:pt idx="59">
                  <c:v>11.544</c:v>
                </c:pt>
                <c:pt idx="60">
                  <c:v>6.6</c:v>
                </c:pt>
                <c:pt idx="61">
                  <c:v>8.8800000000000008</c:v>
                </c:pt>
                <c:pt idx="62">
                  <c:v>12.42</c:v>
                </c:pt>
                <c:pt idx="63">
                  <c:v>10.799999999999999</c:v>
                </c:pt>
                <c:pt idx="64">
                  <c:v>6.78</c:v>
                </c:pt>
                <c:pt idx="65">
                  <c:v>6.48</c:v>
                </c:pt>
                <c:pt idx="66">
                  <c:v>8.8800000000000008</c:v>
                </c:pt>
                <c:pt idx="67">
                  <c:v>10.799999999999999</c:v>
                </c:pt>
                <c:pt idx="68">
                  <c:v>8.4</c:v>
                </c:pt>
                <c:pt idx="69">
                  <c:v>12.6</c:v>
                </c:pt>
                <c:pt idx="70">
                  <c:v>10.031999999999998</c:v>
                </c:pt>
                <c:pt idx="71">
                  <c:v>12</c:v>
                </c:pt>
                <c:pt idx="72">
                  <c:v>7.5</c:v>
                </c:pt>
                <c:pt idx="73">
                  <c:v>9.7999999999999989</c:v>
                </c:pt>
                <c:pt idx="74">
                  <c:v>8.1999999999999993</c:v>
                </c:pt>
                <c:pt idx="75">
                  <c:v>6.9</c:v>
                </c:pt>
                <c:pt idx="76">
                  <c:v>7.6000000000000005</c:v>
                </c:pt>
                <c:pt idx="77">
                  <c:v>8</c:v>
                </c:pt>
                <c:pt idx="78">
                  <c:v>6.8</c:v>
                </c:pt>
                <c:pt idx="79">
                  <c:v>7.6000000000000005</c:v>
                </c:pt>
                <c:pt idx="80">
                  <c:v>8.6</c:v>
                </c:pt>
                <c:pt idx="81">
                  <c:v>7.9</c:v>
                </c:pt>
                <c:pt idx="82">
                  <c:v>7.2</c:v>
                </c:pt>
                <c:pt idx="83">
                  <c:v>10.5</c:v>
                </c:pt>
                <c:pt idx="84">
                  <c:v>7.05</c:v>
                </c:pt>
                <c:pt idx="85">
                  <c:v>8.1</c:v>
                </c:pt>
                <c:pt idx="86">
                  <c:v>9.1999999999999993</c:v>
                </c:pt>
                <c:pt idx="87">
                  <c:v>7.65</c:v>
                </c:pt>
                <c:pt idx="88">
                  <c:v>6</c:v>
                </c:pt>
                <c:pt idx="89">
                  <c:v>8.67</c:v>
                </c:pt>
                <c:pt idx="90">
                  <c:v>8.3099999999999987</c:v>
                </c:pt>
                <c:pt idx="91">
                  <c:v>8</c:v>
                </c:pt>
                <c:pt idx="92">
                  <c:v>5.75</c:v>
                </c:pt>
                <c:pt idx="93">
                  <c:v>7.37</c:v>
                </c:pt>
                <c:pt idx="94">
                  <c:v>9.0300000000000011</c:v>
                </c:pt>
                <c:pt idx="95">
                  <c:v>9.4</c:v>
                </c:pt>
                <c:pt idx="96">
                  <c:v>7.7</c:v>
                </c:pt>
                <c:pt idx="97">
                  <c:v>8</c:v>
                </c:pt>
                <c:pt idx="98">
                  <c:v>8.6999999999999993</c:v>
                </c:pt>
                <c:pt idx="99">
                  <c:v>7.1000000000000005</c:v>
                </c:pt>
                <c:pt idx="100">
                  <c:v>7.7</c:v>
                </c:pt>
                <c:pt idx="101">
                  <c:v>9.2999999999999989</c:v>
                </c:pt>
                <c:pt idx="102">
                  <c:v>7.2</c:v>
                </c:pt>
                <c:pt idx="103">
                  <c:v>6.1000000000000005</c:v>
                </c:pt>
                <c:pt idx="104">
                  <c:v>8.4</c:v>
                </c:pt>
                <c:pt idx="105">
                  <c:v>8.6</c:v>
                </c:pt>
                <c:pt idx="106">
                  <c:v>8.8999999999999986</c:v>
                </c:pt>
                <c:pt idx="107">
                  <c:v>9</c:v>
                </c:pt>
                <c:pt idx="108">
                  <c:v>8.6</c:v>
                </c:pt>
                <c:pt idx="109">
                  <c:v>9.120000000000001</c:v>
                </c:pt>
                <c:pt idx="110">
                  <c:v>9.5</c:v>
                </c:pt>
                <c:pt idx="111">
                  <c:v>8.34</c:v>
                </c:pt>
                <c:pt idx="112">
                  <c:v>7.63</c:v>
                </c:pt>
                <c:pt idx="113">
                  <c:v>9.5</c:v>
                </c:pt>
                <c:pt idx="114">
                  <c:v>7.6</c:v>
                </c:pt>
                <c:pt idx="115">
                  <c:v>7.5</c:v>
                </c:pt>
                <c:pt idx="116">
                  <c:v>6</c:v>
                </c:pt>
                <c:pt idx="117">
                  <c:v>7</c:v>
                </c:pt>
                <c:pt idx="118">
                  <c:v>9.6</c:v>
                </c:pt>
                <c:pt idx="119">
                  <c:v>10.3</c:v>
                </c:pt>
                <c:pt idx="120">
                  <c:v>8.6999999999999993</c:v>
                </c:pt>
                <c:pt idx="121">
                  <c:v>8</c:v>
                </c:pt>
                <c:pt idx="122">
                  <c:v>9.9</c:v>
                </c:pt>
                <c:pt idx="123">
                  <c:v>7.8</c:v>
                </c:pt>
                <c:pt idx="124">
                  <c:v>8.1</c:v>
                </c:pt>
                <c:pt idx="125">
                  <c:v>10</c:v>
                </c:pt>
                <c:pt idx="126">
                  <c:v>6.7</c:v>
                </c:pt>
                <c:pt idx="127">
                  <c:v>8.2999999999999989</c:v>
                </c:pt>
                <c:pt idx="128">
                  <c:v>9.3999999999999986</c:v>
                </c:pt>
                <c:pt idx="129">
                  <c:v>8.1</c:v>
                </c:pt>
                <c:pt idx="130">
                  <c:v>7.9</c:v>
                </c:pt>
                <c:pt idx="131">
                  <c:v>9.5</c:v>
                </c:pt>
                <c:pt idx="132">
                  <c:v>8.5</c:v>
                </c:pt>
                <c:pt idx="133">
                  <c:v>8.02</c:v>
                </c:pt>
                <c:pt idx="134">
                  <c:v>9.08</c:v>
                </c:pt>
                <c:pt idx="135">
                  <c:v>8.65</c:v>
                </c:pt>
                <c:pt idx="136">
                  <c:v>6.31</c:v>
                </c:pt>
                <c:pt idx="137">
                  <c:v>9</c:v>
                </c:pt>
                <c:pt idx="138">
                  <c:v>7.7</c:v>
                </c:pt>
                <c:pt idx="139">
                  <c:v>8</c:v>
                </c:pt>
                <c:pt idx="140">
                  <c:v>6.5</c:v>
                </c:pt>
                <c:pt idx="141">
                  <c:v>7.65</c:v>
                </c:pt>
                <c:pt idx="142">
                  <c:v>8.3000000000000007</c:v>
                </c:pt>
                <c:pt idx="143">
                  <c:v>9.620000000000001</c:v>
                </c:pt>
                <c:pt idx="144">
                  <c:v>8.7616574810307899</c:v>
                </c:pt>
                <c:pt idx="145">
                  <c:v>8.1761489626095898</c:v>
                </c:pt>
                <c:pt idx="146">
                  <c:v>8.6591491537528107</c:v>
                </c:pt>
                <c:pt idx="147">
                  <c:v>9.5090674137299391</c:v>
                </c:pt>
                <c:pt idx="148">
                  <c:v>9.6116033734196407</c:v>
                </c:pt>
                <c:pt idx="149">
                  <c:v>10.1788380398747</c:v>
                </c:pt>
                <c:pt idx="150">
                  <c:v>10.153695806418799</c:v>
                </c:pt>
                <c:pt idx="151">
                  <c:v>9.3590219235373304</c:v>
                </c:pt>
                <c:pt idx="152">
                  <c:v>9.5390934587284608</c:v>
                </c:pt>
                <c:pt idx="153">
                  <c:v>8.8157100946754596</c:v>
                </c:pt>
                <c:pt idx="154">
                  <c:v>8.9188485053763795</c:v>
                </c:pt>
                <c:pt idx="155">
                  <c:v>10.6835809978601</c:v>
                </c:pt>
                <c:pt idx="156">
                  <c:v>12.109690187442499</c:v>
                </c:pt>
                <c:pt idx="157">
                  <c:v>12.4539424455042</c:v>
                </c:pt>
                <c:pt idx="158">
                  <c:v>10.7755639836213</c:v>
                </c:pt>
                <c:pt idx="159">
                  <c:v>8.8136182942244403</c:v>
                </c:pt>
                <c:pt idx="160">
                  <c:v>9.0843729528659694</c:v>
                </c:pt>
                <c:pt idx="161">
                  <c:v>8.0587702075116994</c:v>
                </c:pt>
                <c:pt idx="162">
                  <c:v>8.3877424681358406</c:v>
                </c:pt>
                <c:pt idx="163">
                  <c:v>9.16923169724571</c:v>
                </c:pt>
                <c:pt idx="164">
                  <c:v>9.0416574738446105</c:v>
                </c:pt>
                <c:pt idx="165">
                  <c:v>9.0822880546510802</c:v>
                </c:pt>
                <c:pt idx="166">
                  <c:v>7.9823356280948499</c:v>
                </c:pt>
                <c:pt idx="167">
                  <c:v>5.3708517276008303</c:v>
                </c:pt>
                <c:pt idx="168">
                  <c:v>10.2197284752746</c:v>
                </c:pt>
                <c:pt idx="169">
                  <c:v>9.0442614986222196</c:v>
                </c:pt>
                <c:pt idx="170">
                  <c:v>8.9226576093369001</c:v>
                </c:pt>
                <c:pt idx="171">
                  <c:v>10.5351449006411</c:v>
                </c:pt>
                <c:pt idx="172">
                  <c:v>11.675719723278201</c:v>
                </c:pt>
                <c:pt idx="173">
                  <c:v>11.4735387848995</c:v>
                </c:pt>
                <c:pt idx="174">
                  <c:v>8.7164669593234301</c:v>
                </c:pt>
                <c:pt idx="175">
                  <c:v>4.9294938142142399</c:v>
                </c:pt>
                <c:pt idx="176">
                  <c:v>9.2662962867288403</c:v>
                </c:pt>
                <c:pt idx="177">
                  <c:v>7.9102595329222201</c:v>
                </c:pt>
                <c:pt idx="178">
                  <c:v>8.2611467952828406</c:v>
                </c:pt>
                <c:pt idx="179">
                  <c:v>9.1316031138302804</c:v>
                </c:pt>
                <c:pt idx="180">
                  <c:v>8.8360891603387497</c:v>
                </c:pt>
                <c:pt idx="181">
                  <c:v>8.3052999897471906</c:v>
                </c:pt>
                <c:pt idx="182">
                  <c:v>6.0361099331425301</c:v>
                </c:pt>
                <c:pt idx="183">
                  <c:v>1.5265926942966399</c:v>
                </c:pt>
                <c:pt idx="184">
                  <c:v>10.75758905184</c:v>
                </c:pt>
                <c:pt idx="185">
                  <c:v>9.2399823357936199</c:v>
                </c:pt>
                <c:pt idx="186">
                  <c:v>9.0703414036851697</c:v>
                </c:pt>
                <c:pt idx="187">
                  <c:v>10.686129295918301</c:v>
                </c:pt>
                <c:pt idx="188">
                  <c:v>11.6006239497128</c:v>
                </c:pt>
                <c:pt idx="189">
                  <c:v>10.807531224879201</c:v>
                </c:pt>
                <c:pt idx="190">
                  <c:v>6.8805674006620601</c:v>
                </c:pt>
                <c:pt idx="191">
                  <c:v>1.18970728683535</c:v>
                </c:pt>
              </c:numCache>
            </c:numRef>
          </c:xVal>
          <c:yVal>
            <c:numRef>
              <c:f>'Soil Potassium'!$AC$2:$AC$193</c:f>
              <c:numCache>
                <c:formatCode>General</c:formatCode>
                <c:ptCount val="192"/>
                <c:pt idx="0">
                  <c:v>10.809999624441</c:v>
                </c:pt>
                <c:pt idx="1">
                  <c:v>9.7700006050249293</c:v>
                </c:pt>
                <c:pt idx="2">
                  <c:v>11.09189947002</c:v>
                </c:pt>
                <c:pt idx="3">
                  <c:v>11.529999211099399</c:v>
                </c:pt>
                <c:pt idx="4">
                  <c:v>7.5181230464461901</c:v>
                </c:pt>
                <c:pt idx="5">
                  <c:v>12.8518995150883</c:v>
                </c:pt>
                <c:pt idx="6">
                  <c:v>9.1886726719129008</c:v>
                </c:pt>
                <c:pt idx="7">
                  <c:v>9.0518996880222193</c:v>
                </c:pt>
                <c:pt idx="8">
                  <c:v>7.74810004700044</c:v>
                </c:pt>
                <c:pt idx="9">
                  <c:v>8.8900003930797293</c:v>
                </c:pt>
                <c:pt idx="10">
                  <c:v>10.011896503231</c:v>
                </c:pt>
                <c:pt idx="11">
                  <c:v>11.229987542370599</c:v>
                </c:pt>
                <c:pt idx="12">
                  <c:v>6.8200042248667101</c:v>
                </c:pt>
                <c:pt idx="13">
                  <c:v>9.6500008213916306</c:v>
                </c:pt>
                <c:pt idx="14">
                  <c:v>12.530045948765</c:v>
                </c:pt>
                <c:pt idx="15">
                  <c:v>10.4399960673761</c:v>
                </c:pt>
                <c:pt idx="16">
                  <c:v>8.0494321160776305</c:v>
                </c:pt>
                <c:pt idx="17">
                  <c:v>7.2300016830664502</c:v>
                </c:pt>
                <c:pt idx="18">
                  <c:v>9.2400017669956203</c:v>
                </c:pt>
                <c:pt idx="19">
                  <c:v>10.279998651943901</c:v>
                </c:pt>
                <c:pt idx="20">
                  <c:v>8.8700252489803901</c:v>
                </c:pt>
                <c:pt idx="21">
                  <c:v>11.4500029385038</c:v>
                </c:pt>
                <c:pt idx="22">
                  <c:v>10.079997001550099</c:v>
                </c:pt>
                <c:pt idx="23">
                  <c:v>11.349998506914901</c:v>
                </c:pt>
                <c:pt idx="24">
                  <c:v>12.6699982883249</c:v>
                </c:pt>
                <c:pt idx="25">
                  <c:v>10.9904709042072</c:v>
                </c:pt>
                <c:pt idx="26">
                  <c:v>11.09189947002</c:v>
                </c:pt>
                <c:pt idx="27">
                  <c:v>12.358206967035599</c:v>
                </c:pt>
                <c:pt idx="28">
                  <c:v>9.2101996531975399</c:v>
                </c:pt>
                <c:pt idx="29">
                  <c:v>13.748487691689601</c:v>
                </c:pt>
                <c:pt idx="30">
                  <c:v>9.1886726719129008</c:v>
                </c:pt>
                <c:pt idx="31">
                  <c:v>9.0518996880222193</c:v>
                </c:pt>
                <c:pt idx="32">
                  <c:v>7.2500012515456396</c:v>
                </c:pt>
                <c:pt idx="33">
                  <c:v>8.4500002660308002</c:v>
                </c:pt>
                <c:pt idx="34">
                  <c:v>11.4699988139685</c:v>
                </c:pt>
                <c:pt idx="35">
                  <c:v>12.309876029407601</c:v>
                </c:pt>
                <c:pt idx="36">
                  <c:v>6.8200042248667101</c:v>
                </c:pt>
                <c:pt idx="37">
                  <c:v>8.8299948579268506</c:v>
                </c:pt>
                <c:pt idx="38">
                  <c:v>12.530045948765</c:v>
                </c:pt>
                <c:pt idx="39">
                  <c:v>11.459998564054199</c:v>
                </c:pt>
                <c:pt idx="40">
                  <c:v>6.8300801280983698</c:v>
                </c:pt>
                <c:pt idx="41">
                  <c:v>6.4800044990659602</c:v>
                </c:pt>
                <c:pt idx="42">
                  <c:v>8.0900016061050408</c:v>
                </c:pt>
                <c:pt idx="43">
                  <c:v>10.749997185487199</c:v>
                </c:pt>
                <c:pt idx="44">
                  <c:v>10.749963117645001</c:v>
                </c:pt>
                <c:pt idx="45">
                  <c:v>12.389993195883999</c:v>
                </c:pt>
                <c:pt idx="46">
                  <c:v>10.3873369370157</c:v>
                </c:pt>
                <c:pt idx="47">
                  <c:v>12.1099952306317</c:v>
                </c:pt>
                <c:pt idx="48">
                  <c:v>12.549999322987301</c:v>
                </c:pt>
                <c:pt idx="49">
                  <c:v>9.56999943543134</c:v>
                </c:pt>
                <c:pt idx="50">
                  <c:v>10.8499992582116</c:v>
                </c:pt>
                <c:pt idx="51">
                  <c:v>12.830000094311799</c:v>
                </c:pt>
                <c:pt idx="52">
                  <c:v>7.5181230464461901</c:v>
                </c:pt>
                <c:pt idx="53">
                  <c:v>12.8518995150883</c:v>
                </c:pt>
                <c:pt idx="54">
                  <c:v>9.1886726719129008</c:v>
                </c:pt>
                <c:pt idx="55">
                  <c:v>9.63645397958663</c:v>
                </c:pt>
                <c:pt idx="56">
                  <c:v>7.74810004700044</c:v>
                </c:pt>
                <c:pt idx="57">
                  <c:v>9.1299996668004404</c:v>
                </c:pt>
                <c:pt idx="58">
                  <c:v>10.011896503231</c:v>
                </c:pt>
                <c:pt idx="59">
                  <c:v>11.4899497284706</c:v>
                </c:pt>
                <c:pt idx="60">
                  <c:v>6.8200042248667101</c:v>
                </c:pt>
                <c:pt idx="61">
                  <c:v>8.8299948579268506</c:v>
                </c:pt>
                <c:pt idx="62">
                  <c:v>12.530045948765</c:v>
                </c:pt>
                <c:pt idx="63">
                  <c:v>10.8500029368934</c:v>
                </c:pt>
                <c:pt idx="64">
                  <c:v>6.72987493299755</c:v>
                </c:pt>
                <c:pt idx="65">
                  <c:v>6.5300001625258499</c:v>
                </c:pt>
                <c:pt idx="66">
                  <c:v>8.9300068742590497</c:v>
                </c:pt>
                <c:pt idx="67">
                  <c:v>10.850004942269701</c:v>
                </c:pt>
                <c:pt idx="68">
                  <c:v>8.3499956008665599</c:v>
                </c:pt>
                <c:pt idx="69">
                  <c:v>12.5499932411174</c:v>
                </c:pt>
                <c:pt idx="70">
                  <c:v>10.0800074043092</c:v>
                </c:pt>
                <c:pt idx="71">
                  <c:v>11.949999456876</c:v>
                </c:pt>
                <c:pt idx="72">
                  <c:v>7.5501704319793603</c:v>
                </c:pt>
                <c:pt idx="73">
                  <c:v>9.7499976304047298</c:v>
                </c:pt>
                <c:pt idx="74">
                  <c:v>8.1499314666910401</c:v>
                </c:pt>
                <c:pt idx="75">
                  <c:v>6.9500258240563202</c:v>
                </c:pt>
                <c:pt idx="76">
                  <c:v>7.5497500262255697</c:v>
                </c:pt>
                <c:pt idx="77">
                  <c:v>8.0509047194966108</c:v>
                </c:pt>
                <c:pt idx="78">
                  <c:v>6.8500465664985102</c:v>
                </c:pt>
                <c:pt idx="79">
                  <c:v>7.6503400022181003</c:v>
                </c:pt>
                <c:pt idx="80">
                  <c:v>8.5499682991572694</c:v>
                </c:pt>
                <c:pt idx="81">
                  <c:v>9.7588696478761001</c:v>
                </c:pt>
                <c:pt idx="82">
                  <c:v>7.14993321137122</c:v>
                </c:pt>
                <c:pt idx="83">
                  <c:v>10.4498643024773</c:v>
                </c:pt>
                <c:pt idx="84">
                  <c:v>6.9997214800791197</c:v>
                </c:pt>
                <c:pt idx="85">
                  <c:v>8.0490754466424494</c:v>
                </c:pt>
                <c:pt idx="86">
                  <c:v>9.2500033944078304</c:v>
                </c:pt>
                <c:pt idx="87">
                  <c:v>7.5999094333559896</c:v>
                </c:pt>
                <c:pt idx="88">
                  <c:v>6.0506343966920202</c:v>
                </c:pt>
                <c:pt idx="89">
                  <c:v>8.6199792969763802</c:v>
                </c:pt>
                <c:pt idx="90">
                  <c:v>8.2582077600482506</c:v>
                </c:pt>
                <c:pt idx="91">
                  <c:v>8.0501217135162495</c:v>
                </c:pt>
                <c:pt idx="92">
                  <c:v>5.8000027186441496</c:v>
                </c:pt>
                <c:pt idx="93">
                  <c:v>7.4201985624874096</c:v>
                </c:pt>
                <c:pt idx="94">
                  <c:v>9.0812807935521302</c:v>
                </c:pt>
                <c:pt idx="95">
                  <c:v>9.4503662293242705</c:v>
                </c:pt>
                <c:pt idx="96">
                  <c:v>7.6499058982944996</c:v>
                </c:pt>
                <c:pt idx="97">
                  <c:v>8.0500165694888199</c:v>
                </c:pt>
                <c:pt idx="98">
                  <c:v>8.6495809452689905</c:v>
                </c:pt>
                <c:pt idx="99">
                  <c:v>7.1615552110095697</c:v>
                </c:pt>
                <c:pt idx="100">
                  <c:v>7.6497567478116197</c:v>
                </c:pt>
                <c:pt idx="101">
                  <c:v>9.35005730259142</c:v>
                </c:pt>
                <c:pt idx="102">
                  <c:v>7.2503079436778997</c:v>
                </c:pt>
                <c:pt idx="103">
                  <c:v>6.0497838681148304</c:v>
                </c:pt>
                <c:pt idx="104">
                  <c:v>8.3499859621688</c:v>
                </c:pt>
                <c:pt idx="105">
                  <c:v>8.5488948896017298</c:v>
                </c:pt>
                <c:pt idx="106">
                  <c:v>8.9500026918454196</c:v>
                </c:pt>
                <c:pt idx="107">
                  <c:v>9.0500950548280201</c:v>
                </c:pt>
                <c:pt idx="108">
                  <c:v>8.5500024263995797</c:v>
                </c:pt>
                <c:pt idx="109">
                  <c:v>9.0696440012558703</c:v>
                </c:pt>
                <c:pt idx="110">
                  <c:v>9.4499149972673706</c:v>
                </c:pt>
                <c:pt idx="111">
                  <c:v>8.2899829273051697</c:v>
                </c:pt>
                <c:pt idx="112">
                  <c:v>7.6803956620053002</c:v>
                </c:pt>
                <c:pt idx="113">
                  <c:v>9.4495617282188302</c:v>
                </c:pt>
                <c:pt idx="114">
                  <c:v>7.6500529975853704</c:v>
                </c:pt>
                <c:pt idx="115">
                  <c:v>7.4499986307070598</c:v>
                </c:pt>
                <c:pt idx="116">
                  <c:v>5.9499808171060398</c:v>
                </c:pt>
                <c:pt idx="117">
                  <c:v>7.0501124910064599</c:v>
                </c:pt>
                <c:pt idx="118">
                  <c:v>9.5486750003739598</c:v>
                </c:pt>
                <c:pt idx="119">
                  <c:v>10.249945289652199</c:v>
                </c:pt>
                <c:pt idx="120">
                  <c:v>8.6499226877772006</c:v>
                </c:pt>
                <c:pt idx="121">
                  <c:v>8.05007702319487</c:v>
                </c:pt>
                <c:pt idx="122">
                  <c:v>9.84975306738197</c:v>
                </c:pt>
                <c:pt idx="123">
                  <c:v>7.8501536181229703</c:v>
                </c:pt>
                <c:pt idx="124">
                  <c:v>8.1501662504444301</c:v>
                </c:pt>
                <c:pt idx="125">
                  <c:v>9.9499997656881796</c:v>
                </c:pt>
                <c:pt idx="126">
                  <c:v>6.7511838150564802</c:v>
                </c:pt>
                <c:pt idx="127">
                  <c:v>8.3500219953917991</c:v>
                </c:pt>
                <c:pt idx="128">
                  <c:v>9.34999342889218</c:v>
                </c:pt>
                <c:pt idx="129">
                  <c:v>8.1500205768802196</c:v>
                </c:pt>
                <c:pt idx="130">
                  <c:v>7.9500319998153799</c:v>
                </c:pt>
                <c:pt idx="131">
                  <c:v>9.4499736222586996</c:v>
                </c:pt>
                <c:pt idx="132">
                  <c:v>8.5500024263995797</c:v>
                </c:pt>
                <c:pt idx="133">
                  <c:v>8.0711499239643398</c:v>
                </c:pt>
                <c:pt idx="134">
                  <c:v>9.0299999263343391</c:v>
                </c:pt>
                <c:pt idx="135">
                  <c:v>8.7000248159749294</c:v>
                </c:pt>
                <c:pt idx="136">
                  <c:v>6.3601162274277696</c:v>
                </c:pt>
                <c:pt idx="137">
                  <c:v>8.9499350239679991</c:v>
                </c:pt>
                <c:pt idx="138">
                  <c:v>8.2582077600482506</c:v>
                </c:pt>
                <c:pt idx="139">
                  <c:v>8.0500418756807193</c:v>
                </c:pt>
                <c:pt idx="140">
                  <c:v>6.4498205000128799</c:v>
                </c:pt>
                <c:pt idx="141">
                  <c:v>7.5998973013877702</c:v>
                </c:pt>
                <c:pt idx="142">
                  <c:v>8.3500143304520105</c:v>
                </c:pt>
                <c:pt idx="143">
                  <c:v>9.5696290715069807</c:v>
                </c:pt>
                <c:pt idx="144">
                  <c:v>8.7616574810307899</c:v>
                </c:pt>
                <c:pt idx="145">
                  <c:v>8.1761489626095898</c:v>
                </c:pt>
                <c:pt idx="146">
                  <c:v>8.6591491537528107</c:v>
                </c:pt>
                <c:pt idx="147">
                  <c:v>9.5090674137299391</c:v>
                </c:pt>
                <c:pt idx="148">
                  <c:v>9.6116033734196407</c:v>
                </c:pt>
                <c:pt idx="149">
                  <c:v>10.1788380398747</c:v>
                </c:pt>
                <c:pt idx="150">
                  <c:v>10.153695806418799</c:v>
                </c:pt>
                <c:pt idx="151">
                  <c:v>9.3590219235373304</c:v>
                </c:pt>
                <c:pt idx="152">
                  <c:v>9.5390934587284608</c:v>
                </c:pt>
                <c:pt idx="153">
                  <c:v>8.8157100946754596</c:v>
                </c:pt>
                <c:pt idx="154">
                  <c:v>8.9188485053763795</c:v>
                </c:pt>
                <c:pt idx="155">
                  <c:v>10.6835809978601</c:v>
                </c:pt>
                <c:pt idx="156">
                  <c:v>12.109690187442499</c:v>
                </c:pt>
                <c:pt idx="157">
                  <c:v>12.4539424455042</c:v>
                </c:pt>
                <c:pt idx="158">
                  <c:v>10.7755639836213</c:v>
                </c:pt>
                <c:pt idx="159">
                  <c:v>8.8136182942244403</c:v>
                </c:pt>
                <c:pt idx="160">
                  <c:v>9.0843729528659694</c:v>
                </c:pt>
                <c:pt idx="161">
                  <c:v>8.0587702075116994</c:v>
                </c:pt>
                <c:pt idx="162">
                  <c:v>8.3877424681358406</c:v>
                </c:pt>
                <c:pt idx="163">
                  <c:v>9.16923169724571</c:v>
                </c:pt>
                <c:pt idx="164">
                  <c:v>9.0416574738446105</c:v>
                </c:pt>
                <c:pt idx="165">
                  <c:v>9.0822880546510802</c:v>
                </c:pt>
                <c:pt idx="166">
                  <c:v>7.9823356280948499</c:v>
                </c:pt>
                <c:pt idx="167">
                  <c:v>5.3708517276008303</c:v>
                </c:pt>
                <c:pt idx="168">
                  <c:v>10.2197284752746</c:v>
                </c:pt>
                <c:pt idx="169">
                  <c:v>9.0442614986222196</c:v>
                </c:pt>
                <c:pt idx="170">
                  <c:v>8.9226576093369001</c:v>
                </c:pt>
                <c:pt idx="171">
                  <c:v>10.5351449006411</c:v>
                </c:pt>
                <c:pt idx="172">
                  <c:v>11.675719723278201</c:v>
                </c:pt>
                <c:pt idx="173">
                  <c:v>11.4735387848995</c:v>
                </c:pt>
                <c:pt idx="174">
                  <c:v>8.7164669593234301</c:v>
                </c:pt>
                <c:pt idx="175">
                  <c:v>4.9294938142142399</c:v>
                </c:pt>
                <c:pt idx="176">
                  <c:v>9.2662962867288403</c:v>
                </c:pt>
                <c:pt idx="177">
                  <c:v>7.9102595329222201</c:v>
                </c:pt>
                <c:pt idx="178">
                  <c:v>8.2611467952828406</c:v>
                </c:pt>
                <c:pt idx="179">
                  <c:v>9.1316031138302804</c:v>
                </c:pt>
                <c:pt idx="180">
                  <c:v>8.8360891603387497</c:v>
                </c:pt>
                <c:pt idx="181">
                  <c:v>8.3052999897471906</c:v>
                </c:pt>
                <c:pt idx="182">
                  <c:v>6.0361099331425301</c:v>
                </c:pt>
                <c:pt idx="183">
                  <c:v>1.5265926942966399</c:v>
                </c:pt>
                <c:pt idx="184">
                  <c:v>10.75758905184</c:v>
                </c:pt>
                <c:pt idx="185">
                  <c:v>9.2399823357936199</c:v>
                </c:pt>
                <c:pt idx="186">
                  <c:v>9.0703414036851697</c:v>
                </c:pt>
                <c:pt idx="187">
                  <c:v>10.686129295918301</c:v>
                </c:pt>
                <c:pt idx="188">
                  <c:v>11.6006239497128</c:v>
                </c:pt>
                <c:pt idx="189">
                  <c:v>10.807531224879201</c:v>
                </c:pt>
                <c:pt idx="190">
                  <c:v>6.8805674006620601</c:v>
                </c:pt>
                <c:pt idx="191">
                  <c:v>1.18970728683535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255-7249-A149-A4D95EE2C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076416"/>
        <c:axId val="192086784"/>
      </c:scatterChart>
      <c:valAx>
        <c:axId val="19207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Observed </a:t>
                </a:r>
                <a:r>
                  <a:rPr lang="en-GB"/>
                  <a:t>Leaf </a:t>
                </a:r>
                <a:r>
                  <a:rPr lang="en-US"/>
                  <a:t>Potassium (%) </a:t>
                </a:r>
                <a:endParaRPr lang="en-GB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92086784"/>
        <c:crosses val="autoZero"/>
        <c:crossBetween val="midCat"/>
      </c:valAx>
      <c:valAx>
        <c:axId val="1920867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Predicted </a:t>
                </a:r>
                <a:r>
                  <a:rPr lang="en-GB"/>
                  <a:t> </a:t>
                </a:r>
                <a:r>
                  <a:rPr lang="en-US"/>
                  <a:t>Leaf Potassium (%)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920764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'Soil Potassium'!$AD$1</c:f>
              <c:strCache>
                <c:ptCount val="1"/>
                <c:pt idx="0">
                  <c:v>Root Potassium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17797111111111111"/>
                  <c:y val="-9.1426071741032371E-4"/>
                </c:manualLayout>
              </c:layout>
              <c:numFmt formatCode="General" sourceLinked="0"/>
            </c:trendlineLbl>
          </c:trendline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'Soil Potassium'!$X$2:$X$193</c:f>
              <c:numCache>
                <c:formatCode>0.00</c:formatCode>
                <c:ptCount val="192"/>
                <c:pt idx="0">
                  <c:v>14.16</c:v>
                </c:pt>
                <c:pt idx="1">
                  <c:v>14.879999999999999</c:v>
                </c:pt>
                <c:pt idx="2">
                  <c:v>16.559999999999999</c:v>
                </c:pt>
                <c:pt idx="3">
                  <c:v>12.012000000000002</c:v>
                </c:pt>
                <c:pt idx="4">
                  <c:v>16.295999999999999</c:v>
                </c:pt>
                <c:pt idx="5">
                  <c:v>7.4039999999999999</c:v>
                </c:pt>
                <c:pt idx="6">
                  <c:v>15.792</c:v>
                </c:pt>
                <c:pt idx="7">
                  <c:v>8.1</c:v>
                </c:pt>
                <c:pt idx="8">
                  <c:v>11.4</c:v>
                </c:pt>
                <c:pt idx="9">
                  <c:v>11.820000000000002</c:v>
                </c:pt>
                <c:pt idx="10">
                  <c:v>11.784000000000001</c:v>
                </c:pt>
                <c:pt idx="11">
                  <c:v>18.78</c:v>
                </c:pt>
                <c:pt idx="12">
                  <c:v>19.02</c:v>
                </c:pt>
                <c:pt idx="13">
                  <c:v>14.76</c:v>
                </c:pt>
                <c:pt idx="14">
                  <c:v>16.536000000000001</c:v>
                </c:pt>
                <c:pt idx="15">
                  <c:v>11.352</c:v>
                </c:pt>
                <c:pt idx="16">
                  <c:v>8.76</c:v>
                </c:pt>
                <c:pt idx="17">
                  <c:v>12.564</c:v>
                </c:pt>
                <c:pt idx="18">
                  <c:v>8.927999999999999</c:v>
                </c:pt>
                <c:pt idx="19">
                  <c:v>16.224</c:v>
                </c:pt>
                <c:pt idx="20">
                  <c:v>11.316000000000001</c:v>
                </c:pt>
                <c:pt idx="21">
                  <c:v>10.776</c:v>
                </c:pt>
                <c:pt idx="22">
                  <c:v>12.468</c:v>
                </c:pt>
                <c:pt idx="23">
                  <c:v>12.840000000000002</c:v>
                </c:pt>
                <c:pt idx="24">
                  <c:v>9.42</c:v>
                </c:pt>
                <c:pt idx="25">
                  <c:v>13.08</c:v>
                </c:pt>
                <c:pt idx="26">
                  <c:v>13.356</c:v>
                </c:pt>
                <c:pt idx="27">
                  <c:v>11.736000000000001</c:v>
                </c:pt>
                <c:pt idx="28">
                  <c:v>14.916</c:v>
                </c:pt>
                <c:pt idx="29">
                  <c:v>7.7880000000000003</c:v>
                </c:pt>
                <c:pt idx="30">
                  <c:v>12.084</c:v>
                </c:pt>
                <c:pt idx="31">
                  <c:v>6.5039999999999996</c:v>
                </c:pt>
                <c:pt idx="32">
                  <c:v>13.176</c:v>
                </c:pt>
                <c:pt idx="33">
                  <c:v>12.360000000000001</c:v>
                </c:pt>
                <c:pt idx="34">
                  <c:v>16.2</c:v>
                </c:pt>
                <c:pt idx="35">
                  <c:v>18.12</c:v>
                </c:pt>
                <c:pt idx="36">
                  <c:v>18.167999999999999</c:v>
                </c:pt>
                <c:pt idx="37">
                  <c:v>17.736000000000001</c:v>
                </c:pt>
                <c:pt idx="38">
                  <c:v>15.407999999999999</c:v>
                </c:pt>
                <c:pt idx="39">
                  <c:v>12.6</c:v>
                </c:pt>
                <c:pt idx="40">
                  <c:v>6.96</c:v>
                </c:pt>
                <c:pt idx="41">
                  <c:v>15.468</c:v>
                </c:pt>
                <c:pt idx="42">
                  <c:v>8.8919999999999995</c:v>
                </c:pt>
                <c:pt idx="43">
                  <c:v>11.76</c:v>
                </c:pt>
                <c:pt idx="44">
                  <c:v>12.96</c:v>
                </c:pt>
                <c:pt idx="45">
                  <c:v>13.799999999999999</c:v>
                </c:pt>
                <c:pt idx="46">
                  <c:v>13.860000000000001</c:v>
                </c:pt>
                <c:pt idx="47">
                  <c:v>17.16</c:v>
                </c:pt>
                <c:pt idx="48">
                  <c:v>13.98</c:v>
                </c:pt>
                <c:pt idx="49">
                  <c:v>16.164000000000001</c:v>
                </c:pt>
                <c:pt idx="50">
                  <c:v>17.64</c:v>
                </c:pt>
                <c:pt idx="51">
                  <c:v>12.299999999999999</c:v>
                </c:pt>
                <c:pt idx="52">
                  <c:v>11.676</c:v>
                </c:pt>
                <c:pt idx="53">
                  <c:v>7.8</c:v>
                </c:pt>
                <c:pt idx="54">
                  <c:v>12.120000000000001</c:v>
                </c:pt>
                <c:pt idx="55">
                  <c:v>7.7639999999999993</c:v>
                </c:pt>
                <c:pt idx="56">
                  <c:v>12.792</c:v>
                </c:pt>
                <c:pt idx="57">
                  <c:v>13.799999999999999</c:v>
                </c:pt>
                <c:pt idx="58">
                  <c:v>12.192</c:v>
                </c:pt>
                <c:pt idx="59">
                  <c:v>18.36</c:v>
                </c:pt>
                <c:pt idx="60">
                  <c:v>18.936</c:v>
                </c:pt>
                <c:pt idx="61">
                  <c:v>16.559999999999999</c:v>
                </c:pt>
                <c:pt idx="62">
                  <c:v>15.744</c:v>
                </c:pt>
                <c:pt idx="63">
                  <c:v>11.556000000000001</c:v>
                </c:pt>
                <c:pt idx="64">
                  <c:v>7.8959999999999999</c:v>
                </c:pt>
                <c:pt idx="65">
                  <c:v>15.744</c:v>
                </c:pt>
                <c:pt idx="66">
                  <c:v>8.879999999999999</c:v>
                </c:pt>
                <c:pt idx="67">
                  <c:v>13.344000000000001</c:v>
                </c:pt>
                <c:pt idx="68">
                  <c:v>10.14</c:v>
                </c:pt>
                <c:pt idx="69">
                  <c:v>10.199999999999999</c:v>
                </c:pt>
                <c:pt idx="70">
                  <c:v>12.120000000000001</c:v>
                </c:pt>
                <c:pt idx="71">
                  <c:v>12.156000000000001</c:v>
                </c:pt>
                <c:pt idx="72">
                  <c:v>10.8</c:v>
                </c:pt>
                <c:pt idx="73">
                  <c:v>10.658225</c:v>
                </c:pt>
                <c:pt idx="74">
                  <c:v>16.64</c:v>
                </c:pt>
                <c:pt idx="75">
                  <c:v>8.9415750000000003</c:v>
                </c:pt>
                <c:pt idx="76">
                  <c:v>8.0832499999999996</c:v>
                </c:pt>
                <c:pt idx="77">
                  <c:v>13.2332</c:v>
                </c:pt>
                <c:pt idx="78">
                  <c:v>7.6540874999999993</c:v>
                </c:pt>
                <c:pt idx="79">
                  <c:v>7.2249249999999998</c:v>
                </c:pt>
                <c:pt idx="80">
                  <c:v>10.658225</c:v>
                </c:pt>
                <c:pt idx="81">
                  <c:v>14.091525000000001</c:v>
                </c:pt>
                <c:pt idx="82">
                  <c:v>10.658225</c:v>
                </c:pt>
                <c:pt idx="83">
                  <c:v>11.945712500000001</c:v>
                </c:pt>
                <c:pt idx="84">
                  <c:v>11.8</c:v>
                </c:pt>
                <c:pt idx="85">
                  <c:v>12.4</c:v>
                </c:pt>
                <c:pt idx="86">
                  <c:v>13.8</c:v>
                </c:pt>
                <c:pt idx="87">
                  <c:v>10.010000000000002</c:v>
                </c:pt>
                <c:pt idx="88">
                  <c:v>13.58</c:v>
                </c:pt>
                <c:pt idx="89">
                  <c:v>6.17</c:v>
                </c:pt>
                <c:pt idx="90">
                  <c:v>13.16</c:v>
                </c:pt>
                <c:pt idx="91">
                  <c:v>6.75</c:v>
                </c:pt>
                <c:pt idx="92">
                  <c:v>9.5</c:v>
                </c:pt>
                <c:pt idx="93">
                  <c:v>9.8500000000000014</c:v>
                </c:pt>
                <c:pt idx="94">
                  <c:v>9.82</c:v>
                </c:pt>
                <c:pt idx="95">
                  <c:v>15.65</c:v>
                </c:pt>
                <c:pt idx="96">
                  <c:v>11.0873875</c:v>
                </c:pt>
                <c:pt idx="97">
                  <c:v>11.7740475</c:v>
                </c:pt>
                <c:pt idx="98">
                  <c:v>16.666499999999999</c:v>
                </c:pt>
                <c:pt idx="99">
                  <c:v>8.0832499999999996</c:v>
                </c:pt>
                <c:pt idx="100">
                  <c:v>8.9415750000000003</c:v>
                </c:pt>
                <c:pt idx="101">
                  <c:v>12.374874999999999</c:v>
                </c:pt>
                <c:pt idx="102">
                  <c:v>8.0832499999999996</c:v>
                </c:pt>
                <c:pt idx="103">
                  <c:v>7.2249249999999998</c:v>
                </c:pt>
                <c:pt idx="104">
                  <c:v>9.7999000000000009</c:v>
                </c:pt>
                <c:pt idx="105">
                  <c:v>14.94985</c:v>
                </c:pt>
                <c:pt idx="106">
                  <c:v>9.7999000000000009</c:v>
                </c:pt>
                <c:pt idx="107">
                  <c:v>11.516550000000001</c:v>
                </c:pt>
                <c:pt idx="108">
                  <c:v>7.85</c:v>
                </c:pt>
                <c:pt idx="109">
                  <c:v>10.9</c:v>
                </c:pt>
                <c:pt idx="110">
                  <c:v>11.13</c:v>
                </c:pt>
                <c:pt idx="111">
                  <c:v>9.7800000000000011</c:v>
                </c:pt>
                <c:pt idx="112">
                  <c:v>12.430000000000001</c:v>
                </c:pt>
                <c:pt idx="113">
                  <c:v>6.49</c:v>
                </c:pt>
                <c:pt idx="114">
                  <c:v>10.07</c:v>
                </c:pt>
                <c:pt idx="115">
                  <c:v>5.42</c:v>
                </c:pt>
                <c:pt idx="116">
                  <c:v>10.98</c:v>
                </c:pt>
                <c:pt idx="117">
                  <c:v>10.3</c:v>
                </c:pt>
                <c:pt idx="118">
                  <c:v>13.5</c:v>
                </c:pt>
                <c:pt idx="119">
                  <c:v>15.100000000000001</c:v>
                </c:pt>
                <c:pt idx="120">
                  <c:v>10.52</c:v>
                </c:pt>
                <c:pt idx="121">
                  <c:v>11.945712500000001</c:v>
                </c:pt>
                <c:pt idx="122">
                  <c:v>16.52</c:v>
                </c:pt>
                <c:pt idx="123">
                  <c:v>7.9115850000000005</c:v>
                </c:pt>
                <c:pt idx="124">
                  <c:v>8.0832499999999996</c:v>
                </c:pt>
                <c:pt idx="125">
                  <c:v>11.7740475</c:v>
                </c:pt>
                <c:pt idx="126">
                  <c:v>8.0832499999999996</c:v>
                </c:pt>
                <c:pt idx="127">
                  <c:v>7.6540874999999993</c:v>
                </c:pt>
                <c:pt idx="128">
                  <c:v>10.658225</c:v>
                </c:pt>
                <c:pt idx="129">
                  <c:v>15.464845000000002</c:v>
                </c:pt>
                <c:pt idx="130">
                  <c:v>10.658225</c:v>
                </c:pt>
                <c:pt idx="131">
                  <c:v>11.001555</c:v>
                </c:pt>
                <c:pt idx="132">
                  <c:v>11.65</c:v>
                </c:pt>
                <c:pt idx="133">
                  <c:v>13.47</c:v>
                </c:pt>
                <c:pt idx="134">
                  <c:v>14.700000000000001</c:v>
                </c:pt>
                <c:pt idx="135">
                  <c:v>10.25</c:v>
                </c:pt>
                <c:pt idx="136">
                  <c:v>9.73</c:v>
                </c:pt>
                <c:pt idx="137">
                  <c:v>6.5</c:v>
                </c:pt>
                <c:pt idx="138">
                  <c:v>10.100000000000001</c:v>
                </c:pt>
                <c:pt idx="139">
                  <c:v>6.47</c:v>
                </c:pt>
                <c:pt idx="140">
                  <c:v>10.66</c:v>
                </c:pt>
                <c:pt idx="141">
                  <c:v>11.5</c:v>
                </c:pt>
                <c:pt idx="142">
                  <c:v>10.16</c:v>
                </c:pt>
                <c:pt idx="143">
                  <c:v>15.3</c:v>
                </c:pt>
                <c:pt idx="144">
                  <c:v>10.234803225710801</c:v>
                </c:pt>
                <c:pt idx="145">
                  <c:v>11.580986950135699</c:v>
                </c:pt>
                <c:pt idx="146">
                  <c:v>11.690613933566301</c:v>
                </c:pt>
                <c:pt idx="147">
                  <c:v>14.6583628343363</c:v>
                </c:pt>
                <c:pt idx="148">
                  <c:v>17.197631042911102</c:v>
                </c:pt>
                <c:pt idx="149">
                  <c:v>15.188400982021699</c:v>
                </c:pt>
                <c:pt idx="150">
                  <c:v>13.7236807073139</c:v>
                </c:pt>
                <c:pt idx="151">
                  <c:v>15.158877378348301</c:v>
                </c:pt>
                <c:pt idx="152">
                  <c:v>9.9613299363993999</c:v>
                </c:pt>
                <c:pt idx="153">
                  <c:v>12.241479365380901</c:v>
                </c:pt>
                <c:pt idx="154">
                  <c:v>11.278222436984199</c:v>
                </c:pt>
                <c:pt idx="155">
                  <c:v>12.302940443503999</c:v>
                </c:pt>
                <c:pt idx="156">
                  <c:v>13.946108140077101</c:v>
                </c:pt>
                <c:pt idx="157">
                  <c:v>13.1808550846284</c:v>
                </c:pt>
                <c:pt idx="158">
                  <c:v>14.547325607461801</c:v>
                </c:pt>
                <c:pt idx="159">
                  <c:v>18.799414715188501</c:v>
                </c:pt>
                <c:pt idx="160">
                  <c:v>11.787826311585601</c:v>
                </c:pt>
                <c:pt idx="161">
                  <c:v>11.603836540256699</c:v>
                </c:pt>
                <c:pt idx="162">
                  <c:v>10.5338343540755</c:v>
                </c:pt>
                <c:pt idx="163">
                  <c:v>13.4863159627696</c:v>
                </c:pt>
                <c:pt idx="164">
                  <c:v>16.508331497432899</c:v>
                </c:pt>
                <c:pt idx="165">
                  <c:v>14.4011965175699</c:v>
                </c:pt>
                <c:pt idx="166">
                  <c:v>12.3722378933151</c:v>
                </c:pt>
                <c:pt idx="167">
                  <c:v>13.901301242915901</c:v>
                </c:pt>
                <c:pt idx="168">
                  <c:v>11.7281663487377</c:v>
                </c:pt>
                <c:pt idx="169">
                  <c:v>12.493948437040901</c:v>
                </c:pt>
                <c:pt idx="170">
                  <c:v>10.3317480529261</c:v>
                </c:pt>
                <c:pt idx="171">
                  <c:v>11.294802639850101</c:v>
                </c:pt>
                <c:pt idx="172">
                  <c:v>13.3635544746124</c:v>
                </c:pt>
                <c:pt idx="173">
                  <c:v>12.4471672239954</c:v>
                </c:pt>
                <c:pt idx="174">
                  <c:v>13.208137091340401</c:v>
                </c:pt>
                <c:pt idx="175">
                  <c:v>17.527232361620101</c:v>
                </c:pt>
                <c:pt idx="176">
                  <c:v>13.279788958258299</c:v>
                </c:pt>
                <c:pt idx="177">
                  <c:v>11.598576305245199</c:v>
                </c:pt>
                <c:pt idx="178">
                  <c:v>9.3725528624275292</c:v>
                </c:pt>
                <c:pt idx="179">
                  <c:v>12.3023892851218</c:v>
                </c:pt>
                <c:pt idx="180">
                  <c:v>15.784038305595701</c:v>
                </c:pt>
                <c:pt idx="181">
                  <c:v>13.5683160022602</c:v>
                </c:pt>
                <c:pt idx="182">
                  <c:v>10.977662970665101</c:v>
                </c:pt>
                <c:pt idx="183">
                  <c:v>12.6051784645502</c:v>
                </c:pt>
                <c:pt idx="184">
                  <c:v>13.433964907326599</c:v>
                </c:pt>
                <c:pt idx="185">
                  <c:v>12.716754572855599</c:v>
                </c:pt>
                <c:pt idx="186">
                  <c:v>9.3812066650610202</c:v>
                </c:pt>
                <c:pt idx="187">
                  <c:v>10.278768399394099</c:v>
                </c:pt>
                <c:pt idx="188">
                  <c:v>12.7517238398471</c:v>
                </c:pt>
                <c:pt idx="189">
                  <c:v>11.6715010350729</c:v>
                </c:pt>
                <c:pt idx="190">
                  <c:v>11.824685602876199</c:v>
                </c:pt>
                <c:pt idx="191">
                  <c:v>16.210513944510499</c:v>
                </c:pt>
              </c:numCache>
            </c:numRef>
          </c:xVal>
          <c:yVal>
            <c:numRef>
              <c:f>'Soil Potassium'!$AD$2:$AD$193</c:f>
              <c:numCache>
                <c:formatCode>General</c:formatCode>
                <c:ptCount val="192"/>
                <c:pt idx="0">
                  <c:v>14.109999710914099</c:v>
                </c:pt>
                <c:pt idx="1">
                  <c:v>14.829999828492101</c:v>
                </c:pt>
                <c:pt idx="2">
                  <c:v>13.4118999096791</c:v>
                </c:pt>
                <c:pt idx="3">
                  <c:v>12.060000422756101</c:v>
                </c:pt>
                <c:pt idx="4">
                  <c:v>11.731899312552899</c:v>
                </c:pt>
                <c:pt idx="5">
                  <c:v>7.7481006345186101</c:v>
                </c:pt>
                <c:pt idx="6">
                  <c:v>12.131789147173</c:v>
                </c:pt>
                <c:pt idx="7">
                  <c:v>8.0481003944478307</c:v>
                </c:pt>
                <c:pt idx="8">
                  <c:v>11.543001763594299</c:v>
                </c:pt>
                <c:pt idx="9">
                  <c:v>11.870000232758301</c:v>
                </c:pt>
                <c:pt idx="10">
                  <c:v>11.8318994490109</c:v>
                </c:pt>
                <c:pt idx="11">
                  <c:v>18.729998181190101</c:v>
                </c:pt>
                <c:pt idx="12">
                  <c:v>18.889999206667198</c:v>
                </c:pt>
                <c:pt idx="13">
                  <c:v>14.810000161661399</c:v>
                </c:pt>
                <c:pt idx="14">
                  <c:v>15.689948063658701</c:v>
                </c:pt>
                <c:pt idx="15">
                  <c:v>11.400001604605</c:v>
                </c:pt>
                <c:pt idx="16">
                  <c:v>8.8101222670031003</c:v>
                </c:pt>
                <c:pt idx="17">
                  <c:v>12.5099998849514</c:v>
                </c:pt>
                <c:pt idx="18">
                  <c:v>8.9800020585913405</c:v>
                </c:pt>
                <c:pt idx="19">
                  <c:v>16.169999752355601</c:v>
                </c:pt>
                <c:pt idx="20">
                  <c:v>11.269998347915299</c:v>
                </c:pt>
                <c:pt idx="21">
                  <c:v>10.729999847788701</c:v>
                </c:pt>
                <c:pt idx="22">
                  <c:v>12.419999151853901</c:v>
                </c:pt>
                <c:pt idx="23">
                  <c:v>12.789999493957099</c:v>
                </c:pt>
                <c:pt idx="24">
                  <c:v>9.4700005627972903</c:v>
                </c:pt>
                <c:pt idx="25">
                  <c:v>13.130006325175</c:v>
                </c:pt>
                <c:pt idx="26">
                  <c:v>13.4118999096791</c:v>
                </c:pt>
                <c:pt idx="27">
                  <c:v>11.6898958789542</c:v>
                </c:pt>
                <c:pt idx="28">
                  <c:v>14.869955794530201</c:v>
                </c:pt>
                <c:pt idx="29">
                  <c:v>7.8400864674450403</c:v>
                </c:pt>
                <c:pt idx="30">
                  <c:v>12.131789147173</c:v>
                </c:pt>
                <c:pt idx="31">
                  <c:v>8.0481003944478307</c:v>
                </c:pt>
                <c:pt idx="32">
                  <c:v>13.1299995207065</c:v>
                </c:pt>
                <c:pt idx="33">
                  <c:v>12.4100004296794</c:v>
                </c:pt>
                <c:pt idx="34">
                  <c:v>16.149999462189101</c:v>
                </c:pt>
                <c:pt idx="35">
                  <c:v>18.0699716649635</c:v>
                </c:pt>
                <c:pt idx="36">
                  <c:v>18.889999206667198</c:v>
                </c:pt>
                <c:pt idx="37">
                  <c:v>17.394331570535801</c:v>
                </c:pt>
                <c:pt idx="38">
                  <c:v>15.689948063658701</c:v>
                </c:pt>
                <c:pt idx="39">
                  <c:v>12.549999973314501</c:v>
                </c:pt>
                <c:pt idx="40">
                  <c:v>6.9546902063371201</c:v>
                </c:pt>
                <c:pt idx="41">
                  <c:v>15.419998918815701</c:v>
                </c:pt>
                <c:pt idx="42">
                  <c:v>8.9400007299870197</c:v>
                </c:pt>
                <c:pt idx="43">
                  <c:v>11.810000217930201</c:v>
                </c:pt>
                <c:pt idx="44">
                  <c:v>12.909997702932101</c:v>
                </c:pt>
                <c:pt idx="45">
                  <c:v>13.7499984596983</c:v>
                </c:pt>
                <c:pt idx="46">
                  <c:v>13.809999877899999</c:v>
                </c:pt>
                <c:pt idx="47">
                  <c:v>17.1099982033343</c:v>
                </c:pt>
                <c:pt idx="48">
                  <c:v>13.9299998058407</c:v>
                </c:pt>
                <c:pt idx="49">
                  <c:v>16.109999330768201</c:v>
                </c:pt>
                <c:pt idx="50">
                  <c:v>17.5899991896495</c:v>
                </c:pt>
                <c:pt idx="51">
                  <c:v>12.350003827727299</c:v>
                </c:pt>
                <c:pt idx="52">
                  <c:v>11.731899312552899</c:v>
                </c:pt>
                <c:pt idx="53">
                  <c:v>7.7481006345186101</c:v>
                </c:pt>
                <c:pt idx="54">
                  <c:v>12.131789147173</c:v>
                </c:pt>
                <c:pt idx="55">
                  <c:v>7.8100004859801402</c:v>
                </c:pt>
                <c:pt idx="56">
                  <c:v>11.543001763594299</c:v>
                </c:pt>
                <c:pt idx="57">
                  <c:v>13.7499998238379</c:v>
                </c:pt>
                <c:pt idx="58">
                  <c:v>11.8318994490109</c:v>
                </c:pt>
                <c:pt idx="59">
                  <c:v>18.410003261192202</c:v>
                </c:pt>
                <c:pt idx="60">
                  <c:v>18.889999206667198</c:v>
                </c:pt>
                <c:pt idx="61">
                  <c:v>17.394331570535801</c:v>
                </c:pt>
                <c:pt idx="62">
                  <c:v>15.689948063658701</c:v>
                </c:pt>
                <c:pt idx="63">
                  <c:v>11.610000176023499</c:v>
                </c:pt>
                <c:pt idx="64">
                  <c:v>7.9500037157668402</c:v>
                </c:pt>
                <c:pt idx="65">
                  <c:v>15.6899998724793</c:v>
                </c:pt>
                <c:pt idx="66">
                  <c:v>8.9300016621930993</c:v>
                </c:pt>
                <c:pt idx="67">
                  <c:v>13.2899980708837</c:v>
                </c:pt>
                <c:pt idx="68">
                  <c:v>10.190000037164699</c:v>
                </c:pt>
                <c:pt idx="69">
                  <c:v>10.2500013563627</c:v>
                </c:pt>
                <c:pt idx="70">
                  <c:v>12.170000521974799</c:v>
                </c:pt>
                <c:pt idx="71">
                  <c:v>12.1099999174095</c:v>
                </c:pt>
                <c:pt idx="72">
                  <c:v>10.7499945260489</c:v>
                </c:pt>
                <c:pt idx="73">
                  <c:v>10.609999862639899</c:v>
                </c:pt>
                <c:pt idx="74">
                  <c:v>16.589935299824599</c:v>
                </c:pt>
                <c:pt idx="75">
                  <c:v>8.9900004000838099</c:v>
                </c:pt>
                <c:pt idx="76">
                  <c:v>8.1300224341929308</c:v>
                </c:pt>
                <c:pt idx="77">
                  <c:v>13.179988515864499</c:v>
                </c:pt>
                <c:pt idx="78">
                  <c:v>7.7000733921664297</c:v>
                </c:pt>
                <c:pt idx="79">
                  <c:v>7.2700248465441497</c:v>
                </c:pt>
                <c:pt idx="80">
                  <c:v>10.710004949264199</c:v>
                </c:pt>
                <c:pt idx="81">
                  <c:v>14.1400090972587</c:v>
                </c:pt>
                <c:pt idx="82">
                  <c:v>10.6099863331759</c:v>
                </c:pt>
                <c:pt idx="83">
                  <c:v>11.8999805034441</c:v>
                </c:pt>
                <c:pt idx="84">
                  <c:v>11.8500238330484</c:v>
                </c:pt>
                <c:pt idx="85">
                  <c:v>12.4500341012366</c:v>
                </c:pt>
                <c:pt idx="86">
                  <c:v>13.749999317844599</c:v>
                </c:pt>
                <c:pt idx="87">
                  <c:v>10.060001535018801</c:v>
                </c:pt>
                <c:pt idx="88">
                  <c:v>13.529871369933399</c:v>
                </c:pt>
                <c:pt idx="89">
                  <c:v>6.1199970583927401</c:v>
                </c:pt>
                <c:pt idx="90">
                  <c:v>10.7439383062486</c:v>
                </c:pt>
                <c:pt idx="91">
                  <c:v>6.8000080180747302</c:v>
                </c:pt>
                <c:pt idx="92">
                  <c:v>9.5500006175622207</c:v>
                </c:pt>
                <c:pt idx="93">
                  <c:v>9.7999653165674498</c:v>
                </c:pt>
                <c:pt idx="94">
                  <c:v>9.8703813923607608</c:v>
                </c:pt>
                <c:pt idx="95">
                  <c:v>15.599997600156099</c:v>
                </c:pt>
                <c:pt idx="96">
                  <c:v>11.1400008894205</c:v>
                </c:pt>
                <c:pt idx="97">
                  <c:v>11.820004012784199</c:v>
                </c:pt>
                <c:pt idx="98">
                  <c:v>16.720016001248101</c:v>
                </c:pt>
                <c:pt idx="99">
                  <c:v>8.1301257918706007</c:v>
                </c:pt>
                <c:pt idx="100">
                  <c:v>8.99001483768272</c:v>
                </c:pt>
                <c:pt idx="101">
                  <c:v>12.4200031479843</c:v>
                </c:pt>
                <c:pt idx="102">
                  <c:v>8.0299930021734394</c:v>
                </c:pt>
                <c:pt idx="103">
                  <c:v>7.1699755915128804</c:v>
                </c:pt>
                <c:pt idx="104">
                  <c:v>9.7499991961770096</c:v>
                </c:pt>
                <c:pt idx="105">
                  <c:v>14.899956383466501</c:v>
                </c:pt>
                <c:pt idx="106">
                  <c:v>9.8500018379517709</c:v>
                </c:pt>
                <c:pt idx="107">
                  <c:v>11.570013348883601</c:v>
                </c:pt>
                <c:pt idx="108">
                  <c:v>7.9018998927445301</c:v>
                </c:pt>
                <c:pt idx="109">
                  <c:v>10.950037174951399</c:v>
                </c:pt>
                <c:pt idx="110">
                  <c:v>11.180019050414501</c:v>
                </c:pt>
                <c:pt idx="111">
                  <c:v>9.7299992203525107</c:v>
                </c:pt>
                <c:pt idx="112">
                  <c:v>12.379977428336201</c:v>
                </c:pt>
                <c:pt idx="113">
                  <c:v>6.5400990729333897</c:v>
                </c:pt>
                <c:pt idx="114">
                  <c:v>10.0199909297422</c:v>
                </c:pt>
                <c:pt idx="115">
                  <c:v>5.4700015090238798</c:v>
                </c:pt>
                <c:pt idx="116">
                  <c:v>10.9299850767843</c:v>
                </c:pt>
                <c:pt idx="117">
                  <c:v>10.350033499695799</c:v>
                </c:pt>
                <c:pt idx="118">
                  <c:v>13.4496051982465</c:v>
                </c:pt>
                <c:pt idx="119">
                  <c:v>15.0499805646271</c:v>
                </c:pt>
                <c:pt idx="120">
                  <c:v>10.570002251701</c:v>
                </c:pt>
                <c:pt idx="121">
                  <c:v>12.0000043057513</c:v>
                </c:pt>
                <c:pt idx="122">
                  <c:v>16.4699479330122</c:v>
                </c:pt>
                <c:pt idx="123">
                  <c:v>7.9600171982819097</c:v>
                </c:pt>
                <c:pt idx="124">
                  <c:v>8.0299941787344</c:v>
                </c:pt>
                <c:pt idx="125">
                  <c:v>11.719999853741401</c:v>
                </c:pt>
                <c:pt idx="126">
                  <c:v>8.1301041341119298</c:v>
                </c:pt>
                <c:pt idx="127">
                  <c:v>7.7000029448724598</c:v>
                </c:pt>
                <c:pt idx="128">
                  <c:v>10.710000036189401</c:v>
                </c:pt>
                <c:pt idx="129">
                  <c:v>15.4099785828053</c:v>
                </c:pt>
                <c:pt idx="130">
                  <c:v>10.7100033274673</c:v>
                </c:pt>
                <c:pt idx="131">
                  <c:v>11.050001755983001</c:v>
                </c:pt>
                <c:pt idx="132">
                  <c:v>7.9018998927445301</c:v>
                </c:pt>
                <c:pt idx="133">
                  <c:v>13.4198761453627</c:v>
                </c:pt>
                <c:pt idx="134">
                  <c:v>14.64999949523</c:v>
                </c:pt>
                <c:pt idx="135">
                  <c:v>10.300014697754101</c:v>
                </c:pt>
                <c:pt idx="136">
                  <c:v>9.6799985794705297</c:v>
                </c:pt>
                <c:pt idx="137">
                  <c:v>6.5500092426579899</c:v>
                </c:pt>
                <c:pt idx="138">
                  <c:v>10.7439383062486</c:v>
                </c:pt>
                <c:pt idx="139">
                  <c:v>6.5200371951349201</c:v>
                </c:pt>
                <c:pt idx="140">
                  <c:v>10.609999242235601</c:v>
                </c:pt>
                <c:pt idx="141">
                  <c:v>11.550006415820301</c:v>
                </c:pt>
                <c:pt idx="142">
                  <c:v>10.109995284953101</c:v>
                </c:pt>
                <c:pt idx="143">
                  <c:v>15.2499959089387</c:v>
                </c:pt>
                <c:pt idx="144">
                  <c:v>10.234803225710801</c:v>
                </c:pt>
                <c:pt idx="145">
                  <c:v>11.580986950135699</c:v>
                </c:pt>
                <c:pt idx="146">
                  <c:v>11.690613933566301</c:v>
                </c:pt>
                <c:pt idx="147">
                  <c:v>14.6583628343363</c:v>
                </c:pt>
                <c:pt idx="148">
                  <c:v>17.197631042911102</c:v>
                </c:pt>
                <c:pt idx="149">
                  <c:v>15.188400982021699</c:v>
                </c:pt>
                <c:pt idx="150">
                  <c:v>13.7236807073139</c:v>
                </c:pt>
                <c:pt idx="151">
                  <c:v>15.158877378348301</c:v>
                </c:pt>
                <c:pt idx="152">
                  <c:v>9.9613299363993999</c:v>
                </c:pt>
                <c:pt idx="153">
                  <c:v>12.241479365380901</c:v>
                </c:pt>
                <c:pt idx="154">
                  <c:v>11.278222436984199</c:v>
                </c:pt>
                <c:pt idx="155">
                  <c:v>12.302940443503999</c:v>
                </c:pt>
                <c:pt idx="156">
                  <c:v>13.946108140077101</c:v>
                </c:pt>
                <c:pt idx="157">
                  <c:v>13.1808550846284</c:v>
                </c:pt>
                <c:pt idx="158">
                  <c:v>14.547325607461801</c:v>
                </c:pt>
                <c:pt idx="159">
                  <c:v>18.799414715188501</c:v>
                </c:pt>
                <c:pt idx="160">
                  <c:v>11.787826311585601</c:v>
                </c:pt>
                <c:pt idx="161">
                  <c:v>11.603836540256699</c:v>
                </c:pt>
                <c:pt idx="162">
                  <c:v>10.5338343540755</c:v>
                </c:pt>
                <c:pt idx="163">
                  <c:v>13.4863159627696</c:v>
                </c:pt>
                <c:pt idx="164">
                  <c:v>16.508331497432899</c:v>
                </c:pt>
                <c:pt idx="165">
                  <c:v>14.4011965175699</c:v>
                </c:pt>
                <c:pt idx="166">
                  <c:v>12.3722378933151</c:v>
                </c:pt>
                <c:pt idx="167">
                  <c:v>13.901301242915901</c:v>
                </c:pt>
                <c:pt idx="168">
                  <c:v>11.7281663487377</c:v>
                </c:pt>
                <c:pt idx="169">
                  <c:v>12.493948437040901</c:v>
                </c:pt>
                <c:pt idx="170">
                  <c:v>10.3317480529261</c:v>
                </c:pt>
                <c:pt idx="171">
                  <c:v>11.294802639850101</c:v>
                </c:pt>
                <c:pt idx="172">
                  <c:v>13.3635544746124</c:v>
                </c:pt>
                <c:pt idx="173">
                  <c:v>12.4471672239954</c:v>
                </c:pt>
                <c:pt idx="174">
                  <c:v>13.208137091340401</c:v>
                </c:pt>
                <c:pt idx="175">
                  <c:v>17.527232361620101</c:v>
                </c:pt>
                <c:pt idx="176">
                  <c:v>13.279788958258299</c:v>
                </c:pt>
                <c:pt idx="177">
                  <c:v>11.598576305245199</c:v>
                </c:pt>
                <c:pt idx="178">
                  <c:v>9.3725528624275292</c:v>
                </c:pt>
                <c:pt idx="179">
                  <c:v>12.3023892851218</c:v>
                </c:pt>
                <c:pt idx="180">
                  <c:v>15.784038305595701</c:v>
                </c:pt>
                <c:pt idx="181">
                  <c:v>13.5683160022602</c:v>
                </c:pt>
                <c:pt idx="182">
                  <c:v>10.977662970665101</c:v>
                </c:pt>
                <c:pt idx="183">
                  <c:v>12.6051784645502</c:v>
                </c:pt>
                <c:pt idx="184">
                  <c:v>13.433964907326599</c:v>
                </c:pt>
                <c:pt idx="185">
                  <c:v>12.716754572855599</c:v>
                </c:pt>
                <c:pt idx="186">
                  <c:v>9.3812066650610202</c:v>
                </c:pt>
                <c:pt idx="187">
                  <c:v>10.278768399394099</c:v>
                </c:pt>
                <c:pt idx="188">
                  <c:v>12.7517238398471</c:v>
                </c:pt>
                <c:pt idx="189">
                  <c:v>11.6715010350729</c:v>
                </c:pt>
                <c:pt idx="190">
                  <c:v>11.824685602876199</c:v>
                </c:pt>
                <c:pt idx="191">
                  <c:v>16.210513944510499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258-A24E-BD79-55091D583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113280"/>
        <c:axId val="192123648"/>
      </c:scatterChart>
      <c:valAx>
        <c:axId val="192113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Observed </a:t>
                </a:r>
                <a:r>
                  <a:rPr lang="en-GB"/>
                  <a:t>Root </a:t>
                </a:r>
                <a:r>
                  <a:rPr lang="en-US"/>
                  <a:t>Potassium (%) </a:t>
                </a:r>
                <a:endParaRPr lang="en-GB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92123648"/>
        <c:crosses val="autoZero"/>
        <c:crossBetween val="midCat"/>
      </c:valAx>
      <c:valAx>
        <c:axId val="1921236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Predicted </a:t>
                </a:r>
                <a:r>
                  <a:rPr lang="en-GB"/>
                  <a:t> Root </a:t>
                </a:r>
                <a:r>
                  <a:rPr lang="en-US"/>
                  <a:t>Potassium (%)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9211328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'Soil Potassium'!$AE$1</c:f>
              <c:strCache>
                <c:ptCount val="1"/>
                <c:pt idx="0">
                  <c:v>Fruit Yield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16304638888888889"/>
                  <c:y val="3.7153689122193059E-3"/>
                </c:manualLayout>
              </c:layout>
              <c:numFmt formatCode="General" sourceLinked="0"/>
            </c:trendlineLbl>
          </c:trendline>
          <c:xVal>
            <c:numRef>
              <c:f>'Soil Potassium'!$Y$2:$Y$193</c:f>
              <c:numCache>
                <c:formatCode>General</c:formatCode>
                <c:ptCount val="192"/>
                <c:pt idx="0">
                  <c:v>6.6989999999999998</c:v>
                </c:pt>
                <c:pt idx="1">
                  <c:v>4.0739999999999998</c:v>
                </c:pt>
                <c:pt idx="2">
                  <c:v>4.7039999999999997</c:v>
                </c:pt>
                <c:pt idx="3">
                  <c:v>4.032</c:v>
                </c:pt>
                <c:pt idx="4">
                  <c:v>2.6040000000000001</c:v>
                </c:pt>
                <c:pt idx="5">
                  <c:v>4.7039999999999997</c:v>
                </c:pt>
                <c:pt idx="6">
                  <c:v>4.83</c:v>
                </c:pt>
                <c:pt idx="7">
                  <c:v>5.1239999999999997</c:v>
                </c:pt>
                <c:pt idx="8">
                  <c:v>3.024</c:v>
                </c:pt>
                <c:pt idx="9">
                  <c:v>4.2210000000000001</c:v>
                </c:pt>
                <c:pt idx="10">
                  <c:v>2.6040000000000001</c:v>
                </c:pt>
                <c:pt idx="11">
                  <c:v>3.6539999999999999</c:v>
                </c:pt>
                <c:pt idx="12">
                  <c:v>4.7039999999999997</c:v>
                </c:pt>
                <c:pt idx="13">
                  <c:v>4.83</c:v>
                </c:pt>
                <c:pt idx="14">
                  <c:v>5.1239999999999997</c:v>
                </c:pt>
                <c:pt idx="15">
                  <c:v>4.7039999999999997</c:v>
                </c:pt>
                <c:pt idx="16">
                  <c:v>4.7039999999999997</c:v>
                </c:pt>
                <c:pt idx="17">
                  <c:v>5.1239999999999997</c:v>
                </c:pt>
                <c:pt idx="18">
                  <c:v>5.649</c:v>
                </c:pt>
                <c:pt idx="19">
                  <c:v>3.6539999999999999</c:v>
                </c:pt>
                <c:pt idx="20">
                  <c:v>3.6539999999999999</c:v>
                </c:pt>
                <c:pt idx="21">
                  <c:v>3.6539999999999999</c:v>
                </c:pt>
                <c:pt idx="22">
                  <c:v>4.0739999999999998</c:v>
                </c:pt>
                <c:pt idx="23">
                  <c:v>3.6539999999999999</c:v>
                </c:pt>
                <c:pt idx="24">
                  <c:v>4.6829999999999998</c:v>
                </c:pt>
                <c:pt idx="25">
                  <c:v>4.7039999999999997</c:v>
                </c:pt>
                <c:pt idx="26">
                  <c:v>5.1239999999999997</c:v>
                </c:pt>
                <c:pt idx="27">
                  <c:v>3.5910000000000002</c:v>
                </c:pt>
                <c:pt idx="28">
                  <c:v>3.024</c:v>
                </c:pt>
                <c:pt idx="29">
                  <c:v>5.7539999999999996</c:v>
                </c:pt>
                <c:pt idx="30">
                  <c:v>5.1029999999999998</c:v>
                </c:pt>
                <c:pt idx="31">
                  <c:v>6.1740000000000004</c:v>
                </c:pt>
                <c:pt idx="32">
                  <c:v>5.7539999999999996</c:v>
                </c:pt>
                <c:pt idx="33">
                  <c:v>4.4939999999999998</c:v>
                </c:pt>
                <c:pt idx="34">
                  <c:v>3.6539999999999999</c:v>
                </c:pt>
                <c:pt idx="35">
                  <c:v>6.8040000000000003</c:v>
                </c:pt>
                <c:pt idx="36">
                  <c:v>5.7539999999999996</c:v>
                </c:pt>
                <c:pt idx="37">
                  <c:v>5.1029999999999998</c:v>
                </c:pt>
                <c:pt idx="38">
                  <c:v>6.1740000000000004</c:v>
                </c:pt>
                <c:pt idx="39">
                  <c:v>5.1239999999999997</c:v>
                </c:pt>
                <c:pt idx="40">
                  <c:v>5.7539999999999996</c:v>
                </c:pt>
                <c:pt idx="41">
                  <c:v>6.1740000000000004</c:v>
                </c:pt>
                <c:pt idx="42">
                  <c:v>3.633</c:v>
                </c:pt>
                <c:pt idx="43">
                  <c:v>4.0739999999999998</c:v>
                </c:pt>
                <c:pt idx="44">
                  <c:v>4.7039999999999997</c:v>
                </c:pt>
                <c:pt idx="45">
                  <c:v>4.7039999999999997</c:v>
                </c:pt>
                <c:pt idx="46">
                  <c:v>5.1239999999999997</c:v>
                </c:pt>
                <c:pt idx="47">
                  <c:v>4.7039999999999997</c:v>
                </c:pt>
                <c:pt idx="48">
                  <c:v>4.7880000000000003</c:v>
                </c:pt>
                <c:pt idx="49">
                  <c:v>5.1239999999999997</c:v>
                </c:pt>
                <c:pt idx="50">
                  <c:v>6.1740000000000004</c:v>
                </c:pt>
                <c:pt idx="51">
                  <c:v>4.5570000000000004</c:v>
                </c:pt>
                <c:pt idx="52">
                  <c:v>2.8140000000000001</c:v>
                </c:pt>
                <c:pt idx="53">
                  <c:v>5.7539999999999996</c:v>
                </c:pt>
                <c:pt idx="54">
                  <c:v>4.62</c:v>
                </c:pt>
                <c:pt idx="55">
                  <c:v>4.7039999999999997</c:v>
                </c:pt>
                <c:pt idx="56">
                  <c:v>6.1740000000000004</c:v>
                </c:pt>
                <c:pt idx="57">
                  <c:v>4.0739999999999998</c:v>
                </c:pt>
                <c:pt idx="58">
                  <c:v>3.6539999999999999</c:v>
                </c:pt>
                <c:pt idx="59">
                  <c:v>5.7539999999999996</c:v>
                </c:pt>
                <c:pt idx="60">
                  <c:v>5.7539999999999996</c:v>
                </c:pt>
                <c:pt idx="61">
                  <c:v>4.62</c:v>
                </c:pt>
                <c:pt idx="62">
                  <c:v>4.7039999999999997</c:v>
                </c:pt>
                <c:pt idx="63">
                  <c:v>6.1740000000000004</c:v>
                </c:pt>
                <c:pt idx="64">
                  <c:v>5.7539999999999996</c:v>
                </c:pt>
                <c:pt idx="65">
                  <c:v>4.7039999999999997</c:v>
                </c:pt>
                <c:pt idx="66">
                  <c:v>3.738</c:v>
                </c:pt>
                <c:pt idx="67">
                  <c:v>5.1239999999999997</c:v>
                </c:pt>
                <c:pt idx="68">
                  <c:v>4.7039999999999997</c:v>
                </c:pt>
                <c:pt idx="69">
                  <c:v>4.7039999999999997</c:v>
                </c:pt>
                <c:pt idx="70">
                  <c:v>3.6539999999999999</c:v>
                </c:pt>
                <c:pt idx="71">
                  <c:v>4.7039999999999997</c:v>
                </c:pt>
                <c:pt idx="72">
                  <c:v>2.6817000000000002</c:v>
                </c:pt>
                <c:pt idx="73">
                  <c:v>2.1189</c:v>
                </c:pt>
                <c:pt idx="74">
                  <c:v>2.5977000000000001</c:v>
                </c:pt>
                <c:pt idx="75">
                  <c:v>1.8669</c:v>
                </c:pt>
                <c:pt idx="76">
                  <c:v>2.1524999999999999</c:v>
                </c:pt>
                <c:pt idx="77">
                  <c:v>2.1777000000000002</c:v>
                </c:pt>
                <c:pt idx="78">
                  <c:v>2.2364999999999999</c:v>
                </c:pt>
                <c:pt idx="79">
                  <c:v>2.3730000000000002</c:v>
                </c:pt>
                <c:pt idx="80">
                  <c:v>2.4506999999999999</c:v>
                </c:pt>
                <c:pt idx="81">
                  <c:v>1.9551000000000001</c:v>
                </c:pt>
                <c:pt idx="82">
                  <c:v>1.6379999999999999</c:v>
                </c:pt>
                <c:pt idx="83">
                  <c:v>2.5326</c:v>
                </c:pt>
                <c:pt idx="84">
                  <c:v>2.1777000000000002</c:v>
                </c:pt>
                <c:pt idx="85">
                  <c:v>2.2364999999999999</c:v>
                </c:pt>
                <c:pt idx="86">
                  <c:v>2.3730000000000002</c:v>
                </c:pt>
                <c:pt idx="87">
                  <c:v>2.1777000000000002</c:v>
                </c:pt>
                <c:pt idx="88">
                  <c:v>2.1777000000000002</c:v>
                </c:pt>
                <c:pt idx="89">
                  <c:v>2.4066000000000001</c:v>
                </c:pt>
                <c:pt idx="90">
                  <c:v>2.1945000000000001</c:v>
                </c:pt>
                <c:pt idx="91">
                  <c:v>1.6926000000000001</c:v>
                </c:pt>
                <c:pt idx="92">
                  <c:v>1.7324999999999999</c:v>
                </c:pt>
                <c:pt idx="93">
                  <c:v>1.6926000000000001</c:v>
                </c:pt>
                <c:pt idx="94">
                  <c:v>1.8857999999999999</c:v>
                </c:pt>
                <c:pt idx="95">
                  <c:v>1.6926000000000001</c:v>
                </c:pt>
                <c:pt idx="96">
                  <c:v>2.3772000000000002</c:v>
                </c:pt>
                <c:pt idx="97">
                  <c:v>2.1777000000000002</c:v>
                </c:pt>
                <c:pt idx="98">
                  <c:v>2.3730000000000002</c:v>
                </c:pt>
                <c:pt idx="99">
                  <c:v>2.0832000000000002</c:v>
                </c:pt>
                <c:pt idx="100">
                  <c:v>2.0223</c:v>
                </c:pt>
                <c:pt idx="101">
                  <c:v>2.6648999999999998</c:v>
                </c:pt>
                <c:pt idx="102">
                  <c:v>2.3624999999999998</c:v>
                </c:pt>
                <c:pt idx="103">
                  <c:v>2.4380999999999999</c:v>
                </c:pt>
                <c:pt idx="104">
                  <c:v>2.2448999999999999</c:v>
                </c:pt>
                <c:pt idx="105">
                  <c:v>2.0811000000000002</c:v>
                </c:pt>
                <c:pt idx="106">
                  <c:v>1.9257</c:v>
                </c:pt>
                <c:pt idx="107">
                  <c:v>2.52</c:v>
                </c:pt>
                <c:pt idx="108">
                  <c:v>2.6648999999999998</c:v>
                </c:pt>
                <c:pt idx="109">
                  <c:v>2.3624999999999998</c:v>
                </c:pt>
                <c:pt idx="110">
                  <c:v>2.8580999999999999</c:v>
                </c:pt>
                <c:pt idx="111">
                  <c:v>2.3730000000000002</c:v>
                </c:pt>
                <c:pt idx="112">
                  <c:v>2.6648999999999998</c:v>
                </c:pt>
                <c:pt idx="113">
                  <c:v>2.8580999999999999</c:v>
                </c:pt>
                <c:pt idx="114">
                  <c:v>2.0390999999999999</c:v>
                </c:pt>
                <c:pt idx="115">
                  <c:v>1.8857999999999999</c:v>
                </c:pt>
                <c:pt idx="116">
                  <c:v>2.1777000000000002</c:v>
                </c:pt>
                <c:pt idx="117">
                  <c:v>2.1777000000000002</c:v>
                </c:pt>
                <c:pt idx="118">
                  <c:v>2.3730000000000002</c:v>
                </c:pt>
                <c:pt idx="119">
                  <c:v>2.1777000000000002</c:v>
                </c:pt>
                <c:pt idx="120">
                  <c:v>2.4276</c:v>
                </c:pt>
                <c:pt idx="121">
                  <c:v>2.3730000000000002</c:v>
                </c:pt>
                <c:pt idx="122">
                  <c:v>2.4380999999999999</c:v>
                </c:pt>
                <c:pt idx="123">
                  <c:v>1.6904999999999999</c:v>
                </c:pt>
                <c:pt idx="124">
                  <c:v>1.9865999999999999</c:v>
                </c:pt>
                <c:pt idx="125">
                  <c:v>2.6648999999999998</c:v>
                </c:pt>
                <c:pt idx="126">
                  <c:v>2.1398999999999999</c:v>
                </c:pt>
                <c:pt idx="127">
                  <c:v>2.5977000000000001</c:v>
                </c:pt>
                <c:pt idx="128">
                  <c:v>2.2281</c:v>
                </c:pt>
                <c:pt idx="129">
                  <c:v>2.4066000000000001</c:v>
                </c:pt>
                <c:pt idx="130">
                  <c:v>2.0223</c:v>
                </c:pt>
                <c:pt idx="131">
                  <c:v>2.6648999999999998</c:v>
                </c:pt>
                <c:pt idx="132">
                  <c:v>2.6648999999999998</c:v>
                </c:pt>
                <c:pt idx="133">
                  <c:v>2.4066000000000001</c:v>
                </c:pt>
                <c:pt idx="134">
                  <c:v>2.1777000000000002</c:v>
                </c:pt>
                <c:pt idx="135">
                  <c:v>2.8580999999999999</c:v>
                </c:pt>
                <c:pt idx="136">
                  <c:v>2.6648999999999998</c:v>
                </c:pt>
                <c:pt idx="137">
                  <c:v>2.1777000000000002</c:v>
                </c:pt>
                <c:pt idx="138">
                  <c:v>1.9424999999999999</c:v>
                </c:pt>
                <c:pt idx="139">
                  <c:v>2.3730000000000002</c:v>
                </c:pt>
                <c:pt idx="140">
                  <c:v>2.4066000000000001</c:v>
                </c:pt>
                <c:pt idx="141">
                  <c:v>2.1777000000000002</c:v>
                </c:pt>
                <c:pt idx="142">
                  <c:v>2.1189</c:v>
                </c:pt>
                <c:pt idx="143">
                  <c:v>2.4066000000000001</c:v>
                </c:pt>
                <c:pt idx="144" formatCode="0.00">
                  <c:v>2.723293</c:v>
                </c:pt>
                <c:pt idx="145" formatCode="0.00">
                  <c:v>3.0862250000000002</c:v>
                </c:pt>
                <c:pt idx="146" formatCode="0.00">
                  <c:v>3.449157</c:v>
                </c:pt>
                <c:pt idx="147" formatCode="0.00">
                  <c:v>3.8120889999999998</c:v>
                </c:pt>
                <c:pt idx="148" formatCode="0.00">
                  <c:v>4.1750210000000001</c:v>
                </c:pt>
                <c:pt idx="149" formatCode="0.00">
                  <c:v>4.537954</c:v>
                </c:pt>
                <c:pt idx="150" formatCode="0.00">
                  <c:v>4.9008859999999999</c:v>
                </c:pt>
                <c:pt idx="151" formatCode="0.00">
                  <c:v>5.2638179999999997</c:v>
                </c:pt>
                <c:pt idx="152" formatCode="0.00">
                  <c:v>2.723293</c:v>
                </c:pt>
                <c:pt idx="153" formatCode="0.00">
                  <c:v>3.0862250000000002</c:v>
                </c:pt>
                <c:pt idx="154" formatCode="0.00">
                  <c:v>3.449157</c:v>
                </c:pt>
                <c:pt idx="155" formatCode="0.00">
                  <c:v>3.8120889999999998</c:v>
                </c:pt>
                <c:pt idx="156" formatCode="0.00">
                  <c:v>4.1750210000000001</c:v>
                </c:pt>
                <c:pt idx="157" formatCode="0.00">
                  <c:v>4.537954</c:v>
                </c:pt>
                <c:pt idx="158" formatCode="0.00">
                  <c:v>4.9008859999999999</c:v>
                </c:pt>
                <c:pt idx="159" formatCode="0.00">
                  <c:v>5.2638179999999997</c:v>
                </c:pt>
                <c:pt idx="160" formatCode="0.00">
                  <c:v>2.723293</c:v>
                </c:pt>
                <c:pt idx="161" formatCode="0.00">
                  <c:v>3.0862250000000002</c:v>
                </c:pt>
                <c:pt idx="162" formatCode="0.00">
                  <c:v>3.449157</c:v>
                </c:pt>
                <c:pt idx="163" formatCode="0.00">
                  <c:v>3.8120889999999998</c:v>
                </c:pt>
                <c:pt idx="164" formatCode="0.00">
                  <c:v>4.1750210000000001</c:v>
                </c:pt>
                <c:pt idx="165" formatCode="0.00">
                  <c:v>4.537954</c:v>
                </c:pt>
                <c:pt idx="166" formatCode="0.00">
                  <c:v>4.9008859999999999</c:v>
                </c:pt>
                <c:pt idx="167" formatCode="0.00">
                  <c:v>5.2638179999999997</c:v>
                </c:pt>
                <c:pt idx="168" formatCode="0.00">
                  <c:v>2.723293</c:v>
                </c:pt>
                <c:pt idx="169" formatCode="0.00">
                  <c:v>3.0862250000000002</c:v>
                </c:pt>
                <c:pt idx="170" formatCode="0.00">
                  <c:v>3.449157</c:v>
                </c:pt>
                <c:pt idx="171" formatCode="0.00">
                  <c:v>3.8120889999999998</c:v>
                </c:pt>
                <c:pt idx="172" formatCode="0.00">
                  <c:v>4.1750210000000001</c:v>
                </c:pt>
                <c:pt idx="173" formatCode="0.00">
                  <c:v>4.537954</c:v>
                </c:pt>
                <c:pt idx="174" formatCode="0.00">
                  <c:v>4.9008859999999999</c:v>
                </c:pt>
                <c:pt idx="175" formatCode="0.00">
                  <c:v>5.2638179999999997</c:v>
                </c:pt>
                <c:pt idx="176" formatCode="0.00">
                  <c:v>2.723293</c:v>
                </c:pt>
                <c:pt idx="177" formatCode="0.00">
                  <c:v>3.0862250000000002</c:v>
                </c:pt>
                <c:pt idx="178" formatCode="0.00">
                  <c:v>3.449157</c:v>
                </c:pt>
                <c:pt idx="179" formatCode="0.00">
                  <c:v>3.8120889999999998</c:v>
                </c:pt>
                <c:pt idx="180" formatCode="0.00">
                  <c:v>4.1750210000000001</c:v>
                </c:pt>
                <c:pt idx="181" formatCode="0.00">
                  <c:v>4.537954</c:v>
                </c:pt>
                <c:pt idx="182" formatCode="0.00">
                  <c:v>4.9008859999999999</c:v>
                </c:pt>
                <c:pt idx="183" formatCode="0.00">
                  <c:v>5.2638179999999997</c:v>
                </c:pt>
                <c:pt idx="184" formatCode="0.00">
                  <c:v>2.723293</c:v>
                </c:pt>
                <c:pt idx="185" formatCode="0.00">
                  <c:v>3.0862250000000002</c:v>
                </c:pt>
                <c:pt idx="186" formatCode="0.00">
                  <c:v>3.449157</c:v>
                </c:pt>
                <c:pt idx="187" formatCode="0.00">
                  <c:v>3.8120889999999998</c:v>
                </c:pt>
                <c:pt idx="188" formatCode="0.00">
                  <c:v>4.1750210000000001</c:v>
                </c:pt>
                <c:pt idx="189" formatCode="0.00">
                  <c:v>4.537954</c:v>
                </c:pt>
                <c:pt idx="190" formatCode="0.00">
                  <c:v>4.9008859999999999</c:v>
                </c:pt>
                <c:pt idx="191" formatCode="0.00">
                  <c:v>5.2638179999999997</c:v>
                </c:pt>
              </c:numCache>
            </c:numRef>
          </c:xVal>
          <c:yVal>
            <c:numRef>
              <c:f>'Soil Potassium'!$AE$2:$AE$193</c:f>
              <c:numCache>
                <c:formatCode>General</c:formatCode>
                <c:ptCount val="192"/>
                <c:pt idx="0">
                  <c:v>5.5779889999999996</c:v>
                </c:pt>
                <c:pt idx="1">
                  <c:v>4.9883620000000004</c:v>
                </c:pt>
                <c:pt idx="2">
                  <c:v>5.6478070000000002</c:v>
                </c:pt>
                <c:pt idx="3">
                  <c:v>4.89968</c:v>
                </c:pt>
                <c:pt idx="4">
                  <c:v>4.6212650000000002</c:v>
                </c:pt>
                <c:pt idx="5">
                  <c:v>4.549823</c:v>
                </c:pt>
                <c:pt idx="6">
                  <c:v>4.9598209999999998</c:v>
                </c:pt>
                <c:pt idx="7">
                  <c:v>4.6308790000000002</c:v>
                </c:pt>
                <c:pt idx="8">
                  <c:v>6.0506690000000001</c:v>
                </c:pt>
                <c:pt idx="9">
                  <c:v>5.689146</c:v>
                </c:pt>
                <c:pt idx="10">
                  <c:v>5.4587139999999996</c:v>
                </c:pt>
                <c:pt idx="11">
                  <c:v>4.7967279999999999</c:v>
                </c:pt>
                <c:pt idx="12">
                  <c:v>5.4208360000000004</c:v>
                </c:pt>
                <c:pt idx="13">
                  <c:v>5.4886020000000002</c:v>
                </c:pt>
                <c:pt idx="14">
                  <c:v>4.4823329999999997</c:v>
                </c:pt>
                <c:pt idx="15">
                  <c:v>5.2999099999999997</c:v>
                </c:pt>
                <c:pt idx="16">
                  <c:v>5.0717610000000004</c:v>
                </c:pt>
                <c:pt idx="17">
                  <c:v>5.3627739999999999</c:v>
                </c:pt>
                <c:pt idx="18">
                  <c:v>5.4618000000000002</c:v>
                </c:pt>
                <c:pt idx="19">
                  <c:v>5.2114909999999997</c:v>
                </c:pt>
                <c:pt idx="20">
                  <c:v>4.8425190000000002</c:v>
                </c:pt>
                <c:pt idx="21">
                  <c:v>5.2583330000000004</c:v>
                </c:pt>
                <c:pt idx="22">
                  <c:v>5.2273149999999999</c:v>
                </c:pt>
                <c:pt idx="23">
                  <c:v>5.4450500000000002</c:v>
                </c:pt>
                <c:pt idx="24">
                  <c:v>5.8887710000000002</c:v>
                </c:pt>
                <c:pt idx="25">
                  <c:v>4.861739</c:v>
                </c:pt>
                <c:pt idx="26">
                  <c:v>5.6248399999999998</c:v>
                </c:pt>
                <c:pt idx="27">
                  <c:v>4.7551740000000002</c:v>
                </c:pt>
                <c:pt idx="28">
                  <c:v>4.8203990000000001</c:v>
                </c:pt>
                <c:pt idx="29">
                  <c:v>4.9131830000000001</c:v>
                </c:pt>
                <c:pt idx="30">
                  <c:v>4.901027</c:v>
                </c:pt>
                <c:pt idx="31">
                  <c:v>4.5959700000000003</c:v>
                </c:pt>
                <c:pt idx="32">
                  <c:v>6.2507219999999997</c:v>
                </c:pt>
                <c:pt idx="33">
                  <c:v>5.8752050000000002</c:v>
                </c:pt>
                <c:pt idx="34">
                  <c:v>5.1735030000000002</c:v>
                </c:pt>
                <c:pt idx="35">
                  <c:v>5.3068590000000002</c:v>
                </c:pt>
                <c:pt idx="36">
                  <c:v>5.8121830000000001</c:v>
                </c:pt>
                <c:pt idx="37">
                  <c:v>5.3151900000000003</c:v>
                </c:pt>
                <c:pt idx="38">
                  <c:v>4.7138350000000004</c:v>
                </c:pt>
                <c:pt idx="39">
                  <c:v>5.6298450000000004</c:v>
                </c:pt>
                <c:pt idx="40">
                  <c:v>5.0321239999999996</c:v>
                </c:pt>
                <c:pt idx="41">
                  <c:v>5.2174579999999997</c:v>
                </c:pt>
                <c:pt idx="42">
                  <c:v>5.768599</c:v>
                </c:pt>
                <c:pt idx="43">
                  <c:v>5.6421729999999997</c:v>
                </c:pt>
                <c:pt idx="44">
                  <c:v>4.9511580000000004</c:v>
                </c:pt>
                <c:pt idx="45">
                  <c:v>5.315677</c:v>
                </c:pt>
                <c:pt idx="46">
                  <c:v>5.2055959999999999</c:v>
                </c:pt>
                <c:pt idx="47">
                  <c:v>5.2571209999999997</c:v>
                </c:pt>
                <c:pt idx="48">
                  <c:v>5.3533460000000002</c:v>
                </c:pt>
                <c:pt idx="49">
                  <c:v>5.1798710000000003</c:v>
                </c:pt>
                <c:pt idx="50">
                  <c:v>5.9578850000000001</c:v>
                </c:pt>
                <c:pt idx="51">
                  <c:v>5.0266690000000001</c:v>
                </c:pt>
                <c:pt idx="52">
                  <c:v>4.7507950000000001</c:v>
                </c:pt>
                <c:pt idx="53">
                  <c:v>3.8663430000000001</c:v>
                </c:pt>
                <c:pt idx="54">
                  <c:v>5.0480119999999999</c:v>
                </c:pt>
                <c:pt idx="55">
                  <c:v>4.8240109999999996</c:v>
                </c:pt>
                <c:pt idx="56">
                  <c:v>5.5876659999999996</c:v>
                </c:pt>
                <c:pt idx="57">
                  <c:v>5.7073049999999999</c:v>
                </c:pt>
                <c:pt idx="58">
                  <c:v>5.4982170000000004</c:v>
                </c:pt>
                <c:pt idx="59">
                  <c:v>5.0408770000000001</c:v>
                </c:pt>
                <c:pt idx="60">
                  <c:v>5.8121830000000001</c:v>
                </c:pt>
                <c:pt idx="61">
                  <c:v>5.4098119999999996</c:v>
                </c:pt>
                <c:pt idx="62">
                  <c:v>4.3454540000000001</c:v>
                </c:pt>
                <c:pt idx="63">
                  <c:v>5.5693840000000003</c:v>
                </c:pt>
                <c:pt idx="64">
                  <c:v>5.253781</c:v>
                </c:pt>
                <c:pt idx="65">
                  <c:v>5.502796</c:v>
                </c:pt>
                <c:pt idx="66">
                  <c:v>5.4200629999999999</c:v>
                </c:pt>
                <c:pt idx="67">
                  <c:v>5.1749390000000002</c:v>
                </c:pt>
                <c:pt idx="68">
                  <c:v>5.0892749999999998</c:v>
                </c:pt>
                <c:pt idx="69">
                  <c:v>5.3247479999999996</c:v>
                </c:pt>
                <c:pt idx="70">
                  <c:v>5.2155319999999996</c:v>
                </c:pt>
                <c:pt idx="71">
                  <c:v>4.5079250000000002</c:v>
                </c:pt>
                <c:pt idx="72">
                  <c:v>2.6743769999999998</c:v>
                </c:pt>
                <c:pt idx="73">
                  <c:v>2.39168</c:v>
                </c:pt>
                <c:pt idx="74">
                  <c:v>2.7078509999999998</c:v>
                </c:pt>
                <c:pt idx="75">
                  <c:v>2.3491610000000001</c:v>
                </c:pt>
                <c:pt idx="76">
                  <c:v>2.2156739999999999</c:v>
                </c:pt>
                <c:pt idx="77">
                  <c:v>2.1814209999999998</c:v>
                </c:pt>
                <c:pt idx="78">
                  <c:v>2.377996</c:v>
                </c:pt>
                <c:pt idx="79">
                  <c:v>2.2202839999999999</c:v>
                </c:pt>
                <c:pt idx="80">
                  <c:v>2.9010050000000001</c:v>
                </c:pt>
                <c:pt idx="81">
                  <c:v>2.7276720000000001</c:v>
                </c:pt>
                <c:pt idx="82">
                  <c:v>2.617191</c:v>
                </c:pt>
                <c:pt idx="83">
                  <c:v>2.2997999999999998</c:v>
                </c:pt>
                <c:pt idx="84">
                  <c:v>2.59903</c:v>
                </c:pt>
                <c:pt idx="85">
                  <c:v>2.6315210000000002</c:v>
                </c:pt>
                <c:pt idx="86">
                  <c:v>2.1490629999999999</c:v>
                </c:pt>
                <c:pt idx="87">
                  <c:v>2.5410520000000001</c:v>
                </c:pt>
                <c:pt idx="88">
                  <c:v>2.4316650000000002</c:v>
                </c:pt>
                <c:pt idx="89">
                  <c:v>2.5711919999999999</c:v>
                </c:pt>
                <c:pt idx="90">
                  <c:v>2.6186699999999998</c:v>
                </c:pt>
                <c:pt idx="91">
                  <c:v>2.498659</c:v>
                </c:pt>
                <c:pt idx="92">
                  <c:v>2.321755</c:v>
                </c:pt>
                <c:pt idx="93">
                  <c:v>2.521118</c:v>
                </c:pt>
                <c:pt idx="94">
                  <c:v>2.506246</c:v>
                </c:pt>
                <c:pt idx="95">
                  <c:v>2.6106400000000001</c:v>
                </c:pt>
                <c:pt idx="96">
                  <c:v>2.8233830000000002</c:v>
                </c:pt>
                <c:pt idx="97">
                  <c:v>2.3309700000000002</c:v>
                </c:pt>
                <c:pt idx="98">
                  <c:v>2.6968399999999999</c:v>
                </c:pt>
                <c:pt idx="99">
                  <c:v>2.2798769999999999</c:v>
                </c:pt>
                <c:pt idx="100">
                  <c:v>2.3111489999999999</c:v>
                </c:pt>
                <c:pt idx="101">
                  <c:v>2.3556349999999999</c:v>
                </c:pt>
                <c:pt idx="102">
                  <c:v>2.3498070000000002</c:v>
                </c:pt>
                <c:pt idx="103">
                  <c:v>2.2035469999999999</c:v>
                </c:pt>
                <c:pt idx="104">
                  <c:v>2.9969209999999999</c:v>
                </c:pt>
                <c:pt idx="105">
                  <c:v>2.816878</c:v>
                </c:pt>
                <c:pt idx="106">
                  <c:v>2.4804460000000002</c:v>
                </c:pt>
                <c:pt idx="107">
                  <c:v>2.544384</c:v>
                </c:pt>
                <c:pt idx="108">
                  <c:v>2.7866620000000002</c:v>
                </c:pt>
                <c:pt idx="109">
                  <c:v>2.548378</c:v>
                </c:pt>
                <c:pt idx="110">
                  <c:v>2.2600570000000002</c:v>
                </c:pt>
                <c:pt idx="111">
                  <c:v>2.6992400000000001</c:v>
                </c:pt>
                <c:pt idx="112">
                  <c:v>2.4126609999999999</c:v>
                </c:pt>
                <c:pt idx="113">
                  <c:v>2.5015200000000002</c:v>
                </c:pt>
                <c:pt idx="114">
                  <c:v>2.7657660000000002</c:v>
                </c:pt>
                <c:pt idx="115">
                  <c:v>2.7051500000000002</c:v>
                </c:pt>
                <c:pt idx="116">
                  <c:v>2.3738419999999998</c:v>
                </c:pt>
                <c:pt idx="117">
                  <c:v>2.5486110000000002</c:v>
                </c:pt>
                <c:pt idx="118">
                  <c:v>2.4958330000000002</c:v>
                </c:pt>
                <c:pt idx="119">
                  <c:v>2.5205359999999999</c:v>
                </c:pt>
                <c:pt idx="120">
                  <c:v>2.5666720000000001</c:v>
                </c:pt>
                <c:pt idx="121">
                  <c:v>2.4834990000000001</c:v>
                </c:pt>
                <c:pt idx="122">
                  <c:v>2.856519</c:v>
                </c:pt>
                <c:pt idx="123">
                  <c:v>2.4100459999999999</c:v>
                </c:pt>
                <c:pt idx="124">
                  <c:v>2.2777780000000001</c:v>
                </c:pt>
                <c:pt idx="125">
                  <c:v>1.8537250000000001</c:v>
                </c:pt>
                <c:pt idx="126">
                  <c:v>2.4202789999999998</c:v>
                </c:pt>
                <c:pt idx="127">
                  <c:v>2.312881</c:v>
                </c:pt>
                <c:pt idx="128">
                  <c:v>2.679017</c:v>
                </c:pt>
                <c:pt idx="129">
                  <c:v>2.7363780000000002</c:v>
                </c:pt>
                <c:pt idx="130">
                  <c:v>2.6361300000000001</c:v>
                </c:pt>
                <c:pt idx="131">
                  <c:v>2.416858</c:v>
                </c:pt>
                <c:pt idx="132">
                  <c:v>2.7866620000000002</c:v>
                </c:pt>
                <c:pt idx="133">
                  <c:v>2.593744</c:v>
                </c:pt>
                <c:pt idx="134">
                  <c:v>2.0834359999999998</c:v>
                </c:pt>
                <c:pt idx="135">
                  <c:v>2.6702509999999999</c:v>
                </c:pt>
                <c:pt idx="136">
                  <c:v>2.5189349999999999</c:v>
                </c:pt>
                <c:pt idx="137">
                  <c:v>2.6383260000000002</c:v>
                </c:pt>
                <c:pt idx="138">
                  <c:v>2.5986590000000001</c:v>
                </c:pt>
                <c:pt idx="139">
                  <c:v>2.481134</c:v>
                </c:pt>
                <c:pt idx="140">
                  <c:v>2.4400620000000002</c:v>
                </c:pt>
                <c:pt idx="141">
                  <c:v>2.5529600000000001</c:v>
                </c:pt>
                <c:pt idx="142">
                  <c:v>2.500597</c:v>
                </c:pt>
                <c:pt idx="143">
                  <c:v>2.1613329999999999</c:v>
                </c:pt>
                <c:pt idx="144">
                  <c:v>2.723293</c:v>
                </c:pt>
                <c:pt idx="145">
                  <c:v>3.0862250000000002</c:v>
                </c:pt>
                <c:pt idx="146">
                  <c:v>3.449157</c:v>
                </c:pt>
                <c:pt idx="147">
                  <c:v>3.8120889999999998</c:v>
                </c:pt>
                <c:pt idx="148">
                  <c:v>4.1750210000000001</c:v>
                </c:pt>
                <c:pt idx="149">
                  <c:v>4.537954</c:v>
                </c:pt>
                <c:pt idx="150">
                  <c:v>4.9008859999999999</c:v>
                </c:pt>
                <c:pt idx="151">
                  <c:v>5.2638179999999997</c:v>
                </c:pt>
                <c:pt idx="152">
                  <c:v>2.723293</c:v>
                </c:pt>
                <c:pt idx="153">
                  <c:v>3.0862250000000002</c:v>
                </c:pt>
                <c:pt idx="154">
                  <c:v>3.449157</c:v>
                </c:pt>
                <c:pt idx="155">
                  <c:v>3.8120889999999998</c:v>
                </c:pt>
                <c:pt idx="156">
                  <c:v>4.1750210000000001</c:v>
                </c:pt>
                <c:pt idx="157">
                  <c:v>4.537954</c:v>
                </c:pt>
                <c:pt idx="158">
                  <c:v>4.9008859999999999</c:v>
                </c:pt>
                <c:pt idx="159">
                  <c:v>5.2638179999999997</c:v>
                </c:pt>
                <c:pt idx="160">
                  <c:v>2.723293</c:v>
                </c:pt>
                <c:pt idx="161">
                  <c:v>3.0862250000000002</c:v>
                </c:pt>
                <c:pt idx="162">
                  <c:v>3.449157</c:v>
                </c:pt>
                <c:pt idx="163">
                  <c:v>3.8120889999999998</c:v>
                </c:pt>
                <c:pt idx="164">
                  <c:v>4.1750210000000001</c:v>
                </c:pt>
                <c:pt idx="165">
                  <c:v>4.537954</c:v>
                </c:pt>
                <c:pt idx="166">
                  <c:v>4.9008859999999999</c:v>
                </c:pt>
                <c:pt idx="167">
                  <c:v>5.2638179999999997</c:v>
                </c:pt>
                <c:pt idx="168">
                  <c:v>2.723293</c:v>
                </c:pt>
                <c:pt idx="169">
                  <c:v>3.0862250000000002</c:v>
                </c:pt>
                <c:pt idx="170">
                  <c:v>3.449157</c:v>
                </c:pt>
                <c:pt idx="171">
                  <c:v>3.8120889999999998</c:v>
                </c:pt>
                <c:pt idx="172">
                  <c:v>4.1750210000000001</c:v>
                </c:pt>
                <c:pt idx="173">
                  <c:v>4.537954</c:v>
                </c:pt>
                <c:pt idx="174">
                  <c:v>4.9008859999999999</c:v>
                </c:pt>
                <c:pt idx="175">
                  <c:v>5.2638179999999997</c:v>
                </c:pt>
                <c:pt idx="176">
                  <c:v>2.723293</c:v>
                </c:pt>
                <c:pt idx="177">
                  <c:v>3.0862250000000002</c:v>
                </c:pt>
                <c:pt idx="178">
                  <c:v>3.449157</c:v>
                </c:pt>
                <c:pt idx="179">
                  <c:v>3.8120889999999998</c:v>
                </c:pt>
                <c:pt idx="180">
                  <c:v>4.1750210000000001</c:v>
                </c:pt>
                <c:pt idx="181">
                  <c:v>4.537954</c:v>
                </c:pt>
                <c:pt idx="182">
                  <c:v>4.9008859999999999</c:v>
                </c:pt>
                <c:pt idx="183">
                  <c:v>5.2638179999999997</c:v>
                </c:pt>
                <c:pt idx="184">
                  <c:v>2.723293</c:v>
                </c:pt>
                <c:pt idx="185">
                  <c:v>3.0862250000000002</c:v>
                </c:pt>
                <c:pt idx="186">
                  <c:v>3.449157</c:v>
                </c:pt>
                <c:pt idx="187">
                  <c:v>3.8120889999999998</c:v>
                </c:pt>
                <c:pt idx="188">
                  <c:v>4.1750210000000001</c:v>
                </c:pt>
                <c:pt idx="189">
                  <c:v>4.537954</c:v>
                </c:pt>
                <c:pt idx="190">
                  <c:v>4.9008859999999999</c:v>
                </c:pt>
                <c:pt idx="191">
                  <c:v>5.2638179999999997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8B-A549-8137-19E5DBEF4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148608"/>
        <c:axId val="192150528"/>
      </c:scatterChart>
      <c:valAx>
        <c:axId val="19214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Observed Fruit Yield</a:t>
                </a:r>
                <a:endParaRPr lang="en-GB"/>
              </a:p>
              <a:p>
                <a:pPr>
                  <a:defRPr/>
                </a:pPr>
                <a:r>
                  <a:rPr lang="en-US"/>
                  <a:t>(kg per plant)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92150528"/>
        <c:crosses val="autoZero"/>
        <c:crossBetween val="midCat"/>
      </c:valAx>
      <c:valAx>
        <c:axId val="192150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Predicted Fruit Yield</a:t>
                </a:r>
                <a:endParaRPr lang="en-GB"/>
              </a:p>
              <a:p>
                <a:pPr>
                  <a:defRPr/>
                </a:pPr>
                <a:r>
                  <a:rPr lang="en-US"/>
                  <a:t>(kg per plant)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921486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'[1]Soil Nitrogen'!$AA$148</c:f>
              <c:strCache>
                <c:ptCount val="1"/>
                <c:pt idx="0">
                  <c:v>K_VC=2,2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Nitrogen'!$AB$146:$AB$153</c:f>
              <c:numCache>
                <c:formatCode>General</c:formatCode>
                <c:ptCount val="8"/>
                <c:pt idx="0">
                  <c:v>1.8853486872501799</c:v>
                </c:pt>
                <c:pt idx="1">
                  <c:v>2.6682225905458798</c:v>
                </c:pt>
                <c:pt idx="2">
                  <c:v>3.4513340981682599</c:v>
                </c:pt>
                <c:pt idx="3">
                  <c:v>4.2346378827603903</c:v>
                </c:pt>
                <c:pt idx="4">
                  <c:v>5.01808861330555</c:v>
                </c:pt>
                <c:pt idx="5">
                  <c:v>5.8016409503068598</c:v>
                </c:pt>
                <c:pt idx="6">
                  <c:v>6.58524955751981</c:v>
                </c:pt>
                <c:pt idx="7">
                  <c:v>7.36886910047523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41-5042-A062-A9F3DF49CD1D}"/>
            </c:ext>
          </c:extLst>
        </c:ser>
        <c:ser>
          <c:idx val="1"/>
          <c:order val="1"/>
          <c:tx>
            <c:strRef>
              <c:f>'[1]Soil Nitrogen'!$AA$149</c:f>
              <c:strCache>
                <c:ptCount val="1"/>
                <c:pt idx="0">
                  <c:v>K_VC=2,4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Nitrogen'!$AB$154:$AB$161</c:f>
              <c:numCache>
                <c:formatCode>General</c:formatCode>
                <c:ptCount val="8"/>
                <c:pt idx="0">
                  <c:v>1.93646881597287</c:v>
                </c:pt>
                <c:pt idx="1">
                  <c:v>2.7159746747709401</c:v>
                </c:pt>
                <c:pt idx="2">
                  <c:v>3.49571729116705</c:v>
                </c:pt>
                <c:pt idx="3">
                  <c:v>4.2756515326980598</c:v>
                </c:pt>
                <c:pt idx="4">
                  <c:v>5.0557322621605598</c:v>
                </c:pt>
                <c:pt idx="5">
                  <c:v>5.8359143356536096</c:v>
                </c:pt>
                <c:pt idx="6">
                  <c:v>6.6161526134635897</c:v>
                </c:pt>
                <c:pt idx="7">
                  <c:v>7.3964019531047498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D41-5042-A062-A9F3DF49CD1D}"/>
            </c:ext>
          </c:extLst>
        </c:ser>
        <c:ser>
          <c:idx val="2"/>
          <c:order val="2"/>
          <c:tx>
            <c:strRef>
              <c:f>'[1]Soil Nitrogen'!$AA$150</c:f>
              <c:strCache>
                <c:ptCount val="1"/>
                <c:pt idx="0">
                  <c:v>K_VC=4,2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Nitrogen'!$AB$162:$AB$169</c:f>
              <c:numCache>
                <c:formatCode>General</c:formatCode>
                <c:ptCount val="8"/>
                <c:pt idx="0">
                  <c:v>1.8649848007587899</c:v>
                </c:pt>
                <c:pt idx="1">
                  <c:v>2.6538552413183298</c:v>
                </c:pt>
                <c:pt idx="2">
                  <c:v>3.4429633807483602</c:v>
                </c:pt>
                <c:pt idx="3">
                  <c:v>4.2322635469970802</c:v>
                </c:pt>
                <c:pt idx="4">
                  <c:v>5.0217100586631096</c:v>
                </c:pt>
                <c:pt idx="5">
                  <c:v>5.8112572314674198</c:v>
                </c:pt>
                <c:pt idx="6">
                  <c:v>6.60085938185129</c:v>
                </c:pt>
                <c:pt idx="7">
                  <c:v>7.3904708282423499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D41-5042-A062-A9F3DF49CD1D}"/>
            </c:ext>
          </c:extLst>
        </c:ser>
        <c:ser>
          <c:idx val="3"/>
          <c:order val="3"/>
          <c:tx>
            <c:strRef>
              <c:f>'[1]Soil Nitrogen'!$AA$151</c:f>
              <c:strCache>
                <c:ptCount val="1"/>
                <c:pt idx="0">
                  <c:v>K_VC=4,4</c:v>
                </c:pt>
              </c:strCache>
            </c:strRef>
          </c:tx>
          <c:spPr>
            <a:ln w="2222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square"/>
            <c:size val="4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Nitrogen'!$AB$170:$AB$177</c:f>
              <c:numCache>
                <c:formatCode>General</c:formatCode>
                <c:ptCount val="8"/>
                <c:pt idx="0">
                  <c:v>1.8571788917904899</c:v>
                </c:pt>
                <c:pt idx="1">
                  <c:v>2.6426678812747801</c:v>
                </c:pt>
                <c:pt idx="2">
                  <c:v>3.42839486055508</c:v>
                </c:pt>
                <c:pt idx="3">
                  <c:v>4.21431435124377</c:v>
                </c:pt>
                <c:pt idx="4">
                  <c:v>5.00038086990007</c:v>
                </c:pt>
                <c:pt idx="5">
                  <c:v>5.7865489264293402</c:v>
                </c:pt>
                <c:pt idx="6">
                  <c:v>6.57277303303617</c:v>
                </c:pt>
                <c:pt idx="7">
                  <c:v>7.35900770427524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D41-5042-A062-A9F3DF49CD1D}"/>
            </c:ext>
          </c:extLst>
        </c:ser>
        <c:ser>
          <c:idx val="4"/>
          <c:order val="4"/>
          <c:tx>
            <c:strRef>
              <c:f>'[1]Soil Nitrogen'!$AA$152</c:f>
              <c:strCache>
                <c:ptCount val="1"/>
                <c:pt idx="0">
                  <c:v>K_VC=6,2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triangle"/>
            <c:size val="4"/>
            <c:spPr>
              <a:solidFill>
                <a:srgbClr val="FF0000"/>
              </a:solidFill>
              <a:ln w="9525">
                <a:solidFill>
                  <a:srgbClr val="FF0000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Nitrogen'!$AB$178:$AB$185</c:f>
              <c:numCache>
                <c:formatCode>General</c:formatCode>
                <c:ptCount val="8"/>
                <c:pt idx="0">
                  <c:v>1.88485925303011</c:v>
                </c:pt>
                <c:pt idx="1">
                  <c:v>2.6770037710155399</c:v>
                </c:pt>
                <c:pt idx="2">
                  <c:v>3.4693854039322001</c:v>
                </c:pt>
                <c:pt idx="3">
                  <c:v>4.2619582883924396</c:v>
                </c:pt>
                <c:pt idx="4">
                  <c:v>5.0546765555225601</c:v>
                </c:pt>
                <c:pt idx="5">
                  <c:v>5.8474943311410197</c:v>
                </c:pt>
                <c:pt idx="6">
                  <c:v>6.6403657411026797</c:v>
                </c:pt>
                <c:pt idx="7">
                  <c:v>7.4332449173269097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D41-5042-A062-A9F3DF49CD1D}"/>
            </c:ext>
          </c:extLst>
        </c:ser>
        <c:ser>
          <c:idx val="5"/>
          <c:order val="5"/>
          <c:tx>
            <c:strRef>
              <c:f>'[1]Soil Nitrogen'!$AA$153</c:f>
              <c:strCache>
                <c:ptCount val="1"/>
                <c:pt idx="0">
                  <c:v>K_VC=6,4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Nitrogen'!$AB$186:$AB$193</c:f>
              <c:numCache>
                <c:formatCode>General</c:formatCode>
                <c:ptCount val="8"/>
                <c:pt idx="0">
                  <c:v>1.81826600602271</c:v>
                </c:pt>
                <c:pt idx="1">
                  <c:v>2.6070272654467699</c:v>
                </c:pt>
                <c:pt idx="2">
                  <c:v>3.39602706349232</c:v>
                </c:pt>
                <c:pt idx="3">
                  <c:v>4.1852197337864601</c:v>
                </c:pt>
                <c:pt idx="4">
                  <c:v>4.9745596024365897</c:v>
                </c:pt>
                <c:pt idx="5">
                  <c:v>5.7640009911081398</c:v>
                </c:pt>
                <c:pt idx="6">
                  <c:v>6.5534982212628101</c:v>
                </c:pt>
                <c:pt idx="7">
                  <c:v>7.3430056188624704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D41-5042-A062-A9F3DF49C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317760"/>
        <c:axId val="157332608"/>
      </c:scatterChart>
      <c:valAx>
        <c:axId val="157317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 cap="none" baseline="0"/>
                  <a:t>Soil Nitrogen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cap="all" spc="120" normalizeH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7332608"/>
        <c:crosses val="autoZero"/>
        <c:crossBetween val="midCat"/>
      </c:valAx>
      <c:valAx>
        <c:axId val="1573326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 cap="none" baseline="0"/>
                  <a:t>Plamt Seed Nitrogen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7317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a-I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300" baseline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'[1]Soil Nitrogen'!$AA$148</c:f>
              <c:strCache>
                <c:ptCount val="1"/>
                <c:pt idx="0">
                  <c:v>K_VC=2,2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Nitrogen'!$AC$146:$AC$153</c:f>
              <c:numCache>
                <c:formatCode>General</c:formatCode>
                <c:ptCount val="8"/>
                <c:pt idx="0">
                  <c:v>1.11189537370289</c:v>
                </c:pt>
                <c:pt idx="1">
                  <c:v>1.5471759491307899</c:v>
                </c:pt>
                <c:pt idx="2">
                  <c:v>1.98257161766075</c:v>
                </c:pt>
                <c:pt idx="3">
                  <c:v>2.4180650232744201</c:v>
                </c:pt>
                <c:pt idx="4">
                  <c:v>2.8536388070285001</c:v>
                </c:pt>
                <c:pt idx="5">
                  <c:v>3.2892756085245001</c:v>
                </c:pt>
                <c:pt idx="6">
                  <c:v>3.7249580642025402</c:v>
                </c:pt>
                <c:pt idx="7">
                  <c:v>4.1606688141843398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D55-9140-9BAB-F488CB180A57}"/>
            </c:ext>
          </c:extLst>
        </c:ser>
        <c:ser>
          <c:idx val="1"/>
          <c:order val="1"/>
          <c:tx>
            <c:strRef>
              <c:f>'[1]Soil Nitrogen'!$AA$149</c:f>
              <c:strCache>
                <c:ptCount val="1"/>
                <c:pt idx="0">
                  <c:v>K_VC=2,4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Nitrogen'!$AC$154:$AC$161</c:f>
              <c:numCache>
                <c:formatCode>General</c:formatCode>
                <c:ptCount val="8"/>
                <c:pt idx="0">
                  <c:v>1.1183260255972201</c:v>
                </c:pt>
                <c:pt idx="1">
                  <c:v>1.5531607118397599</c:v>
                </c:pt>
                <c:pt idx="2">
                  <c:v>1.9881104160055401</c:v>
                </c:pt>
                <c:pt idx="3">
                  <c:v>2.4231578012483301</c:v>
                </c:pt>
                <c:pt idx="4">
                  <c:v>2.8582855251994901</c:v>
                </c:pt>
                <c:pt idx="5">
                  <c:v>3.2934762454430402</c:v>
                </c:pt>
                <c:pt idx="6">
                  <c:v>3.72871261678362</c:v>
                </c:pt>
                <c:pt idx="7">
                  <c:v>4.16397729676161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D55-9140-9BAB-F488CB180A57}"/>
            </c:ext>
          </c:extLst>
        </c:ser>
        <c:ser>
          <c:idx val="2"/>
          <c:order val="2"/>
          <c:tx>
            <c:strRef>
              <c:f>'[1]Soil Nitrogen'!$AA$150</c:f>
              <c:strCache>
                <c:ptCount val="1"/>
                <c:pt idx="0">
                  <c:v>K_VC=4,2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Nitrogen'!$AC$162:$AC$169</c:f>
              <c:numCache>
                <c:formatCode>General</c:formatCode>
                <c:ptCount val="8"/>
                <c:pt idx="0">
                  <c:v>1.1214142692667</c:v>
                </c:pt>
                <c:pt idx="1">
                  <c:v>1.55840168911952</c:v>
                </c:pt>
                <c:pt idx="2">
                  <c:v>1.9955040189967499</c:v>
                </c:pt>
                <c:pt idx="3">
                  <c:v>2.43270383580299</c:v>
                </c:pt>
                <c:pt idx="4">
                  <c:v>2.86998371105134</c:v>
                </c:pt>
                <c:pt idx="5">
                  <c:v>3.30732621839404</c:v>
                </c:pt>
                <c:pt idx="6">
                  <c:v>3.7447139241054801</c:v>
                </c:pt>
                <c:pt idx="7">
                  <c:v>4.1821294008120002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D55-9140-9BAB-F488CB180A57}"/>
            </c:ext>
          </c:extLst>
        </c:ser>
        <c:ser>
          <c:idx val="3"/>
          <c:order val="3"/>
          <c:tx>
            <c:strRef>
              <c:f>'[1]Soil Nitrogen'!$AA$151</c:f>
              <c:strCache>
                <c:ptCount val="1"/>
                <c:pt idx="0">
                  <c:v>K_VC=4,4</c:v>
                </c:pt>
              </c:strCache>
            </c:strRef>
          </c:tx>
          <c:spPr>
            <a:ln w="2222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square"/>
            <c:size val="4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Nitrogen'!$AC$170:$AC$177</c:f>
              <c:numCache>
                <c:formatCode>General</c:formatCode>
                <c:ptCount val="8"/>
                <c:pt idx="0">
                  <c:v>1.1932503026879799</c:v>
                </c:pt>
                <c:pt idx="1">
                  <c:v>1.62978838305996</c:v>
                </c:pt>
                <c:pt idx="2">
                  <c:v>2.0664404305613702</c:v>
                </c:pt>
                <c:pt idx="3">
                  <c:v>2.5031890390497802</c:v>
                </c:pt>
                <c:pt idx="4">
                  <c:v>2.9400167989594301</c:v>
                </c:pt>
                <c:pt idx="5">
                  <c:v>3.3769062999860302</c:v>
                </c:pt>
                <c:pt idx="6">
                  <c:v>3.8138401294897202</c:v>
                </c:pt>
                <c:pt idx="7">
                  <c:v>4.2508008759656803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D55-9140-9BAB-F488CB180A57}"/>
            </c:ext>
          </c:extLst>
        </c:ser>
        <c:ser>
          <c:idx val="4"/>
          <c:order val="4"/>
          <c:tx>
            <c:strRef>
              <c:f>'[1]Soil Nitrogen'!$AA$152</c:f>
              <c:strCache>
                <c:ptCount val="1"/>
                <c:pt idx="0">
                  <c:v>K_VC=6,2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triangle"/>
            <c:size val="4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Nitrogen'!$AC$178:$AC$185</c:f>
              <c:numCache>
                <c:formatCode>General</c:formatCode>
                <c:ptCount val="8"/>
                <c:pt idx="0">
                  <c:v>1.1384025271478699</c:v>
                </c:pt>
                <c:pt idx="1">
                  <c:v>1.5760624941328101</c:v>
                </c:pt>
                <c:pt idx="2">
                  <c:v>2.01383711364603</c:v>
                </c:pt>
                <c:pt idx="3">
                  <c:v>2.4517089363477398</c:v>
                </c:pt>
                <c:pt idx="4">
                  <c:v>2.8896605064771101</c:v>
                </c:pt>
                <c:pt idx="5">
                  <c:v>3.32767436976853</c:v>
                </c:pt>
                <c:pt idx="6">
                  <c:v>3.7657330680782901</c:v>
                </c:pt>
                <c:pt idx="7">
                  <c:v>4.2038191451544398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D55-9140-9BAB-F488CB180A57}"/>
            </c:ext>
          </c:extLst>
        </c:ser>
        <c:ser>
          <c:idx val="5"/>
          <c:order val="5"/>
          <c:tx>
            <c:strRef>
              <c:f>'[1]Soil Nitrogen'!$AA$153</c:f>
              <c:strCache>
                <c:ptCount val="1"/>
                <c:pt idx="0">
                  <c:v>K_VC=6,4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Nitrogen'!$AC$186:$AC$193</c:f>
              <c:numCache>
                <c:formatCode>General</c:formatCode>
                <c:ptCount val="8"/>
                <c:pt idx="0">
                  <c:v>1.2746109195656301</c:v>
                </c:pt>
                <c:pt idx="1">
                  <c:v>1.71181916679113</c:v>
                </c:pt>
                <c:pt idx="2">
                  <c:v>2.1491402688777002</c:v>
                </c:pt>
                <c:pt idx="3">
                  <c:v>2.5865567909901701</c:v>
                </c:pt>
                <c:pt idx="4">
                  <c:v>3.02405130020695</c:v>
                </c:pt>
                <c:pt idx="5">
                  <c:v>3.4616063570653499</c:v>
                </c:pt>
                <c:pt idx="6">
                  <c:v>3.8992045233068602</c:v>
                </c:pt>
                <c:pt idx="7">
                  <c:v>4.3368283613387302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D55-9140-9BAB-F488CB180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455104"/>
        <c:axId val="157457408"/>
      </c:scatterChart>
      <c:valAx>
        <c:axId val="157455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 cap="none" baseline="0"/>
                  <a:t>Soil Nitrogen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cap="all" spc="120" normalizeH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7457408"/>
        <c:crosses val="autoZero"/>
        <c:crossBetween val="midCat"/>
      </c:valAx>
      <c:valAx>
        <c:axId val="1574574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300" b="1" i="0" u="none" strike="noStrike" cap="none" baseline="0">
                    <a:effectLst/>
                  </a:rPr>
                  <a:t>Plamt </a:t>
                </a:r>
                <a:r>
                  <a:rPr lang="en-US" b="1" cap="none" baseline="0"/>
                  <a:t>Fruit Nitrogen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74551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a-I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300" baseline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'[1]Soil Nitrogen'!$AA$148</c:f>
              <c:strCache>
                <c:ptCount val="1"/>
                <c:pt idx="0">
                  <c:v>K_VC=2,2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Nitrogen'!$AD$146:$AD$153</c:f>
              <c:numCache>
                <c:formatCode>General</c:formatCode>
                <c:ptCount val="8"/>
                <c:pt idx="0">
                  <c:v>2.8916773162500999</c:v>
                </c:pt>
                <c:pt idx="1">
                  <c:v>3.7709850321853802</c:v>
                </c:pt>
                <c:pt idx="2">
                  <c:v>4.6501111401858699</c:v>
                </c:pt>
                <c:pt idx="3">
                  <c:v>5.5290327815137799</c:v>
                </c:pt>
                <c:pt idx="4">
                  <c:v>6.4077271024298899</c:v>
                </c:pt>
                <c:pt idx="5">
                  <c:v>7.2861712572458401</c:v>
                </c:pt>
                <c:pt idx="6">
                  <c:v>8.1643424078948392</c:v>
                </c:pt>
                <c:pt idx="7">
                  <c:v>9.0422177250885198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AF6-8143-AFEB-6BD4DDFF9A3D}"/>
            </c:ext>
          </c:extLst>
        </c:ser>
        <c:ser>
          <c:idx val="1"/>
          <c:order val="1"/>
          <c:tx>
            <c:strRef>
              <c:f>'[1]Soil Nitrogen'!$AA$149</c:f>
              <c:strCache>
                <c:ptCount val="1"/>
                <c:pt idx="0">
                  <c:v>K_VC=2,4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Nitrogen'!$AD$154:$AD$161</c:f>
              <c:numCache>
                <c:formatCode>General</c:formatCode>
                <c:ptCount val="8"/>
                <c:pt idx="0">
                  <c:v>2.5287794148835698</c:v>
                </c:pt>
                <c:pt idx="1">
                  <c:v>3.4084358870832898</c:v>
                </c:pt>
                <c:pt idx="2">
                  <c:v>4.2879138895451296</c:v>
                </c:pt>
                <c:pt idx="3">
                  <c:v>5.1671905544545398</c:v>
                </c:pt>
                <c:pt idx="4">
                  <c:v>6.0462430183079796</c:v>
                </c:pt>
                <c:pt idx="5">
                  <c:v>6.9250484274426301</c:v>
                </c:pt>
                <c:pt idx="6">
                  <c:v>7.8035839326667702</c:v>
                </c:pt>
                <c:pt idx="7">
                  <c:v>8.6818266965647908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AF6-8143-AFEB-6BD4DDFF9A3D}"/>
            </c:ext>
          </c:extLst>
        </c:ser>
        <c:ser>
          <c:idx val="2"/>
          <c:order val="2"/>
          <c:tx>
            <c:strRef>
              <c:f>'[1]Soil Nitrogen'!$AA$150</c:f>
              <c:strCache>
                <c:ptCount val="1"/>
                <c:pt idx="0">
                  <c:v>K_VC=4,2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Nitrogen'!$AD$162:$AD$169</c:f>
              <c:numCache>
                <c:formatCode>General</c:formatCode>
                <c:ptCount val="8"/>
                <c:pt idx="0">
                  <c:v>2.9226177264072999</c:v>
                </c:pt>
                <c:pt idx="1">
                  <c:v>3.8020560416344602</c:v>
                </c:pt>
                <c:pt idx="2">
                  <c:v>4.6813124780975004</c:v>
                </c:pt>
                <c:pt idx="3">
                  <c:v>5.5603641745265904</c:v>
                </c:pt>
                <c:pt idx="4">
                  <c:v>6.4391882728023901</c:v>
                </c:pt>
                <c:pt idx="5">
                  <c:v>7.3177619248900401</c:v>
                </c:pt>
                <c:pt idx="6">
                  <c:v>8.1960622883244305</c:v>
                </c:pt>
                <c:pt idx="7">
                  <c:v>9.0740665309141004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AF6-8143-AFEB-6BD4DDFF9A3D}"/>
            </c:ext>
          </c:extLst>
        </c:ser>
        <c:ser>
          <c:idx val="3"/>
          <c:order val="3"/>
          <c:tx>
            <c:strRef>
              <c:f>'[1]Soil Nitrogen'!$AA$151</c:f>
              <c:strCache>
                <c:ptCount val="1"/>
                <c:pt idx="0">
                  <c:v>K_VC=4,4</c:v>
                </c:pt>
              </c:strCache>
            </c:strRef>
          </c:tx>
          <c:spPr>
            <a:ln w="2222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square"/>
            <c:size val="4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Nitrogen'!$AD$170:$AD$177</c:f>
              <c:numCache>
                <c:formatCode>General</c:formatCode>
                <c:ptCount val="8"/>
                <c:pt idx="0">
                  <c:v>2.7829144976868299</c:v>
                </c:pt>
                <c:pt idx="1">
                  <c:v>3.6627015222303099</c:v>
                </c:pt>
                <c:pt idx="2">
                  <c:v>4.5423078717549998</c:v>
                </c:pt>
                <c:pt idx="3">
                  <c:v>5.4217106755578097</c:v>
                </c:pt>
                <c:pt idx="4">
                  <c:v>6.3008870668937398</c:v>
                </c:pt>
                <c:pt idx="5">
                  <c:v>7.1798141884001598</c:v>
                </c:pt>
                <c:pt idx="6">
                  <c:v>8.0584691885606698</c:v>
                </c:pt>
                <c:pt idx="7">
                  <c:v>8.9368292254303707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AF6-8143-AFEB-6BD4DDFF9A3D}"/>
            </c:ext>
          </c:extLst>
        </c:ser>
        <c:ser>
          <c:idx val="4"/>
          <c:order val="4"/>
          <c:tx>
            <c:strRef>
              <c:f>'[1]Soil Nitrogen'!$AA$152</c:f>
              <c:strCache>
                <c:ptCount val="1"/>
                <c:pt idx="0">
                  <c:v>K_VC=6,2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triangle"/>
            <c:size val="4"/>
            <c:spPr>
              <a:solidFill>
                <a:srgbClr val="FF0000"/>
              </a:solidFill>
              <a:ln w="9525">
                <a:solidFill>
                  <a:srgbClr val="FF0000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Nitrogen'!$AD$178:$AD$185</c:f>
              <c:numCache>
                <c:formatCode>General</c:formatCode>
                <c:ptCount val="8"/>
                <c:pt idx="0">
                  <c:v>2.9576483457104401</c:v>
                </c:pt>
                <c:pt idx="1">
                  <c:v>3.8358625932460901</c:v>
                </c:pt>
                <c:pt idx="2">
                  <c:v>4.7138946855385102</c:v>
                </c:pt>
                <c:pt idx="3">
                  <c:v>5.5917217922661404</c:v>
                </c:pt>
                <c:pt idx="4">
                  <c:v>6.4693210881205996</c:v>
                </c:pt>
                <c:pt idx="5">
                  <c:v>7.3466697559607201</c:v>
                </c:pt>
                <c:pt idx="6">
                  <c:v>8.2237449861541592</c:v>
                </c:pt>
                <c:pt idx="7">
                  <c:v>9.1005239782726495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AF6-8143-AFEB-6BD4DDFF9A3D}"/>
            </c:ext>
          </c:extLst>
        </c:ser>
        <c:ser>
          <c:idx val="5"/>
          <c:order val="5"/>
          <c:tx>
            <c:strRef>
              <c:f>'[1]Soil Nitrogen'!$AA$153</c:f>
              <c:strCache>
                <c:ptCount val="1"/>
                <c:pt idx="0">
                  <c:v>K_VC=6,4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Nitrogen'!$AD$186:$AD$193</c:f>
              <c:numCache>
                <c:formatCode>General</c:formatCode>
                <c:ptCount val="8"/>
                <c:pt idx="0">
                  <c:v>3.0414866083857102</c:v>
                </c:pt>
                <c:pt idx="1">
                  <c:v>3.92004898236799</c:v>
                </c:pt>
                <c:pt idx="2">
                  <c:v>4.7984284669156096</c:v>
                </c:pt>
                <c:pt idx="3">
                  <c:v>5.6766022231250499</c:v>
                </c:pt>
                <c:pt idx="4">
                  <c:v>6.5545474169458302</c:v>
                </c:pt>
                <c:pt idx="5">
                  <c:v>7.4322412218944702</c:v>
                </c:pt>
                <c:pt idx="6">
                  <c:v>8.3096608191090908</c:v>
                </c:pt>
                <c:pt idx="7">
                  <c:v>9.1867833994557095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AF6-8143-AFEB-6BD4DDFF9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289408"/>
        <c:axId val="192300160"/>
      </c:scatterChart>
      <c:valAx>
        <c:axId val="192289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 cap="none" baseline="0"/>
                  <a:t>Soil Nitrogen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cap="all" spc="120" normalizeH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92300160"/>
        <c:crosses val="autoZero"/>
        <c:crossBetween val="midCat"/>
      </c:valAx>
      <c:valAx>
        <c:axId val="1923001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300" b="1" i="0" u="none" strike="noStrike" cap="none" baseline="0">
                    <a:effectLst/>
                  </a:rPr>
                  <a:t>Plamt </a:t>
                </a:r>
                <a:r>
                  <a:rPr lang="en-US" b="1" cap="none" baseline="0"/>
                  <a:t>Leaf Nitrogen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92289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a-I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300" baseline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'[1]Soil Nitrogen'!$AA$148</c:f>
              <c:strCache>
                <c:ptCount val="1"/>
                <c:pt idx="0">
                  <c:v>K_VC=2,2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Nitrogen'!$AE$146:$AE$153</c:f>
              <c:numCache>
                <c:formatCode>General</c:formatCode>
                <c:ptCount val="8"/>
                <c:pt idx="0">
                  <c:v>0.91085597906898197</c:v>
                </c:pt>
                <c:pt idx="1">
                  <c:v>1.1816882329218401</c:v>
                </c:pt>
                <c:pt idx="2">
                  <c:v>1.4523810144416001</c:v>
                </c:pt>
                <c:pt idx="3">
                  <c:v>1.7229272842484</c:v>
                </c:pt>
                <c:pt idx="4">
                  <c:v>1.9933200084993901</c:v>
                </c:pt>
                <c:pt idx="5">
                  <c:v>2.2635521564185499</c:v>
                </c:pt>
                <c:pt idx="6">
                  <c:v>2.53361670245034</c:v>
                </c:pt>
                <c:pt idx="7">
                  <c:v>2.8035066262670099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C5-1B4C-8DB8-F56D98C27A74}"/>
            </c:ext>
          </c:extLst>
        </c:ser>
        <c:ser>
          <c:idx val="1"/>
          <c:order val="1"/>
          <c:tx>
            <c:strRef>
              <c:f>'[1]Soil Nitrogen'!$AA$149</c:f>
              <c:strCache>
                <c:ptCount val="1"/>
                <c:pt idx="0">
                  <c:v>K_VC=2,4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Nitrogen'!$AE$154:$AE$161</c:f>
              <c:numCache>
                <c:formatCode>General</c:formatCode>
                <c:ptCount val="8"/>
                <c:pt idx="0">
                  <c:v>0.76787653685427204</c:v>
                </c:pt>
                <c:pt idx="1">
                  <c:v>1.03891011519558</c:v>
                </c:pt>
                <c:pt idx="2">
                  <c:v>1.30980545546448</c:v>
                </c:pt>
                <c:pt idx="3">
                  <c:v>1.58055551514157</c:v>
                </c:pt>
                <c:pt idx="4">
                  <c:v>1.8511532533917801</c:v>
                </c:pt>
                <c:pt idx="5">
                  <c:v>2.1215916350589699</c:v>
                </c:pt>
                <c:pt idx="6">
                  <c:v>2.3918636287595598</c:v>
                </c:pt>
                <c:pt idx="7">
                  <c:v>2.6619622089489301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C5-1B4C-8DB8-F56D98C27A74}"/>
            </c:ext>
          </c:extLst>
        </c:ser>
        <c:ser>
          <c:idx val="2"/>
          <c:order val="2"/>
          <c:tx>
            <c:strRef>
              <c:f>'[1]Soil Nitrogen'!$AA$150</c:f>
              <c:strCache>
                <c:ptCount val="1"/>
                <c:pt idx="0">
                  <c:v>K_VC=4,2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Nitrogen'!$AE$162:$AE$169</c:f>
              <c:numCache>
                <c:formatCode>General</c:formatCode>
                <c:ptCount val="8"/>
                <c:pt idx="0">
                  <c:v>0.94951579641168704</c:v>
                </c:pt>
                <c:pt idx="1">
                  <c:v>1.21998357261294</c:v>
                </c:pt>
                <c:pt idx="2">
                  <c:v>1.49031154900844</c:v>
                </c:pt>
                <c:pt idx="3">
                  <c:v>1.76049269688487</c:v>
                </c:pt>
                <c:pt idx="4">
                  <c:v>2.03051999083949</c:v>
                </c:pt>
                <c:pt idx="5">
                  <c:v>2.3003864106355101</c:v>
                </c:pt>
                <c:pt idx="6">
                  <c:v>2.5700849395030998</c:v>
                </c:pt>
                <c:pt idx="7">
                  <c:v>2.8396085665295998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DC5-1B4C-8DB8-F56D98C27A74}"/>
            </c:ext>
          </c:extLst>
        </c:ser>
        <c:ser>
          <c:idx val="3"/>
          <c:order val="3"/>
          <c:tx>
            <c:strRef>
              <c:f>'[1]Soil Nitrogen'!$AA$151</c:f>
              <c:strCache>
                <c:ptCount val="1"/>
                <c:pt idx="0">
                  <c:v>K_VC=4,4</c:v>
                </c:pt>
              </c:strCache>
            </c:strRef>
          </c:tx>
          <c:spPr>
            <a:ln w="2222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square"/>
            <c:size val="4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Nitrogen'!$AE$170:$AE$177</c:f>
              <c:numCache>
                <c:formatCode>General</c:formatCode>
                <c:ptCount val="8"/>
                <c:pt idx="0">
                  <c:v>0.86973478351832301</c:v>
                </c:pt>
                <c:pt idx="1">
                  <c:v>1.14040394802181</c:v>
                </c:pt>
                <c:pt idx="2">
                  <c:v>1.4109340004103099</c:v>
                </c:pt>
                <c:pt idx="3">
                  <c:v>1.6813179067936601</c:v>
                </c:pt>
                <c:pt idx="4">
                  <c:v>1.9515486362066801</c:v>
                </c:pt>
                <c:pt idx="5">
                  <c:v>2.2216191628537101</c:v>
                </c:pt>
                <c:pt idx="6">
                  <c:v>2.49152246509006</c:v>
                </c:pt>
                <c:pt idx="7">
                  <c:v>2.7612515270444802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DC5-1B4C-8DB8-F56D98C27A74}"/>
            </c:ext>
          </c:extLst>
        </c:ser>
        <c:ser>
          <c:idx val="4"/>
          <c:order val="4"/>
          <c:tx>
            <c:strRef>
              <c:f>'[1]Soil Nitrogen'!$AA$152</c:f>
              <c:strCache>
                <c:ptCount val="1"/>
                <c:pt idx="0">
                  <c:v>K_VC=6,2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triangle"/>
            <c:size val="4"/>
            <c:spPr>
              <a:solidFill>
                <a:srgbClr val="FF0000"/>
              </a:solidFill>
              <a:ln w="9525">
                <a:solidFill>
                  <a:srgbClr val="FF0000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Nitrogen'!$AE$178:$AE$185</c:f>
              <c:numCache>
                <c:formatCode>General</c:formatCode>
                <c:ptCount val="8"/>
                <c:pt idx="0">
                  <c:v>1.0178473754600801</c:v>
                </c:pt>
                <c:pt idx="1">
                  <c:v>1.28753359072256</c:v>
                </c:pt>
                <c:pt idx="2">
                  <c:v>1.5570794304982301</c:v>
                </c:pt>
                <c:pt idx="3">
                  <c:v>1.82647788653743</c:v>
                </c:pt>
                <c:pt idx="4">
                  <c:v>2.09572195459954</c:v>
                </c:pt>
                <c:pt idx="5">
                  <c:v>2.3648046334307198</c:v>
                </c:pt>
                <c:pt idx="6">
                  <c:v>2.63371892807085</c:v>
                </c:pt>
                <c:pt idx="7">
                  <c:v>2.9024578469649298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DC5-1B4C-8DB8-F56D98C27A74}"/>
            </c:ext>
          </c:extLst>
        </c:ser>
        <c:ser>
          <c:idx val="5"/>
          <c:order val="5"/>
          <c:tx>
            <c:strRef>
              <c:f>'[1]Soil Nitrogen'!$AA$153</c:f>
              <c:strCache>
                <c:ptCount val="1"/>
                <c:pt idx="0">
                  <c:v>K_VC=6,4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strRef>
              <c:f>'[1]Soil Nitrogen'!$T$146:$T$153</c:f>
              <c:strCache>
                <c:ptCount val="8"/>
                <c:pt idx="0">
                  <c:v>0/05</c:v>
                </c:pt>
                <c:pt idx="1">
                  <c:v>0/2</c:v>
                </c:pt>
                <c:pt idx="2">
                  <c:v>0/35</c:v>
                </c:pt>
                <c:pt idx="3">
                  <c:v>0/5</c:v>
                </c:pt>
                <c:pt idx="4">
                  <c:v>0/65</c:v>
                </c:pt>
                <c:pt idx="5">
                  <c:v>0/8</c:v>
                </c:pt>
                <c:pt idx="6">
                  <c:v>0/95</c:v>
                </c:pt>
                <c:pt idx="7">
                  <c:v>1/1</c:v>
                </c:pt>
              </c:strCache>
            </c:strRef>
          </c:xVal>
          <c:yVal>
            <c:numRef>
              <c:f>'[1]Soil Nitrogen'!$AE$186:$AE$193</c:f>
              <c:numCache>
                <c:formatCode>General</c:formatCode>
                <c:ptCount val="8"/>
                <c:pt idx="0">
                  <c:v>1.00163646664045</c:v>
                </c:pt>
                <c:pt idx="1">
                  <c:v>1.2715238242996201</c:v>
                </c:pt>
                <c:pt idx="2">
                  <c:v>1.5412709435473899</c:v>
                </c:pt>
                <c:pt idx="3">
                  <c:v>1.8108708106443701</c:v>
                </c:pt>
                <c:pt idx="4">
                  <c:v>2.0803164150817199</c:v>
                </c:pt>
                <c:pt idx="5">
                  <c:v>2.3496007515747301</c:v>
                </c:pt>
                <c:pt idx="6">
                  <c:v>2.6187168193097401</c:v>
                </c:pt>
                <c:pt idx="7">
                  <c:v>2.8876576220497001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DC5-1B4C-8DB8-F56D98C27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365312"/>
        <c:axId val="192367616"/>
      </c:scatterChart>
      <c:valAx>
        <c:axId val="192365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 cap="none" baseline="0"/>
                  <a:t>Soil Nitrogen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92367616"/>
        <c:crosses val="autoZero"/>
        <c:crossBetween val="midCat"/>
      </c:valAx>
      <c:valAx>
        <c:axId val="1923676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300" b="1" i="0" u="none" strike="noStrike" cap="none" baseline="0">
                    <a:effectLst/>
                  </a:rPr>
                  <a:t>Plamt </a:t>
                </a:r>
                <a:r>
                  <a:rPr lang="en-US" b="1" cap="none" baseline="0"/>
                  <a:t>Root Nitrogen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92365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a-I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300" baseline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FFC000"/>
              </a:solidFill>
              <a:ln w="9525" cap="flat" cmpd="sng" algn="ctr">
                <a:solidFill>
                  <a:srgbClr val="FF0000">
                    <a:alpha val="98000"/>
                  </a:srgb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tx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4470059575016547"/>
                  <c:y val="-9.1381999713611441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3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fa-IR"/>
                </a:p>
              </c:txPr>
            </c:trendlineLbl>
          </c:trendline>
          <c:xVal>
            <c:numRef>
              <c:f>'Soil Nitrogen'!$U$2:$U$145</c:f>
              <c:numCache>
                <c:formatCode>0.00</c:formatCode>
                <c:ptCount val="144"/>
                <c:pt idx="0">
                  <c:v>1.9178571428571429</c:v>
                </c:pt>
                <c:pt idx="1">
                  <c:v>1.9071428571428573</c:v>
                </c:pt>
                <c:pt idx="2">
                  <c:v>1.8571428571428574</c:v>
                </c:pt>
                <c:pt idx="3">
                  <c:v>2.1</c:v>
                </c:pt>
                <c:pt idx="4">
                  <c:v>1.9785714285714286</c:v>
                </c:pt>
                <c:pt idx="5">
                  <c:v>1.9571428571428575</c:v>
                </c:pt>
                <c:pt idx="6">
                  <c:v>1.8357142857142861</c:v>
                </c:pt>
                <c:pt idx="7">
                  <c:v>1.8142857142857145</c:v>
                </c:pt>
                <c:pt idx="8">
                  <c:v>1.4642857142857142</c:v>
                </c:pt>
                <c:pt idx="9">
                  <c:v>1.9078571428571431</c:v>
                </c:pt>
                <c:pt idx="10">
                  <c:v>1.8978571428571429</c:v>
                </c:pt>
                <c:pt idx="11">
                  <c:v>1.9571428571428575</c:v>
                </c:pt>
                <c:pt idx="12">
                  <c:v>1.8357142857142861</c:v>
                </c:pt>
                <c:pt idx="13">
                  <c:v>1.6285714285714288</c:v>
                </c:pt>
                <c:pt idx="14">
                  <c:v>2.035714285714286</c:v>
                </c:pt>
                <c:pt idx="15">
                  <c:v>1.5071428571428576</c:v>
                </c:pt>
                <c:pt idx="16">
                  <c:v>1.6500000000000001</c:v>
                </c:pt>
                <c:pt idx="17">
                  <c:v>1.8357142857142861</c:v>
                </c:pt>
                <c:pt idx="18">
                  <c:v>1.9357142857142857</c:v>
                </c:pt>
                <c:pt idx="19">
                  <c:v>1.8857142857142857</c:v>
                </c:pt>
                <c:pt idx="20">
                  <c:v>1.8142857142857145</c:v>
                </c:pt>
                <c:pt idx="21">
                  <c:v>1.7428571428571429</c:v>
                </c:pt>
                <c:pt idx="22">
                  <c:v>1.5071428571428576</c:v>
                </c:pt>
                <c:pt idx="23">
                  <c:v>1.8357142857142861</c:v>
                </c:pt>
                <c:pt idx="24">
                  <c:v>1.9357142857142857</c:v>
                </c:pt>
                <c:pt idx="25">
                  <c:v>1.8357142857142861</c:v>
                </c:pt>
                <c:pt idx="26">
                  <c:v>1.7714285714285716</c:v>
                </c:pt>
                <c:pt idx="27">
                  <c:v>2.0714285714285716</c:v>
                </c:pt>
                <c:pt idx="28">
                  <c:v>1.892857142857143</c:v>
                </c:pt>
                <c:pt idx="29">
                  <c:v>1.8571428571428574</c:v>
                </c:pt>
                <c:pt idx="30">
                  <c:v>1.6500000000000001</c:v>
                </c:pt>
                <c:pt idx="31">
                  <c:v>1.8857142857142857</c:v>
                </c:pt>
                <c:pt idx="32">
                  <c:v>1.4428571428571431</c:v>
                </c:pt>
                <c:pt idx="33">
                  <c:v>2</c:v>
                </c:pt>
                <c:pt idx="34">
                  <c:v>1.9142857142857141</c:v>
                </c:pt>
                <c:pt idx="35">
                  <c:v>1.9142857142857141</c:v>
                </c:pt>
                <c:pt idx="36">
                  <c:v>1.9428571428571428</c:v>
                </c:pt>
                <c:pt idx="37">
                  <c:v>1.5428571428571431</c:v>
                </c:pt>
                <c:pt idx="38">
                  <c:v>1.8714285714285717</c:v>
                </c:pt>
                <c:pt idx="39">
                  <c:v>1.5857142857142856</c:v>
                </c:pt>
                <c:pt idx="40">
                  <c:v>1.5714285714285716</c:v>
                </c:pt>
                <c:pt idx="41">
                  <c:v>1.755714285714286</c:v>
                </c:pt>
                <c:pt idx="42">
                  <c:v>1.8857142857142857</c:v>
                </c:pt>
                <c:pt idx="43">
                  <c:v>1.9585714285714286</c:v>
                </c:pt>
                <c:pt idx="44">
                  <c:v>1.892857142857143</c:v>
                </c:pt>
                <c:pt idx="45">
                  <c:v>1.9071428571428573</c:v>
                </c:pt>
                <c:pt idx="46">
                  <c:v>1.5714285714285716</c:v>
                </c:pt>
                <c:pt idx="47">
                  <c:v>1.7500000000000002</c:v>
                </c:pt>
                <c:pt idx="48">
                  <c:v>1.8357142857142861</c:v>
                </c:pt>
                <c:pt idx="49">
                  <c:v>1.7</c:v>
                </c:pt>
                <c:pt idx="50">
                  <c:v>1.7642857142857142</c:v>
                </c:pt>
                <c:pt idx="51">
                  <c:v>1.5428571428571431</c:v>
                </c:pt>
                <c:pt idx="52">
                  <c:v>1.8714285714285717</c:v>
                </c:pt>
                <c:pt idx="53">
                  <c:v>2.035714285714286</c:v>
                </c:pt>
                <c:pt idx="54">
                  <c:v>1.6714285714285715</c:v>
                </c:pt>
                <c:pt idx="55">
                  <c:v>1.9785714285714286</c:v>
                </c:pt>
                <c:pt idx="56">
                  <c:v>1.4857142857142858</c:v>
                </c:pt>
                <c:pt idx="57">
                  <c:v>2.0785714285714287</c:v>
                </c:pt>
                <c:pt idx="58">
                  <c:v>1.8642857142857145</c:v>
                </c:pt>
                <c:pt idx="59">
                  <c:v>1.8</c:v>
                </c:pt>
                <c:pt idx="60">
                  <c:v>1.9142857142857141</c:v>
                </c:pt>
                <c:pt idx="61">
                  <c:v>1.7142857142857144</c:v>
                </c:pt>
                <c:pt idx="62">
                  <c:v>1.9785714285714286</c:v>
                </c:pt>
                <c:pt idx="63">
                  <c:v>1.5857142857142856</c:v>
                </c:pt>
                <c:pt idx="64">
                  <c:v>1.6321428571428573</c:v>
                </c:pt>
                <c:pt idx="65">
                  <c:v>1.9142857142857141</c:v>
                </c:pt>
                <c:pt idx="66">
                  <c:v>1.8357142857142861</c:v>
                </c:pt>
                <c:pt idx="67">
                  <c:v>1.8142857142857145</c:v>
                </c:pt>
                <c:pt idx="68">
                  <c:v>1.7285714285714286</c:v>
                </c:pt>
                <c:pt idx="69">
                  <c:v>1.892857142857143</c:v>
                </c:pt>
                <c:pt idx="70">
                  <c:v>1.4485714285714286</c:v>
                </c:pt>
                <c:pt idx="71">
                  <c:v>1.7500000000000002</c:v>
                </c:pt>
                <c:pt idx="72">
                  <c:v>2.08</c:v>
                </c:pt>
                <c:pt idx="73">
                  <c:v>2.8100000000000005</c:v>
                </c:pt>
                <c:pt idx="74">
                  <c:v>2.2200000000000002</c:v>
                </c:pt>
                <c:pt idx="75">
                  <c:v>2.56</c:v>
                </c:pt>
                <c:pt idx="76">
                  <c:v>2.09</c:v>
                </c:pt>
                <c:pt idx="77">
                  <c:v>2.38</c:v>
                </c:pt>
                <c:pt idx="78">
                  <c:v>2.21</c:v>
                </c:pt>
                <c:pt idx="79">
                  <c:v>2.2599999999999998</c:v>
                </c:pt>
                <c:pt idx="80">
                  <c:v>2.41</c:v>
                </c:pt>
                <c:pt idx="81">
                  <c:v>2.21</c:v>
                </c:pt>
                <c:pt idx="82">
                  <c:v>2.81</c:v>
                </c:pt>
                <c:pt idx="83">
                  <c:v>2.86</c:v>
                </c:pt>
                <c:pt idx="84">
                  <c:v>2.67</c:v>
                </c:pt>
                <c:pt idx="85">
                  <c:v>2.94</c:v>
                </c:pt>
                <c:pt idx="86">
                  <c:v>2.74</c:v>
                </c:pt>
                <c:pt idx="87">
                  <c:v>2.54</c:v>
                </c:pt>
                <c:pt idx="88">
                  <c:v>2.6710000000000003</c:v>
                </c:pt>
                <c:pt idx="89">
                  <c:v>2.74</c:v>
                </c:pt>
                <c:pt idx="90">
                  <c:v>2.2800000000000002</c:v>
                </c:pt>
                <c:pt idx="91">
                  <c:v>2.1100000000000003</c:v>
                </c:pt>
                <c:pt idx="92">
                  <c:v>2.5700000000000003</c:v>
                </c:pt>
                <c:pt idx="93">
                  <c:v>2.6399999999999997</c:v>
                </c:pt>
                <c:pt idx="94">
                  <c:v>2.44</c:v>
                </c:pt>
                <c:pt idx="95">
                  <c:v>2.5700000000000003</c:v>
                </c:pt>
                <c:pt idx="96">
                  <c:v>2.15</c:v>
                </c:pt>
                <c:pt idx="97">
                  <c:v>2.71</c:v>
                </c:pt>
                <c:pt idx="98">
                  <c:v>2.84</c:v>
                </c:pt>
                <c:pt idx="99">
                  <c:v>2.4500000000000002</c:v>
                </c:pt>
                <c:pt idx="100">
                  <c:v>2.37</c:v>
                </c:pt>
                <c:pt idx="101">
                  <c:v>2.17</c:v>
                </c:pt>
                <c:pt idx="102">
                  <c:v>2.31</c:v>
                </c:pt>
                <c:pt idx="103">
                  <c:v>2.120000000000001</c:v>
                </c:pt>
                <c:pt idx="104">
                  <c:v>2.84</c:v>
                </c:pt>
                <c:pt idx="105">
                  <c:v>2.54</c:v>
                </c:pt>
                <c:pt idx="106">
                  <c:v>2.6000000000000014</c:v>
                </c:pt>
                <c:pt idx="107">
                  <c:v>2.86</c:v>
                </c:pt>
                <c:pt idx="108">
                  <c:v>2.5700000000000003</c:v>
                </c:pt>
                <c:pt idx="109">
                  <c:v>2.9</c:v>
                </c:pt>
                <c:pt idx="110">
                  <c:v>2.6</c:v>
                </c:pt>
                <c:pt idx="111">
                  <c:v>2.6399999999999997</c:v>
                </c:pt>
                <c:pt idx="112">
                  <c:v>2.8</c:v>
                </c:pt>
                <c:pt idx="113">
                  <c:v>2.6799999999999997</c:v>
                </c:pt>
                <c:pt idx="114">
                  <c:v>2.16</c:v>
                </c:pt>
                <c:pt idx="115">
                  <c:v>2.2199999999999998</c:v>
                </c:pt>
                <c:pt idx="116">
                  <c:v>2.4580000000000002</c:v>
                </c:pt>
                <c:pt idx="117">
                  <c:v>2.742</c:v>
                </c:pt>
                <c:pt idx="118">
                  <c:v>2.67</c:v>
                </c:pt>
                <c:pt idx="119">
                  <c:v>2.4500000000000002</c:v>
                </c:pt>
                <c:pt idx="120">
                  <c:v>2.2000000000000002</c:v>
                </c:pt>
                <c:pt idx="121">
                  <c:v>2.4500000000000002</c:v>
                </c:pt>
                <c:pt idx="122">
                  <c:v>2.15</c:v>
                </c:pt>
                <c:pt idx="123">
                  <c:v>2.61</c:v>
                </c:pt>
                <c:pt idx="124">
                  <c:v>2.2200000000000002</c:v>
                </c:pt>
                <c:pt idx="125">
                  <c:v>2.3100000000000005</c:v>
                </c:pt>
                <c:pt idx="126">
                  <c:v>2.21</c:v>
                </c:pt>
                <c:pt idx="127">
                  <c:v>2.94</c:v>
                </c:pt>
                <c:pt idx="128">
                  <c:v>2.41</c:v>
                </c:pt>
                <c:pt idx="129">
                  <c:v>2.78</c:v>
                </c:pt>
                <c:pt idx="130">
                  <c:v>2.21</c:v>
                </c:pt>
                <c:pt idx="131">
                  <c:v>2.0299999999999998</c:v>
                </c:pt>
                <c:pt idx="132">
                  <c:v>2.38</c:v>
                </c:pt>
                <c:pt idx="133">
                  <c:v>2.16</c:v>
                </c:pt>
                <c:pt idx="134">
                  <c:v>2.85</c:v>
                </c:pt>
                <c:pt idx="135">
                  <c:v>2.77</c:v>
                </c:pt>
                <c:pt idx="136">
                  <c:v>2.91</c:v>
                </c:pt>
                <c:pt idx="137">
                  <c:v>2.52</c:v>
                </c:pt>
                <c:pt idx="138">
                  <c:v>2.4</c:v>
                </c:pt>
                <c:pt idx="139">
                  <c:v>2.2199999999999998</c:v>
                </c:pt>
                <c:pt idx="140">
                  <c:v>2.6799999999999997</c:v>
                </c:pt>
                <c:pt idx="141">
                  <c:v>2.54</c:v>
                </c:pt>
                <c:pt idx="142">
                  <c:v>2.65</c:v>
                </c:pt>
                <c:pt idx="143">
                  <c:v>2.4500000000000002</c:v>
                </c:pt>
              </c:numCache>
            </c:numRef>
          </c:xVal>
          <c:yVal>
            <c:numRef>
              <c:f>'Soil Nitrogen'!$AA$2:$AA$145</c:f>
              <c:numCache>
                <c:formatCode>General</c:formatCode>
                <c:ptCount val="144"/>
                <c:pt idx="0">
                  <c:v>2.0711801346623999</c:v>
                </c:pt>
                <c:pt idx="1">
                  <c:v>1.9609173494324901</c:v>
                </c:pt>
                <c:pt idx="2">
                  <c:v>1.82485169106536</c:v>
                </c:pt>
                <c:pt idx="3">
                  <c:v>2.5832131452112801</c:v>
                </c:pt>
                <c:pt idx="4">
                  <c:v>2.0173103511152899</c:v>
                </c:pt>
                <c:pt idx="5">
                  <c:v>1.9098031961817501</c:v>
                </c:pt>
                <c:pt idx="6">
                  <c:v>1.80098627152674</c:v>
                </c:pt>
                <c:pt idx="7">
                  <c:v>2.0963178681317798</c:v>
                </c:pt>
                <c:pt idx="8">
                  <c:v>1.58132259067626</c:v>
                </c:pt>
                <c:pt idx="9">
                  <c:v>2.00590214779618</c:v>
                </c:pt>
                <c:pt idx="10">
                  <c:v>1.9507113860123899</c:v>
                </c:pt>
                <c:pt idx="11">
                  <c:v>1.97233414645464</c:v>
                </c:pt>
                <c:pt idx="12">
                  <c:v>1.7895356388521599</c:v>
                </c:pt>
                <c:pt idx="13">
                  <c:v>1.71198264732109</c:v>
                </c:pt>
                <c:pt idx="14">
                  <c:v>1.97148679353441</c:v>
                </c:pt>
                <c:pt idx="15">
                  <c:v>1.5618391686556701</c:v>
                </c:pt>
                <c:pt idx="16">
                  <c:v>1.62927773331793</c:v>
                </c:pt>
                <c:pt idx="17">
                  <c:v>1.8106623152451999</c:v>
                </c:pt>
                <c:pt idx="18">
                  <c:v>1.94033865048632</c:v>
                </c:pt>
                <c:pt idx="19">
                  <c:v>1.86160645196188</c:v>
                </c:pt>
                <c:pt idx="20">
                  <c:v>1.8600493902203199</c:v>
                </c:pt>
                <c:pt idx="21">
                  <c:v>1.6885188887989899</c:v>
                </c:pt>
                <c:pt idx="22">
                  <c:v>1.96008317009628</c:v>
                </c:pt>
                <c:pt idx="23">
                  <c:v>1.78952243422364</c:v>
                </c:pt>
                <c:pt idx="24">
                  <c:v>1.88873276083863</c:v>
                </c:pt>
                <c:pt idx="25">
                  <c:v>1.8507177393790499</c:v>
                </c:pt>
                <c:pt idx="26">
                  <c:v>1.8144181766827501</c:v>
                </c:pt>
                <c:pt idx="27">
                  <c:v>2.2792495514809601</c:v>
                </c:pt>
                <c:pt idx="28">
                  <c:v>1.8387676724916899</c:v>
                </c:pt>
                <c:pt idx="29">
                  <c:v>1.9355492459774799</c:v>
                </c:pt>
                <c:pt idx="30">
                  <c:v>1.5988320474667701</c:v>
                </c:pt>
                <c:pt idx="31">
                  <c:v>2.0040836675396001</c:v>
                </c:pt>
                <c:pt idx="32">
                  <c:v>1.38907354513837</c:v>
                </c:pt>
                <c:pt idx="33">
                  <c:v>1.9658315657536001</c:v>
                </c:pt>
                <c:pt idx="34">
                  <c:v>2.1515635168142602</c:v>
                </c:pt>
                <c:pt idx="35">
                  <c:v>1.8599993983815699</c:v>
                </c:pt>
                <c:pt idx="36">
                  <c:v>1.6947108840826399</c:v>
                </c:pt>
                <c:pt idx="37">
                  <c:v>1.5903882944702701</c:v>
                </c:pt>
                <c:pt idx="38">
                  <c:v>2.3389287097988101</c:v>
                </c:pt>
                <c:pt idx="39">
                  <c:v>1.5618391686556701</c:v>
                </c:pt>
                <c:pt idx="40">
                  <c:v>1.62927773331793</c:v>
                </c:pt>
                <c:pt idx="41">
                  <c:v>1.8106623152451999</c:v>
                </c:pt>
                <c:pt idx="42">
                  <c:v>1.94033865048632</c:v>
                </c:pt>
                <c:pt idx="43">
                  <c:v>1.80453537443546</c:v>
                </c:pt>
                <c:pt idx="44">
                  <c:v>1.8600493902203199</c:v>
                </c:pt>
                <c:pt idx="45">
                  <c:v>1.9414805041996299</c:v>
                </c:pt>
                <c:pt idx="46">
                  <c:v>1.60788437861711</c:v>
                </c:pt>
                <c:pt idx="47">
                  <c:v>1.9921019044658399</c:v>
                </c:pt>
                <c:pt idx="48">
                  <c:v>1.95657613815554</c:v>
                </c:pt>
                <c:pt idx="49">
                  <c:v>2.3983935515065702</c:v>
                </c:pt>
                <c:pt idx="50">
                  <c:v>1.7099085677543</c:v>
                </c:pt>
                <c:pt idx="51">
                  <c:v>1.8728120829138999</c:v>
                </c:pt>
                <c:pt idx="52">
                  <c:v>1.8658129486128301</c:v>
                </c:pt>
                <c:pt idx="53">
                  <c:v>1.9882977770782899</c:v>
                </c:pt>
                <c:pt idx="54">
                  <c:v>1.7602355375290399</c:v>
                </c:pt>
                <c:pt idx="55">
                  <c:v>1.9284272119313099</c:v>
                </c:pt>
                <c:pt idx="56">
                  <c:v>1.4510643466815201</c:v>
                </c:pt>
                <c:pt idx="57">
                  <c:v>2.0299968090329799</c:v>
                </c:pt>
                <c:pt idx="58">
                  <c:v>1.9795162032381499</c:v>
                </c:pt>
                <c:pt idx="59">
                  <c:v>2.3092193294830001</c:v>
                </c:pt>
                <c:pt idx="60">
                  <c:v>2.01314174814453</c:v>
                </c:pt>
                <c:pt idx="61">
                  <c:v>1.6596110649578899</c:v>
                </c:pt>
                <c:pt idx="62">
                  <c:v>1.92976845463582</c:v>
                </c:pt>
                <c:pt idx="63">
                  <c:v>1.5618391686556701</c:v>
                </c:pt>
                <c:pt idx="64">
                  <c:v>1.62927773331793</c:v>
                </c:pt>
                <c:pt idx="65">
                  <c:v>1.8106623152451999</c:v>
                </c:pt>
                <c:pt idx="66">
                  <c:v>1.94033865048632</c:v>
                </c:pt>
                <c:pt idx="67">
                  <c:v>1.86160645196188</c:v>
                </c:pt>
                <c:pt idx="68">
                  <c:v>1.68912452514078</c:v>
                </c:pt>
                <c:pt idx="69">
                  <c:v>1.9414805041996299</c:v>
                </c:pt>
                <c:pt idx="70">
                  <c:v>1.96008317009628</c:v>
                </c:pt>
                <c:pt idx="71">
                  <c:v>1.9921019044658399</c:v>
                </c:pt>
                <c:pt idx="72">
                  <c:v>2.0993681128385</c:v>
                </c:pt>
                <c:pt idx="73">
                  <c:v>2.3870309767502702</c:v>
                </c:pt>
                <c:pt idx="74">
                  <c:v>2.2700929042457201</c:v>
                </c:pt>
                <c:pt idx="75">
                  <c:v>2.3806592178431001</c:v>
                </c:pt>
                <c:pt idx="76">
                  <c:v>2.17342953065</c:v>
                </c:pt>
                <c:pt idx="77">
                  <c:v>2.2816852733279598</c:v>
                </c:pt>
                <c:pt idx="78">
                  <c:v>2.36585768588693</c:v>
                </c:pt>
                <c:pt idx="79">
                  <c:v>2.1715732913458599</c:v>
                </c:pt>
                <c:pt idx="80">
                  <c:v>2.4604631365842802</c:v>
                </c:pt>
                <c:pt idx="81">
                  <c:v>2.34369806804545</c:v>
                </c:pt>
                <c:pt idx="82">
                  <c:v>2.1592899561813099</c:v>
                </c:pt>
                <c:pt idx="83">
                  <c:v>2.3466381378225698</c:v>
                </c:pt>
                <c:pt idx="84">
                  <c:v>2.6185633567662001</c:v>
                </c:pt>
                <c:pt idx="85">
                  <c:v>2.6411533526728901</c:v>
                </c:pt>
                <c:pt idx="86">
                  <c:v>2.7902317937986498</c:v>
                </c:pt>
                <c:pt idx="87">
                  <c:v>2.4881620073919302</c:v>
                </c:pt>
                <c:pt idx="88">
                  <c:v>2.7696450871184499</c:v>
                </c:pt>
                <c:pt idx="89">
                  <c:v>2.5712391701148598</c:v>
                </c:pt>
                <c:pt idx="90">
                  <c:v>2.1602800358149601</c:v>
                </c:pt>
                <c:pt idx="91">
                  <c:v>2.2227756746368899</c:v>
                </c:pt>
                <c:pt idx="92">
                  <c:v>2.6218519262945699</c:v>
                </c:pt>
                <c:pt idx="93">
                  <c:v>2.5747898839298702</c:v>
                </c:pt>
                <c:pt idx="94">
                  <c:v>2.4900001632985602</c:v>
                </c:pt>
                <c:pt idx="95">
                  <c:v>2.2968261072846001</c:v>
                </c:pt>
                <c:pt idx="96">
                  <c:v>2.0993681128385</c:v>
                </c:pt>
                <c:pt idx="97">
                  <c:v>2.3870309767502702</c:v>
                </c:pt>
                <c:pt idx="98">
                  <c:v>2.2186906851386299</c:v>
                </c:pt>
                <c:pt idx="99">
                  <c:v>2.3806592178431001</c:v>
                </c:pt>
                <c:pt idx="100">
                  <c:v>2.3193311741456499</c:v>
                </c:pt>
                <c:pt idx="101">
                  <c:v>2.2269805232772</c:v>
                </c:pt>
                <c:pt idx="102">
                  <c:v>2.2592672560539002</c:v>
                </c:pt>
                <c:pt idx="103">
                  <c:v>2.1715732913458599</c:v>
                </c:pt>
                <c:pt idx="104">
                  <c:v>2.4604631365842802</c:v>
                </c:pt>
                <c:pt idx="105">
                  <c:v>2.3021064114510099</c:v>
                </c:pt>
                <c:pt idx="106">
                  <c:v>2.0829447243061399</c:v>
                </c:pt>
                <c:pt idx="107">
                  <c:v>2.3466381378225698</c:v>
                </c:pt>
                <c:pt idx="108">
                  <c:v>2.6185633567662001</c:v>
                </c:pt>
                <c:pt idx="109">
                  <c:v>2.6411533526728901</c:v>
                </c:pt>
                <c:pt idx="110">
                  <c:v>2.7902317937986498</c:v>
                </c:pt>
                <c:pt idx="111">
                  <c:v>2.7510701464024399</c:v>
                </c:pt>
                <c:pt idx="112">
                  <c:v>2.4425274365997001</c:v>
                </c:pt>
                <c:pt idx="113">
                  <c:v>2.7440942010033802</c:v>
                </c:pt>
                <c:pt idx="114">
                  <c:v>2.2115596975371798</c:v>
                </c:pt>
                <c:pt idx="115">
                  <c:v>2.2227756746368899</c:v>
                </c:pt>
                <c:pt idx="116">
                  <c:v>2.4537043844624402</c:v>
                </c:pt>
                <c:pt idx="117">
                  <c:v>2.8283263635493401</c:v>
                </c:pt>
                <c:pt idx="118">
                  <c:v>2.4900001632985602</c:v>
                </c:pt>
                <c:pt idx="119">
                  <c:v>2.5004774795369502</c:v>
                </c:pt>
                <c:pt idx="120">
                  <c:v>2.0433370212148199</c:v>
                </c:pt>
                <c:pt idx="121">
                  <c:v>2.5009818640050998</c:v>
                </c:pt>
                <c:pt idx="122">
                  <c:v>2.2700929042457201</c:v>
                </c:pt>
                <c:pt idx="123">
                  <c:v>2.1269795117241999</c:v>
                </c:pt>
                <c:pt idx="124">
                  <c:v>2.17342953065</c:v>
                </c:pt>
                <c:pt idx="125">
                  <c:v>2.2816852733279598</c:v>
                </c:pt>
                <c:pt idx="126">
                  <c:v>2.1535509761329901</c:v>
                </c:pt>
                <c:pt idx="127">
                  <c:v>2.1715732913458599</c:v>
                </c:pt>
                <c:pt idx="128">
                  <c:v>2.4604631365842802</c:v>
                </c:pt>
                <c:pt idx="129">
                  <c:v>2.34369806804545</c:v>
                </c:pt>
                <c:pt idx="130">
                  <c:v>2.1592899561813099</c:v>
                </c:pt>
                <c:pt idx="131">
                  <c:v>2.7206532208853398</c:v>
                </c:pt>
                <c:pt idx="132">
                  <c:v>2.4737291295113302</c:v>
                </c:pt>
                <c:pt idx="133">
                  <c:v>2.6411533526728901</c:v>
                </c:pt>
                <c:pt idx="134">
                  <c:v>2.6431374339948901</c:v>
                </c:pt>
                <c:pt idx="135">
                  <c:v>2.4881620073919302</c:v>
                </c:pt>
                <c:pt idx="136">
                  <c:v>2.7696450871184499</c:v>
                </c:pt>
                <c:pt idx="137">
                  <c:v>2.5712391701148598</c:v>
                </c:pt>
                <c:pt idx="138">
                  <c:v>2.1602800358149601</c:v>
                </c:pt>
                <c:pt idx="139">
                  <c:v>2.1683945951216699</c:v>
                </c:pt>
                <c:pt idx="140">
                  <c:v>2.4537043844624402</c:v>
                </c:pt>
                <c:pt idx="141">
                  <c:v>2.5747898839298702</c:v>
                </c:pt>
                <c:pt idx="142">
                  <c:v>2.4900001632985602</c:v>
                </c:pt>
                <c:pt idx="143">
                  <c:v>2.2968261072846001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C1-284F-8D5C-193EA7EE6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409216"/>
        <c:axId val="156423680"/>
      </c:scatterChart>
      <c:valAx>
        <c:axId val="156409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Observed Seed Nitrogen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a-I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6423680"/>
        <c:crosses val="autoZero"/>
        <c:crossBetween val="midCat"/>
      </c:valAx>
      <c:valAx>
        <c:axId val="1564236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Predicted Seed Nitrogen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a-I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640921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300" baseline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FFC000"/>
              </a:solidFill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tx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4730394590317544"/>
                  <c:y val="-9.40620443277923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3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fa-IR"/>
                </a:p>
              </c:txPr>
            </c:trendlineLbl>
          </c:trendline>
          <c:xVal>
            <c:numRef>
              <c:f>'Soil Nitrogen'!$V$2:$V$145</c:f>
              <c:numCache>
                <c:formatCode>0.00</c:formatCode>
                <c:ptCount val="144"/>
                <c:pt idx="0">
                  <c:v>0.8928571428571429</c:v>
                </c:pt>
                <c:pt idx="1">
                  <c:v>1.1642857142857144</c:v>
                </c:pt>
                <c:pt idx="2">
                  <c:v>1.0214285714285714</c:v>
                </c:pt>
                <c:pt idx="3">
                  <c:v>1.1000000000000001</c:v>
                </c:pt>
                <c:pt idx="4">
                  <c:v>1.2642857142857145</c:v>
                </c:pt>
                <c:pt idx="5">
                  <c:v>0.95000000000000007</c:v>
                </c:pt>
                <c:pt idx="6">
                  <c:v>0.94285714285714295</c:v>
                </c:pt>
                <c:pt idx="7">
                  <c:v>0.90714285714285725</c:v>
                </c:pt>
                <c:pt idx="8">
                  <c:v>0.8928571428571429</c:v>
                </c:pt>
                <c:pt idx="9">
                  <c:v>1.0214285714285714</c:v>
                </c:pt>
                <c:pt idx="10">
                  <c:v>0.85714285714285721</c:v>
                </c:pt>
                <c:pt idx="11">
                  <c:v>1.3357142857142859</c:v>
                </c:pt>
                <c:pt idx="12">
                  <c:v>1.142857142857143</c:v>
                </c:pt>
                <c:pt idx="13">
                  <c:v>1.142857142857143</c:v>
                </c:pt>
                <c:pt idx="14">
                  <c:v>0.86428571428571432</c:v>
                </c:pt>
                <c:pt idx="15">
                  <c:v>1.3571428571428572</c:v>
                </c:pt>
                <c:pt idx="16">
                  <c:v>1.092857142857143</c:v>
                </c:pt>
                <c:pt idx="17">
                  <c:v>1.0000000000000002</c:v>
                </c:pt>
                <c:pt idx="18">
                  <c:v>1.2857142857142856</c:v>
                </c:pt>
                <c:pt idx="19">
                  <c:v>0.92857142857142871</c:v>
                </c:pt>
                <c:pt idx="20">
                  <c:v>0.90714285714285725</c:v>
                </c:pt>
                <c:pt idx="21">
                  <c:v>1.0000000000000002</c:v>
                </c:pt>
                <c:pt idx="22">
                  <c:v>0.85714285714285721</c:v>
                </c:pt>
                <c:pt idx="23">
                  <c:v>0.90714285714285725</c:v>
                </c:pt>
                <c:pt idx="24">
                  <c:v>0.91428571428571437</c:v>
                </c:pt>
                <c:pt idx="25">
                  <c:v>1.092857142857143</c:v>
                </c:pt>
                <c:pt idx="26">
                  <c:v>1.142857142857143</c:v>
                </c:pt>
                <c:pt idx="27">
                  <c:v>1.1642857142857144</c:v>
                </c:pt>
                <c:pt idx="28">
                  <c:v>1.2857142857142856</c:v>
                </c:pt>
                <c:pt idx="29">
                  <c:v>1.0000000000000002</c:v>
                </c:pt>
                <c:pt idx="30">
                  <c:v>0.95000000000000007</c:v>
                </c:pt>
                <c:pt idx="31">
                  <c:v>1.0000000000000002</c:v>
                </c:pt>
                <c:pt idx="32">
                  <c:v>0.87857142857142867</c:v>
                </c:pt>
                <c:pt idx="33">
                  <c:v>0.94285714285714295</c:v>
                </c:pt>
                <c:pt idx="34">
                  <c:v>1.0714285714285714</c:v>
                </c:pt>
                <c:pt idx="35">
                  <c:v>1.142857142857143</c:v>
                </c:pt>
                <c:pt idx="36">
                  <c:v>1.142857142857143</c:v>
                </c:pt>
                <c:pt idx="37">
                  <c:v>1.142857142857143</c:v>
                </c:pt>
                <c:pt idx="38">
                  <c:v>0.85714285714285721</c:v>
                </c:pt>
                <c:pt idx="39">
                  <c:v>1.2857142857142858</c:v>
                </c:pt>
                <c:pt idx="40">
                  <c:v>1.142857142857143</c:v>
                </c:pt>
                <c:pt idx="41">
                  <c:v>1.0000000000000002</c:v>
                </c:pt>
                <c:pt idx="42">
                  <c:v>1.3571428571428572</c:v>
                </c:pt>
                <c:pt idx="43">
                  <c:v>0.90714285714285725</c:v>
                </c:pt>
                <c:pt idx="44">
                  <c:v>0.95000000000000007</c:v>
                </c:pt>
                <c:pt idx="45">
                  <c:v>0.85714285714285721</c:v>
                </c:pt>
                <c:pt idx="46">
                  <c:v>0.85714285714285721</c:v>
                </c:pt>
                <c:pt idx="47">
                  <c:v>0.80714285714285727</c:v>
                </c:pt>
                <c:pt idx="48">
                  <c:v>0.90714285714285725</c:v>
                </c:pt>
                <c:pt idx="49">
                  <c:v>1.1928571428571431</c:v>
                </c:pt>
                <c:pt idx="50">
                  <c:v>1.05</c:v>
                </c:pt>
                <c:pt idx="51">
                  <c:v>1.092857142857143</c:v>
                </c:pt>
                <c:pt idx="52">
                  <c:v>1.2857142857142856</c:v>
                </c:pt>
                <c:pt idx="53">
                  <c:v>1.0714285714285714</c:v>
                </c:pt>
                <c:pt idx="54">
                  <c:v>0.97857142857142876</c:v>
                </c:pt>
                <c:pt idx="55">
                  <c:v>0.85714285714285721</c:v>
                </c:pt>
                <c:pt idx="56">
                  <c:v>0.87142857142857144</c:v>
                </c:pt>
                <c:pt idx="57">
                  <c:v>1.05</c:v>
                </c:pt>
                <c:pt idx="58">
                  <c:v>0.90714285714285725</c:v>
                </c:pt>
                <c:pt idx="59">
                  <c:v>1.142857142857143</c:v>
                </c:pt>
                <c:pt idx="60">
                  <c:v>1.0000000000000002</c:v>
                </c:pt>
                <c:pt idx="61">
                  <c:v>1.0714285714285714</c:v>
                </c:pt>
                <c:pt idx="62">
                  <c:v>1.142857142857143</c:v>
                </c:pt>
                <c:pt idx="63">
                  <c:v>1.2857142857142858</c:v>
                </c:pt>
                <c:pt idx="64">
                  <c:v>1</c:v>
                </c:pt>
                <c:pt idx="65">
                  <c:v>0.85714285714285721</c:v>
                </c:pt>
                <c:pt idx="66">
                  <c:v>1.2857142857142856</c:v>
                </c:pt>
                <c:pt idx="67">
                  <c:v>0.85714285714285721</c:v>
                </c:pt>
                <c:pt idx="68">
                  <c:v>0.80714285714285727</c:v>
                </c:pt>
                <c:pt idx="69">
                  <c:v>0.78571428571428581</c:v>
                </c:pt>
                <c:pt idx="70">
                  <c:v>0.85714285714285721</c:v>
                </c:pt>
                <c:pt idx="71">
                  <c:v>0.8928571428571429</c:v>
                </c:pt>
                <c:pt idx="72">
                  <c:v>1.2229999999999999</c:v>
                </c:pt>
                <c:pt idx="73">
                  <c:v>1.5602</c:v>
                </c:pt>
                <c:pt idx="74">
                  <c:v>0.93099999999999994</c:v>
                </c:pt>
                <c:pt idx="75">
                  <c:v>1.3289999999999997</c:v>
                </c:pt>
                <c:pt idx="76">
                  <c:v>1.2603999999999997</c:v>
                </c:pt>
                <c:pt idx="77">
                  <c:v>1.407</c:v>
                </c:pt>
                <c:pt idx="78">
                  <c:v>1.302</c:v>
                </c:pt>
                <c:pt idx="79">
                  <c:v>1.3729999999999998</c:v>
                </c:pt>
                <c:pt idx="80">
                  <c:v>1.2319999999999998</c:v>
                </c:pt>
                <c:pt idx="81">
                  <c:v>1.4349999999999996</c:v>
                </c:pt>
                <c:pt idx="82">
                  <c:v>1.2599999999999998</c:v>
                </c:pt>
                <c:pt idx="83">
                  <c:v>1.27</c:v>
                </c:pt>
                <c:pt idx="84">
                  <c:v>1.37</c:v>
                </c:pt>
                <c:pt idx="85">
                  <c:v>1.75</c:v>
                </c:pt>
                <c:pt idx="86">
                  <c:v>1.5499999999999998</c:v>
                </c:pt>
                <c:pt idx="87">
                  <c:v>1.6600000000000001</c:v>
                </c:pt>
                <c:pt idx="88">
                  <c:v>1.8900000000000001</c:v>
                </c:pt>
                <c:pt idx="89">
                  <c:v>1.4500000000000002</c:v>
                </c:pt>
                <c:pt idx="90">
                  <c:v>1.44</c:v>
                </c:pt>
                <c:pt idx="91">
                  <c:v>1.3900000000000001</c:v>
                </c:pt>
                <c:pt idx="92">
                  <c:v>1.37</c:v>
                </c:pt>
                <c:pt idx="93">
                  <c:v>1.5499999999999998</c:v>
                </c:pt>
                <c:pt idx="94">
                  <c:v>1.3199999999999998</c:v>
                </c:pt>
                <c:pt idx="95">
                  <c:v>1.9900000000000002</c:v>
                </c:pt>
                <c:pt idx="96">
                  <c:v>1.2429999999999999</c:v>
                </c:pt>
                <c:pt idx="97">
                  <c:v>1.3275999999999999</c:v>
                </c:pt>
                <c:pt idx="98">
                  <c:v>1.0789999999999997</c:v>
                </c:pt>
                <c:pt idx="99">
                  <c:v>1.2439999999999998</c:v>
                </c:pt>
                <c:pt idx="100">
                  <c:v>1.282</c:v>
                </c:pt>
                <c:pt idx="101">
                  <c:v>1.4470000000000001</c:v>
                </c:pt>
                <c:pt idx="102">
                  <c:v>1.4319999999999999</c:v>
                </c:pt>
                <c:pt idx="103">
                  <c:v>1.2439999999999998</c:v>
                </c:pt>
                <c:pt idx="104">
                  <c:v>1.1349999999999998</c:v>
                </c:pt>
                <c:pt idx="105">
                  <c:v>1.339</c:v>
                </c:pt>
                <c:pt idx="106">
                  <c:v>1.21</c:v>
                </c:pt>
                <c:pt idx="107">
                  <c:v>1.29</c:v>
                </c:pt>
                <c:pt idx="108">
                  <c:v>1.4</c:v>
                </c:pt>
                <c:pt idx="109">
                  <c:v>1.65</c:v>
                </c:pt>
                <c:pt idx="110">
                  <c:v>1.7200000000000002</c:v>
                </c:pt>
                <c:pt idx="111">
                  <c:v>1.75</c:v>
                </c:pt>
                <c:pt idx="112">
                  <c:v>1.92</c:v>
                </c:pt>
                <c:pt idx="113">
                  <c:v>1.52</c:v>
                </c:pt>
                <c:pt idx="114">
                  <c:v>1.4500000000000002</c:v>
                </c:pt>
                <c:pt idx="115">
                  <c:v>1.52</c:v>
                </c:pt>
                <c:pt idx="116">
                  <c:v>1.35</c:v>
                </c:pt>
                <c:pt idx="117">
                  <c:v>1.44</c:v>
                </c:pt>
                <c:pt idx="118">
                  <c:v>1.62</c:v>
                </c:pt>
                <c:pt idx="119">
                  <c:v>1.7200000000000002</c:v>
                </c:pt>
                <c:pt idx="120">
                  <c:v>1.2199999999999998</c:v>
                </c:pt>
                <c:pt idx="121">
                  <c:v>1.2709999999999999</c:v>
                </c:pt>
                <c:pt idx="122">
                  <c:v>1.722</c:v>
                </c:pt>
                <c:pt idx="123">
                  <c:v>1.2269999999999999</c:v>
                </c:pt>
                <c:pt idx="124">
                  <c:v>1.4083999999999999</c:v>
                </c:pt>
                <c:pt idx="125">
                  <c:v>1.7001999999999997</c:v>
                </c:pt>
                <c:pt idx="126">
                  <c:v>1.4349999999999996</c:v>
                </c:pt>
                <c:pt idx="127">
                  <c:v>1.2999999999999998</c:v>
                </c:pt>
                <c:pt idx="128">
                  <c:v>1.093</c:v>
                </c:pt>
                <c:pt idx="129">
                  <c:v>1.278</c:v>
                </c:pt>
                <c:pt idx="130">
                  <c:v>1.27</c:v>
                </c:pt>
                <c:pt idx="131">
                  <c:v>1.2799999999999998</c:v>
                </c:pt>
                <c:pt idx="132">
                  <c:v>1.3900000000000001</c:v>
                </c:pt>
                <c:pt idx="133">
                  <c:v>1.79</c:v>
                </c:pt>
                <c:pt idx="134">
                  <c:v>1.5899999999999999</c:v>
                </c:pt>
                <c:pt idx="135">
                  <c:v>1.65</c:v>
                </c:pt>
                <c:pt idx="136">
                  <c:v>1.92</c:v>
                </c:pt>
                <c:pt idx="137">
                  <c:v>1.62</c:v>
                </c:pt>
                <c:pt idx="138">
                  <c:v>1.4900000000000002</c:v>
                </c:pt>
                <c:pt idx="139">
                  <c:v>1.3199999999999998</c:v>
                </c:pt>
                <c:pt idx="140">
                  <c:v>1.3399999999999999</c:v>
                </c:pt>
                <c:pt idx="141">
                  <c:v>1.5899999999999999</c:v>
                </c:pt>
                <c:pt idx="142">
                  <c:v>1.3900000000000001</c:v>
                </c:pt>
                <c:pt idx="143">
                  <c:v>1.7200000000000002</c:v>
                </c:pt>
              </c:numCache>
            </c:numRef>
          </c:xVal>
          <c:yVal>
            <c:numRef>
              <c:f>'Soil Nitrogen'!$AB$2:$AB$145</c:f>
              <c:numCache>
                <c:formatCode>General</c:formatCode>
                <c:ptCount val="144"/>
                <c:pt idx="0">
                  <c:v>1.14606736871973</c:v>
                </c:pt>
                <c:pt idx="1">
                  <c:v>1.1685861728451801</c:v>
                </c:pt>
                <c:pt idx="2">
                  <c:v>1.0718425579918001</c:v>
                </c:pt>
                <c:pt idx="3">
                  <c:v>1.19882681020766</c:v>
                </c:pt>
                <c:pt idx="4">
                  <c:v>1.2921901614731901</c:v>
                </c:pt>
                <c:pt idx="5">
                  <c:v>0.99762397974064598</c:v>
                </c:pt>
                <c:pt idx="6">
                  <c:v>1.0505456002489499</c:v>
                </c:pt>
                <c:pt idx="7">
                  <c:v>1.1413625126717599</c:v>
                </c:pt>
                <c:pt idx="8">
                  <c:v>0.94012098023063695</c:v>
                </c:pt>
                <c:pt idx="9">
                  <c:v>1.03023371807845</c:v>
                </c:pt>
                <c:pt idx="10">
                  <c:v>0.91111814985752304</c:v>
                </c:pt>
                <c:pt idx="11">
                  <c:v>1.20168160638637</c:v>
                </c:pt>
                <c:pt idx="12">
                  <c:v>1.1164646851898701</c:v>
                </c:pt>
                <c:pt idx="13">
                  <c:v>1.1589045702626</c:v>
                </c:pt>
                <c:pt idx="14">
                  <c:v>0.91111283243660901</c:v>
                </c:pt>
                <c:pt idx="15">
                  <c:v>1.3401069991175301</c:v>
                </c:pt>
                <c:pt idx="16">
                  <c:v>1.08881938229235</c:v>
                </c:pt>
                <c:pt idx="17">
                  <c:v>0.94917724210424903</c:v>
                </c:pt>
                <c:pt idx="18">
                  <c:v>1.34010448021739</c:v>
                </c:pt>
                <c:pt idx="19">
                  <c:v>0.92901313608010905</c:v>
                </c:pt>
                <c:pt idx="20">
                  <c:v>0.89998627079695204</c:v>
                </c:pt>
                <c:pt idx="21">
                  <c:v>0.67755923715524402</c:v>
                </c:pt>
                <c:pt idx="22">
                  <c:v>0.97352303765067305</c:v>
                </c:pt>
                <c:pt idx="23">
                  <c:v>0.85864163166909502</c:v>
                </c:pt>
                <c:pt idx="24">
                  <c:v>0.85895616438429301</c:v>
                </c:pt>
                <c:pt idx="25">
                  <c:v>1.14012224086062</c:v>
                </c:pt>
                <c:pt idx="26">
                  <c:v>1.0701778248396401</c:v>
                </c:pt>
                <c:pt idx="27">
                  <c:v>1.18531086326447</c:v>
                </c:pt>
                <c:pt idx="28">
                  <c:v>1.2717413133725699</c:v>
                </c:pt>
                <c:pt idx="29">
                  <c:v>1.04077386147553</c:v>
                </c:pt>
                <c:pt idx="30">
                  <c:v>0.89912442708732598</c:v>
                </c:pt>
                <c:pt idx="31">
                  <c:v>0.95908885503019403</c:v>
                </c:pt>
                <c:pt idx="32">
                  <c:v>0.90704882736117698</c:v>
                </c:pt>
                <c:pt idx="33">
                  <c:v>0.99026832503618101</c:v>
                </c:pt>
                <c:pt idx="34">
                  <c:v>1.2077313169122099</c:v>
                </c:pt>
                <c:pt idx="35">
                  <c:v>1.19045399552633</c:v>
                </c:pt>
                <c:pt idx="36">
                  <c:v>1.08879623620928</c:v>
                </c:pt>
                <c:pt idx="37">
                  <c:v>1.0884160904754601</c:v>
                </c:pt>
                <c:pt idx="38">
                  <c:v>1.2479162879910499</c:v>
                </c:pt>
                <c:pt idx="39">
                  <c:v>1.3401069991175301</c:v>
                </c:pt>
                <c:pt idx="40">
                  <c:v>1.08881938229235</c:v>
                </c:pt>
                <c:pt idx="41">
                  <c:v>0.94917724210424903</c:v>
                </c:pt>
                <c:pt idx="42">
                  <c:v>1.34010448021739</c:v>
                </c:pt>
                <c:pt idx="43">
                  <c:v>0.85823642445095905</c:v>
                </c:pt>
                <c:pt idx="44">
                  <c:v>0.89998627079695204</c:v>
                </c:pt>
                <c:pt idx="45">
                  <c:v>0.91148473597170598</c:v>
                </c:pt>
                <c:pt idx="46">
                  <c:v>0.71122292474022097</c:v>
                </c:pt>
                <c:pt idx="47">
                  <c:v>1.1173466214101899</c:v>
                </c:pt>
                <c:pt idx="48">
                  <c:v>0.96750440536346605</c:v>
                </c:pt>
                <c:pt idx="49">
                  <c:v>1.2828705267852201</c:v>
                </c:pt>
                <c:pt idx="50">
                  <c:v>1.0531594424233801</c:v>
                </c:pt>
                <c:pt idx="51">
                  <c:v>1.1657083705947699</c:v>
                </c:pt>
                <c:pt idx="52">
                  <c:v>1.2747251114979099</c:v>
                </c:pt>
                <c:pt idx="53">
                  <c:v>1.1201639651308199</c:v>
                </c:pt>
                <c:pt idx="54">
                  <c:v>1.0203543965758499</c:v>
                </c:pt>
                <c:pt idx="55">
                  <c:v>0.80975448288350704</c:v>
                </c:pt>
                <c:pt idx="56">
                  <c:v>0.91707260115025002</c:v>
                </c:pt>
                <c:pt idx="57">
                  <c:v>1.0536508205175901</c:v>
                </c:pt>
                <c:pt idx="58">
                  <c:v>0.95450585681676003</c:v>
                </c:pt>
                <c:pt idx="59">
                  <c:v>1.2357296164067699</c:v>
                </c:pt>
                <c:pt idx="60">
                  <c:v>1.18520249883956</c:v>
                </c:pt>
                <c:pt idx="61">
                  <c:v>1.1285264615044699</c:v>
                </c:pt>
                <c:pt idx="62">
                  <c:v>0.87324452087089199</c:v>
                </c:pt>
                <c:pt idx="63">
                  <c:v>1.3401069991175301</c:v>
                </c:pt>
                <c:pt idx="64">
                  <c:v>1.08881938229235</c:v>
                </c:pt>
                <c:pt idx="65">
                  <c:v>0.94917724210424903</c:v>
                </c:pt>
                <c:pt idx="66">
                  <c:v>1.34010448021739</c:v>
                </c:pt>
                <c:pt idx="67">
                  <c:v>0.92901313608010905</c:v>
                </c:pt>
                <c:pt idx="68">
                  <c:v>0.784270281540281</c:v>
                </c:pt>
                <c:pt idx="69">
                  <c:v>0.91148473597170598</c:v>
                </c:pt>
                <c:pt idx="70">
                  <c:v>0.97352303765067305</c:v>
                </c:pt>
                <c:pt idx="71">
                  <c:v>1.1173466214101899</c:v>
                </c:pt>
                <c:pt idx="72">
                  <c:v>1.1891439304770199</c:v>
                </c:pt>
                <c:pt idx="73">
                  <c:v>1.2798778235918999</c:v>
                </c:pt>
                <c:pt idx="74">
                  <c:v>1.1369808997089701</c:v>
                </c:pt>
                <c:pt idx="75">
                  <c:v>1.18992947257787</c:v>
                </c:pt>
                <c:pt idx="76">
                  <c:v>1.31143417715643</c:v>
                </c:pt>
                <c:pt idx="77">
                  <c:v>1.46173569788418</c:v>
                </c:pt>
                <c:pt idx="78">
                  <c:v>1.45254436865209</c:v>
                </c:pt>
                <c:pt idx="79">
                  <c:v>1.2902452825079</c:v>
                </c:pt>
                <c:pt idx="80">
                  <c:v>1.1417788620846701</c:v>
                </c:pt>
                <c:pt idx="81">
                  <c:v>1.3316315917274399</c:v>
                </c:pt>
                <c:pt idx="82">
                  <c:v>1.2188816638016899</c:v>
                </c:pt>
                <c:pt idx="83">
                  <c:v>1.23954625866572</c:v>
                </c:pt>
                <c:pt idx="84">
                  <c:v>1.3905921116580999</c:v>
                </c:pt>
                <c:pt idx="85">
                  <c:v>1.7015829280218</c:v>
                </c:pt>
                <c:pt idx="86">
                  <c:v>1.66888757344302</c:v>
                </c:pt>
                <c:pt idx="87">
                  <c:v>1.6171165443645099</c:v>
                </c:pt>
                <c:pt idx="88">
                  <c:v>1.94118048582654</c:v>
                </c:pt>
                <c:pt idx="89">
                  <c:v>1.45642136479771</c:v>
                </c:pt>
                <c:pt idx="90">
                  <c:v>1.43978999036583</c:v>
                </c:pt>
                <c:pt idx="91">
                  <c:v>1.44176365759879</c:v>
                </c:pt>
                <c:pt idx="92">
                  <c:v>1.42001426717719</c:v>
                </c:pt>
                <c:pt idx="93">
                  <c:v>1.4985148401217201</c:v>
                </c:pt>
                <c:pt idx="94">
                  <c:v>1.3700002078501099</c:v>
                </c:pt>
                <c:pt idx="95">
                  <c:v>1.5085651074338999</c:v>
                </c:pt>
                <c:pt idx="96">
                  <c:v>1.1891439304770199</c:v>
                </c:pt>
                <c:pt idx="97">
                  <c:v>1.2798778235918999</c:v>
                </c:pt>
                <c:pt idx="98">
                  <c:v>1.1300576397265201</c:v>
                </c:pt>
                <c:pt idx="99">
                  <c:v>1.18992947257787</c:v>
                </c:pt>
                <c:pt idx="100">
                  <c:v>1.33046585827519</c:v>
                </c:pt>
                <c:pt idx="101">
                  <c:v>1.40560906498357</c:v>
                </c:pt>
                <c:pt idx="102">
                  <c:v>1.3789762955089999</c:v>
                </c:pt>
                <c:pt idx="103">
                  <c:v>1.2902452825079</c:v>
                </c:pt>
                <c:pt idx="104">
                  <c:v>1.1417788620846701</c:v>
                </c:pt>
                <c:pt idx="105">
                  <c:v>1.29687120962492</c:v>
                </c:pt>
                <c:pt idx="106">
                  <c:v>1.1078972326410399</c:v>
                </c:pt>
                <c:pt idx="107">
                  <c:v>1.23954625866572</c:v>
                </c:pt>
                <c:pt idx="108">
                  <c:v>1.3905921116580999</c:v>
                </c:pt>
                <c:pt idx="109">
                  <c:v>1.7015829280218</c:v>
                </c:pt>
                <c:pt idx="110">
                  <c:v>1.66888757344302</c:v>
                </c:pt>
                <c:pt idx="111">
                  <c:v>1.69978569873158</c:v>
                </c:pt>
                <c:pt idx="112">
                  <c:v>1.6968507558797901</c:v>
                </c:pt>
                <c:pt idx="113">
                  <c:v>1.5716468441917</c:v>
                </c:pt>
                <c:pt idx="114">
                  <c:v>1.4676481826197501</c:v>
                </c:pt>
                <c:pt idx="115">
                  <c:v>1.44176365759879</c:v>
                </c:pt>
                <c:pt idx="116">
                  <c:v>1.3046510340936699</c:v>
                </c:pt>
                <c:pt idx="117">
                  <c:v>1.73400905650463</c:v>
                </c:pt>
                <c:pt idx="118">
                  <c:v>1.3700002078501099</c:v>
                </c:pt>
                <c:pt idx="119">
                  <c:v>1.77135822629928</c:v>
                </c:pt>
                <c:pt idx="120">
                  <c:v>1.1032029728288399</c:v>
                </c:pt>
                <c:pt idx="121">
                  <c:v>1.30994577267712</c:v>
                </c:pt>
                <c:pt idx="122">
                  <c:v>1.1369808997089701</c:v>
                </c:pt>
                <c:pt idx="123">
                  <c:v>1.17817108592682</c:v>
                </c:pt>
                <c:pt idx="124">
                  <c:v>1.31143417715643</c:v>
                </c:pt>
                <c:pt idx="125">
                  <c:v>1.46173569788418</c:v>
                </c:pt>
                <c:pt idx="126">
                  <c:v>1.3049807817596799</c:v>
                </c:pt>
                <c:pt idx="127">
                  <c:v>1.2902452825079</c:v>
                </c:pt>
                <c:pt idx="128">
                  <c:v>1.1417788620846701</c:v>
                </c:pt>
                <c:pt idx="129">
                  <c:v>1.3316315917274399</c:v>
                </c:pt>
                <c:pt idx="130">
                  <c:v>1.2188816638016899</c:v>
                </c:pt>
                <c:pt idx="131">
                  <c:v>1.2780766573218401</c:v>
                </c:pt>
                <c:pt idx="132">
                  <c:v>1.3393033044625</c:v>
                </c:pt>
                <c:pt idx="133">
                  <c:v>1.7015829280218</c:v>
                </c:pt>
                <c:pt idx="134">
                  <c:v>1.53086070422362</c:v>
                </c:pt>
                <c:pt idx="135">
                  <c:v>1.6171165443645099</c:v>
                </c:pt>
                <c:pt idx="136">
                  <c:v>1.94118048582654</c:v>
                </c:pt>
                <c:pt idx="137">
                  <c:v>1.45642136479771</c:v>
                </c:pt>
                <c:pt idx="138">
                  <c:v>1.43978999036583</c:v>
                </c:pt>
                <c:pt idx="139">
                  <c:v>1.3570930985540399</c:v>
                </c:pt>
                <c:pt idx="140">
                  <c:v>1.3046510340936699</c:v>
                </c:pt>
                <c:pt idx="141">
                  <c:v>1.4985148401217201</c:v>
                </c:pt>
                <c:pt idx="142">
                  <c:v>1.3700002078501099</c:v>
                </c:pt>
                <c:pt idx="143">
                  <c:v>1.5085651074338999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451-1B43-A8CE-321EDBF13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153344"/>
        <c:axId val="156155264"/>
      </c:scatterChart>
      <c:valAx>
        <c:axId val="156153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300" b="1" i="0" baseline="0">
                    <a:effectLst/>
                  </a:rPr>
                  <a:t>Observed Fruit Nitrogen (%)</a:t>
                </a:r>
                <a:endParaRPr lang="en-US" sz="13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a-I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6155264"/>
        <c:crosses val="autoZero"/>
        <c:crossBetween val="midCat"/>
      </c:valAx>
      <c:valAx>
        <c:axId val="1561552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300" b="1" i="0" baseline="0">
                    <a:effectLst/>
                  </a:rPr>
                  <a:t>Predicted Fruit Nitrogen (%)</a:t>
                </a:r>
                <a:endParaRPr lang="en-US" sz="13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615334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300" baseline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FFC000"/>
              </a:solidFill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tx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4290819116360454"/>
                  <c:y val="6.0422134733158356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3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fa-IR"/>
                </a:p>
              </c:txPr>
            </c:trendlineLbl>
          </c:trendline>
          <c:xVal>
            <c:numRef>
              <c:f>'Soil Nitrogen'!$W$2:$W$145</c:f>
              <c:numCache>
                <c:formatCode>0.00</c:formatCode>
                <c:ptCount val="144"/>
                <c:pt idx="0">
                  <c:v>2.2439285714285715</c:v>
                </c:pt>
                <c:pt idx="1">
                  <c:v>2.5099999999999998</c:v>
                </c:pt>
                <c:pt idx="2">
                  <c:v>3.54</c:v>
                </c:pt>
                <c:pt idx="3">
                  <c:v>2.3092857142857146</c:v>
                </c:pt>
                <c:pt idx="4">
                  <c:v>3.03</c:v>
                </c:pt>
                <c:pt idx="5">
                  <c:v>2.87</c:v>
                </c:pt>
                <c:pt idx="6">
                  <c:v>3.2678571428571423</c:v>
                </c:pt>
                <c:pt idx="7">
                  <c:v>2.57</c:v>
                </c:pt>
                <c:pt idx="8">
                  <c:v>2.3964285714285718</c:v>
                </c:pt>
                <c:pt idx="9">
                  <c:v>2.2439285714285715</c:v>
                </c:pt>
                <c:pt idx="10">
                  <c:v>2.4399999999999995</c:v>
                </c:pt>
                <c:pt idx="11">
                  <c:v>2.3964285714285718</c:v>
                </c:pt>
                <c:pt idx="12">
                  <c:v>3.2678571428571423</c:v>
                </c:pt>
                <c:pt idx="13">
                  <c:v>2.92</c:v>
                </c:pt>
                <c:pt idx="14">
                  <c:v>2.8321428571428573</c:v>
                </c:pt>
                <c:pt idx="15">
                  <c:v>2.68</c:v>
                </c:pt>
                <c:pt idx="16">
                  <c:v>2.92</c:v>
                </c:pt>
                <c:pt idx="17">
                  <c:v>2.59</c:v>
                </c:pt>
                <c:pt idx="18">
                  <c:v>2.92</c:v>
                </c:pt>
                <c:pt idx="19">
                  <c:v>3.11</c:v>
                </c:pt>
                <c:pt idx="20">
                  <c:v>3.18</c:v>
                </c:pt>
                <c:pt idx="21">
                  <c:v>2.77</c:v>
                </c:pt>
                <c:pt idx="22">
                  <c:v>2.97</c:v>
                </c:pt>
                <c:pt idx="23">
                  <c:v>3.02</c:v>
                </c:pt>
                <c:pt idx="24">
                  <c:v>2.1785714285714284</c:v>
                </c:pt>
                <c:pt idx="25">
                  <c:v>2.5499999999999998</c:v>
                </c:pt>
                <c:pt idx="26">
                  <c:v>3.61</c:v>
                </c:pt>
                <c:pt idx="27">
                  <c:v>2.2221428571428574</c:v>
                </c:pt>
                <c:pt idx="28">
                  <c:v>3.18</c:v>
                </c:pt>
                <c:pt idx="29">
                  <c:v>2.87</c:v>
                </c:pt>
                <c:pt idx="30">
                  <c:v>3.21</c:v>
                </c:pt>
                <c:pt idx="31">
                  <c:v>2.5299999999999998</c:v>
                </c:pt>
                <c:pt idx="32">
                  <c:v>2.1785714285714284</c:v>
                </c:pt>
                <c:pt idx="33">
                  <c:v>2.3528571428571432</c:v>
                </c:pt>
                <c:pt idx="34">
                  <c:v>2.2875000000000001</c:v>
                </c:pt>
                <c:pt idx="35">
                  <c:v>2.2003571428571429</c:v>
                </c:pt>
                <c:pt idx="36">
                  <c:v>3.14</c:v>
                </c:pt>
                <c:pt idx="37">
                  <c:v>3.22</c:v>
                </c:pt>
                <c:pt idx="38">
                  <c:v>3.27</c:v>
                </c:pt>
                <c:pt idx="39">
                  <c:v>2.79</c:v>
                </c:pt>
                <c:pt idx="40">
                  <c:v>3.31</c:v>
                </c:pt>
                <c:pt idx="41">
                  <c:v>2.5299999999999998</c:v>
                </c:pt>
                <c:pt idx="42">
                  <c:v>3.22</c:v>
                </c:pt>
                <c:pt idx="43">
                  <c:v>2.92</c:v>
                </c:pt>
                <c:pt idx="44">
                  <c:v>2.92</c:v>
                </c:pt>
                <c:pt idx="45">
                  <c:v>2.4900000000000002</c:v>
                </c:pt>
                <c:pt idx="46">
                  <c:v>3.14</c:v>
                </c:pt>
                <c:pt idx="47">
                  <c:v>3.19</c:v>
                </c:pt>
                <c:pt idx="48">
                  <c:v>2.2875000000000001</c:v>
                </c:pt>
                <c:pt idx="49">
                  <c:v>2.52</c:v>
                </c:pt>
                <c:pt idx="50">
                  <c:v>3.54</c:v>
                </c:pt>
                <c:pt idx="51">
                  <c:v>2.2657142857142856</c:v>
                </c:pt>
                <c:pt idx="52">
                  <c:v>2.94</c:v>
                </c:pt>
                <c:pt idx="53">
                  <c:v>2.98</c:v>
                </c:pt>
                <c:pt idx="54">
                  <c:v>3.32</c:v>
                </c:pt>
                <c:pt idx="55">
                  <c:v>2.5299999999999998</c:v>
                </c:pt>
                <c:pt idx="56">
                  <c:v>2.4399999999999995</c:v>
                </c:pt>
                <c:pt idx="57">
                  <c:v>2.3964285714285718</c:v>
                </c:pt>
                <c:pt idx="58">
                  <c:v>2.3746428571428573</c:v>
                </c:pt>
                <c:pt idx="59">
                  <c:v>2.4399999999999995</c:v>
                </c:pt>
                <c:pt idx="60">
                  <c:v>3.18</c:v>
                </c:pt>
                <c:pt idx="61">
                  <c:v>2.8321428571428573</c:v>
                </c:pt>
                <c:pt idx="62">
                  <c:v>2.7</c:v>
                </c:pt>
                <c:pt idx="63">
                  <c:v>2.27</c:v>
                </c:pt>
                <c:pt idx="64">
                  <c:v>2.8321428571428573</c:v>
                </c:pt>
                <c:pt idx="65">
                  <c:v>2.57</c:v>
                </c:pt>
                <c:pt idx="66">
                  <c:v>3.2678571428571423</c:v>
                </c:pt>
                <c:pt idx="67">
                  <c:v>2.74</c:v>
                </c:pt>
                <c:pt idx="68">
                  <c:v>3.2678571428571423</c:v>
                </c:pt>
                <c:pt idx="69">
                  <c:v>2.68</c:v>
                </c:pt>
                <c:pt idx="70">
                  <c:v>3.1</c:v>
                </c:pt>
                <c:pt idx="71">
                  <c:v>3.05</c:v>
                </c:pt>
                <c:pt idx="72">
                  <c:v>3.7423500000000001</c:v>
                </c:pt>
                <c:pt idx="73">
                  <c:v>2.92</c:v>
                </c:pt>
                <c:pt idx="74">
                  <c:v>2.4156</c:v>
                </c:pt>
                <c:pt idx="75">
                  <c:v>2.6230000000000002</c:v>
                </c:pt>
                <c:pt idx="76">
                  <c:v>5.2947999999999995</c:v>
                </c:pt>
                <c:pt idx="77">
                  <c:v>3.47</c:v>
                </c:pt>
                <c:pt idx="78">
                  <c:v>4.1144499999999997</c:v>
                </c:pt>
                <c:pt idx="79">
                  <c:v>2.97</c:v>
                </c:pt>
                <c:pt idx="80">
                  <c:v>3.0011999999999999</c:v>
                </c:pt>
                <c:pt idx="81">
                  <c:v>2.5314999999999999</c:v>
                </c:pt>
                <c:pt idx="82">
                  <c:v>5.07</c:v>
                </c:pt>
                <c:pt idx="83">
                  <c:v>2.7450000000000001</c:v>
                </c:pt>
                <c:pt idx="84">
                  <c:v>3.94</c:v>
                </c:pt>
                <c:pt idx="85">
                  <c:v>3.58</c:v>
                </c:pt>
                <c:pt idx="86">
                  <c:v>5.07</c:v>
                </c:pt>
                <c:pt idx="87">
                  <c:v>2.94</c:v>
                </c:pt>
                <c:pt idx="88">
                  <c:v>5.04</c:v>
                </c:pt>
                <c:pt idx="89">
                  <c:v>3.03</c:v>
                </c:pt>
                <c:pt idx="90">
                  <c:v>4.1052999999999997</c:v>
                </c:pt>
                <c:pt idx="91">
                  <c:v>3.45</c:v>
                </c:pt>
                <c:pt idx="92">
                  <c:v>2.2386999999999997</c:v>
                </c:pt>
                <c:pt idx="93">
                  <c:v>3.06</c:v>
                </c:pt>
                <c:pt idx="94">
                  <c:v>4.9318499999999998</c:v>
                </c:pt>
                <c:pt idx="95">
                  <c:v>3.68</c:v>
                </c:pt>
                <c:pt idx="96">
                  <c:v>3.6020499999999998</c:v>
                </c:pt>
                <c:pt idx="97">
                  <c:v>2.96</c:v>
                </c:pt>
                <c:pt idx="98">
                  <c:v>2.7358500000000001</c:v>
                </c:pt>
                <c:pt idx="99">
                  <c:v>2.5009999999999999</c:v>
                </c:pt>
                <c:pt idx="100">
                  <c:v>5.4778000000000002</c:v>
                </c:pt>
                <c:pt idx="101">
                  <c:v>3.47</c:v>
                </c:pt>
                <c:pt idx="102">
                  <c:v>3.82775</c:v>
                </c:pt>
                <c:pt idx="103">
                  <c:v>2.94</c:v>
                </c:pt>
                <c:pt idx="104">
                  <c:v>2.6047000000000002</c:v>
                </c:pt>
                <c:pt idx="105">
                  <c:v>2.6840000000000002</c:v>
                </c:pt>
                <c:pt idx="106">
                  <c:v>5.0385999999999997</c:v>
                </c:pt>
                <c:pt idx="107">
                  <c:v>2.4704999999999999</c:v>
                </c:pt>
                <c:pt idx="108">
                  <c:v>3.94</c:v>
                </c:pt>
                <c:pt idx="109">
                  <c:v>3.5</c:v>
                </c:pt>
                <c:pt idx="110">
                  <c:v>4.9074500000000008</c:v>
                </c:pt>
                <c:pt idx="111">
                  <c:v>3.09</c:v>
                </c:pt>
                <c:pt idx="112">
                  <c:v>5.0629999999999997</c:v>
                </c:pt>
                <c:pt idx="113">
                  <c:v>2.94</c:v>
                </c:pt>
                <c:pt idx="114">
                  <c:v>3.9802499999999994</c:v>
                </c:pt>
                <c:pt idx="115">
                  <c:v>3.48</c:v>
                </c:pt>
                <c:pt idx="116">
                  <c:v>2.5498000000000003</c:v>
                </c:pt>
                <c:pt idx="117">
                  <c:v>3.27</c:v>
                </c:pt>
                <c:pt idx="118">
                  <c:v>5.32</c:v>
                </c:pt>
                <c:pt idx="119">
                  <c:v>3.59</c:v>
                </c:pt>
                <c:pt idx="120">
                  <c:v>3.6752500000000001</c:v>
                </c:pt>
                <c:pt idx="121">
                  <c:v>2.9</c:v>
                </c:pt>
                <c:pt idx="122">
                  <c:v>2.1746500000000002</c:v>
                </c:pt>
                <c:pt idx="123">
                  <c:v>2.5620000000000003</c:v>
                </c:pt>
                <c:pt idx="124">
                  <c:v>4.8220499999999999</c:v>
                </c:pt>
                <c:pt idx="125">
                  <c:v>3.44</c:v>
                </c:pt>
                <c:pt idx="126">
                  <c:v>3.7636999999999996</c:v>
                </c:pt>
                <c:pt idx="127">
                  <c:v>2.94</c:v>
                </c:pt>
                <c:pt idx="128">
                  <c:v>2.9706999999999999</c:v>
                </c:pt>
                <c:pt idx="129">
                  <c:v>2.7450000000000001</c:v>
                </c:pt>
                <c:pt idx="130">
                  <c:v>5.09</c:v>
                </c:pt>
                <c:pt idx="131">
                  <c:v>2.8059999999999996</c:v>
                </c:pt>
                <c:pt idx="132">
                  <c:v>4.08</c:v>
                </c:pt>
                <c:pt idx="133">
                  <c:v>3.66</c:v>
                </c:pt>
                <c:pt idx="134">
                  <c:v>5.07</c:v>
                </c:pt>
                <c:pt idx="135">
                  <c:v>2.97</c:v>
                </c:pt>
                <c:pt idx="136">
                  <c:v>4.84</c:v>
                </c:pt>
                <c:pt idx="137">
                  <c:v>2.97</c:v>
                </c:pt>
                <c:pt idx="138">
                  <c:v>3.8369</c:v>
                </c:pt>
                <c:pt idx="139">
                  <c:v>3.53</c:v>
                </c:pt>
                <c:pt idx="140">
                  <c:v>2.5742000000000003</c:v>
                </c:pt>
                <c:pt idx="141">
                  <c:v>2.94</c:v>
                </c:pt>
                <c:pt idx="142">
                  <c:v>5.13</c:v>
                </c:pt>
                <c:pt idx="143">
                  <c:v>3.86</c:v>
                </c:pt>
              </c:numCache>
            </c:numRef>
          </c:xVal>
          <c:yVal>
            <c:numRef>
              <c:f>'Soil Nitrogen'!$AC$2:$AC$145</c:f>
              <c:numCache>
                <c:formatCode>General</c:formatCode>
                <c:ptCount val="144"/>
                <c:pt idx="0">
                  <c:v>3.4548574130706902</c:v>
                </c:pt>
                <c:pt idx="1">
                  <c:v>2.5760986530749701</c:v>
                </c:pt>
                <c:pt idx="2">
                  <c:v>3.4893186914375498</c:v>
                </c:pt>
                <c:pt idx="3">
                  <c:v>2.49716288960804</c:v>
                </c:pt>
                <c:pt idx="4">
                  <c:v>3.9630989992725598</c:v>
                </c:pt>
                <c:pt idx="5">
                  <c:v>2.8628851547203702</c:v>
                </c:pt>
                <c:pt idx="6">
                  <c:v>3.3227889146634602</c:v>
                </c:pt>
                <c:pt idx="7">
                  <c:v>2.7612986090405598</c:v>
                </c:pt>
                <c:pt idx="8">
                  <c:v>2.3742635182224698</c:v>
                </c:pt>
                <c:pt idx="9">
                  <c:v>2.3408057115685201</c:v>
                </c:pt>
                <c:pt idx="10">
                  <c:v>2.4912276094725998</c:v>
                </c:pt>
                <c:pt idx="11">
                  <c:v>2.2419115718959102</c:v>
                </c:pt>
                <c:pt idx="12">
                  <c:v>3.2186832696815602</c:v>
                </c:pt>
                <c:pt idx="13">
                  <c:v>2.97092385466572</c:v>
                </c:pt>
                <c:pt idx="14">
                  <c:v>2.7784287901420699</c:v>
                </c:pt>
                <c:pt idx="15">
                  <c:v>2.7304708811626002</c:v>
                </c:pt>
                <c:pt idx="16">
                  <c:v>2.9714035230519098</c:v>
                </c:pt>
                <c:pt idx="17">
                  <c:v>2.53944643289906</c:v>
                </c:pt>
                <c:pt idx="18">
                  <c:v>3.2194101882446899</c:v>
                </c:pt>
                <c:pt idx="19">
                  <c:v>2.96256659730494</c:v>
                </c:pt>
                <c:pt idx="20">
                  <c:v>3.0676409637579498</c:v>
                </c:pt>
                <c:pt idx="21">
                  <c:v>2.46091865829663</c:v>
                </c:pt>
                <c:pt idx="22">
                  <c:v>3.8447944137220098</c:v>
                </c:pt>
                <c:pt idx="23">
                  <c:v>3.07039639979262</c:v>
                </c:pt>
                <c:pt idx="24">
                  <c:v>2.1293252053064098</c:v>
                </c:pt>
                <c:pt idx="25">
                  <c:v>2.4986422448885199</c:v>
                </c:pt>
                <c:pt idx="26">
                  <c:v>3.5126251488489499</c:v>
                </c:pt>
                <c:pt idx="27">
                  <c:v>2.4232737676928902</c:v>
                </c:pt>
                <c:pt idx="28">
                  <c:v>3.0111800213037498</c:v>
                </c:pt>
                <c:pt idx="29">
                  <c:v>2.9204080348281898</c:v>
                </c:pt>
                <c:pt idx="30">
                  <c:v>3.0594309031355098</c:v>
                </c:pt>
                <c:pt idx="31">
                  <c:v>2.6054059526482498</c:v>
                </c:pt>
                <c:pt idx="32">
                  <c:v>2.23183865363796</c:v>
                </c:pt>
                <c:pt idx="33">
                  <c:v>2.2992125873564602</c:v>
                </c:pt>
                <c:pt idx="34">
                  <c:v>4.9281484373493996</c:v>
                </c:pt>
                <c:pt idx="35">
                  <c:v>2.14958918576564</c:v>
                </c:pt>
                <c:pt idx="36">
                  <c:v>3.1206193611790898</c:v>
                </c:pt>
                <c:pt idx="37">
                  <c:v>2.8944847818286998</c:v>
                </c:pt>
                <c:pt idx="38">
                  <c:v>3.7963315296195201</c:v>
                </c:pt>
                <c:pt idx="39">
                  <c:v>2.7304708811626002</c:v>
                </c:pt>
                <c:pt idx="40">
                  <c:v>2.9714035230519098</c:v>
                </c:pt>
                <c:pt idx="41">
                  <c:v>2.53944643289906</c:v>
                </c:pt>
                <c:pt idx="42">
                  <c:v>3.2194101882446899</c:v>
                </c:pt>
                <c:pt idx="43">
                  <c:v>2.8699295355177599</c:v>
                </c:pt>
                <c:pt idx="44">
                  <c:v>3.0676409637579498</c:v>
                </c:pt>
                <c:pt idx="45">
                  <c:v>2.6290413931438299</c:v>
                </c:pt>
                <c:pt idx="46">
                  <c:v>3.0895329862865402</c:v>
                </c:pt>
                <c:pt idx="47">
                  <c:v>3.2339386920517001</c:v>
                </c:pt>
                <c:pt idx="48">
                  <c:v>2.6347522320424601</c:v>
                </c:pt>
                <c:pt idx="49">
                  <c:v>2.8771482773267101</c:v>
                </c:pt>
                <c:pt idx="50">
                  <c:v>3.7446572031718399</c:v>
                </c:pt>
                <c:pt idx="51">
                  <c:v>2.32189021031598</c:v>
                </c:pt>
                <c:pt idx="52">
                  <c:v>3.1574901915437699</c:v>
                </c:pt>
                <c:pt idx="53">
                  <c:v>3.02680173539895</c:v>
                </c:pt>
                <c:pt idx="54">
                  <c:v>3.2696973067352402</c:v>
                </c:pt>
                <c:pt idx="55">
                  <c:v>2.4787332212614701</c:v>
                </c:pt>
                <c:pt idx="56">
                  <c:v>2.2787334296844999</c:v>
                </c:pt>
                <c:pt idx="57">
                  <c:v>2.3654028943167802</c:v>
                </c:pt>
                <c:pt idx="58">
                  <c:v>2.8509373273202501</c:v>
                </c:pt>
                <c:pt idx="59">
                  <c:v>2.51960733104172</c:v>
                </c:pt>
                <c:pt idx="60">
                  <c:v>3.4407642409494201</c:v>
                </c:pt>
                <c:pt idx="61">
                  <c:v>2.9380166864447301</c:v>
                </c:pt>
                <c:pt idx="62">
                  <c:v>2.6615704630933599</c:v>
                </c:pt>
                <c:pt idx="63">
                  <c:v>2.7304708811626002</c:v>
                </c:pt>
                <c:pt idx="64">
                  <c:v>2.9714035230519098</c:v>
                </c:pt>
                <c:pt idx="65">
                  <c:v>2.53944643289906</c:v>
                </c:pt>
                <c:pt idx="66">
                  <c:v>3.2194101882446899</c:v>
                </c:pt>
                <c:pt idx="67">
                  <c:v>2.96256659730494</c:v>
                </c:pt>
                <c:pt idx="68">
                  <c:v>3.2199368742840502</c:v>
                </c:pt>
                <c:pt idx="69">
                  <c:v>2.6290413931438299</c:v>
                </c:pt>
                <c:pt idx="70">
                  <c:v>3.8447944137220098</c:v>
                </c:pt>
                <c:pt idx="71">
                  <c:v>3.2339386920517001</c:v>
                </c:pt>
                <c:pt idx="72">
                  <c:v>3.6506746551767</c:v>
                </c:pt>
                <c:pt idx="73">
                  <c:v>2.86945763481926</c:v>
                </c:pt>
                <c:pt idx="74">
                  <c:v>2.4706823229139698</c:v>
                </c:pt>
                <c:pt idx="75">
                  <c:v>2.4481104911720601</c:v>
                </c:pt>
                <c:pt idx="76">
                  <c:v>4.7699993574700397</c:v>
                </c:pt>
                <c:pt idx="77">
                  <c:v>3.4914922883895301</c:v>
                </c:pt>
                <c:pt idx="78">
                  <c:v>4.0584022820623602</c:v>
                </c:pt>
                <c:pt idx="79">
                  <c:v>2.8896830336212602</c:v>
                </c:pt>
                <c:pt idx="80">
                  <c:v>2.9481620092672101</c:v>
                </c:pt>
                <c:pt idx="81">
                  <c:v>2.6675290542546199</c:v>
                </c:pt>
                <c:pt idx="82">
                  <c:v>5.0187714539051296</c:v>
                </c:pt>
                <c:pt idx="83">
                  <c:v>2.5505276646192301</c:v>
                </c:pt>
                <c:pt idx="84">
                  <c:v>3.9906583922688599</c:v>
                </c:pt>
                <c:pt idx="85">
                  <c:v>3.5509743220499601</c:v>
                </c:pt>
                <c:pt idx="86">
                  <c:v>5.0196725449955499</c:v>
                </c:pt>
                <c:pt idx="87">
                  <c:v>2.9722115430795899</c:v>
                </c:pt>
                <c:pt idx="88">
                  <c:v>4.9885963818939896</c:v>
                </c:pt>
                <c:pt idx="89">
                  <c:v>2.97865560904784</c:v>
                </c:pt>
                <c:pt idx="90">
                  <c:v>3.8815021736268598</c:v>
                </c:pt>
                <c:pt idx="91">
                  <c:v>3.5300720392438598</c:v>
                </c:pt>
                <c:pt idx="92">
                  <c:v>2.3566867326757901</c:v>
                </c:pt>
                <c:pt idx="93">
                  <c:v>3.0503090543075402</c:v>
                </c:pt>
                <c:pt idx="94">
                  <c:v>4.9804664262042504</c:v>
                </c:pt>
                <c:pt idx="95">
                  <c:v>3.4787337456887699</c:v>
                </c:pt>
                <c:pt idx="96">
                  <c:v>3.6506746551767</c:v>
                </c:pt>
                <c:pt idx="97">
                  <c:v>2.86945763481926</c:v>
                </c:pt>
                <c:pt idx="98">
                  <c:v>2.5906851495128098</c:v>
                </c:pt>
                <c:pt idx="99">
                  <c:v>2.4481104911720601</c:v>
                </c:pt>
                <c:pt idx="100">
                  <c:v>5.5043917212687701</c:v>
                </c:pt>
                <c:pt idx="101">
                  <c:v>3.41445682576179</c:v>
                </c:pt>
                <c:pt idx="102">
                  <c:v>3.9196831380767101</c:v>
                </c:pt>
                <c:pt idx="103">
                  <c:v>2.8896830336212602</c:v>
                </c:pt>
                <c:pt idx="104">
                  <c:v>2.9481620092672101</c:v>
                </c:pt>
                <c:pt idx="105">
                  <c:v>2.6288866291322299</c:v>
                </c:pt>
                <c:pt idx="106">
                  <c:v>4.11363850219103</c:v>
                </c:pt>
                <c:pt idx="107">
                  <c:v>2.5505276646192301</c:v>
                </c:pt>
                <c:pt idx="108">
                  <c:v>3.9906583922688599</c:v>
                </c:pt>
                <c:pt idx="109">
                  <c:v>3.5509743220499601</c:v>
                </c:pt>
                <c:pt idx="110">
                  <c:v>5.0196725449955499</c:v>
                </c:pt>
                <c:pt idx="111">
                  <c:v>3.0395288731770602</c:v>
                </c:pt>
                <c:pt idx="112">
                  <c:v>4.4146366939643498</c:v>
                </c:pt>
                <c:pt idx="113">
                  <c:v>3.0762347821619702</c:v>
                </c:pt>
                <c:pt idx="114">
                  <c:v>4.0305878995446198</c:v>
                </c:pt>
                <c:pt idx="115">
                  <c:v>3.5300720392438598</c:v>
                </c:pt>
                <c:pt idx="116">
                  <c:v>2.51816423902783</c:v>
                </c:pt>
                <c:pt idx="117">
                  <c:v>3.2190577918304899</c:v>
                </c:pt>
                <c:pt idx="118">
                  <c:v>4.9804664262042504</c:v>
                </c:pt>
                <c:pt idx="119">
                  <c:v>3.6415037158308698</c:v>
                </c:pt>
                <c:pt idx="120">
                  <c:v>3.2592359102445401</c:v>
                </c:pt>
                <c:pt idx="121">
                  <c:v>2.9462773333402299</c:v>
                </c:pt>
                <c:pt idx="122">
                  <c:v>2.4706823229139698</c:v>
                </c:pt>
                <c:pt idx="123">
                  <c:v>2.3856345251921902</c:v>
                </c:pt>
                <c:pt idx="124">
                  <c:v>4.7699993574700397</c:v>
                </c:pt>
                <c:pt idx="125">
                  <c:v>3.4914922883895301</c:v>
                </c:pt>
                <c:pt idx="126">
                  <c:v>3.78204628939466</c:v>
                </c:pt>
                <c:pt idx="127">
                  <c:v>2.8896830336212602</c:v>
                </c:pt>
                <c:pt idx="128">
                  <c:v>2.9481620092672101</c:v>
                </c:pt>
                <c:pt idx="129">
                  <c:v>2.6675290542546199</c:v>
                </c:pt>
                <c:pt idx="130">
                  <c:v>5.0187714539051296</c:v>
                </c:pt>
                <c:pt idx="131">
                  <c:v>2.86041110125361</c:v>
                </c:pt>
                <c:pt idx="132">
                  <c:v>3.86493269554843</c:v>
                </c:pt>
                <c:pt idx="133">
                  <c:v>3.5509743220499601</c:v>
                </c:pt>
                <c:pt idx="134">
                  <c:v>4.6241140893337702</c:v>
                </c:pt>
                <c:pt idx="135">
                  <c:v>2.9722115430795899</c:v>
                </c:pt>
                <c:pt idx="136">
                  <c:v>4.9885963818939896</c:v>
                </c:pt>
                <c:pt idx="137">
                  <c:v>2.97865560904784</c:v>
                </c:pt>
                <c:pt idx="138">
                  <c:v>3.8815021736268598</c:v>
                </c:pt>
                <c:pt idx="139">
                  <c:v>3.4468527612894402</c:v>
                </c:pt>
                <c:pt idx="140">
                  <c:v>2.51816423902783</c:v>
                </c:pt>
                <c:pt idx="141">
                  <c:v>3.0503090543075402</c:v>
                </c:pt>
                <c:pt idx="142">
                  <c:v>4.9804664262042504</c:v>
                </c:pt>
                <c:pt idx="143">
                  <c:v>3.4787337456887699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11-F141-91C3-8110C9640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717056"/>
        <c:axId val="156718976"/>
      </c:scatterChart>
      <c:valAx>
        <c:axId val="156717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Observed Leaf Nitrogen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a-I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6718976"/>
        <c:crosses val="autoZero"/>
        <c:crossBetween val="midCat"/>
      </c:valAx>
      <c:valAx>
        <c:axId val="1567189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Predicted Leaf Nitrogen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671705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300" baseline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FFC000"/>
              </a:solidFill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tx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4107392825896762"/>
                  <c:y val="-8.050634295713035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3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fa-IR"/>
                </a:p>
              </c:txPr>
            </c:trendlineLbl>
          </c:trendline>
          <c:xVal>
            <c:numRef>
              <c:f>'Soil Nitrogen'!$X$2:$X$145</c:f>
              <c:numCache>
                <c:formatCode>0.00</c:formatCode>
                <c:ptCount val="144"/>
                <c:pt idx="0">
                  <c:v>0.73571428571428577</c:v>
                </c:pt>
                <c:pt idx="1">
                  <c:v>0.75714285714285723</c:v>
                </c:pt>
                <c:pt idx="2">
                  <c:v>1.3571428571428572</c:v>
                </c:pt>
                <c:pt idx="3">
                  <c:v>0.75714285714285723</c:v>
                </c:pt>
                <c:pt idx="4">
                  <c:v>0.92857142857142871</c:v>
                </c:pt>
                <c:pt idx="5">
                  <c:v>1.0714285714285714</c:v>
                </c:pt>
                <c:pt idx="6">
                  <c:v>1.0714285714285714</c:v>
                </c:pt>
                <c:pt idx="7">
                  <c:v>1.0714285714285714</c:v>
                </c:pt>
                <c:pt idx="8">
                  <c:v>0.78571428571428581</c:v>
                </c:pt>
                <c:pt idx="9">
                  <c:v>0.73571428571428577</c:v>
                </c:pt>
                <c:pt idx="10">
                  <c:v>0.79999999999999993</c:v>
                </c:pt>
                <c:pt idx="11">
                  <c:v>0.78571428571428581</c:v>
                </c:pt>
                <c:pt idx="12">
                  <c:v>1.0714285714285714</c:v>
                </c:pt>
                <c:pt idx="13">
                  <c:v>1.2857142857142858</c:v>
                </c:pt>
                <c:pt idx="14">
                  <c:v>0.92857142857142871</c:v>
                </c:pt>
                <c:pt idx="15">
                  <c:v>0.7142857142857143</c:v>
                </c:pt>
                <c:pt idx="16">
                  <c:v>1.2857142857142858</c:v>
                </c:pt>
                <c:pt idx="17">
                  <c:v>0.73571428571428577</c:v>
                </c:pt>
                <c:pt idx="18">
                  <c:v>1.2857142857142858</c:v>
                </c:pt>
                <c:pt idx="19">
                  <c:v>0.85714285714285721</c:v>
                </c:pt>
                <c:pt idx="20">
                  <c:v>0.7142857142857143</c:v>
                </c:pt>
                <c:pt idx="21">
                  <c:v>0.74285714285714288</c:v>
                </c:pt>
                <c:pt idx="22">
                  <c:v>1.0714285714285714</c:v>
                </c:pt>
                <c:pt idx="23">
                  <c:v>1.2857142857142858</c:v>
                </c:pt>
                <c:pt idx="24">
                  <c:v>0.7142857142857143</c:v>
                </c:pt>
                <c:pt idx="25">
                  <c:v>1</c:v>
                </c:pt>
                <c:pt idx="26">
                  <c:v>1.4142857142857144</c:v>
                </c:pt>
                <c:pt idx="27">
                  <c:v>0.72857142857142865</c:v>
                </c:pt>
                <c:pt idx="28">
                  <c:v>0.7142857142857143</c:v>
                </c:pt>
                <c:pt idx="29">
                  <c:v>1.0714285714285714</c:v>
                </c:pt>
                <c:pt idx="30">
                  <c:v>0.85714285714285721</c:v>
                </c:pt>
                <c:pt idx="31">
                  <c:v>0.7142857142857143</c:v>
                </c:pt>
                <c:pt idx="32">
                  <c:v>0.7142857142857143</c:v>
                </c:pt>
                <c:pt idx="33">
                  <c:v>0.77142857142857157</c:v>
                </c:pt>
                <c:pt idx="34">
                  <c:v>0.75000000000000011</c:v>
                </c:pt>
                <c:pt idx="35">
                  <c:v>0.72142857142857153</c:v>
                </c:pt>
                <c:pt idx="36">
                  <c:v>1.3571428571428572</c:v>
                </c:pt>
                <c:pt idx="37">
                  <c:v>0.72857142857142865</c:v>
                </c:pt>
                <c:pt idx="38">
                  <c:v>0.74285714285714288</c:v>
                </c:pt>
                <c:pt idx="39">
                  <c:v>0.75000000000000011</c:v>
                </c:pt>
                <c:pt idx="40">
                  <c:v>0.75714285714285723</c:v>
                </c:pt>
                <c:pt idx="41">
                  <c:v>0.7142857142857143</c:v>
                </c:pt>
                <c:pt idx="42">
                  <c:v>0.72857142857142865</c:v>
                </c:pt>
                <c:pt idx="43">
                  <c:v>1.2857142857142858</c:v>
                </c:pt>
                <c:pt idx="44">
                  <c:v>1.2857142857142858</c:v>
                </c:pt>
                <c:pt idx="45">
                  <c:v>1.142857142857143</c:v>
                </c:pt>
                <c:pt idx="46">
                  <c:v>0.73571428571428577</c:v>
                </c:pt>
                <c:pt idx="47">
                  <c:v>0.75000000000000011</c:v>
                </c:pt>
                <c:pt idx="48">
                  <c:v>0.75000000000000011</c:v>
                </c:pt>
                <c:pt idx="49">
                  <c:v>0.72857142857142865</c:v>
                </c:pt>
                <c:pt idx="50">
                  <c:v>0.73571428571428577</c:v>
                </c:pt>
                <c:pt idx="51">
                  <c:v>0.74285714285714288</c:v>
                </c:pt>
                <c:pt idx="52">
                  <c:v>1.3571428571428572</c:v>
                </c:pt>
                <c:pt idx="53">
                  <c:v>0.7142857142857143</c:v>
                </c:pt>
                <c:pt idx="54">
                  <c:v>1.2857142857142858</c:v>
                </c:pt>
                <c:pt idx="55">
                  <c:v>0.7142857142857143</c:v>
                </c:pt>
                <c:pt idx="56">
                  <c:v>0.79999999999999993</c:v>
                </c:pt>
                <c:pt idx="57">
                  <c:v>0.78571428571428581</c:v>
                </c:pt>
                <c:pt idx="58">
                  <c:v>0.77857142857142869</c:v>
                </c:pt>
                <c:pt idx="59">
                  <c:v>0.79999999999999993</c:v>
                </c:pt>
                <c:pt idx="60">
                  <c:v>0.7142857142857143</c:v>
                </c:pt>
                <c:pt idx="61">
                  <c:v>0.92857142857142871</c:v>
                </c:pt>
                <c:pt idx="62">
                  <c:v>1.2142857142857144</c:v>
                </c:pt>
                <c:pt idx="63">
                  <c:v>1.0714285714285714</c:v>
                </c:pt>
                <c:pt idx="64">
                  <c:v>0.92857142857142871</c:v>
                </c:pt>
                <c:pt idx="65">
                  <c:v>1.0714285714285714</c:v>
                </c:pt>
                <c:pt idx="66">
                  <c:v>1.0714285714285714</c:v>
                </c:pt>
                <c:pt idx="67">
                  <c:v>0.73571428571428577</c:v>
                </c:pt>
                <c:pt idx="68">
                  <c:v>1.0714285714285714</c:v>
                </c:pt>
                <c:pt idx="69">
                  <c:v>0.7142857142857143</c:v>
                </c:pt>
                <c:pt idx="70">
                  <c:v>1.2142857142857144</c:v>
                </c:pt>
                <c:pt idx="71">
                  <c:v>1</c:v>
                </c:pt>
                <c:pt idx="72">
                  <c:v>1.2270000000000001</c:v>
                </c:pt>
                <c:pt idx="73">
                  <c:v>0.8600000000000001</c:v>
                </c:pt>
                <c:pt idx="74">
                  <c:v>0.79200000000000004</c:v>
                </c:pt>
                <c:pt idx="75">
                  <c:v>0.8600000000000001</c:v>
                </c:pt>
                <c:pt idx="76">
                  <c:v>1.736</c:v>
                </c:pt>
                <c:pt idx="77">
                  <c:v>1.3</c:v>
                </c:pt>
                <c:pt idx="78">
                  <c:v>1.349</c:v>
                </c:pt>
                <c:pt idx="79">
                  <c:v>1.3</c:v>
                </c:pt>
                <c:pt idx="80">
                  <c:v>0.98399999999999999</c:v>
                </c:pt>
                <c:pt idx="81">
                  <c:v>0.83000000000000007</c:v>
                </c:pt>
                <c:pt idx="82">
                  <c:v>1.792</c:v>
                </c:pt>
                <c:pt idx="83">
                  <c:v>0.90000000000000013</c:v>
                </c:pt>
                <c:pt idx="84">
                  <c:v>1.2590000000000001</c:v>
                </c:pt>
                <c:pt idx="85">
                  <c:v>1.6</c:v>
                </c:pt>
                <c:pt idx="86">
                  <c:v>1.7609999999999999</c:v>
                </c:pt>
                <c:pt idx="87">
                  <c:v>0.8</c:v>
                </c:pt>
                <c:pt idx="88">
                  <c:v>1.718</c:v>
                </c:pt>
                <c:pt idx="89">
                  <c:v>0.83000000000000007</c:v>
                </c:pt>
                <c:pt idx="90">
                  <c:v>1.3460000000000001</c:v>
                </c:pt>
                <c:pt idx="91">
                  <c:v>1</c:v>
                </c:pt>
                <c:pt idx="92">
                  <c:v>0.73399999999999999</c:v>
                </c:pt>
                <c:pt idx="93">
                  <c:v>0.84000000000000008</c:v>
                </c:pt>
                <c:pt idx="94">
                  <c:v>1.617</c:v>
                </c:pt>
                <c:pt idx="95">
                  <c:v>1.6</c:v>
                </c:pt>
                <c:pt idx="96">
                  <c:v>1.181</c:v>
                </c:pt>
                <c:pt idx="97">
                  <c:v>1.2</c:v>
                </c:pt>
                <c:pt idx="98">
                  <c:v>0.89700000000000002</c:v>
                </c:pt>
                <c:pt idx="99">
                  <c:v>0.82000000000000006</c:v>
                </c:pt>
                <c:pt idx="100">
                  <c:v>1.796</c:v>
                </c:pt>
                <c:pt idx="101">
                  <c:v>1.3</c:v>
                </c:pt>
                <c:pt idx="102">
                  <c:v>1.2550000000000001</c:v>
                </c:pt>
                <c:pt idx="103">
                  <c:v>0.8</c:v>
                </c:pt>
                <c:pt idx="104">
                  <c:v>0.85400000000000009</c:v>
                </c:pt>
                <c:pt idx="105">
                  <c:v>0.88000000000000012</c:v>
                </c:pt>
                <c:pt idx="106">
                  <c:v>1.6520000000000001</c:v>
                </c:pt>
                <c:pt idx="107">
                  <c:v>0.81</c:v>
                </c:pt>
                <c:pt idx="108">
                  <c:v>1.258</c:v>
                </c:pt>
                <c:pt idx="109">
                  <c:v>0.82000000000000006</c:v>
                </c:pt>
                <c:pt idx="110">
                  <c:v>1.6090000000000002</c:v>
                </c:pt>
                <c:pt idx="111">
                  <c:v>0.85000000000000009</c:v>
                </c:pt>
                <c:pt idx="112">
                  <c:v>1.6600000000000001</c:v>
                </c:pt>
                <c:pt idx="113">
                  <c:v>0.8</c:v>
                </c:pt>
                <c:pt idx="114">
                  <c:v>1.3049999999999999</c:v>
                </c:pt>
                <c:pt idx="115">
                  <c:v>1.6</c:v>
                </c:pt>
                <c:pt idx="116">
                  <c:v>0.83600000000000008</c:v>
                </c:pt>
                <c:pt idx="117">
                  <c:v>1.4000000000000001</c:v>
                </c:pt>
                <c:pt idx="118">
                  <c:v>1.5470000000000002</c:v>
                </c:pt>
                <c:pt idx="119">
                  <c:v>0.85000000000000009</c:v>
                </c:pt>
                <c:pt idx="120">
                  <c:v>1.2050000000000001</c:v>
                </c:pt>
                <c:pt idx="121">
                  <c:v>0.82000000000000006</c:v>
                </c:pt>
                <c:pt idx="122">
                  <c:v>0.71300000000000008</c:v>
                </c:pt>
                <c:pt idx="123">
                  <c:v>0.84000000000000008</c:v>
                </c:pt>
                <c:pt idx="124">
                  <c:v>1.5810000000000002</c:v>
                </c:pt>
                <c:pt idx="125">
                  <c:v>0.8</c:v>
                </c:pt>
                <c:pt idx="126">
                  <c:v>1.234</c:v>
                </c:pt>
                <c:pt idx="127">
                  <c:v>0.8</c:v>
                </c:pt>
                <c:pt idx="128">
                  <c:v>0.97399999999999998</c:v>
                </c:pt>
                <c:pt idx="129">
                  <c:v>0.90000000000000013</c:v>
                </c:pt>
                <c:pt idx="130">
                  <c:v>1.5390000000000001</c:v>
                </c:pt>
                <c:pt idx="131">
                  <c:v>0.91999999999999993</c:v>
                </c:pt>
                <c:pt idx="132">
                  <c:v>1.4019999999999999</c:v>
                </c:pt>
                <c:pt idx="133">
                  <c:v>1.1000000000000001</c:v>
                </c:pt>
                <c:pt idx="134">
                  <c:v>1.5640000000000001</c:v>
                </c:pt>
                <c:pt idx="135">
                  <c:v>1.3</c:v>
                </c:pt>
                <c:pt idx="136">
                  <c:v>1.52</c:v>
                </c:pt>
                <c:pt idx="137">
                  <c:v>1.3</c:v>
                </c:pt>
                <c:pt idx="138">
                  <c:v>1.258</c:v>
                </c:pt>
                <c:pt idx="139">
                  <c:v>0.83000000000000007</c:v>
                </c:pt>
                <c:pt idx="140">
                  <c:v>0.84400000000000008</c:v>
                </c:pt>
                <c:pt idx="141">
                  <c:v>0.8</c:v>
                </c:pt>
                <c:pt idx="142">
                  <c:v>1.8779999999999999</c:v>
                </c:pt>
                <c:pt idx="143">
                  <c:v>1.2</c:v>
                </c:pt>
              </c:numCache>
            </c:numRef>
          </c:xVal>
          <c:yVal>
            <c:numRef>
              <c:f>'Soil Nitrogen'!$AD$2:$AD$145</c:f>
              <c:numCache>
                <c:formatCode>General</c:formatCode>
                <c:ptCount val="144"/>
                <c:pt idx="0">
                  <c:v>1.1098771501553499</c:v>
                </c:pt>
                <c:pt idx="1">
                  <c:v>0.91505932806756995</c:v>
                </c:pt>
                <c:pt idx="2">
                  <c:v>1.30972473093774</c:v>
                </c:pt>
                <c:pt idx="3">
                  <c:v>0.81039566347347103</c:v>
                </c:pt>
                <c:pt idx="4">
                  <c:v>1.17548113417024</c:v>
                </c:pt>
                <c:pt idx="5">
                  <c:v>1.01883747734547</c:v>
                </c:pt>
                <c:pt idx="6">
                  <c:v>1.05293803574834</c:v>
                </c:pt>
                <c:pt idx="7">
                  <c:v>0.81190918110144605</c:v>
                </c:pt>
                <c:pt idx="8">
                  <c:v>0.76655432395109702</c:v>
                </c:pt>
                <c:pt idx="9">
                  <c:v>0.79002571827014201</c:v>
                </c:pt>
                <c:pt idx="10">
                  <c:v>0.74909099015226399</c:v>
                </c:pt>
                <c:pt idx="11">
                  <c:v>0.739979948038057</c:v>
                </c:pt>
                <c:pt idx="12">
                  <c:v>1.1210937645322201</c:v>
                </c:pt>
                <c:pt idx="13">
                  <c:v>0.893780834359858</c:v>
                </c:pt>
                <c:pt idx="14">
                  <c:v>0.98094309534670898</c:v>
                </c:pt>
                <c:pt idx="15">
                  <c:v>0.800003187942116</c:v>
                </c:pt>
                <c:pt idx="16">
                  <c:v>0.98060563770005404</c:v>
                </c:pt>
                <c:pt idx="17">
                  <c:v>0.790313679310095</c:v>
                </c:pt>
                <c:pt idx="18">
                  <c:v>1.1200493972871499</c:v>
                </c:pt>
                <c:pt idx="19">
                  <c:v>0.80999506415239497</c:v>
                </c:pt>
                <c:pt idx="20">
                  <c:v>0.97554974390704496</c:v>
                </c:pt>
                <c:pt idx="21">
                  <c:v>0.71176877204980005</c:v>
                </c:pt>
                <c:pt idx="22">
                  <c:v>1.12157381422251</c:v>
                </c:pt>
                <c:pt idx="23">
                  <c:v>1.2383868484482501</c:v>
                </c:pt>
                <c:pt idx="24">
                  <c:v>0.65903479871052795</c:v>
                </c:pt>
                <c:pt idx="25">
                  <c:v>0.94852137045824902</c:v>
                </c:pt>
                <c:pt idx="26">
                  <c:v>1.32105322971076</c:v>
                </c:pt>
                <c:pt idx="27">
                  <c:v>0.79730479659721099</c:v>
                </c:pt>
                <c:pt idx="28">
                  <c:v>0.76170326757978302</c:v>
                </c:pt>
                <c:pt idx="29">
                  <c:v>1.0300329298874</c:v>
                </c:pt>
                <c:pt idx="30">
                  <c:v>0.91141287707033403</c:v>
                </c:pt>
                <c:pt idx="31">
                  <c:v>0.76087151037650502</c:v>
                </c:pt>
                <c:pt idx="32">
                  <c:v>0.74313559052339895</c:v>
                </c:pt>
                <c:pt idx="33">
                  <c:v>0.78593606483197997</c:v>
                </c:pt>
                <c:pt idx="34">
                  <c:v>1.56069551144143</c:v>
                </c:pt>
                <c:pt idx="35">
                  <c:v>0.70572436093737301</c:v>
                </c:pt>
                <c:pt idx="36">
                  <c:v>1.1071742325190499</c:v>
                </c:pt>
                <c:pt idx="37">
                  <c:v>0.86133907594793302</c:v>
                </c:pt>
                <c:pt idx="38">
                  <c:v>1.26562597046851</c:v>
                </c:pt>
                <c:pt idx="39">
                  <c:v>0.800003187942116</c:v>
                </c:pt>
                <c:pt idx="40">
                  <c:v>0.98060563770005404</c:v>
                </c:pt>
                <c:pt idx="41">
                  <c:v>0.790313679310095</c:v>
                </c:pt>
                <c:pt idx="42">
                  <c:v>1.1200493972871499</c:v>
                </c:pt>
                <c:pt idx="43">
                  <c:v>0.80838846433719103</c:v>
                </c:pt>
                <c:pt idx="44">
                  <c:v>0.97554974390704496</c:v>
                </c:pt>
                <c:pt idx="45">
                  <c:v>0.76107688560543996</c:v>
                </c:pt>
                <c:pt idx="46">
                  <c:v>0.79032634192729001</c:v>
                </c:pt>
                <c:pt idx="47">
                  <c:v>1.1372267720123299</c:v>
                </c:pt>
                <c:pt idx="48">
                  <c:v>0.82728741296943198</c:v>
                </c:pt>
                <c:pt idx="49">
                  <c:v>0.807270270956014</c:v>
                </c:pt>
                <c:pt idx="50">
                  <c:v>1.4319917967048299</c:v>
                </c:pt>
                <c:pt idx="51">
                  <c:v>0.77506711950025697</c:v>
                </c:pt>
                <c:pt idx="52">
                  <c:v>0.82510214631369105</c:v>
                </c:pt>
                <c:pt idx="53">
                  <c:v>1.0569166481612999</c:v>
                </c:pt>
                <c:pt idx="54">
                  <c:v>1.0258383583488899</c:v>
                </c:pt>
                <c:pt idx="55">
                  <c:v>0.71693196633759904</c:v>
                </c:pt>
                <c:pt idx="56">
                  <c:v>0.74999133611090796</c:v>
                </c:pt>
                <c:pt idx="57">
                  <c:v>0.79292749654849504</c:v>
                </c:pt>
                <c:pt idx="58">
                  <c:v>0.86876304674661797</c:v>
                </c:pt>
                <c:pt idx="59">
                  <c:v>0.84315074381133803</c:v>
                </c:pt>
                <c:pt idx="60">
                  <c:v>1.1612480593640699</c:v>
                </c:pt>
                <c:pt idx="61">
                  <c:v>0.87977021098544395</c:v>
                </c:pt>
                <c:pt idx="62">
                  <c:v>0.95089859467569904</c:v>
                </c:pt>
                <c:pt idx="63">
                  <c:v>0.800003187942116</c:v>
                </c:pt>
                <c:pt idx="64">
                  <c:v>0.98060563770005404</c:v>
                </c:pt>
                <c:pt idx="65">
                  <c:v>0.790313679310095</c:v>
                </c:pt>
                <c:pt idx="66">
                  <c:v>1.1200493972871499</c:v>
                </c:pt>
                <c:pt idx="67">
                  <c:v>0.80999506415239497</c:v>
                </c:pt>
                <c:pt idx="68">
                  <c:v>1.0199740456016499</c:v>
                </c:pt>
                <c:pt idx="69">
                  <c:v>0.76107688560543996</c:v>
                </c:pt>
                <c:pt idx="70">
                  <c:v>1.12157381422251</c:v>
                </c:pt>
                <c:pt idx="71">
                  <c:v>1.1372267720123299</c:v>
                </c:pt>
                <c:pt idx="72">
                  <c:v>1.17906504650119</c:v>
                </c:pt>
                <c:pt idx="73">
                  <c:v>0.80957824547528001</c:v>
                </c:pt>
                <c:pt idx="74">
                  <c:v>0.78330258489420002</c:v>
                </c:pt>
                <c:pt idx="75">
                  <c:v>0.80201098204120802</c:v>
                </c:pt>
                <c:pt idx="76">
                  <c:v>1.5285460540250999</c:v>
                </c:pt>
                <c:pt idx="77">
                  <c:v>1.2492612168502499</c:v>
                </c:pt>
                <c:pt idx="78">
                  <c:v>1.3585202319829599</c:v>
                </c:pt>
                <c:pt idx="79">
                  <c:v>0.85146438650584</c:v>
                </c:pt>
                <c:pt idx="80">
                  <c:v>0.92810889399840502</c:v>
                </c:pt>
                <c:pt idx="81">
                  <c:v>0.84997434505810798</c:v>
                </c:pt>
                <c:pt idx="82">
                  <c:v>1.59090913722656</c:v>
                </c:pt>
                <c:pt idx="83">
                  <c:v>0.85465026313397496</c:v>
                </c:pt>
                <c:pt idx="84">
                  <c:v>1.31040248840734</c:v>
                </c:pt>
                <c:pt idx="85">
                  <c:v>1.15023046744159</c:v>
                </c:pt>
                <c:pt idx="86">
                  <c:v>1.66095538447613</c:v>
                </c:pt>
                <c:pt idx="87">
                  <c:v>0.85189697380676599</c:v>
                </c:pt>
                <c:pt idx="88">
                  <c:v>1.6693948455576899</c:v>
                </c:pt>
                <c:pt idx="89">
                  <c:v>0.84214383680527005</c:v>
                </c:pt>
                <c:pt idx="90">
                  <c:v>1.29995050044702</c:v>
                </c:pt>
                <c:pt idx="91">
                  <c:v>1.0500029187148601</c:v>
                </c:pt>
                <c:pt idx="92">
                  <c:v>0.78002625029303496</c:v>
                </c:pt>
                <c:pt idx="93">
                  <c:v>0.89082263998986999</c:v>
                </c:pt>
                <c:pt idx="94">
                  <c:v>1.6230892779419499</c:v>
                </c:pt>
                <c:pt idx="95">
                  <c:v>0.99286154319790998</c:v>
                </c:pt>
                <c:pt idx="96">
                  <c:v>1.17906504650119</c:v>
                </c:pt>
                <c:pt idx="97">
                  <c:v>0.80957824547528001</c:v>
                </c:pt>
                <c:pt idx="98">
                  <c:v>0.84837656403617301</c:v>
                </c:pt>
                <c:pt idx="99">
                  <c:v>0.80201098204120802</c:v>
                </c:pt>
                <c:pt idx="100">
                  <c:v>1.8516510841738001</c:v>
                </c:pt>
                <c:pt idx="101">
                  <c:v>1.2102607522325599</c:v>
                </c:pt>
                <c:pt idx="102">
                  <c:v>1.3104885441338701</c:v>
                </c:pt>
                <c:pt idx="103">
                  <c:v>0.85146438650584</c:v>
                </c:pt>
                <c:pt idx="104">
                  <c:v>0.92810889399840502</c:v>
                </c:pt>
                <c:pt idx="105">
                  <c:v>0.84092104098503195</c:v>
                </c:pt>
                <c:pt idx="106">
                  <c:v>1.2892251476216099</c:v>
                </c:pt>
                <c:pt idx="107">
                  <c:v>0.85465026313397496</c:v>
                </c:pt>
                <c:pt idx="108">
                  <c:v>1.31040248840734</c:v>
                </c:pt>
                <c:pt idx="109">
                  <c:v>1.15023046744159</c:v>
                </c:pt>
                <c:pt idx="110">
                  <c:v>1.66095538447613</c:v>
                </c:pt>
                <c:pt idx="111">
                  <c:v>0.88033895587555</c:v>
                </c:pt>
                <c:pt idx="112">
                  <c:v>1.47275891624629</c:v>
                </c:pt>
                <c:pt idx="113">
                  <c:v>0.85158728262130201</c:v>
                </c:pt>
                <c:pt idx="114">
                  <c:v>1.35436910187739</c:v>
                </c:pt>
                <c:pt idx="115">
                  <c:v>1.0500029187148601</c:v>
                </c:pt>
                <c:pt idx="116">
                  <c:v>0.82279705297032302</c:v>
                </c:pt>
                <c:pt idx="117">
                  <c:v>0.94524474246006795</c:v>
                </c:pt>
                <c:pt idx="118">
                  <c:v>1.6230892779419499</c:v>
                </c:pt>
                <c:pt idx="119">
                  <c:v>0.90161334625165701</c:v>
                </c:pt>
                <c:pt idx="120">
                  <c:v>1.04141186748994</c:v>
                </c:pt>
                <c:pt idx="121">
                  <c:v>0.78758578643813004</c:v>
                </c:pt>
                <c:pt idx="122">
                  <c:v>0.78330258489420002</c:v>
                </c:pt>
                <c:pt idx="123">
                  <c:v>0.78960462460426595</c:v>
                </c:pt>
                <c:pt idx="124">
                  <c:v>1.5285460540250999</c:v>
                </c:pt>
                <c:pt idx="125">
                  <c:v>1.2492612168502499</c:v>
                </c:pt>
                <c:pt idx="126">
                  <c:v>1.2585423548648</c:v>
                </c:pt>
                <c:pt idx="127">
                  <c:v>0.85146438650584</c:v>
                </c:pt>
                <c:pt idx="128">
                  <c:v>0.92810889399840502</c:v>
                </c:pt>
                <c:pt idx="129">
                  <c:v>0.84997434505810798</c:v>
                </c:pt>
                <c:pt idx="130">
                  <c:v>1.59090913722656</c:v>
                </c:pt>
                <c:pt idx="131">
                  <c:v>0.97002022299021995</c:v>
                </c:pt>
                <c:pt idx="132">
                  <c:v>1.27021027035395</c:v>
                </c:pt>
                <c:pt idx="133">
                  <c:v>1.15023046744159</c:v>
                </c:pt>
                <c:pt idx="134">
                  <c:v>1.5268964815960899</c:v>
                </c:pt>
                <c:pt idx="135">
                  <c:v>0.85189697380676599</c:v>
                </c:pt>
                <c:pt idx="136">
                  <c:v>1.6693948455576899</c:v>
                </c:pt>
                <c:pt idx="137">
                  <c:v>0.84214383680527005</c:v>
                </c:pt>
                <c:pt idx="138">
                  <c:v>1.29995050044702</c:v>
                </c:pt>
                <c:pt idx="139">
                  <c:v>0.987284863022729</c:v>
                </c:pt>
                <c:pt idx="140">
                  <c:v>0.82279705297032302</c:v>
                </c:pt>
                <c:pt idx="141">
                  <c:v>0.89082263998986999</c:v>
                </c:pt>
                <c:pt idx="142">
                  <c:v>1.6230892779419499</c:v>
                </c:pt>
                <c:pt idx="143">
                  <c:v>0.99286154319790998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43-9248-A7CF-421773205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739840"/>
        <c:axId val="156746112"/>
      </c:scatterChart>
      <c:valAx>
        <c:axId val="156739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Observed Root Nitrogen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a-I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6746112"/>
        <c:crosses val="autoZero"/>
        <c:crossBetween val="midCat"/>
      </c:valAx>
      <c:valAx>
        <c:axId val="156746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Predicted Root Nitrogen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a-IR"/>
          </a:p>
        </c:txPr>
        <c:crossAx val="156739840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300" baseline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18691444444444444"/>
                  <c:y val="5.8289588801399821E-4"/>
                </c:manualLayout>
              </c:layout>
              <c:numFmt formatCode="General" sourceLinked="0"/>
            </c:trendlineLbl>
          </c:trendline>
          <c:xVal>
            <c:numRef>
              <c:f>'Soil Nitrogen'!$Y$2:$Y$145</c:f>
              <c:numCache>
                <c:formatCode>General</c:formatCode>
                <c:ptCount val="144"/>
                <c:pt idx="0">
                  <c:v>6.6989999999999998</c:v>
                </c:pt>
                <c:pt idx="1">
                  <c:v>4.0739999999999998</c:v>
                </c:pt>
                <c:pt idx="2">
                  <c:v>4.7039999999999997</c:v>
                </c:pt>
                <c:pt idx="3">
                  <c:v>4.032</c:v>
                </c:pt>
                <c:pt idx="4">
                  <c:v>2.6040000000000001</c:v>
                </c:pt>
                <c:pt idx="5">
                  <c:v>4.7039999999999997</c:v>
                </c:pt>
                <c:pt idx="6">
                  <c:v>4.83</c:v>
                </c:pt>
                <c:pt idx="7">
                  <c:v>5.1239999999999997</c:v>
                </c:pt>
                <c:pt idx="8">
                  <c:v>3.024</c:v>
                </c:pt>
                <c:pt idx="9">
                  <c:v>4.2210000000000001</c:v>
                </c:pt>
                <c:pt idx="10">
                  <c:v>2.6040000000000001</c:v>
                </c:pt>
                <c:pt idx="11">
                  <c:v>3.6539999999999999</c:v>
                </c:pt>
                <c:pt idx="12">
                  <c:v>4.7039999999999997</c:v>
                </c:pt>
                <c:pt idx="13">
                  <c:v>4.83</c:v>
                </c:pt>
                <c:pt idx="14">
                  <c:v>5.1239999999999997</c:v>
                </c:pt>
                <c:pt idx="15">
                  <c:v>4.7039999999999997</c:v>
                </c:pt>
                <c:pt idx="16">
                  <c:v>4.7039999999999997</c:v>
                </c:pt>
                <c:pt idx="17">
                  <c:v>5.1239999999999997</c:v>
                </c:pt>
                <c:pt idx="18">
                  <c:v>5.649</c:v>
                </c:pt>
                <c:pt idx="19">
                  <c:v>3.6539999999999999</c:v>
                </c:pt>
                <c:pt idx="20">
                  <c:v>3.6539999999999999</c:v>
                </c:pt>
                <c:pt idx="21">
                  <c:v>3.6539999999999999</c:v>
                </c:pt>
                <c:pt idx="22">
                  <c:v>4.0739999999999998</c:v>
                </c:pt>
                <c:pt idx="23">
                  <c:v>3.6539999999999999</c:v>
                </c:pt>
                <c:pt idx="24">
                  <c:v>4.6829999999999998</c:v>
                </c:pt>
                <c:pt idx="25">
                  <c:v>4.7039999999999997</c:v>
                </c:pt>
                <c:pt idx="26">
                  <c:v>5.1239999999999997</c:v>
                </c:pt>
                <c:pt idx="27">
                  <c:v>3.5910000000000002</c:v>
                </c:pt>
                <c:pt idx="28">
                  <c:v>3.024</c:v>
                </c:pt>
                <c:pt idx="29">
                  <c:v>5.7539999999999996</c:v>
                </c:pt>
                <c:pt idx="30">
                  <c:v>5.1029999999999998</c:v>
                </c:pt>
                <c:pt idx="31">
                  <c:v>6.1740000000000004</c:v>
                </c:pt>
                <c:pt idx="32">
                  <c:v>5.7539999999999996</c:v>
                </c:pt>
                <c:pt idx="33">
                  <c:v>4.4939999999999998</c:v>
                </c:pt>
                <c:pt idx="34">
                  <c:v>3.6539999999999999</c:v>
                </c:pt>
                <c:pt idx="35">
                  <c:v>6.8040000000000003</c:v>
                </c:pt>
                <c:pt idx="36">
                  <c:v>5.7539999999999996</c:v>
                </c:pt>
                <c:pt idx="37">
                  <c:v>5.1029999999999998</c:v>
                </c:pt>
                <c:pt idx="38">
                  <c:v>6.1740000000000004</c:v>
                </c:pt>
                <c:pt idx="39">
                  <c:v>5.1239999999999997</c:v>
                </c:pt>
                <c:pt idx="40">
                  <c:v>5.7539999999999996</c:v>
                </c:pt>
                <c:pt idx="41">
                  <c:v>6.1740000000000004</c:v>
                </c:pt>
                <c:pt idx="42">
                  <c:v>3.633</c:v>
                </c:pt>
                <c:pt idx="43">
                  <c:v>4.0739999999999998</c:v>
                </c:pt>
                <c:pt idx="44">
                  <c:v>4.7039999999999997</c:v>
                </c:pt>
                <c:pt idx="45">
                  <c:v>4.7039999999999997</c:v>
                </c:pt>
                <c:pt idx="46">
                  <c:v>5.1239999999999997</c:v>
                </c:pt>
                <c:pt idx="47">
                  <c:v>4.7039999999999997</c:v>
                </c:pt>
                <c:pt idx="48">
                  <c:v>4.7880000000000003</c:v>
                </c:pt>
                <c:pt idx="49">
                  <c:v>5.1239999999999997</c:v>
                </c:pt>
                <c:pt idx="50">
                  <c:v>6.1740000000000004</c:v>
                </c:pt>
                <c:pt idx="51">
                  <c:v>4.5570000000000004</c:v>
                </c:pt>
                <c:pt idx="52">
                  <c:v>2.8140000000000001</c:v>
                </c:pt>
                <c:pt idx="53">
                  <c:v>5.7539999999999996</c:v>
                </c:pt>
                <c:pt idx="54">
                  <c:v>4.62</c:v>
                </c:pt>
                <c:pt idx="55">
                  <c:v>4.7039999999999997</c:v>
                </c:pt>
                <c:pt idx="56">
                  <c:v>6.1740000000000004</c:v>
                </c:pt>
                <c:pt idx="57">
                  <c:v>4.0739999999999998</c:v>
                </c:pt>
                <c:pt idx="58">
                  <c:v>3.6539999999999999</c:v>
                </c:pt>
                <c:pt idx="59">
                  <c:v>5.7539999999999996</c:v>
                </c:pt>
                <c:pt idx="60">
                  <c:v>5.7539999999999996</c:v>
                </c:pt>
                <c:pt idx="61">
                  <c:v>4.62</c:v>
                </c:pt>
                <c:pt idx="62">
                  <c:v>4.7039999999999997</c:v>
                </c:pt>
                <c:pt idx="63">
                  <c:v>6.1740000000000004</c:v>
                </c:pt>
                <c:pt idx="64">
                  <c:v>5.7539999999999996</c:v>
                </c:pt>
                <c:pt idx="65">
                  <c:v>4.7039999999999997</c:v>
                </c:pt>
                <c:pt idx="66">
                  <c:v>3.738</c:v>
                </c:pt>
                <c:pt idx="67">
                  <c:v>5.1239999999999997</c:v>
                </c:pt>
                <c:pt idx="68">
                  <c:v>4.7039999999999997</c:v>
                </c:pt>
                <c:pt idx="69">
                  <c:v>4.7039999999999997</c:v>
                </c:pt>
                <c:pt idx="70">
                  <c:v>3.6539999999999999</c:v>
                </c:pt>
                <c:pt idx="71">
                  <c:v>4.7039999999999997</c:v>
                </c:pt>
                <c:pt idx="72">
                  <c:v>2.6817000000000002</c:v>
                </c:pt>
                <c:pt idx="73">
                  <c:v>2.1189</c:v>
                </c:pt>
                <c:pt idx="74">
                  <c:v>2.5977000000000001</c:v>
                </c:pt>
                <c:pt idx="75">
                  <c:v>1.8669</c:v>
                </c:pt>
                <c:pt idx="76">
                  <c:v>2.1524999999999999</c:v>
                </c:pt>
                <c:pt idx="77">
                  <c:v>2.1777000000000002</c:v>
                </c:pt>
                <c:pt idx="78">
                  <c:v>2.2364999999999999</c:v>
                </c:pt>
                <c:pt idx="79">
                  <c:v>2.3730000000000002</c:v>
                </c:pt>
                <c:pt idx="80">
                  <c:v>2.4506999999999999</c:v>
                </c:pt>
                <c:pt idx="81">
                  <c:v>1.9551000000000001</c:v>
                </c:pt>
                <c:pt idx="82">
                  <c:v>1.6379999999999999</c:v>
                </c:pt>
                <c:pt idx="83">
                  <c:v>2.5326</c:v>
                </c:pt>
                <c:pt idx="84">
                  <c:v>2.1777000000000002</c:v>
                </c:pt>
                <c:pt idx="85">
                  <c:v>2.2364999999999999</c:v>
                </c:pt>
                <c:pt idx="86">
                  <c:v>2.3730000000000002</c:v>
                </c:pt>
                <c:pt idx="87">
                  <c:v>2.1777000000000002</c:v>
                </c:pt>
                <c:pt idx="88">
                  <c:v>2.1777000000000002</c:v>
                </c:pt>
                <c:pt idx="89">
                  <c:v>2.4066000000000001</c:v>
                </c:pt>
                <c:pt idx="90">
                  <c:v>2.1945000000000001</c:v>
                </c:pt>
                <c:pt idx="91">
                  <c:v>1.6926000000000001</c:v>
                </c:pt>
                <c:pt idx="92">
                  <c:v>1.7324999999999999</c:v>
                </c:pt>
                <c:pt idx="93">
                  <c:v>1.6926000000000001</c:v>
                </c:pt>
                <c:pt idx="94">
                  <c:v>1.8857999999999999</c:v>
                </c:pt>
                <c:pt idx="95">
                  <c:v>1.6926000000000001</c:v>
                </c:pt>
                <c:pt idx="96">
                  <c:v>2.3772000000000002</c:v>
                </c:pt>
                <c:pt idx="97">
                  <c:v>2.1777000000000002</c:v>
                </c:pt>
                <c:pt idx="98">
                  <c:v>2.3730000000000002</c:v>
                </c:pt>
                <c:pt idx="99">
                  <c:v>2.0832000000000002</c:v>
                </c:pt>
                <c:pt idx="100">
                  <c:v>2.0223</c:v>
                </c:pt>
                <c:pt idx="101">
                  <c:v>2.6648999999999998</c:v>
                </c:pt>
                <c:pt idx="102">
                  <c:v>2.3624999999999998</c:v>
                </c:pt>
                <c:pt idx="103">
                  <c:v>2.4380999999999999</c:v>
                </c:pt>
                <c:pt idx="104">
                  <c:v>2.2448999999999999</c:v>
                </c:pt>
                <c:pt idx="105">
                  <c:v>2.0811000000000002</c:v>
                </c:pt>
                <c:pt idx="106">
                  <c:v>1.9257</c:v>
                </c:pt>
                <c:pt idx="107">
                  <c:v>2.52</c:v>
                </c:pt>
                <c:pt idx="108">
                  <c:v>2.6648999999999998</c:v>
                </c:pt>
                <c:pt idx="109">
                  <c:v>2.3624999999999998</c:v>
                </c:pt>
                <c:pt idx="110">
                  <c:v>2.8580999999999999</c:v>
                </c:pt>
                <c:pt idx="111">
                  <c:v>2.3730000000000002</c:v>
                </c:pt>
                <c:pt idx="112">
                  <c:v>2.6648999999999998</c:v>
                </c:pt>
                <c:pt idx="113">
                  <c:v>2.8580999999999999</c:v>
                </c:pt>
                <c:pt idx="114">
                  <c:v>2.0390999999999999</c:v>
                </c:pt>
                <c:pt idx="115">
                  <c:v>1.8857999999999999</c:v>
                </c:pt>
                <c:pt idx="116">
                  <c:v>2.1777000000000002</c:v>
                </c:pt>
                <c:pt idx="117">
                  <c:v>2.1777000000000002</c:v>
                </c:pt>
                <c:pt idx="118">
                  <c:v>2.3730000000000002</c:v>
                </c:pt>
                <c:pt idx="119">
                  <c:v>2.1777000000000002</c:v>
                </c:pt>
                <c:pt idx="120">
                  <c:v>2.4276</c:v>
                </c:pt>
                <c:pt idx="121">
                  <c:v>2.3730000000000002</c:v>
                </c:pt>
                <c:pt idx="122">
                  <c:v>2.4380999999999999</c:v>
                </c:pt>
                <c:pt idx="123">
                  <c:v>1.6904999999999999</c:v>
                </c:pt>
                <c:pt idx="124">
                  <c:v>1.9865999999999999</c:v>
                </c:pt>
                <c:pt idx="125">
                  <c:v>2.6648999999999998</c:v>
                </c:pt>
                <c:pt idx="126">
                  <c:v>2.1398999999999999</c:v>
                </c:pt>
                <c:pt idx="127">
                  <c:v>2.5977000000000001</c:v>
                </c:pt>
                <c:pt idx="128">
                  <c:v>2.2281</c:v>
                </c:pt>
                <c:pt idx="129">
                  <c:v>2.4066000000000001</c:v>
                </c:pt>
                <c:pt idx="130">
                  <c:v>2.0223</c:v>
                </c:pt>
                <c:pt idx="131">
                  <c:v>2.6648999999999998</c:v>
                </c:pt>
                <c:pt idx="132">
                  <c:v>2.6648999999999998</c:v>
                </c:pt>
                <c:pt idx="133">
                  <c:v>2.4066000000000001</c:v>
                </c:pt>
                <c:pt idx="134">
                  <c:v>2.1777000000000002</c:v>
                </c:pt>
                <c:pt idx="135">
                  <c:v>2.8580999999999999</c:v>
                </c:pt>
                <c:pt idx="136">
                  <c:v>2.6648999999999998</c:v>
                </c:pt>
                <c:pt idx="137">
                  <c:v>2.1777000000000002</c:v>
                </c:pt>
                <c:pt idx="138">
                  <c:v>1.9424999999999999</c:v>
                </c:pt>
                <c:pt idx="139">
                  <c:v>2.3730000000000002</c:v>
                </c:pt>
                <c:pt idx="140">
                  <c:v>2.4066000000000001</c:v>
                </c:pt>
                <c:pt idx="141">
                  <c:v>2.1777000000000002</c:v>
                </c:pt>
                <c:pt idx="142">
                  <c:v>2.1189</c:v>
                </c:pt>
                <c:pt idx="143">
                  <c:v>2.4066000000000001</c:v>
                </c:pt>
              </c:numCache>
            </c:numRef>
          </c:xVal>
          <c:yVal>
            <c:numRef>
              <c:f>'Soil Nitrogen'!$AE$2:$AE$145</c:f>
              <c:numCache>
                <c:formatCode>General</c:formatCode>
                <c:ptCount val="144"/>
                <c:pt idx="0">
                  <c:v>6.4363060000000001</c:v>
                </c:pt>
                <c:pt idx="1">
                  <c:v>5.8232569999999999</c:v>
                </c:pt>
                <c:pt idx="2">
                  <c:v>6.6639699999999999</c:v>
                </c:pt>
                <c:pt idx="3">
                  <c:v>5.6723949999999999</c:v>
                </c:pt>
                <c:pt idx="4">
                  <c:v>5.4049569999999996</c:v>
                </c:pt>
                <c:pt idx="5">
                  <c:v>4.6725899999999996</c:v>
                </c:pt>
                <c:pt idx="6">
                  <c:v>4.3365790000000004</c:v>
                </c:pt>
                <c:pt idx="7">
                  <c:v>5.089518</c:v>
                </c:pt>
                <c:pt idx="8">
                  <c:v>4.4613829999999997</c:v>
                </c:pt>
                <c:pt idx="9">
                  <c:v>6.6255689999999996</c:v>
                </c:pt>
                <c:pt idx="10">
                  <c:v>5.2719240000000003</c:v>
                </c:pt>
                <c:pt idx="11">
                  <c:v>5.6915950000000004</c:v>
                </c:pt>
                <c:pt idx="12">
                  <c:v>4.7096200000000001</c:v>
                </c:pt>
                <c:pt idx="13">
                  <c:v>4.5944159999999998</c:v>
                </c:pt>
                <c:pt idx="14">
                  <c:v>4.6616179999999998</c:v>
                </c:pt>
                <c:pt idx="15">
                  <c:v>5.6353650000000002</c:v>
                </c:pt>
                <c:pt idx="16">
                  <c:v>5.3391260000000003</c:v>
                </c:pt>
                <c:pt idx="17">
                  <c:v>4.8426530000000003</c:v>
                </c:pt>
                <c:pt idx="18">
                  <c:v>4.5464140000000004</c:v>
                </c:pt>
                <c:pt idx="19">
                  <c:v>4.4421819999999999</c:v>
                </c:pt>
                <c:pt idx="20">
                  <c:v>4.5464140000000004</c:v>
                </c:pt>
                <c:pt idx="21">
                  <c:v>5.5558189999999996</c:v>
                </c:pt>
                <c:pt idx="22">
                  <c:v>6.0440639999999997</c:v>
                </c:pt>
                <c:pt idx="23">
                  <c:v>5.5393619999999997</c:v>
                </c:pt>
                <c:pt idx="24">
                  <c:v>6.1098949999999999</c:v>
                </c:pt>
                <c:pt idx="25">
                  <c:v>5.7272540000000003</c:v>
                </c:pt>
                <c:pt idx="26">
                  <c:v>6.5542530000000001</c:v>
                </c:pt>
                <c:pt idx="27">
                  <c:v>5.5571910000000004</c:v>
                </c:pt>
                <c:pt idx="28">
                  <c:v>5.3295260000000004</c:v>
                </c:pt>
                <c:pt idx="29">
                  <c:v>4.786422</c:v>
                </c:pt>
                <c:pt idx="30">
                  <c:v>4.7288199999999998</c:v>
                </c:pt>
                <c:pt idx="31">
                  <c:v>5.1951219999999996</c:v>
                </c:pt>
                <c:pt idx="32">
                  <c:v>4.6341890000000001</c:v>
                </c:pt>
                <c:pt idx="33">
                  <c:v>6.4582490000000004</c:v>
                </c:pt>
                <c:pt idx="34">
                  <c:v>5.2129510000000003</c:v>
                </c:pt>
                <c:pt idx="35">
                  <c:v>5.720396</c:v>
                </c:pt>
                <c:pt idx="36">
                  <c:v>4.786422</c:v>
                </c:pt>
                <c:pt idx="37">
                  <c:v>4.6616179999999998</c:v>
                </c:pt>
                <c:pt idx="38">
                  <c:v>4.4120100000000004</c:v>
                </c:pt>
                <c:pt idx="39">
                  <c:v>5.43513</c:v>
                </c:pt>
                <c:pt idx="40">
                  <c:v>5.5393619999999997</c:v>
                </c:pt>
                <c:pt idx="41">
                  <c:v>4.6424180000000002</c:v>
                </c:pt>
                <c:pt idx="42">
                  <c:v>4.3461790000000002</c:v>
                </c:pt>
                <c:pt idx="43">
                  <c:v>4.5381859999999996</c:v>
                </c:pt>
                <c:pt idx="44">
                  <c:v>4.7466499999999998</c:v>
                </c:pt>
                <c:pt idx="45">
                  <c:v>5.8520580000000004</c:v>
                </c:pt>
                <c:pt idx="46">
                  <c:v>5.948061</c:v>
                </c:pt>
                <c:pt idx="47">
                  <c:v>5.2431229999999998</c:v>
                </c:pt>
                <c:pt idx="48">
                  <c:v>6.0344639999999998</c:v>
                </c:pt>
                <c:pt idx="49">
                  <c:v>6.3979039999999996</c:v>
                </c:pt>
                <c:pt idx="50">
                  <c:v>6.5583669999999996</c:v>
                </c:pt>
                <c:pt idx="51">
                  <c:v>5.2033509999999996</c:v>
                </c:pt>
                <c:pt idx="52">
                  <c:v>5.510561</c:v>
                </c:pt>
                <c:pt idx="53">
                  <c:v>4.431622</c:v>
                </c:pt>
                <c:pt idx="54">
                  <c:v>4.7754510000000003</c:v>
                </c:pt>
                <c:pt idx="55">
                  <c:v>5.2815250000000002</c:v>
                </c:pt>
                <c:pt idx="56">
                  <c:v>4.576587</c:v>
                </c:pt>
                <c:pt idx="57">
                  <c:v>6.6639699999999999</c:v>
                </c:pt>
                <c:pt idx="58">
                  <c:v>5.2335229999999999</c:v>
                </c:pt>
                <c:pt idx="59">
                  <c:v>5.4049569999999996</c:v>
                </c:pt>
                <c:pt idx="60">
                  <c:v>4.7370489999999998</c:v>
                </c:pt>
                <c:pt idx="61">
                  <c:v>4.6232170000000004</c:v>
                </c:pt>
                <c:pt idx="62">
                  <c:v>4.8906539999999996</c:v>
                </c:pt>
                <c:pt idx="63">
                  <c:v>5.6353650000000002</c:v>
                </c:pt>
                <c:pt idx="64">
                  <c:v>5.3391260000000003</c:v>
                </c:pt>
                <c:pt idx="65">
                  <c:v>4.8426530000000003</c:v>
                </c:pt>
                <c:pt idx="66">
                  <c:v>4.5464140000000004</c:v>
                </c:pt>
                <c:pt idx="67">
                  <c:v>4.6424180000000002</c:v>
                </c:pt>
                <c:pt idx="68">
                  <c:v>4.8426530000000003</c:v>
                </c:pt>
                <c:pt idx="69">
                  <c:v>5.6518230000000003</c:v>
                </c:pt>
                <c:pt idx="70">
                  <c:v>6.0440639999999997</c:v>
                </c:pt>
                <c:pt idx="71">
                  <c:v>5.4433579999999999</c:v>
                </c:pt>
                <c:pt idx="72">
                  <c:v>3.0858989999999999</c:v>
                </c:pt>
                <c:pt idx="73">
                  <c:v>2.7919719999999999</c:v>
                </c:pt>
                <c:pt idx="74">
                  <c:v>3.1950530000000001</c:v>
                </c:pt>
                <c:pt idx="75">
                  <c:v>2.7196400000000001</c:v>
                </c:pt>
                <c:pt idx="76">
                  <c:v>2.5914169999999999</c:v>
                </c:pt>
                <c:pt idx="77">
                  <c:v>2.2402820000000001</c:v>
                </c:pt>
                <c:pt idx="78">
                  <c:v>2.0791810000000002</c:v>
                </c:pt>
                <c:pt idx="79">
                  <c:v>2.4401790000000001</c:v>
                </c:pt>
                <c:pt idx="80">
                  <c:v>2.1390180000000001</c:v>
                </c:pt>
                <c:pt idx="81">
                  <c:v>3.1766420000000002</c:v>
                </c:pt>
                <c:pt idx="82">
                  <c:v>2.5276339999999999</c:v>
                </c:pt>
                <c:pt idx="83">
                  <c:v>2.7288459999999999</c:v>
                </c:pt>
                <c:pt idx="84">
                  <c:v>2.2580360000000002</c:v>
                </c:pt>
                <c:pt idx="85">
                  <c:v>2.202801</c:v>
                </c:pt>
                <c:pt idx="86">
                  <c:v>2.2350219999999998</c:v>
                </c:pt>
                <c:pt idx="87">
                  <c:v>2.701886</c:v>
                </c:pt>
                <c:pt idx="88">
                  <c:v>2.5598540000000001</c:v>
                </c:pt>
                <c:pt idx="89">
                  <c:v>2.3218190000000001</c:v>
                </c:pt>
                <c:pt idx="90">
                  <c:v>2.1797870000000001</c:v>
                </c:pt>
                <c:pt idx="91">
                  <c:v>2.129813</c:v>
                </c:pt>
                <c:pt idx="92">
                  <c:v>2.1797870000000001</c:v>
                </c:pt>
                <c:pt idx="93">
                  <c:v>2.663748</c:v>
                </c:pt>
                <c:pt idx="94">
                  <c:v>2.8978380000000001</c:v>
                </c:pt>
                <c:pt idx="95">
                  <c:v>2.6558570000000001</c:v>
                </c:pt>
                <c:pt idx="96">
                  <c:v>2.9294009999999999</c:v>
                </c:pt>
                <c:pt idx="97">
                  <c:v>2.745943</c:v>
                </c:pt>
                <c:pt idx="98">
                  <c:v>3.142449</c:v>
                </c:pt>
                <c:pt idx="99">
                  <c:v>2.6644060000000001</c:v>
                </c:pt>
                <c:pt idx="100">
                  <c:v>2.5552510000000002</c:v>
                </c:pt>
                <c:pt idx="101">
                  <c:v>2.2948590000000002</c:v>
                </c:pt>
                <c:pt idx="102">
                  <c:v>2.267242</c:v>
                </c:pt>
                <c:pt idx="103">
                  <c:v>2.4908109999999999</c:v>
                </c:pt>
                <c:pt idx="104">
                  <c:v>2.2218710000000002</c:v>
                </c:pt>
                <c:pt idx="105">
                  <c:v>3.0964200000000002</c:v>
                </c:pt>
                <c:pt idx="106">
                  <c:v>2.4993590000000001</c:v>
                </c:pt>
                <c:pt idx="107">
                  <c:v>2.7426550000000001</c:v>
                </c:pt>
                <c:pt idx="108">
                  <c:v>2.2948590000000002</c:v>
                </c:pt>
                <c:pt idx="109">
                  <c:v>2.2350219999999998</c:v>
                </c:pt>
                <c:pt idx="110">
                  <c:v>2.1153469999999999</c:v>
                </c:pt>
                <c:pt idx="111">
                  <c:v>2.6058829999999999</c:v>
                </c:pt>
                <c:pt idx="112">
                  <c:v>2.6558570000000001</c:v>
                </c:pt>
                <c:pt idx="113">
                  <c:v>2.225816</c:v>
                </c:pt>
                <c:pt idx="114">
                  <c:v>2.0837840000000001</c:v>
                </c:pt>
                <c:pt idx="115">
                  <c:v>2.1758419999999998</c:v>
                </c:pt>
                <c:pt idx="116">
                  <c:v>2.2757900000000002</c:v>
                </c:pt>
                <c:pt idx="117">
                  <c:v>2.8057799999999999</c:v>
                </c:pt>
                <c:pt idx="118">
                  <c:v>2.8518089999999998</c:v>
                </c:pt>
                <c:pt idx="119">
                  <c:v>2.5138250000000002</c:v>
                </c:pt>
                <c:pt idx="120">
                  <c:v>2.8932349999999998</c:v>
                </c:pt>
                <c:pt idx="121">
                  <c:v>3.0674869999999999</c:v>
                </c:pt>
                <c:pt idx="122">
                  <c:v>3.1444209999999999</c:v>
                </c:pt>
                <c:pt idx="123">
                  <c:v>2.4947560000000002</c:v>
                </c:pt>
                <c:pt idx="124">
                  <c:v>2.6420490000000001</c:v>
                </c:pt>
                <c:pt idx="125">
                  <c:v>2.1247500000000001</c:v>
                </c:pt>
                <c:pt idx="126">
                  <c:v>2.2895989999999999</c:v>
                </c:pt>
                <c:pt idx="127">
                  <c:v>2.5322369999999998</c:v>
                </c:pt>
                <c:pt idx="128">
                  <c:v>2.1942529999999998</c:v>
                </c:pt>
                <c:pt idx="129">
                  <c:v>3.1950530000000001</c:v>
                </c:pt>
                <c:pt idx="130">
                  <c:v>2.5092219999999998</c:v>
                </c:pt>
                <c:pt idx="131">
                  <c:v>2.5914169999999999</c:v>
                </c:pt>
                <c:pt idx="132">
                  <c:v>2.2711869999999998</c:v>
                </c:pt>
                <c:pt idx="133">
                  <c:v>2.2166100000000002</c:v>
                </c:pt>
                <c:pt idx="134">
                  <c:v>2.3448329999999999</c:v>
                </c:pt>
                <c:pt idx="135">
                  <c:v>2.701886</c:v>
                </c:pt>
                <c:pt idx="136">
                  <c:v>2.5598540000000001</c:v>
                </c:pt>
                <c:pt idx="137">
                  <c:v>2.3218190000000001</c:v>
                </c:pt>
                <c:pt idx="138">
                  <c:v>2.1797870000000001</c:v>
                </c:pt>
                <c:pt idx="139">
                  <c:v>2.225816</c:v>
                </c:pt>
                <c:pt idx="140">
                  <c:v>2.3218190000000001</c:v>
                </c:pt>
                <c:pt idx="141">
                  <c:v>2.7097769999999999</c:v>
                </c:pt>
                <c:pt idx="142">
                  <c:v>2.8978380000000001</c:v>
                </c:pt>
                <c:pt idx="143">
                  <c:v>2.6098279999999998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49-F34B-BC8F-F127048CC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463488"/>
        <c:axId val="156465408"/>
      </c:scatterChart>
      <c:valAx>
        <c:axId val="156463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Observed Fruit </a:t>
                </a:r>
                <a:r>
                  <a:rPr lang="en-US" sz="1300" b="1" i="0" baseline="0">
                    <a:effectLst/>
                  </a:rPr>
                  <a:t>Yield</a:t>
                </a:r>
                <a:endParaRPr lang="en-GB" sz="1300">
                  <a:effectLst/>
                </a:endParaRPr>
              </a:p>
              <a:p>
                <a:pPr>
                  <a:defRPr sz="1300"/>
                </a:pPr>
                <a:r>
                  <a:rPr lang="en-US" sz="1300" b="1" i="0" baseline="0">
                    <a:effectLst/>
                  </a:rPr>
                  <a:t>(kg per plant)</a:t>
                </a:r>
                <a:endParaRPr lang="en-GB" sz="13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6465408"/>
        <c:crosses val="autoZero"/>
        <c:crossBetween val="midCat"/>
      </c:valAx>
      <c:valAx>
        <c:axId val="1564654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Predicted Fruit Yield</a:t>
                </a:r>
              </a:p>
              <a:p>
                <a:pPr>
                  <a:defRPr/>
                </a:pPr>
                <a:r>
                  <a:rPr lang="en-US"/>
                  <a:t>(kg</a:t>
                </a:r>
                <a:r>
                  <a:rPr lang="en-US" baseline="0"/>
                  <a:t> per plant</a:t>
                </a:r>
                <a:r>
                  <a:rPr lang="en-US"/>
                  <a:t>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64634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 /><Relationship Id="rId13" Type="http://schemas.openxmlformats.org/officeDocument/2006/relationships/chart" Target="../charts/chart13.xml" /><Relationship Id="rId3" Type="http://schemas.openxmlformats.org/officeDocument/2006/relationships/chart" Target="../charts/chart3.xml" /><Relationship Id="rId7" Type="http://schemas.openxmlformats.org/officeDocument/2006/relationships/chart" Target="../charts/chart7.xml" /><Relationship Id="rId12" Type="http://schemas.openxmlformats.org/officeDocument/2006/relationships/chart" Target="../charts/chart12.xml" /><Relationship Id="rId2" Type="http://schemas.openxmlformats.org/officeDocument/2006/relationships/chart" Target="../charts/chart2.xml" /><Relationship Id="rId1" Type="http://schemas.openxmlformats.org/officeDocument/2006/relationships/chart" Target="../charts/chart1.xml" /><Relationship Id="rId6" Type="http://schemas.openxmlformats.org/officeDocument/2006/relationships/chart" Target="../charts/chart6.xml" /><Relationship Id="rId11" Type="http://schemas.openxmlformats.org/officeDocument/2006/relationships/chart" Target="../charts/chart11.xml" /><Relationship Id="rId5" Type="http://schemas.openxmlformats.org/officeDocument/2006/relationships/chart" Target="../charts/chart5.xml" /><Relationship Id="rId15" Type="http://schemas.openxmlformats.org/officeDocument/2006/relationships/chart" Target="../charts/chart15.xml" /><Relationship Id="rId10" Type="http://schemas.openxmlformats.org/officeDocument/2006/relationships/chart" Target="../charts/chart10.xml" /><Relationship Id="rId4" Type="http://schemas.openxmlformats.org/officeDocument/2006/relationships/chart" Target="../charts/chart4.xml" /><Relationship Id="rId9" Type="http://schemas.openxmlformats.org/officeDocument/2006/relationships/chart" Target="../charts/chart9.xml" /><Relationship Id="rId14" Type="http://schemas.openxmlformats.org/officeDocument/2006/relationships/chart" Target="../charts/chart14.xml" 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 /><Relationship Id="rId13" Type="http://schemas.openxmlformats.org/officeDocument/2006/relationships/chart" Target="../charts/chart28.xml" /><Relationship Id="rId3" Type="http://schemas.openxmlformats.org/officeDocument/2006/relationships/chart" Target="../charts/chart18.xml" /><Relationship Id="rId7" Type="http://schemas.openxmlformats.org/officeDocument/2006/relationships/chart" Target="../charts/chart22.xml" /><Relationship Id="rId12" Type="http://schemas.openxmlformats.org/officeDocument/2006/relationships/chart" Target="../charts/chart27.xml" /><Relationship Id="rId2" Type="http://schemas.openxmlformats.org/officeDocument/2006/relationships/chart" Target="../charts/chart17.xml" /><Relationship Id="rId1" Type="http://schemas.openxmlformats.org/officeDocument/2006/relationships/chart" Target="../charts/chart16.xml" /><Relationship Id="rId6" Type="http://schemas.openxmlformats.org/officeDocument/2006/relationships/chart" Target="../charts/chart21.xml" /><Relationship Id="rId11" Type="http://schemas.openxmlformats.org/officeDocument/2006/relationships/chart" Target="../charts/chart26.xml" /><Relationship Id="rId5" Type="http://schemas.openxmlformats.org/officeDocument/2006/relationships/chart" Target="../charts/chart20.xml" /><Relationship Id="rId15" Type="http://schemas.openxmlformats.org/officeDocument/2006/relationships/chart" Target="../charts/chart30.xml" /><Relationship Id="rId10" Type="http://schemas.openxmlformats.org/officeDocument/2006/relationships/chart" Target="../charts/chart25.xml" /><Relationship Id="rId4" Type="http://schemas.openxmlformats.org/officeDocument/2006/relationships/chart" Target="../charts/chart19.xml" /><Relationship Id="rId9" Type="http://schemas.openxmlformats.org/officeDocument/2006/relationships/chart" Target="../charts/chart24.xml" /><Relationship Id="rId14" Type="http://schemas.openxmlformats.org/officeDocument/2006/relationships/chart" Target="../charts/chart29.xml" 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 /><Relationship Id="rId13" Type="http://schemas.openxmlformats.org/officeDocument/2006/relationships/chart" Target="../charts/chart43.xml" /><Relationship Id="rId3" Type="http://schemas.openxmlformats.org/officeDocument/2006/relationships/chart" Target="../charts/chart33.xml" /><Relationship Id="rId7" Type="http://schemas.openxmlformats.org/officeDocument/2006/relationships/chart" Target="../charts/chart37.xml" /><Relationship Id="rId12" Type="http://schemas.openxmlformats.org/officeDocument/2006/relationships/chart" Target="../charts/chart42.xml" /><Relationship Id="rId2" Type="http://schemas.openxmlformats.org/officeDocument/2006/relationships/chart" Target="../charts/chart32.xml" /><Relationship Id="rId1" Type="http://schemas.openxmlformats.org/officeDocument/2006/relationships/chart" Target="../charts/chart31.xml" /><Relationship Id="rId6" Type="http://schemas.openxmlformats.org/officeDocument/2006/relationships/chart" Target="../charts/chart36.xml" /><Relationship Id="rId11" Type="http://schemas.openxmlformats.org/officeDocument/2006/relationships/chart" Target="../charts/chart41.xml" /><Relationship Id="rId5" Type="http://schemas.openxmlformats.org/officeDocument/2006/relationships/chart" Target="../charts/chart35.xml" /><Relationship Id="rId15" Type="http://schemas.openxmlformats.org/officeDocument/2006/relationships/chart" Target="../charts/chart45.xml" /><Relationship Id="rId10" Type="http://schemas.openxmlformats.org/officeDocument/2006/relationships/chart" Target="../charts/chart40.xml" /><Relationship Id="rId4" Type="http://schemas.openxmlformats.org/officeDocument/2006/relationships/chart" Target="../charts/chart34.xml" /><Relationship Id="rId9" Type="http://schemas.openxmlformats.org/officeDocument/2006/relationships/chart" Target="../charts/chart39.xml" /><Relationship Id="rId14" Type="http://schemas.openxmlformats.org/officeDocument/2006/relationships/chart" Target="../charts/chart44.xml" 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 /><Relationship Id="rId2" Type="http://schemas.openxmlformats.org/officeDocument/2006/relationships/chart" Target="../charts/chart47.xml" /><Relationship Id="rId1" Type="http://schemas.openxmlformats.org/officeDocument/2006/relationships/chart" Target="../charts/chart46.xml" /><Relationship Id="rId4" Type="http://schemas.openxmlformats.org/officeDocument/2006/relationships/chart" Target="../charts/chart49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54428</xdr:colOff>
      <xdr:row>144</xdr:row>
      <xdr:rowOff>23131</xdr:rowOff>
    </xdr:from>
    <xdr:to>
      <xdr:col>13</xdr:col>
      <xdr:colOff>1510393</xdr:colOff>
      <xdr:row>158</xdr:row>
      <xdr:rowOff>99331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54428</xdr:colOff>
      <xdr:row>159</xdr:row>
      <xdr:rowOff>77561</xdr:rowOff>
    </xdr:from>
    <xdr:to>
      <xdr:col>13</xdr:col>
      <xdr:colOff>1510393</xdr:colOff>
      <xdr:row>173</xdr:row>
      <xdr:rowOff>153761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27214</xdr:colOff>
      <xdr:row>174</xdr:row>
      <xdr:rowOff>104774</xdr:rowOff>
    </xdr:from>
    <xdr:to>
      <xdr:col>13</xdr:col>
      <xdr:colOff>1483179</xdr:colOff>
      <xdr:row>188</xdr:row>
      <xdr:rowOff>180974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190</xdr:row>
      <xdr:rowOff>0</xdr:rowOff>
    </xdr:from>
    <xdr:to>
      <xdr:col>13</xdr:col>
      <xdr:colOff>1455965</xdr:colOff>
      <xdr:row>204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7940</xdr:colOff>
      <xdr:row>1</xdr:row>
      <xdr:rowOff>15874</xdr:rowOff>
    </xdr:from>
    <xdr:to>
      <xdr:col>36</xdr:col>
      <xdr:colOff>571846</xdr:colOff>
      <xdr:row>15</xdr:row>
      <xdr:rowOff>81491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0</xdr:colOff>
      <xdr:row>16</xdr:row>
      <xdr:rowOff>0</xdr:rowOff>
    </xdr:from>
    <xdr:to>
      <xdr:col>36</xdr:col>
      <xdr:colOff>599906</xdr:colOff>
      <xdr:row>30</xdr:row>
      <xdr:rowOff>76200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38</xdr:col>
      <xdr:colOff>0</xdr:colOff>
      <xdr:row>1</xdr:row>
      <xdr:rowOff>0</xdr:rowOff>
    </xdr:from>
    <xdr:to>
      <xdr:col>43</xdr:col>
      <xdr:colOff>588433</xdr:colOff>
      <xdr:row>15</xdr:row>
      <xdr:rowOff>65617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0</xdr:colOff>
      <xdr:row>16</xdr:row>
      <xdr:rowOff>0</xdr:rowOff>
    </xdr:from>
    <xdr:to>
      <xdr:col>43</xdr:col>
      <xdr:colOff>588433</xdr:colOff>
      <xdr:row>30</xdr:row>
      <xdr:rowOff>76200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11906</xdr:colOff>
      <xdr:row>31</xdr:row>
      <xdr:rowOff>33338</xdr:rowOff>
    </xdr:from>
    <xdr:to>
      <xdr:col>43</xdr:col>
      <xdr:colOff>575812</xdr:colOff>
      <xdr:row>45</xdr:row>
      <xdr:rowOff>109538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-1</xdr:colOff>
      <xdr:row>206</xdr:row>
      <xdr:rowOff>11906</xdr:rowOff>
    </xdr:from>
    <xdr:to>
      <xdr:col>13</xdr:col>
      <xdr:colOff>387731</xdr:colOff>
      <xdr:row>220</xdr:row>
      <xdr:rowOff>88106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31</xdr:col>
      <xdr:colOff>0</xdr:colOff>
      <xdr:row>49</xdr:row>
      <xdr:rowOff>0</xdr:rowOff>
    </xdr:from>
    <xdr:to>
      <xdr:col>36</xdr:col>
      <xdr:colOff>583750</xdr:colOff>
      <xdr:row>63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31</xdr:col>
      <xdr:colOff>0</xdr:colOff>
      <xdr:row>64</xdr:row>
      <xdr:rowOff>0</xdr:rowOff>
    </xdr:from>
    <xdr:to>
      <xdr:col>36</xdr:col>
      <xdr:colOff>583750</xdr:colOff>
      <xdr:row>78</xdr:row>
      <xdr:rowOff>76200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38</xdr:col>
      <xdr:colOff>0</xdr:colOff>
      <xdr:row>49</xdr:row>
      <xdr:rowOff>0</xdr:rowOff>
    </xdr:from>
    <xdr:to>
      <xdr:col>43</xdr:col>
      <xdr:colOff>583750</xdr:colOff>
      <xdr:row>63</xdr:row>
      <xdr:rowOff>76200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38</xdr:col>
      <xdr:colOff>0</xdr:colOff>
      <xdr:row>64</xdr:row>
      <xdr:rowOff>0</xdr:rowOff>
    </xdr:from>
    <xdr:to>
      <xdr:col>43</xdr:col>
      <xdr:colOff>583750</xdr:colOff>
      <xdr:row>78</xdr:row>
      <xdr:rowOff>76200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38</xdr:col>
      <xdr:colOff>0</xdr:colOff>
      <xdr:row>79</xdr:row>
      <xdr:rowOff>0</xdr:rowOff>
    </xdr:from>
    <xdr:to>
      <xdr:col>43</xdr:col>
      <xdr:colOff>583750</xdr:colOff>
      <xdr:row>93</xdr:row>
      <xdr:rowOff>76200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40822</xdr:colOff>
      <xdr:row>0</xdr:row>
      <xdr:rowOff>172811</xdr:rowOff>
    </xdr:from>
    <xdr:to>
      <xdr:col>38</xdr:col>
      <xdr:colOff>55110</xdr:colOff>
      <xdr:row>15</xdr:row>
      <xdr:rowOff>58511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595312</xdr:colOff>
      <xdr:row>17</xdr:row>
      <xdr:rowOff>23812</xdr:rowOff>
    </xdr:from>
    <xdr:to>
      <xdr:col>38</xdr:col>
      <xdr:colOff>2381</xdr:colOff>
      <xdr:row>31</xdr:row>
      <xdr:rowOff>100012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41672</xdr:colOff>
      <xdr:row>1</xdr:row>
      <xdr:rowOff>3571</xdr:rowOff>
    </xdr:from>
    <xdr:to>
      <xdr:col>45</xdr:col>
      <xdr:colOff>55960</xdr:colOff>
      <xdr:row>15</xdr:row>
      <xdr:rowOff>79771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29766</xdr:colOff>
      <xdr:row>17</xdr:row>
      <xdr:rowOff>15478</xdr:rowOff>
    </xdr:from>
    <xdr:to>
      <xdr:col>45</xdr:col>
      <xdr:colOff>44054</xdr:colOff>
      <xdr:row>31</xdr:row>
      <xdr:rowOff>91678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136921</xdr:colOff>
      <xdr:row>144</xdr:row>
      <xdr:rowOff>158353</xdr:rowOff>
    </xdr:from>
    <xdr:to>
      <xdr:col>16</xdr:col>
      <xdr:colOff>89296</xdr:colOff>
      <xdr:row>159</xdr:row>
      <xdr:rowOff>44053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142874</xdr:colOff>
      <xdr:row>160</xdr:row>
      <xdr:rowOff>3572</xdr:rowOff>
    </xdr:from>
    <xdr:to>
      <xdr:col>16</xdr:col>
      <xdr:colOff>95249</xdr:colOff>
      <xdr:row>174</xdr:row>
      <xdr:rowOff>79772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154781</xdr:colOff>
      <xdr:row>175</xdr:row>
      <xdr:rowOff>27384</xdr:rowOff>
    </xdr:from>
    <xdr:to>
      <xdr:col>16</xdr:col>
      <xdr:colOff>107156</xdr:colOff>
      <xdr:row>189</xdr:row>
      <xdr:rowOff>103584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202407</xdr:colOff>
      <xdr:row>190</xdr:row>
      <xdr:rowOff>95250</xdr:rowOff>
    </xdr:from>
    <xdr:to>
      <xdr:col>16</xdr:col>
      <xdr:colOff>154782</xdr:colOff>
      <xdr:row>204</xdr:row>
      <xdr:rowOff>171450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23812</xdr:colOff>
      <xdr:row>32</xdr:row>
      <xdr:rowOff>21431</xdr:rowOff>
    </xdr:from>
    <xdr:to>
      <xdr:col>44</xdr:col>
      <xdr:colOff>587718</xdr:colOff>
      <xdr:row>46</xdr:row>
      <xdr:rowOff>97631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214311</xdr:colOff>
      <xdr:row>206</xdr:row>
      <xdr:rowOff>11906</xdr:rowOff>
    </xdr:from>
    <xdr:to>
      <xdr:col>16</xdr:col>
      <xdr:colOff>166686</xdr:colOff>
      <xdr:row>220</xdr:row>
      <xdr:rowOff>88106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32</xdr:col>
      <xdr:colOff>0</xdr:colOff>
      <xdr:row>49</xdr:row>
      <xdr:rowOff>0</xdr:rowOff>
    </xdr:from>
    <xdr:to>
      <xdr:col>37</xdr:col>
      <xdr:colOff>583750</xdr:colOff>
      <xdr:row>63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32</xdr:col>
      <xdr:colOff>0</xdr:colOff>
      <xdr:row>64</xdr:row>
      <xdr:rowOff>0</xdr:rowOff>
    </xdr:from>
    <xdr:to>
      <xdr:col>37</xdr:col>
      <xdr:colOff>583750</xdr:colOff>
      <xdr:row>78</xdr:row>
      <xdr:rowOff>76200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39</xdr:col>
      <xdr:colOff>0</xdr:colOff>
      <xdr:row>49</xdr:row>
      <xdr:rowOff>0</xdr:rowOff>
    </xdr:from>
    <xdr:to>
      <xdr:col>44</xdr:col>
      <xdr:colOff>583750</xdr:colOff>
      <xdr:row>63</xdr:row>
      <xdr:rowOff>76200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39</xdr:col>
      <xdr:colOff>0</xdr:colOff>
      <xdr:row>64</xdr:row>
      <xdr:rowOff>0</xdr:rowOff>
    </xdr:from>
    <xdr:to>
      <xdr:col>44</xdr:col>
      <xdr:colOff>583750</xdr:colOff>
      <xdr:row>78</xdr:row>
      <xdr:rowOff>76200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39</xdr:col>
      <xdr:colOff>0</xdr:colOff>
      <xdr:row>79</xdr:row>
      <xdr:rowOff>0</xdr:rowOff>
    </xdr:from>
    <xdr:to>
      <xdr:col>44</xdr:col>
      <xdr:colOff>583750</xdr:colOff>
      <xdr:row>93</xdr:row>
      <xdr:rowOff>76200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254531</xdr:colOff>
      <xdr:row>144</xdr:row>
      <xdr:rowOff>26457</xdr:rowOff>
    </xdr:from>
    <xdr:to>
      <xdr:col>15</xdr:col>
      <xdr:colOff>434448</xdr:colOff>
      <xdr:row>158</xdr:row>
      <xdr:rowOff>102657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159</xdr:row>
      <xdr:rowOff>0</xdr:rowOff>
    </xdr:from>
    <xdr:to>
      <xdr:col>15</xdr:col>
      <xdr:colOff>497417</xdr:colOff>
      <xdr:row>173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174</xdr:row>
      <xdr:rowOff>0</xdr:rowOff>
    </xdr:from>
    <xdr:to>
      <xdr:col>15</xdr:col>
      <xdr:colOff>497417</xdr:colOff>
      <xdr:row>188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189</xdr:row>
      <xdr:rowOff>0</xdr:rowOff>
    </xdr:from>
    <xdr:to>
      <xdr:col>15</xdr:col>
      <xdr:colOff>497417</xdr:colOff>
      <xdr:row>203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</xdr:row>
      <xdr:rowOff>11906</xdr:rowOff>
    </xdr:from>
    <xdr:to>
      <xdr:col>37</xdr:col>
      <xdr:colOff>592667</xdr:colOff>
      <xdr:row>15</xdr:row>
      <xdr:rowOff>88106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17</xdr:row>
      <xdr:rowOff>11906</xdr:rowOff>
    </xdr:from>
    <xdr:to>
      <xdr:col>37</xdr:col>
      <xdr:colOff>592667</xdr:colOff>
      <xdr:row>31</xdr:row>
      <xdr:rowOff>88106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11907</xdr:colOff>
      <xdr:row>0</xdr:row>
      <xdr:rowOff>190499</xdr:rowOff>
    </xdr:from>
    <xdr:to>
      <xdr:col>44</xdr:col>
      <xdr:colOff>604574</xdr:colOff>
      <xdr:row>15</xdr:row>
      <xdr:rowOff>76199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23813</xdr:colOff>
      <xdr:row>17</xdr:row>
      <xdr:rowOff>23813</xdr:rowOff>
    </xdr:from>
    <xdr:to>
      <xdr:col>45</xdr:col>
      <xdr:colOff>9261</xdr:colOff>
      <xdr:row>31</xdr:row>
      <xdr:rowOff>100013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11906</xdr:colOff>
      <xdr:row>32</xdr:row>
      <xdr:rowOff>21432</xdr:rowOff>
    </xdr:from>
    <xdr:to>
      <xdr:col>44</xdr:col>
      <xdr:colOff>575812</xdr:colOff>
      <xdr:row>46</xdr:row>
      <xdr:rowOff>97632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11907</xdr:colOff>
      <xdr:row>204</xdr:row>
      <xdr:rowOff>35719</xdr:rowOff>
    </xdr:from>
    <xdr:to>
      <xdr:col>15</xdr:col>
      <xdr:colOff>509324</xdr:colOff>
      <xdr:row>218</xdr:row>
      <xdr:rowOff>111919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32</xdr:col>
      <xdr:colOff>0</xdr:colOff>
      <xdr:row>49</xdr:row>
      <xdr:rowOff>0</xdr:rowOff>
    </xdr:from>
    <xdr:to>
      <xdr:col>37</xdr:col>
      <xdr:colOff>583750</xdr:colOff>
      <xdr:row>63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32</xdr:col>
      <xdr:colOff>0</xdr:colOff>
      <xdr:row>64</xdr:row>
      <xdr:rowOff>0</xdr:rowOff>
    </xdr:from>
    <xdr:to>
      <xdr:col>37</xdr:col>
      <xdr:colOff>583750</xdr:colOff>
      <xdr:row>78</xdr:row>
      <xdr:rowOff>76200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39</xdr:col>
      <xdr:colOff>0</xdr:colOff>
      <xdr:row>49</xdr:row>
      <xdr:rowOff>0</xdr:rowOff>
    </xdr:from>
    <xdr:to>
      <xdr:col>44</xdr:col>
      <xdr:colOff>583750</xdr:colOff>
      <xdr:row>63</xdr:row>
      <xdr:rowOff>76200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39</xdr:col>
      <xdr:colOff>0</xdr:colOff>
      <xdr:row>64</xdr:row>
      <xdr:rowOff>0</xdr:rowOff>
    </xdr:from>
    <xdr:to>
      <xdr:col>44</xdr:col>
      <xdr:colOff>583750</xdr:colOff>
      <xdr:row>78</xdr:row>
      <xdr:rowOff>76200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39</xdr:col>
      <xdr:colOff>0</xdr:colOff>
      <xdr:row>79</xdr:row>
      <xdr:rowOff>0</xdr:rowOff>
    </xdr:from>
    <xdr:to>
      <xdr:col>44</xdr:col>
      <xdr:colOff>583750</xdr:colOff>
      <xdr:row>93</xdr:row>
      <xdr:rowOff>76200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54428</xdr:colOff>
      <xdr:row>144</xdr:row>
      <xdr:rowOff>23131</xdr:rowOff>
    </xdr:from>
    <xdr:to>
      <xdr:col>13</xdr:col>
      <xdr:colOff>1510393</xdr:colOff>
      <xdr:row>158</xdr:row>
      <xdr:rowOff>99331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54428</xdr:colOff>
      <xdr:row>159</xdr:row>
      <xdr:rowOff>77561</xdr:rowOff>
    </xdr:from>
    <xdr:to>
      <xdr:col>13</xdr:col>
      <xdr:colOff>1510393</xdr:colOff>
      <xdr:row>173</xdr:row>
      <xdr:rowOff>153761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27214</xdr:colOff>
      <xdr:row>174</xdr:row>
      <xdr:rowOff>104774</xdr:rowOff>
    </xdr:from>
    <xdr:to>
      <xdr:col>13</xdr:col>
      <xdr:colOff>1483179</xdr:colOff>
      <xdr:row>188</xdr:row>
      <xdr:rowOff>180974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190</xdr:row>
      <xdr:rowOff>0</xdr:rowOff>
    </xdr:from>
    <xdr:to>
      <xdr:col>13</xdr:col>
      <xdr:colOff>1455965</xdr:colOff>
      <xdr:row>204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bbas/Abbas/&#1605;&#1602;&#1575;&#1604;&#1575;&#1578;%20&#1604;&#1575;&#1578;&#1740;&#1606;/&#1576;&#1593;&#1583;%201400/SVR/Edited/Send%20for%20Dr.%20Keshtehgar/Recived-1400-05-16/Send%20to-Peer%20J/Send/Revision-1/Data,%20Figures,%20Tables/Raw%20Data%20-%20Copy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il Nitrogen"/>
      <sheetName val="Soil Phosphorus"/>
      <sheetName val="Soil Potassium"/>
      <sheetName val="Plant Nitrogen"/>
      <sheetName val="Plant Phosphorus"/>
      <sheetName val="Plant Potassium"/>
      <sheetName val="Total"/>
      <sheetName val="Sheet3"/>
    </sheetNames>
    <sheetDataSet>
      <sheetData sheetId="0">
        <row r="146">
          <cell r="T146">
            <v>0.05</v>
          </cell>
          <cell r="AB146">
            <v>1.8853486872501799</v>
          </cell>
          <cell r="AC146">
            <v>1.11189537370289</v>
          </cell>
          <cell r="AD146">
            <v>2.8916773162500999</v>
          </cell>
          <cell r="AE146">
            <v>0.91085597906898197</v>
          </cell>
        </row>
        <row r="147">
          <cell r="T147">
            <v>0.2</v>
          </cell>
          <cell r="AB147">
            <v>2.6682225905458798</v>
          </cell>
          <cell r="AC147">
            <v>1.5471759491307899</v>
          </cell>
          <cell r="AD147">
            <v>3.7709850321853802</v>
          </cell>
          <cell r="AE147">
            <v>1.1816882329218401</v>
          </cell>
        </row>
        <row r="148">
          <cell r="T148">
            <v>0.35</v>
          </cell>
          <cell r="AA148" t="str">
            <v>K_VC=2,2</v>
          </cell>
          <cell r="AB148">
            <v>3.4513340981682599</v>
          </cell>
          <cell r="AC148">
            <v>1.98257161766075</v>
          </cell>
          <cell r="AD148">
            <v>4.6501111401858699</v>
          </cell>
          <cell r="AE148">
            <v>1.4523810144416001</v>
          </cell>
        </row>
        <row r="149">
          <cell r="T149">
            <v>0.5</v>
          </cell>
          <cell r="AA149" t="str">
            <v>K_VC=2,4</v>
          </cell>
          <cell r="AB149">
            <v>4.2346378827603903</v>
          </cell>
          <cell r="AC149">
            <v>2.4180650232744201</v>
          </cell>
          <cell r="AD149">
            <v>5.5290327815137799</v>
          </cell>
          <cell r="AE149">
            <v>1.7229272842484</v>
          </cell>
        </row>
        <row r="150">
          <cell r="T150">
            <v>0.65</v>
          </cell>
          <cell r="AA150" t="str">
            <v>K_VC=4,2</v>
          </cell>
          <cell r="AB150">
            <v>5.01808861330555</v>
          </cell>
          <cell r="AC150">
            <v>2.8536388070285001</v>
          </cell>
          <cell r="AD150">
            <v>6.4077271024298899</v>
          </cell>
          <cell r="AE150">
            <v>1.9933200084993901</v>
          </cell>
        </row>
        <row r="151">
          <cell r="T151">
            <v>0.8</v>
          </cell>
          <cell r="AA151" t="str">
            <v>K_VC=4,4</v>
          </cell>
          <cell r="AB151">
            <v>5.8016409503068598</v>
          </cell>
          <cell r="AC151">
            <v>3.2892756085245001</v>
          </cell>
          <cell r="AD151">
            <v>7.2861712572458401</v>
          </cell>
          <cell r="AE151">
            <v>2.2635521564185499</v>
          </cell>
        </row>
        <row r="152">
          <cell r="T152">
            <v>0.95</v>
          </cell>
          <cell r="AA152" t="str">
            <v>K_VC=6,2</v>
          </cell>
          <cell r="AB152">
            <v>6.58524955751981</v>
          </cell>
          <cell r="AC152">
            <v>3.7249580642025402</v>
          </cell>
          <cell r="AD152">
            <v>8.1643424078948392</v>
          </cell>
          <cell r="AE152">
            <v>2.53361670245034</v>
          </cell>
        </row>
        <row r="153">
          <cell r="T153">
            <v>1.1000000000000001</v>
          </cell>
          <cell r="AA153" t="str">
            <v>K_VC=6,4</v>
          </cell>
          <cell r="AB153">
            <v>7.36886910047523</v>
          </cell>
          <cell r="AC153">
            <v>4.1606688141843398</v>
          </cell>
          <cell r="AD153">
            <v>9.0422177250885198</v>
          </cell>
          <cell r="AE153">
            <v>2.8035066262670099</v>
          </cell>
        </row>
        <row r="154">
          <cell r="AB154">
            <v>1.93646881597287</v>
          </cell>
          <cell r="AC154">
            <v>1.1183260255972201</v>
          </cell>
          <cell r="AD154">
            <v>2.5287794148835698</v>
          </cell>
          <cell r="AE154">
            <v>0.76787653685427204</v>
          </cell>
        </row>
        <row r="155">
          <cell r="AB155">
            <v>2.7159746747709401</v>
          </cell>
          <cell r="AC155">
            <v>1.5531607118397599</v>
          </cell>
          <cell r="AD155">
            <v>3.4084358870832898</v>
          </cell>
          <cell r="AE155">
            <v>1.03891011519558</v>
          </cell>
        </row>
        <row r="156">
          <cell r="AB156">
            <v>3.49571729116705</v>
          </cell>
          <cell r="AC156">
            <v>1.9881104160055401</v>
          </cell>
          <cell r="AD156">
            <v>4.2879138895451296</v>
          </cell>
          <cell r="AE156">
            <v>1.30980545546448</v>
          </cell>
        </row>
        <row r="157">
          <cell r="AB157">
            <v>4.2756515326980598</v>
          </cell>
          <cell r="AC157">
            <v>2.4231578012483301</v>
          </cell>
          <cell r="AD157">
            <v>5.1671905544545398</v>
          </cell>
          <cell r="AE157">
            <v>1.58055551514157</v>
          </cell>
        </row>
        <row r="158">
          <cell r="AB158">
            <v>5.0557322621605598</v>
          </cell>
          <cell r="AC158">
            <v>2.8582855251994901</v>
          </cell>
          <cell r="AD158">
            <v>6.0462430183079796</v>
          </cell>
          <cell r="AE158">
            <v>1.8511532533917801</v>
          </cell>
        </row>
        <row r="159">
          <cell r="AB159">
            <v>5.8359143356536096</v>
          </cell>
          <cell r="AC159">
            <v>3.2934762454430402</v>
          </cell>
          <cell r="AD159">
            <v>6.9250484274426301</v>
          </cell>
          <cell r="AE159">
            <v>2.1215916350589699</v>
          </cell>
        </row>
        <row r="160">
          <cell r="AB160">
            <v>6.6161526134635897</v>
          </cell>
          <cell r="AC160">
            <v>3.72871261678362</v>
          </cell>
          <cell r="AD160">
            <v>7.8035839326667702</v>
          </cell>
          <cell r="AE160">
            <v>2.3918636287595598</v>
          </cell>
        </row>
        <row r="161">
          <cell r="AB161">
            <v>7.3964019531047498</v>
          </cell>
          <cell r="AC161">
            <v>4.16397729676161</v>
          </cell>
          <cell r="AD161">
            <v>8.6818266965647908</v>
          </cell>
          <cell r="AE161">
            <v>2.6619622089489301</v>
          </cell>
        </row>
        <row r="162">
          <cell r="AB162">
            <v>1.8649848007587899</v>
          </cell>
          <cell r="AC162">
            <v>1.1214142692667</v>
          </cell>
          <cell r="AD162">
            <v>2.9226177264072999</v>
          </cell>
          <cell r="AE162">
            <v>0.94951579641168704</v>
          </cell>
        </row>
        <row r="163">
          <cell r="AB163">
            <v>2.6538552413183298</v>
          </cell>
          <cell r="AC163">
            <v>1.55840168911952</v>
          </cell>
          <cell r="AD163">
            <v>3.8020560416344602</v>
          </cell>
          <cell r="AE163">
            <v>1.21998357261294</v>
          </cell>
        </row>
        <row r="164">
          <cell r="AB164">
            <v>3.4429633807483602</v>
          </cell>
          <cell r="AC164">
            <v>1.9955040189967499</v>
          </cell>
          <cell r="AD164">
            <v>4.6813124780975004</v>
          </cell>
          <cell r="AE164">
            <v>1.49031154900844</v>
          </cell>
        </row>
        <row r="165">
          <cell r="AB165">
            <v>4.2322635469970802</v>
          </cell>
          <cell r="AC165">
            <v>2.43270383580299</v>
          </cell>
          <cell r="AD165">
            <v>5.5603641745265904</v>
          </cell>
          <cell r="AE165">
            <v>1.76049269688487</v>
          </cell>
        </row>
        <row r="166">
          <cell r="AB166">
            <v>5.0217100586631096</v>
          </cell>
          <cell r="AC166">
            <v>2.86998371105134</v>
          </cell>
          <cell r="AD166">
            <v>6.4391882728023901</v>
          </cell>
          <cell r="AE166">
            <v>2.03051999083949</v>
          </cell>
        </row>
        <row r="167">
          <cell r="AB167">
            <v>5.8112572314674198</v>
          </cell>
          <cell r="AC167">
            <v>3.30732621839404</v>
          </cell>
          <cell r="AD167">
            <v>7.3177619248900401</v>
          </cell>
          <cell r="AE167">
            <v>2.3003864106355101</v>
          </cell>
        </row>
        <row r="168">
          <cell r="AB168">
            <v>6.60085938185129</v>
          </cell>
          <cell r="AC168">
            <v>3.7447139241054801</v>
          </cell>
          <cell r="AD168">
            <v>8.1960622883244305</v>
          </cell>
          <cell r="AE168">
            <v>2.5700849395030998</v>
          </cell>
        </row>
        <row r="169">
          <cell r="AB169">
            <v>7.3904708282423499</v>
          </cell>
          <cell r="AC169">
            <v>4.1821294008120002</v>
          </cell>
          <cell r="AD169">
            <v>9.0740665309141004</v>
          </cell>
          <cell r="AE169">
            <v>2.8396085665295998</v>
          </cell>
        </row>
        <row r="170">
          <cell r="AB170">
            <v>1.8571788917904899</v>
          </cell>
          <cell r="AC170">
            <v>1.1932503026879799</v>
          </cell>
          <cell r="AD170">
            <v>2.7829144976868299</v>
          </cell>
          <cell r="AE170">
            <v>0.86973478351832301</v>
          </cell>
        </row>
        <row r="171">
          <cell r="AB171">
            <v>2.6426678812747801</v>
          </cell>
          <cell r="AC171">
            <v>1.62978838305996</v>
          </cell>
          <cell r="AD171">
            <v>3.6627015222303099</v>
          </cell>
          <cell r="AE171">
            <v>1.14040394802181</v>
          </cell>
        </row>
        <row r="172">
          <cell r="AB172">
            <v>3.42839486055508</v>
          </cell>
          <cell r="AC172">
            <v>2.0664404305613702</v>
          </cell>
          <cell r="AD172">
            <v>4.5423078717549998</v>
          </cell>
          <cell r="AE172">
            <v>1.4109340004103099</v>
          </cell>
        </row>
        <row r="173">
          <cell r="AB173">
            <v>4.21431435124377</v>
          </cell>
          <cell r="AC173">
            <v>2.5031890390497802</v>
          </cell>
          <cell r="AD173">
            <v>5.4217106755578097</v>
          </cell>
          <cell r="AE173">
            <v>1.6813179067936601</v>
          </cell>
        </row>
        <row r="174">
          <cell r="AB174">
            <v>5.00038086990007</v>
          </cell>
          <cell r="AC174">
            <v>2.9400167989594301</v>
          </cell>
          <cell r="AD174">
            <v>6.3008870668937398</v>
          </cell>
          <cell r="AE174">
            <v>1.9515486362066801</v>
          </cell>
        </row>
        <row r="175">
          <cell r="AB175">
            <v>5.7865489264293402</v>
          </cell>
          <cell r="AC175">
            <v>3.3769062999860302</v>
          </cell>
          <cell r="AD175">
            <v>7.1798141884001598</v>
          </cell>
          <cell r="AE175">
            <v>2.2216191628537101</v>
          </cell>
        </row>
        <row r="176">
          <cell r="AB176">
            <v>6.57277303303617</v>
          </cell>
          <cell r="AC176">
            <v>3.8138401294897202</v>
          </cell>
          <cell r="AD176">
            <v>8.0584691885606698</v>
          </cell>
          <cell r="AE176">
            <v>2.49152246509006</v>
          </cell>
        </row>
        <row r="177">
          <cell r="AB177">
            <v>7.35900770427524</v>
          </cell>
          <cell r="AC177">
            <v>4.2508008759656803</v>
          </cell>
          <cell r="AD177">
            <v>8.9368292254303707</v>
          </cell>
          <cell r="AE177">
            <v>2.7612515270444802</v>
          </cell>
        </row>
        <row r="178">
          <cell r="AB178">
            <v>1.88485925303011</v>
          </cell>
          <cell r="AC178">
            <v>1.1384025271478699</v>
          </cell>
          <cell r="AD178">
            <v>2.9576483457104401</v>
          </cell>
          <cell r="AE178">
            <v>1.0178473754600801</v>
          </cell>
        </row>
        <row r="179">
          <cell r="AB179">
            <v>2.6770037710155399</v>
          </cell>
          <cell r="AC179">
            <v>1.5760624941328101</v>
          </cell>
          <cell r="AD179">
            <v>3.8358625932460901</v>
          </cell>
          <cell r="AE179">
            <v>1.28753359072256</v>
          </cell>
        </row>
        <row r="180">
          <cell r="AB180">
            <v>3.4693854039322001</v>
          </cell>
          <cell r="AC180">
            <v>2.01383711364603</v>
          </cell>
          <cell r="AD180">
            <v>4.7138946855385102</v>
          </cell>
          <cell r="AE180">
            <v>1.5570794304982301</v>
          </cell>
        </row>
        <row r="181">
          <cell r="AB181">
            <v>4.2619582883924396</v>
          </cell>
          <cell r="AC181">
            <v>2.4517089363477398</v>
          </cell>
          <cell r="AD181">
            <v>5.5917217922661404</v>
          </cell>
          <cell r="AE181">
            <v>1.82647788653743</v>
          </cell>
        </row>
        <row r="182">
          <cell r="AB182">
            <v>5.0546765555225601</v>
          </cell>
          <cell r="AC182">
            <v>2.8896605064771101</v>
          </cell>
          <cell r="AD182">
            <v>6.4693210881205996</v>
          </cell>
          <cell r="AE182">
            <v>2.09572195459954</v>
          </cell>
        </row>
        <row r="183">
          <cell r="AB183">
            <v>5.8474943311410197</v>
          </cell>
          <cell r="AC183">
            <v>3.32767436976853</v>
          </cell>
          <cell r="AD183">
            <v>7.3466697559607201</v>
          </cell>
          <cell r="AE183">
            <v>2.3648046334307198</v>
          </cell>
        </row>
        <row r="184">
          <cell r="AB184">
            <v>6.6403657411026797</v>
          </cell>
          <cell r="AC184">
            <v>3.7657330680782901</v>
          </cell>
          <cell r="AD184">
            <v>8.2237449861541592</v>
          </cell>
          <cell r="AE184">
            <v>2.63371892807085</v>
          </cell>
        </row>
        <row r="185">
          <cell r="AB185">
            <v>7.4332449173269097</v>
          </cell>
          <cell r="AC185">
            <v>4.2038191451544398</v>
          </cell>
          <cell r="AD185">
            <v>9.1005239782726495</v>
          </cell>
          <cell r="AE185">
            <v>2.9024578469649298</v>
          </cell>
        </row>
        <row r="186">
          <cell r="AB186">
            <v>1.81826600602271</v>
          </cell>
          <cell r="AC186">
            <v>1.2746109195656301</v>
          </cell>
          <cell r="AD186">
            <v>3.0414866083857102</v>
          </cell>
          <cell r="AE186">
            <v>1.00163646664045</v>
          </cell>
        </row>
        <row r="187">
          <cell r="AB187">
            <v>2.6070272654467699</v>
          </cell>
          <cell r="AC187">
            <v>1.71181916679113</v>
          </cell>
          <cell r="AD187">
            <v>3.92004898236799</v>
          </cell>
          <cell r="AE187">
            <v>1.2715238242996201</v>
          </cell>
        </row>
        <row r="188">
          <cell r="AB188">
            <v>3.39602706349232</v>
          </cell>
          <cell r="AC188">
            <v>2.1491402688777002</v>
          </cell>
          <cell r="AD188">
            <v>4.7984284669156096</v>
          </cell>
          <cell r="AE188">
            <v>1.5412709435473899</v>
          </cell>
        </row>
        <row r="189">
          <cell r="AB189">
            <v>4.1852197337864601</v>
          </cell>
          <cell r="AC189">
            <v>2.5865567909901701</v>
          </cell>
          <cell r="AD189">
            <v>5.6766022231250499</v>
          </cell>
          <cell r="AE189">
            <v>1.8108708106443701</v>
          </cell>
        </row>
        <row r="190">
          <cell r="AB190">
            <v>4.9745596024365897</v>
          </cell>
          <cell r="AC190">
            <v>3.02405130020695</v>
          </cell>
          <cell r="AD190">
            <v>6.5545474169458302</v>
          </cell>
          <cell r="AE190">
            <v>2.0803164150817199</v>
          </cell>
        </row>
        <row r="191">
          <cell r="AB191">
            <v>5.7640009911081398</v>
          </cell>
          <cell r="AC191">
            <v>3.4616063570653499</v>
          </cell>
          <cell r="AD191">
            <v>7.4322412218944702</v>
          </cell>
          <cell r="AE191">
            <v>2.3496007515747301</v>
          </cell>
        </row>
        <row r="192">
          <cell r="AB192">
            <v>6.5534982212628101</v>
          </cell>
          <cell r="AC192">
            <v>3.8992045233068602</v>
          </cell>
          <cell r="AD192">
            <v>8.3096608191090908</v>
          </cell>
          <cell r="AE192">
            <v>2.6187168193097401</v>
          </cell>
        </row>
        <row r="193">
          <cell r="AB193">
            <v>7.3430056188624704</v>
          </cell>
          <cell r="AC193">
            <v>4.3368283613387302</v>
          </cell>
          <cell r="AD193">
            <v>9.1867833994557095</v>
          </cell>
          <cell r="AE193">
            <v>2.8876576220497001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3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218"/>
  <sheetViews>
    <sheetView topLeftCell="AC49" zoomScale="80" zoomScaleNormal="80" workbookViewId="0">
      <selection activeCell="AL64" sqref="AL64"/>
    </sheetView>
  </sheetViews>
  <sheetFormatPr defaultColWidth="9.19140625" defaultRowHeight="13.5" x14ac:dyDescent="0.15"/>
  <cols>
    <col min="1" max="1" width="12.37890625" style="1" bestFit="1" customWidth="1"/>
    <col min="2" max="2" width="14.46484375" style="1" bestFit="1" customWidth="1"/>
    <col min="3" max="3" width="18.75390625" style="1" bestFit="1" customWidth="1"/>
    <col min="4" max="4" width="5.8828125" style="1" customWidth="1"/>
    <col min="5" max="5" width="13.8515625" style="1" bestFit="1" customWidth="1"/>
    <col min="6" max="6" width="9.19140625" style="1"/>
    <col min="7" max="7" width="5.76171875" style="1" bestFit="1" customWidth="1"/>
    <col min="8" max="8" width="8.3359375" style="1" bestFit="1" customWidth="1"/>
    <col min="9" max="9" width="4.65625" style="1" bestFit="1" customWidth="1"/>
    <col min="10" max="10" width="9.19140625" style="1"/>
    <col min="11" max="11" width="12.37890625" style="1" bestFit="1" customWidth="1"/>
    <col min="12" max="12" width="14.46484375" style="1" bestFit="1" customWidth="1"/>
    <col min="13" max="13" width="18.75390625" style="1" bestFit="1" customWidth="1"/>
    <col min="14" max="14" width="5.8828125" style="1" customWidth="1"/>
    <col min="15" max="15" width="13.8515625" style="3" bestFit="1" customWidth="1"/>
    <col min="16" max="16" width="9.19140625" style="26"/>
    <col min="17" max="17" width="8.82421875"/>
    <col min="18" max="18" width="14.46484375" style="1" bestFit="1" customWidth="1"/>
    <col min="19" max="19" width="18.75390625" style="1" bestFit="1" customWidth="1"/>
    <col min="20" max="20" width="13.8515625" style="1" bestFit="1" customWidth="1"/>
    <col min="21" max="21" width="15.078125" style="3" bestFit="1" customWidth="1"/>
    <col min="22" max="22" width="14.83203125" style="1" bestFit="1" customWidth="1"/>
    <col min="23" max="23" width="14.46484375" style="1" bestFit="1" customWidth="1"/>
    <col min="24" max="24" width="14.83203125" style="1" bestFit="1" customWidth="1"/>
    <col min="25" max="25" width="13.8515625" style="11" bestFit="1" customWidth="1"/>
    <col min="26" max="26" width="9.4375" style="13" bestFit="1" customWidth="1"/>
    <col min="27" max="27" width="15.078125" style="1" bestFit="1" customWidth="1"/>
    <col min="28" max="28" width="14.83203125" style="1" bestFit="1" customWidth="1"/>
    <col min="29" max="29" width="14.46484375" style="1" bestFit="1" customWidth="1"/>
    <col min="30" max="30" width="14.83203125" style="1" bestFit="1" customWidth="1"/>
    <col min="31" max="31" width="11.27734375" bestFit="1" customWidth="1"/>
    <col min="32" max="45" width="9.19140625" style="1"/>
    <col min="46" max="46" width="20.9609375" style="29" bestFit="1" customWidth="1"/>
    <col min="47" max="47" width="35.55078125" style="1" bestFit="1" customWidth="1"/>
    <col min="48" max="48" width="12.9921875" style="1" bestFit="1" customWidth="1"/>
    <col min="49" max="49" width="20.2265625" style="1" bestFit="1" customWidth="1"/>
    <col min="50" max="50" width="21.8203125" style="1" bestFit="1" customWidth="1"/>
    <col min="51" max="51" width="8.45703125" style="1" bestFit="1" customWidth="1"/>
    <col min="52" max="52" width="9.19140625" style="1"/>
    <col min="53" max="53" width="20.9609375" style="29" bestFit="1" customWidth="1"/>
    <col min="54" max="54" width="35.55078125" style="1" bestFit="1" customWidth="1"/>
    <col min="55" max="55" width="12.9921875" style="1" bestFit="1" customWidth="1"/>
    <col min="56" max="56" width="20.2265625" style="1" bestFit="1" customWidth="1"/>
    <col min="57" max="57" width="19.24609375" style="1" bestFit="1" customWidth="1"/>
    <col min="58" max="58" width="8.45703125" style="1" bestFit="1" customWidth="1"/>
    <col min="59" max="59" width="9.19140625" style="1"/>
    <col min="60" max="60" width="20.9609375" style="29" bestFit="1" customWidth="1"/>
    <col min="61" max="61" width="35.55078125" style="1" bestFit="1" customWidth="1"/>
    <col min="62" max="62" width="12.9921875" style="1" bestFit="1" customWidth="1"/>
    <col min="63" max="63" width="20.2265625" style="1" bestFit="1" customWidth="1"/>
    <col min="64" max="64" width="19.12109375" style="1" bestFit="1" customWidth="1"/>
    <col min="65" max="65" width="8.45703125" style="1" bestFit="1" customWidth="1"/>
    <col min="66" max="66" width="9.19140625" style="1"/>
    <col min="67" max="67" width="20.9609375" style="29" bestFit="1" customWidth="1"/>
    <col min="68" max="68" width="35.55078125" style="1" bestFit="1" customWidth="1"/>
    <col min="69" max="69" width="12.9921875" style="1" bestFit="1" customWidth="1"/>
    <col min="70" max="70" width="20.2265625" style="1" bestFit="1" customWidth="1"/>
    <col min="71" max="71" width="12.74609375" style="1" bestFit="1" customWidth="1"/>
    <col min="72" max="72" width="8.45703125" style="1" bestFit="1" customWidth="1"/>
    <col min="73" max="73" width="9.19140625" style="1"/>
    <col min="74" max="74" width="20.9609375" style="29" bestFit="1" customWidth="1"/>
    <col min="75" max="75" width="35.55078125" style="1" bestFit="1" customWidth="1"/>
    <col min="76" max="76" width="12.9921875" style="1" bestFit="1" customWidth="1"/>
    <col min="77" max="77" width="20.2265625" style="1" bestFit="1" customWidth="1"/>
    <col min="78" max="78" width="9.4375" style="1" bestFit="1" customWidth="1"/>
    <col min="79" max="79" width="8.45703125" style="1" bestFit="1" customWidth="1"/>
    <col min="80" max="16384" width="9.19140625" style="1"/>
  </cols>
  <sheetData>
    <row r="1" spans="1:79" ht="15" x14ac:dyDescent="0.15">
      <c r="A1" s="13" t="s">
        <v>33</v>
      </c>
      <c r="B1" s="13" t="s">
        <v>34</v>
      </c>
      <c r="C1" s="13" t="s">
        <v>35</v>
      </c>
      <c r="D1" s="13" t="s">
        <v>36</v>
      </c>
      <c r="E1" s="14" t="s">
        <v>37</v>
      </c>
      <c r="G1" s="15" t="s">
        <v>38</v>
      </c>
      <c r="I1" s="15" t="s">
        <v>39</v>
      </c>
      <c r="K1" s="13" t="s">
        <v>33</v>
      </c>
      <c r="L1" s="13" t="s">
        <v>34</v>
      </c>
      <c r="M1" s="13" t="s">
        <v>35</v>
      </c>
      <c r="N1" s="13" t="s">
        <v>36</v>
      </c>
      <c r="O1" s="14" t="s">
        <v>37</v>
      </c>
      <c r="R1" s="13" t="s">
        <v>34</v>
      </c>
      <c r="S1" s="13" t="s">
        <v>35</v>
      </c>
      <c r="T1" s="14" t="s">
        <v>37</v>
      </c>
      <c r="U1" s="14" t="s">
        <v>40</v>
      </c>
      <c r="V1" s="14" t="s">
        <v>41</v>
      </c>
      <c r="W1" s="14" t="s">
        <v>42</v>
      </c>
      <c r="X1" s="14" t="s">
        <v>43</v>
      </c>
      <c r="Y1" s="35" t="s">
        <v>53</v>
      </c>
      <c r="AA1" s="14" t="s">
        <v>40</v>
      </c>
      <c r="AB1" s="14" t="s">
        <v>41</v>
      </c>
      <c r="AC1" s="14" t="s">
        <v>42</v>
      </c>
      <c r="AD1" s="14" t="s">
        <v>43</v>
      </c>
      <c r="AE1" s="34" t="s">
        <v>53</v>
      </c>
      <c r="AU1" s="1" t="s">
        <v>8</v>
      </c>
      <c r="AV1" s="1" t="s">
        <v>9</v>
      </c>
      <c r="AW1" s="1" t="s">
        <v>10</v>
      </c>
      <c r="AX1" s="1" t="s">
        <v>15</v>
      </c>
      <c r="AY1" s="1" t="s">
        <v>17</v>
      </c>
      <c r="BB1" s="1" t="s">
        <v>8</v>
      </c>
      <c r="BC1" s="1" t="s">
        <v>9</v>
      </c>
      <c r="BD1" s="1" t="s">
        <v>10</v>
      </c>
      <c r="BE1" s="1" t="s">
        <v>15</v>
      </c>
      <c r="BF1" s="1" t="s">
        <v>17</v>
      </c>
      <c r="BI1" s="1" t="s">
        <v>8</v>
      </c>
      <c r="BJ1" s="1" t="s">
        <v>9</v>
      </c>
      <c r="BK1" s="1" t="s">
        <v>10</v>
      </c>
      <c r="BL1" s="1" t="s">
        <v>15</v>
      </c>
      <c r="BM1" s="1" t="s">
        <v>17</v>
      </c>
      <c r="BP1" s="1" t="s">
        <v>8</v>
      </c>
      <c r="BQ1" s="1" t="s">
        <v>9</v>
      </c>
      <c r="BR1" s="1" t="s">
        <v>10</v>
      </c>
      <c r="BS1" s="1" t="s">
        <v>15</v>
      </c>
      <c r="BT1" s="1" t="s">
        <v>17</v>
      </c>
      <c r="BW1" s="1" t="s">
        <v>8</v>
      </c>
      <c r="BX1" s="1" t="s">
        <v>9</v>
      </c>
      <c r="BY1" s="1" t="s">
        <v>10</v>
      </c>
      <c r="BZ1" s="1" t="s">
        <v>15</v>
      </c>
      <c r="CA1" s="1" t="s">
        <v>17</v>
      </c>
    </row>
    <row r="2" spans="1:79" ht="14.25" x14ac:dyDescent="0.15">
      <c r="A2" s="1">
        <v>1</v>
      </c>
      <c r="B2" s="1">
        <v>1</v>
      </c>
      <c r="C2" s="1">
        <v>1</v>
      </c>
      <c r="D2" s="1">
        <v>11</v>
      </c>
      <c r="E2" s="1">
        <v>0.05</v>
      </c>
      <c r="H2" s="16" t="s">
        <v>1</v>
      </c>
      <c r="J2" s="5"/>
      <c r="K2" s="1">
        <v>1</v>
      </c>
      <c r="L2" s="1">
        <v>1</v>
      </c>
      <c r="M2" s="1">
        <v>1</v>
      </c>
      <c r="N2" s="1">
        <v>11</v>
      </c>
      <c r="O2" s="2">
        <v>4.4999999999999998E-2</v>
      </c>
      <c r="R2" s="1">
        <v>1</v>
      </c>
      <c r="S2" s="1">
        <v>1</v>
      </c>
      <c r="T2" s="1">
        <v>0.05</v>
      </c>
      <c r="U2" s="9">
        <v>1.9178571428571429</v>
      </c>
      <c r="V2" s="9">
        <v>0.8928571428571429</v>
      </c>
      <c r="W2" s="7">
        <v>2.2439285714285715</v>
      </c>
      <c r="X2" s="9">
        <v>0.73571428571428577</v>
      </c>
      <c r="Y2" s="33">
        <v>6.6989999999999998</v>
      </c>
      <c r="AA2" s="1">
        <v>2.0711801346623999</v>
      </c>
      <c r="AB2" s="1">
        <v>1.14606736871973</v>
      </c>
      <c r="AC2" s="1">
        <v>3.4548574130706902</v>
      </c>
      <c r="AD2" s="1">
        <v>1.1098771501553499</v>
      </c>
      <c r="AE2" s="33">
        <v>6.4363060000000001</v>
      </c>
      <c r="AU2" s="7">
        <f t="shared" ref="AU2:AU33" si="0">U2-AA2</f>
        <v>-0.15332299180525699</v>
      </c>
      <c r="AV2" s="1">
        <f>ABS(AU2)</f>
        <v>0.15332299180525699</v>
      </c>
      <c r="AW2" s="28">
        <f>AU2^2</f>
        <v>2.3507939816114903E-2</v>
      </c>
      <c r="AX2" s="30">
        <f t="shared" ref="AX2:AX33" si="1">AV2/AA2</f>
        <v>7.4026874456406697E-2</v>
      </c>
      <c r="AY2" s="30">
        <f t="shared" ref="AY2:AY33" si="2">AU2/AA2</f>
        <v>-7.4026874456406697E-2</v>
      </c>
      <c r="BB2" s="7">
        <f t="shared" ref="BB2:BB33" si="3">V2-AB2</f>
        <v>-0.25321022586258712</v>
      </c>
      <c r="BC2" s="1">
        <f>ABS(BB2)</f>
        <v>0.25321022586258712</v>
      </c>
      <c r="BD2" s="28">
        <f>BB2^2</f>
        <v>6.4115418481382386E-2</v>
      </c>
      <c r="BE2" s="30">
        <f t="shared" ref="BE2:BE33" si="4">BC2/AB2</f>
        <v>0.22093834339376389</v>
      </c>
      <c r="BF2" s="30">
        <f t="shared" ref="BF2:BF33" si="5">BB2/AB2</f>
        <v>-0.22093834339376389</v>
      </c>
      <c r="BI2" s="7">
        <f>W2-AC2</f>
        <v>-1.2109288416421187</v>
      </c>
      <c r="BJ2" s="1">
        <f>ABS(BI2)</f>
        <v>1.2109288416421187</v>
      </c>
      <c r="BK2" s="28">
        <f>BI2^2</f>
        <v>1.4663486595207234</v>
      </c>
      <c r="BL2" s="30">
        <f t="shared" ref="BL2:BL33" si="6">BJ2/AC2</f>
        <v>0.35050038159631042</v>
      </c>
      <c r="BM2" s="30">
        <f t="shared" ref="BM2:BM33" si="7">BI2/AC2</f>
        <v>-0.35050038159631042</v>
      </c>
      <c r="BP2" s="7">
        <f t="shared" ref="BP2:BP33" si="8">X2-AD2</f>
        <v>-0.37416286444106417</v>
      </c>
      <c r="BQ2" s="1">
        <f>ABS(BP2)</f>
        <v>0.37416286444106417</v>
      </c>
      <c r="BR2" s="28">
        <f>BP2^2</f>
        <v>0.13999784912674215</v>
      </c>
      <c r="BS2" s="30">
        <f t="shared" ref="BS2:BS33" si="9">BQ2/AD2</f>
        <v>0.33712097270287295</v>
      </c>
      <c r="BT2" s="30">
        <f t="shared" ref="BT2:BT33" si="10">BP2/AD2</f>
        <v>-0.33712097270287295</v>
      </c>
      <c r="BW2" s="7">
        <f t="shared" ref="BW2:BW33" si="11">Y2-AE2</f>
        <v>0.26269399999999976</v>
      </c>
      <c r="BX2" s="1">
        <f>ABS(BW2)</f>
        <v>0.26269399999999976</v>
      </c>
      <c r="BY2" s="36">
        <f>BW2^2</f>
        <v>6.9008137635999875E-2</v>
      </c>
      <c r="BZ2" s="30">
        <f t="shared" ref="BZ2:BZ33" si="12">BX2/AE2</f>
        <v>4.0814405032948989E-2</v>
      </c>
      <c r="CA2" s="30">
        <f t="shared" ref="CA2:CA33" si="13">BW2/AE2</f>
        <v>4.0814405032948989E-2</v>
      </c>
    </row>
    <row r="3" spans="1:79" x14ac:dyDescent="0.15">
      <c r="A3" s="1">
        <v>1</v>
      </c>
      <c r="B3" s="1">
        <v>1</v>
      </c>
      <c r="C3" s="1">
        <v>2</v>
      </c>
      <c r="D3" s="1">
        <v>12</v>
      </c>
      <c r="E3" s="1">
        <v>9.2999999999999999E-2</v>
      </c>
      <c r="K3" s="1">
        <v>1</v>
      </c>
      <c r="L3" s="1">
        <v>1</v>
      </c>
      <c r="M3" s="1">
        <v>2</v>
      </c>
      <c r="N3" s="1">
        <v>12</v>
      </c>
      <c r="O3" s="2">
        <v>5.5E-2</v>
      </c>
      <c r="R3" s="1">
        <v>1</v>
      </c>
      <c r="S3" s="1">
        <v>2</v>
      </c>
      <c r="T3" s="1">
        <v>9.2999999999999999E-2</v>
      </c>
      <c r="U3" s="9">
        <v>1.9071428571428573</v>
      </c>
      <c r="V3" s="9">
        <v>1.1642857142857144</v>
      </c>
      <c r="W3" s="7">
        <v>2.5099999999999998</v>
      </c>
      <c r="X3" s="9">
        <v>0.75714285714285723</v>
      </c>
      <c r="Y3" s="33">
        <v>4.0739999999999998</v>
      </c>
      <c r="AA3" s="1">
        <v>1.9609173494324901</v>
      </c>
      <c r="AB3" s="1">
        <v>1.1685861728451801</v>
      </c>
      <c r="AC3" s="1">
        <v>2.5760986530749701</v>
      </c>
      <c r="AD3" s="1">
        <v>0.91505932806756995</v>
      </c>
      <c r="AE3" s="33">
        <v>5.8232569999999999</v>
      </c>
      <c r="AU3" s="7">
        <f t="shared" si="0"/>
        <v>-5.3774492289632825E-2</v>
      </c>
      <c r="AV3" s="1">
        <f t="shared" ref="AV3:AV66" si="14">ABS(AU3)</f>
        <v>5.3774492289632825E-2</v>
      </c>
      <c r="AW3" s="28">
        <f t="shared" ref="AW3:AW66" si="15">AU3^2</f>
        <v>2.8916960210077802E-3</v>
      </c>
      <c r="AX3" s="30">
        <f t="shared" si="1"/>
        <v>2.7423130457382983E-2</v>
      </c>
      <c r="AY3" s="30">
        <f t="shared" si="2"/>
        <v>-2.7423130457382983E-2</v>
      </c>
      <c r="BB3" s="7">
        <f t="shared" si="3"/>
        <v>-4.300458559465703E-3</v>
      </c>
      <c r="BC3" s="1">
        <f t="shared" ref="BC3:BC66" si="16">ABS(BB3)</f>
        <v>4.300458559465703E-3</v>
      </c>
      <c r="BD3" s="28">
        <f t="shared" ref="BD3:BD66" si="17">BB3^2</f>
        <v>1.8493943821681831E-5</v>
      </c>
      <c r="BE3" s="30">
        <f t="shared" si="4"/>
        <v>3.6800525792593376E-3</v>
      </c>
      <c r="BF3" s="30">
        <f t="shared" si="5"/>
        <v>-3.6800525792593376E-3</v>
      </c>
      <c r="BI3" s="7">
        <f t="shared" ref="BI3:BI34" si="18">AD3-AJ3</f>
        <v>0.91505932806756995</v>
      </c>
      <c r="BJ3" s="1">
        <f t="shared" ref="BJ3:BJ66" si="19">ABS(BI3)</f>
        <v>0.91505932806756995</v>
      </c>
      <c r="BK3" s="28">
        <f t="shared" ref="BK3:BK66" si="20">BI3^2</f>
        <v>0.83733357388347263</v>
      </c>
      <c r="BL3" s="30">
        <f t="shared" si="6"/>
        <v>0.35521129090895098</v>
      </c>
      <c r="BM3" s="30">
        <f t="shared" si="7"/>
        <v>0.35521129090895098</v>
      </c>
      <c r="BP3" s="7">
        <f t="shared" si="8"/>
        <v>-0.15791647092471273</v>
      </c>
      <c r="BQ3" s="1">
        <f t="shared" ref="BQ3:BQ66" si="21">ABS(BP3)</f>
        <v>0.15791647092471273</v>
      </c>
      <c r="BR3" s="28">
        <f t="shared" ref="BR3:BR66" si="22">BP3^2</f>
        <v>2.4937611789315639E-2</v>
      </c>
      <c r="BS3" s="30">
        <f t="shared" si="9"/>
        <v>0.17257511735135478</v>
      </c>
      <c r="BT3" s="30">
        <f t="shared" si="10"/>
        <v>-0.17257511735135478</v>
      </c>
      <c r="BW3" s="7">
        <f t="shared" si="11"/>
        <v>-1.7492570000000001</v>
      </c>
      <c r="BX3" s="1">
        <f t="shared" ref="BX3:BX66" si="23">ABS(BW3)</f>
        <v>1.7492570000000001</v>
      </c>
      <c r="BY3" s="36">
        <f t="shared" ref="BY3:BY66" si="24">BW3^2</f>
        <v>3.0599000520490001</v>
      </c>
      <c r="BZ3" s="30">
        <f t="shared" si="12"/>
        <v>0.30039151629406019</v>
      </c>
      <c r="CA3" s="30">
        <f t="shared" si="13"/>
        <v>-0.30039151629406019</v>
      </c>
    </row>
    <row r="4" spans="1:79" x14ac:dyDescent="0.15">
      <c r="A4" s="1">
        <v>1</v>
      </c>
      <c r="B4" s="1">
        <v>1</v>
      </c>
      <c r="C4" s="1">
        <v>3</v>
      </c>
      <c r="D4" s="1">
        <v>13</v>
      </c>
      <c r="E4" s="1">
        <v>6.8000000000000005E-2</v>
      </c>
      <c r="K4" s="1">
        <v>1</v>
      </c>
      <c r="L4" s="1">
        <v>1</v>
      </c>
      <c r="M4" s="1">
        <v>3</v>
      </c>
      <c r="N4" s="1">
        <v>13</v>
      </c>
      <c r="O4" s="2">
        <v>2.5000000000000001E-2</v>
      </c>
      <c r="R4" s="1">
        <v>1</v>
      </c>
      <c r="S4" s="1">
        <v>3</v>
      </c>
      <c r="T4" s="1">
        <v>6.8000000000000005E-2</v>
      </c>
      <c r="U4" s="9">
        <v>1.8571428571428574</v>
      </c>
      <c r="V4" s="9">
        <v>1.0214285714285714</v>
      </c>
      <c r="W4" s="7">
        <v>3.54</v>
      </c>
      <c r="X4" s="9">
        <v>1.3571428571428572</v>
      </c>
      <c r="Y4" s="33">
        <v>4.7039999999999997</v>
      </c>
      <c r="AA4" s="1">
        <v>1.82485169106536</v>
      </c>
      <c r="AB4" s="1">
        <v>1.0718425579918001</v>
      </c>
      <c r="AC4" s="1">
        <v>3.4893186914375498</v>
      </c>
      <c r="AD4" s="1">
        <v>1.30972473093774</v>
      </c>
      <c r="AE4" s="33">
        <v>6.6639699999999999</v>
      </c>
      <c r="AU4" s="7">
        <f t="shared" si="0"/>
        <v>3.229116607749738E-2</v>
      </c>
      <c r="AV4" s="1">
        <f t="shared" si="14"/>
        <v>3.229116607749738E-2</v>
      </c>
      <c r="AW4" s="28">
        <f t="shared" si="15"/>
        <v>1.0427194066445174E-3</v>
      </c>
      <c r="AX4" s="30">
        <f t="shared" si="1"/>
        <v>1.7695227637181624E-2</v>
      </c>
      <c r="AY4" s="30">
        <f t="shared" si="2"/>
        <v>1.7695227637181624E-2</v>
      </c>
      <c r="BB4" s="7">
        <f t="shared" si="3"/>
        <v>-5.0413986563228708E-2</v>
      </c>
      <c r="BC4" s="1">
        <f t="shared" si="16"/>
        <v>5.0413986563228708E-2</v>
      </c>
      <c r="BD4" s="28">
        <f t="shared" si="17"/>
        <v>2.5415700411974048E-3</v>
      </c>
      <c r="BE4" s="30">
        <f t="shared" si="4"/>
        <v>4.7034880437742788E-2</v>
      </c>
      <c r="BF4" s="30">
        <f t="shared" si="5"/>
        <v>-4.7034880437742788E-2</v>
      </c>
      <c r="BI4" s="7">
        <f t="shared" si="18"/>
        <v>1.30972473093774</v>
      </c>
      <c r="BJ4" s="1">
        <f t="shared" si="19"/>
        <v>1.30972473093774</v>
      </c>
      <c r="BK4" s="28">
        <f t="shared" si="20"/>
        <v>1.7153788708299353</v>
      </c>
      <c r="BL4" s="30">
        <f t="shared" si="6"/>
        <v>0.37535256786709614</v>
      </c>
      <c r="BM4" s="30">
        <f t="shared" si="7"/>
        <v>0.37535256786709614</v>
      </c>
      <c r="BP4" s="7">
        <f t="shared" si="8"/>
        <v>4.7418126205117206E-2</v>
      </c>
      <c r="BQ4" s="1">
        <f t="shared" si="21"/>
        <v>4.7418126205117206E-2</v>
      </c>
      <c r="BR4" s="28">
        <f t="shared" si="22"/>
        <v>2.2484786928044231E-3</v>
      </c>
      <c r="BS4" s="30">
        <f t="shared" si="9"/>
        <v>3.6204650553682875E-2</v>
      </c>
      <c r="BT4" s="30">
        <f t="shared" si="10"/>
        <v>3.6204650553682875E-2</v>
      </c>
      <c r="BW4" s="7">
        <f t="shared" si="11"/>
        <v>-1.9599700000000002</v>
      </c>
      <c r="BX4" s="1">
        <f t="shared" si="23"/>
        <v>1.9599700000000002</v>
      </c>
      <c r="BY4" s="36">
        <f t="shared" si="24"/>
        <v>3.8414824009000008</v>
      </c>
      <c r="BZ4" s="30">
        <f t="shared" si="12"/>
        <v>0.29411446930283303</v>
      </c>
      <c r="CA4" s="30">
        <f t="shared" si="13"/>
        <v>-0.29411446930283303</v>
      </c>
    </row>
    <row r="5" spans="1:79" x14ac:dyDescent="0.15">
      <c r="A5" s="1">
        <v>1</v>
      </c>
      <c r="B5" s="1">
        <v>1</v>
      </c>
      <c r="C5" s="1">
        <v>4</v>
      </c>
      <c r="D5" s="1">
        <v>14</v>
      </c>
      <c r="E5" s="1">
        <v>6.7000000000000004E-2</v>
      </c>
      <c r="K5" s="1">
        <v>1</v>
      </c>
      <c r="L5" s="1">
        <v>1</v>
      </c>
      <c r="M5" s="1">
        <v>4</v>
      </c>
      <c r="N5" s="1">
        <v>14</v>
      </c>
      <c r="O5" s="2">
        <v>7.4999999999999997E-2</v>
      </c>
      <c r="R5" s="1">
        <v>1</v>
      </c>
      <c r="S5" s="1">
        <v>4</v>
      </c>
      <c r="T5" s="1">
        <v>6.7000000000000004E-2</v>
      </c>
      <c r="U5" s="9">
        <v>2.1</v>
      </c>
      <c r="V5" s="9">
        <v>1.1000000000000001</v>
      </c>
      <c r="W5" s="7">
        <v>2.3092857142857146</v>
      </c>
      <c r="X5" s="9">
        <v>0.75714285714285723</v>
      </c>
      <c r="Y5" s="33">
        <v>4.032</v>
      </c>
      <c r="AA5" s="1">
        <v>2.5832131452112801</v>
      </c>
      <c r="AB5" s="1">
        <v>1.19882681020766</v>
      </c>
      <c r="AC5" s="1">
        <v>2.49716288960804</v>
      </c>
      <c r="AD5" s="1">
        <v>0.81039566347347103</v>
      </c>
      <c r="AE5" s="33">
        <v>5.6723949999999999</v>
      </c>
      <c r="AU5" s="7">
        <f t="shared" si="0"/>
        <v>-0.48321314521128</v>
      </c>
      <c r="AV5" s="1">
        <f t="shared" si="14"/>
        <v>0.48321314521128</v>
      </c>
      <c r="AW5" s="28">
        <f t="shared" si="15"/>
        <v>0.23349494370497759</v>
      </c>
      <c r="AX5" s="30">
        <f t="shared" si="1"/>
        <v>0.18705895257116237</v>
      </c>
      <c r="AY5" s="30">
        <f t="shared" si="2"/>
        <v>-0.18705895257116237</v>
      </c>
      <c r="BB5" s="7">
        <f t="shared" si="3"/>
        <v>-9.8826810207659932E-2</v>
      </c>
      <c r="BC5" s="1">
        <f t="shared" si="16"/>
        <v>9.8826810207659932E-2</v>
      </c>
      <c r="BD5" s="28">
        <f t="shared" si="17"/>
        <v>9.7667384158208366E-3</v>
      </c>
      <c r="BE5" s="30">
        <f t="shared" si="4"/>
        <v>8.2436269664791048E-2</v>
      </c>
      <c r="BF5" s="30">
        <f t="shared" si="5"/>
        <v>-8.2436269664791048E-2</v>
      </c>
      <c r="BI5" s="7">
        <f t="shared" si="18"/>
        <v>0.81039566347347103</v>
      </c>
      <c r="BJ5" s="1">
        <f t="shared" si="19"/>
        <v>0.81039566347347103</v>
      </c>
      <c r="BK5" s="28">
        <f t="shared" si="20"/>
        <v>0.65674113137660728</v>
      </c>
      <c r="BL5" s="30">
        <f t="shared" si="6"/>
        <v>0.32452655245115886</v>
      </c>
      <c r="BM5" s="30">
        <f t="shared" si="7"/>
        <v>0.32452655245115886</v>
      </c>
      <c r="BP5" s="7">
        <f t="shared" si="8"/>
        <v>-5.32528063306138E-2</v>
      </c>
      <c r="BQ5" s="1">
        <f t="shared" si="21"/>
        <v>5.32528063306138E-2</v>
      </c>
      <c r="BR5" s="28">
        <f t="shared" si="22"/>
        <v>2.8358613820858611E-3</v>
      </c>
      <c r="BS5" s="30">
        <f t="shared" si="9"/>
        <v>6.5712106728662276E-2</v>
      </c>
      <c r="BT5" s="30">
        <f t="shared" si="10"/>
        <v>-6.5712106728662276E-2</v>
      </c>
      <c r="BW5" s="7">
        <f t="shared" si="11"/>
        <v>-1.6403949999999998</v>
      </c>
      <c r="BX5" s="1">
        <f t="shared" si="23"/>
        <v>1.6403949999999998</v>
      </c>
      <c r="BY5" s="36">
        <f t="shared" si="24"/>
        <v>2.6908957560249993</v>
      </c>
      <c r="BZ5" s="30">
        <f t="shared" si="12"/>
        <v>0.28918913439561239</v>
      </c>
      <c r="CA5" s="30">
        <f t="shared" si="13"/>
        <v>-0.28918913439561239</v>
      </c>
    </row>
    <row r="6" spans="1:79" x14ac:dyDescent="0.15">
      <c r="A6" s="1">
        <v>1</v>
      </c>
      <c r="B6" s="1">
        <v>2</v>
      </c>
      <c r="C6" s="1">
        <v>1</v>
      </c>
      <c r="D6" s="1">
        <v>21</v>
      </c>
      <c r="E6" s="1">
        <v>7.3999999999999996E-2</v>
      </c>
      <c r="K6" s="1">
        <v>1</v>
      </c>
      <c r="L6" s="1">
        <v>2</v>
      </c>
      <c r="M6" s="1">
        <v>1</v>
      </c>
      <c r="N6" s="1">
        <v>21</v>
      </c>
      <c r="O6" s="2">
        <v>8.5000000000000006E-2</v>
      </c>
      <c r="R6" s="1">
        <v>2</v>
      </c>
      <c r="S6" s="1">
        <v>1</v>
      </c>
      <c r="T6" s="1">
        <v>7.3999999999999996E-2</v>
      </c>
      <c r="U6" s="9">
        <v>1.9785714285714286</v>
      </c>
      <c r="V6" s="9">
        <v>1.2642857142857145</v>
      </c>
      <c r="W6" s="7">
        <v>3.03</v>
      </c>
      <c r="X6" s="9">
        <v>0.92857142857142871</v>
      </c>
      <c r="Y6" s="33">
        <v>2.6040000000000001</v>
      </c>
      <c r="AA6" s="1">
        <v>2.0173103511152899</v>
      </c>
      <c r="AB6" s="1">
        <v>1.2921901614731901</v>
      </c>
      <c r="AC6" s="1">
        <v>3.9630989992725598</v>
      </c>
      <c r="AD6" s="1">
        <v>1.17548113417024</v>
      </c>
      <c r="AE6" s="33">
        <v>5.4049569999999996</v>
      </c>
      <c r="AU6" s="7">
        <f t="shared" si="0"/>
        <v>-3.8738922543861243E-2</v>
      </c>
      <c r="AV6" s="1">
        <f t="shared" si="14"/>
        <v>3.8738922543861243E-2</v>
      </c>
      <c r="AW6" s="28">
        <f t="shared" si="15"/>
        <v>1.5007041198592808E-3</v>
      </c>
      <c r="AX6" s="30">
        <f t="shared" si="1"/>
        <v>1.9203253739536928E-2</v>
      </c>
      <c r="AY6" s="30">
        <f t="shared" si="2"/>
        <v>-1.9203253739536928E-2</v>
      </c>
      <c r="BB6" s="7">
        <f t="shared" si="3"/>
        <v>-2.7904447187475645E-2</v>
      </c>
      <c r="BC6" s="1">
        <f t="shared" si="16"/>
        <v>2.7904447187475645E-2</v>
      </c>
      <c r="BD6" s="28">
        <f t="shared" si="17"/>
        <v>7.7865817283861744E-4</v>
      </c>
      <c r="BE6" s="30">
        <f t="shared" si="4"/>
        <v>2.1594690951417368E-2</v>
      </c>
      <c r="BF6" s="30">
        <f t="shared" si="5"/>
        <v>-2.1594690951417368E-2</v>
      </c>
      <c r="BI6" s="7">
        <f t="shared" si="18"/>
        <v>1.17548113417024</v>
      </c>
      <c r="BJ6" s="1">
        <f t="shared" si="19"/>
        <v>1.17548113417024</v>
      </c>
      <c r="BK6" s="28">
        <f t="shared" si="20"/>
        <v>1.3817558967901538</v>
      </c>
      <c r="BL6" s="30">
        <f t="shared" si="6"/>
        <v>0.29660655320142232</v>
      </c>
      <c r="BM6" s="30">
        <f t="shared" si="7"/>
        <v>0.29660655320142232</v>
      </c>
      <c r="BP6" s="7">
        <f t="shared" si="8"/>
        <v>-0.24690970559881131</v>
      </c>
      <c r="BQ6" s="1">
        <f t="shared" si="21"/>
        <v>0.24690970559881131</v>
      </c>
      <c r="BR6" s="28">
        <f t="shared" si="22"/>
        <v>6.0964402718891676E-2</v>
      </c>
      <c r="BS6" s="30">
        <f t="shared" si="9"/>
        <v>0.21004990928510506</v>
      </c>
      <c r="BT6" s="30">
        <f t="shared" si="10"/>
        <v>-0.21004990928510506</v>
      </c>
      <c r="BW6" s="7">
        <f t="shared" si="11"/>
        <v>-2.8009569999999995</v>
      </c>
      <c r="BX6" s="1">
        <f t="shared" si="23"/>
        <v>2.8009569999999995</v>
      </c>
      <c r="BY6" s="36">
        <f t="shared" si="24"/>
        <v>7.8453601158489974</v>
      </c>
      <c r="BZ6" s="30">
        <f t="shared" si="12"/>
        <v>0.51822003394291571</v>
      </c>
      <c r="CA6" s="30">
        <f t="shared" si="13"/>
        <v>-0.51822003394291571</v>
      </c>
    </row>
    <row r="7" spans="1:79" x14ac:dyDescent="0.15">
      <c r="A7" s="1">
        <v>1</v>
      </c>
      <c r="B7" s="1">
        <v>2</v>
      </c>
      <c r="C7" s="1">
        <v>2</v>
      </c>
      <c r="D7" s="1">
        <v>22</v>
      </c>
      <c r="E7" s="1">
        <v>4.5999999999999999E-2</v>
      </c>
      <c r="K7" s="1">
        <v>1</v>
      </c>
      <c r="L7" s="1">
        <v>2</v>
      </c>
      <c r="M7" s="1">
        <v>2</v>
      </c>
      <c r="N7" s="1">
        <v>22</v>
      </c>
      <c r="O7" s="2">
        <v>0.13500000000000001</v>
      </c>
      <c r="R7" s="1">
        <v>2</v>
      </c>
      <c r="S7" s="1">
        <v>2</v>
      </c>
      <c r="T7" s="1">
        <v>4.5999999999999999E-2</v>
      </c>
      <c r="U7" s="9">
        <v>1.9571428571428575</v>
      </c>
      <c r="V7" s="9">
        <v>0.95000000000000007</v>
      </c>
      <c r="W7" s="7">
        <v>2.87</v>
      </c>
      <c r="X7" s="9">
        <v>1.0714285714285714</v>
      </c>
      <c r="Y7" s="33">
        <v>4.7039999999999997</v>
      </c>
      <c r="AA7" s="1">
        <v>1.9098031961817501</v>
      </c>
      <c r="AB7" s="1">
        <v>0.99762397974064598</v>
      </c>
      <c r="AC7" s="1">
        <v>2.8628851547203702</v>
      </c>
      <c r="AD7" s="1">
        <v>1.01883747734547</v>
      </c>
      <c r="AE7" s="33">
        <v>4.6725899999999996</v>
      </c>
      <c r="AU7" s="7">
        <f t="shared" si="0"/>
        <v>4.7339660961107421E-2</v>
      </c>
      <c r="AV7" s="1">
        <f t="shared" si="14"/>
        <v>4.7339660961107421E-2</v>
      </c>
      <c r="AW7" s="28">
        <f t="shared" si="15"/>
        <v>2.2410434999125982E-3</v>
      </c>
      <c r="AX7" s="30">
        <f t="shared" si="1"/>
        <v>2.4787716899706273E-2</v>
      </c>
      <c r="AY7" s="30">
        <f t="shared" si="2"/>
        <v>2.4787716899706273E-2</v>
      </c>
      <c r="BB7" s="7">
        <f t="shared" si="3"/>
        <v>-4.7623979740645916E-2</v>
      </c>
      <c r="BC7" s="1">
        <f t="shared" si="16"/>
        <v>4.7623979740645916E-2</v>
      </c>
      <c r="BD7" s="28">
        <f t="shared" si="17"/>
        <v>2.2680434463374526E-3</v>
      </c>
      <c r="BE7" s="30">
        <f t="shared" si="4"/>
        <v>4.7737404781535826E-2</v>
      </c>
      <c r="BF7" s="30">
        <f t="shared" si="5"/>
        <v>-4.7737404781535826E-2</v>
      </c>
      <c r="BI7" s="7">
        <f t="shared" si="18"/>
        <v>1.01883747734547</v>
      </c>
      <c r="BJ7" s="1">
        <f t="shared" si="19"/>
        <v>1.01883747734547</v>
      </c>
      <c r="BK7" s="28">
        <f t="shared" si="20"/>
        <v>1.0380298052436812</v>
      </c>
      <c r="BL7" s="30">
        <f t="shared" si="6"/>
        <v>0.35587787224562423</v>
      </c>
      <c r="BM7" s="30">
        <f t="shared" si="7"/>
        <v>0.35587787224562423</v>
      </c>
      <c r="BP7" s="7">
        <f t="shared" si="8"/>
        <v>5.2591094083101364E-2</v>
      </c>
      <c r="BQ7" s="1">
        <f t="shared" si="21"/>
        <v>5.2591094083101364E-2</v>
      </c>
      <c r="BR7" s="28">
        <f t="shared" si="22"/>
        <v>2.7658231768576194E-3</v>
      </c>
      <c r="BS7" s="30">
        <f t="shared" si="9"/>
        <v>5.1618727473713301E-2</v>
      </c>
      <c r="BT7" s="30">
        <f t="shared" si="10"/>
        <v>5.1618727473713301E-2</v>
      </c>
      <c r="BW7" s="7">
        <f t="shared" si="11"/>
        <v>3.141000000000016E-2</v>
      </c>
      <c r="BX7" s="1">
        <f t="shared" si="23"/>
        <v>3.141000000000016E-2</v>
      </c>
      <c r="BY7" s="36">
        <f t="shared" si="24"/>
        <v>9.8658810000001006E-4</v>
      </c>
      <c r="BZ7" s="30">
        <f t="shared" si="12"/>
        <v>6.7221819162392085E-3</v>
      </c>
      <c r="CA7" s="30">
        <f t="shared" si="13"/>
        <v>6.7221819162392085E-3</v>
      </c>
    </row>
    <row r="8" spans="1:79" x14ac:dyDescent="0.15">
      <c r="A8" s="1">
        <v>1</v>
      </c>
      <c r="B8" s="1">
        <v>2</v>
      </c>
      <c r="C8" s="1">
        <v>3</v>
      </c>
      <c r="D8" s="1">
        <v>23</v>
      </c>
      <c r="E8" s="1">
        <v>8.0999999999999989E-2</v>
      </c>
      <c r="K8" s="1">
        <v>1</v>
      </c>
      <c r="L8" s="1">
        <v>2</v>
      </c>
      <c r="M8" s="1">
        <v>3</v>
      </c>
      <c r="N8" s="1">
        <v>23</v>
      </c>
      <c r="O8" s="2">
        <v>0.13500000000000001</v>
      </c>
      <c r="R8" s="1">
        <v>2</v>
      </c>
      <c r="S8" s="1">
        <v>3</v>
      </c>
      <c r="T8" s="1">
        <v>8.0999999999999989E-2</v>
      </c>
      <c r="U8" s="9">
        <v>1.8357142857142861</v>
      </c>
      <c r="V8" s="9">
        <v>0.94285714285714295</v>
      </c>
      <c r="W8" s="7">
        <v>3.2678571428571423</v>
      </c>
      <c r="X8" s="9">
        <v>1.0714285714285714</v>
      </c>
      <c r="Y8" s="33">
        <v>4.83</v>
      </c>
      <c r="AA8" s="1">
        <v>1.80098627152674</v>
      </c>
      <c r="AB8" s="1">
        <v>1.0505456002489499</v>
      </c>
      <c r="AC8" s="1">
        <v>3.3227889146634602</v>
      </c>
      <c r="AD8" s="1">
        <v>1.05293803574834</v>
      </c>
      <c r="AE8" s="33">
        <v>4.3365790000000004</v>
      </c>
      <c r="AU8" s="7">
        <f t="shared" si="0"/>
        <v>3.4728014187546119E-2</v>
      </c>
      <c r="AV8" s="1">
        <f t="shared" si="14"/>
        <v>3.4728014187546119E-2</v>
      </c>
      <c r="AW8" s="28">
        <f t="shared" si="15"/>
        <v>1.2060349694104045E-3</v>
      </c>
      <c r="AX8" s="30">
        <f t="shared" si="1"/>
        <v>1.9282775630547332E-2</v>
      </c>
      <c r="AY8" s="30">
        <f t="shared" si="2"/>
        <v>1.9282775630547332E-2</v>
      </c>
      <c r="BB8" s="7">
        <f t="shared" si="3"/>
        <v>-0.10768845739180699</v>
      </c>
      <c r="BC8" s="1">
        <f t="shared" si="16"/>
        <v>0.10768845739180699</v>
      </c>
      <c r="BD8" s="28">
        <f t="shared" si="17"/>
        <v>1.1596803855427031E-2</v>
      </c>
      <c r="BE8" s="30">
        <f t="shared" si="4"/>
        <v>0.10250717090841924</v>
      </c>
      <c r="BF8" s="30">
        <f t="shared" si="5"/>
        <v>-0.10250717090841924</v>
      </c>
      <c r="BI8" s="7">
        <f t="shared" si="18"/>
        <v>1.05293803574834</v>
      </c>
      <c r="BJ8" s="1">
        <f t="shared" si="19"/>
        <v>1.05293803574834</v>
      </c>
      <c r="BK8" s="28">
        <f t="shared" si="20"/>
        <v>1.1086785071255725</v>
      </c>
      <c r="BL8" s="30">
        <f t="shared" si="6"/>
        <v>0.31688381741666671</v>
      </c>
      <c r="BM8" s="30">
        <f t="shared" si="7"/>
        <v>0.31688381741666671</v>
      </c>
      <c r="BP8" s="7">
        <f t="shared" si="8"/>
        <v>1.8490535680231401E-2</v>
      </c>
      <c r="BQ8" s="1">
        <f t="shared" si="21"/>
        <v>1.8490535680231401E-2</v>
      </c>
      <c r="BR8" s="28">
        <f t="shared" si="22"/>
        <v>3.4189990974191055E-4</v>
      </c>
      <c r="BS8" s="30">
        <f t="shared" si="9"/>
        <v>1.7560896322915982E-2</v>
      </c>
      <c r="BT8" s="30">
        <f t="shared" si="10"/>
        <v>1.7560896322915982E-2</v>
      </c>
      <c r="BW8" s="7">
        <f t="shared" si="11"/>
        <v>0.49342099999999967</v>
      </c>
      <c r="BX8" s="1">
        <f t="shared" si="23"/>
        <v>0.49342099999999967</v>
      </c>
      <c r="BY8" s="36">
        <f t="shared" si="24"/>
        <v>0.24346428324099967</v>
      </c>
      <c r="BZ8" s="30">
        <f t="shared" si="12"/>
        <v>0.11378116252465356</v>
      </c>
      <c r="CA8" s="30">
        <f t="shared" si="13"/>
        <v>0.11378116252465356</v>
      </c>
    </row>
    <row r="9" spans="1:79" x14ac:dyDescent="0.15">
      <c r="A9" s="1">
        <v>1</v>
      </c>
      <c r="B9" s="1">
        <v>2</v>
      </c>
      <c r="C9" s="1">
        <v>4</v>
      </c>
      <c r="D9" s="1">
        <v>24</v>
      </c>
      <c r="E9" s="1">
        <v>8.5999999999999993E-2</v>
      </c>
      <c r="K9" s="1">
        <v>1</v>
      </c>
      <c r="L9" s="1">
        <v>2</v>
      </c>
      <c r="M9" s="1">
        <v>4</v>
      </c>
      <c r="N9" s="1">
        <v>24</v>
      </c>
      <c r="O9" s="2">
        <v>9.5000000000000001E-2</v>
      </c>
      <c r="R9" s="1">
        <v>2</v>
      </c>
      <c r="S9" s="1">
        <v>4</v>
      </c>
      <c r="T9" s="1">
        <v>8.5999999999999993E-2</v>
      </c>
      <c r="U9" s="9">
        <v>1.8142857142857145</v>
      </c>
      <c r="V9" s="9">
        <v>0.90714285714285725</v>
      </c>
      <c r="W9" s="7">
        <v>2.57</v>
      </c>
      <c r="X9" s="9">
        <v>1.0714285714285714</v>
      </c>
      <c r="Y9" s="33">
        <v>5.1239999999999997</v>
      </c>
      <c r="AA9" s="1">
        <v>2.0963178681317798</v>
      </c>
      <c r="AB9" s="1">
        <v>1.1413625126717599</v>
      </c>
      <c r="AC9" s="1">
        <v>2.7612986090405598</v>
      </c>
      <c r="AD9" s="1">
        <v>0.81190918110144605</v>
      </c>
      <c r="AE9" s="33">
        <v>5.089518</v>
      </c>
      <c r="AU9" s="7">
        <f t="shared" si="0"/>
        <v>-0.28203215384606528</v>
      </c>
      <c r="AV9" s="1">
        <f t="shared" si="14"/>
        <v>0.28203215384606528</v>
      </c>
      <c r="AW9" s="28">
        <f t="shared" si="15"/>
        <v>7.954213580305064E-2</v>
      </c>
      <c r="AX9" s="30">
        <f t="shared" si="1"/>
        <v>0.13453692215933355</v>
      </c>
      <c r="AY9" s="30">
        <f t="shared" si="2"/>
        <v>-0.13453692215933355</v>
      </c>
      <c r="BB9" s="7">
        <f t="shared" si="3"/>
        <v>-0.23421965552890267</v>
      </c>
      <c r="BC9" s="1">
        <f t="shared" si="16"/>
        <v>0.23421965552890267</v>
      </c>
      <c r="BD9" s="28">
        <f t="shared" si="17"/>
        <v>5.485884703607783E-2</v>
      </c>
      <c r="BE9" s="30">
        <f t="shared" si="4"/>
        <v>0.20521057326530664</v>
      </c>
      <c r="BF9" s="30">
        <f t="shared" si="5"/>
        <v>-0.20521057326530664</v>
      </c>
      <c r="BI9" s="7">
        <f t="shared" si="18"/>
        <v>0.81190918110144605</v>
      </c>
      <c r="BJ9" s="1">
        <f t="shared" si="19"/>
        <v>0.81190918110144605</v>
      </c>
      <c r="BK9" s="28">
        <f t="shared" si="20"/>
        <v>0.65919651835682069</v>
      </c>
      <c r="BL9" s="30">
        <f t="shared" si="6"/>
        <v>0.29403164816845068</v>
      </c>
      <c r="BM9" s="30">
        <f t="shared" si="7"/>
        <v>0.29403164816845068</v>
      </c>
      <c r="BP9" s="7">
        <f t="shared" si="8"/>
        <v>0.25951939032712534</v>
      </c>
      <c r="BQ9" s="1">
        <f t="shared" si="21"/>
        <v>0.25951939032712534</v>
      </c>
      <c r="BR9" s="28">
        <f t="shared" si="22"/>
        <v>6.7350313955762839E-2</v>
      </c>
      <c r="BS9" s="30">
        <f t="shared" si="9"/>
        <v>0.31964091103768294</v>
      </c>
      <c r="BT9" s="30">
        <f t="shared" si="10"/>
        <v>0.31964091103768294</v>
      </c>
      <c r="BW9" s="7">
        <f t="shared" si="11"/>
        <v>3.448199999999968E-2</v>
      </c>
      <c r="BX9" s="1">
        <f t="shared" si="23"/>
        <v>3.448199999999968E-2</v>
      </c>
      <c r="BY9" s="36">
        <f t="shared" si="24"/>
        <v>1.189008323999978E-3</v>
      </c>
      <c r="BZ9" s="30">
        <f t="shared" si="12"/>
        <v>6.7751012964291863E-3</v>
      </c>
      <c r="CA9" s="30">
        <f t="shared" si="13"/>
        <v>6.7751012964291863E-3</v>
      </c>
    </row>
    <row r="10" spans="1:79" x14ac:dyDescent="0.15">
      <c r="A10" s="1">
        <v>1</v>
      </c>
      <c r="B10" s="1">
        <v>3</v>
      </c>
      <c r="C10" s="1">
        <v>1</v>
      </c>
      <c r="D10" s="1">
        <v>31</v>
      </c>
      <c r="E10" s="1">
        <v>6.8000000000000005E-2</v>
      </c>
      <c r="K10" s="1">
        <v>1</v>
      </c>
      <c r="L10" s="1">
        <v>3</v>
      </c>
      <c r="M10" s="1">
        <v>1</v>
      </c>
      <c r="N10" s="1">
        <v>31</v>
      </c>
      <c r="O10" s="2">
        <v>0.13500000000000001</v>
      </c>
      <c r="R10" s="1">
        <v>3</v>
      </c>
      <c r="S10" s="1">
        <v>1</v>
      </c>
      <c r="T10" s="1">
        <v>6.8000000000000005E-2</v>
      </c>
      <c r="U10" s="9">
        <v>1.4642857142857142</v>
      </c>
      <c r="V10" s="9">
        <v>0.8928571428571429</v>
      </c>
      <c r="W10" s="7">
        <v>2.3964285714285718</v>
      </c>
      <c r="X10" s="9">
        <v>0.78571428571428581</v>
      </c>
      <c r="Y10" s="33">
        <v>3.024</v>
      </c>
      <c r="AA10" s="1">
        <v>1.58132259067626</v>
      </c>
      <c r="AB10" s="1">
        <v>0.94012098023063695</v>
      </c>
      <c r="AC10" s="1">
        <v>2.3742635182224698</v>
      </c>
      <c r="AD10" s="1">
        <v>0.76655432395109702</v>
      </c>
      <c r="AE10" s="33">
        <v>4.4613829999999997</v>
      </c>
      <c r="AU10" s="7">
        <f t="shared" si="0"/>
        <v>-0.11703687639054583</v>
      </c>
      <c r="AV10" s="1">
        <f t="shared" si="14"/>
        <v>0.11703687639054583</v>
      </c>
      <c r="AW10" s="28">
        <f t="shared" si="15"/>
        <v>1.3697630435255903E-2</v>
      </c>
      <c r="AX10" s="30">
        <f t="shared" si="1"/>
        <v>7.4012018218556186E-2</v>
      </c>
      <c r="AY10" s="30">
        <f t="shared" si="2"/>
        <v>-7.4012018218556186E-2</v>
      </c>
      <c r="BB10" s="7">
        <f t="shared" si="3"/>
        <v>-4.7263837373494044E-2</v>
      </c>
      <c r="BC10" s="1">
        <f t="shared" si="16"/>
        <v>4.7263837373494044E-2</v>
      </c>
      <c r="BD10" s="28">
        <f t="shared" si="17"/>
        <v>2.2338703232680922E-3</v>
      </c>
      <c r="BE10" s="30">
        <f t="shared" si="4"/>
        <v>5.0274207647082778E-2</v>
      </c>
      <c r="BF10" s="30">
        <f t="shared" si="5"/>
        <v>-5.0274207647082778E-2</v>
      </c>
      <c r="BI10" s="7">
        <f t="shared" si="18"/>
        <v>0.76655432395109702</v>
      </c>
      <c r="BJ10" s="1">
        <f t="shared" si="19"/>
        <v>0.76655432395109702</v>
      </c>
      <c r="BK10" s="28">
        <f t="shared" si="20"/>
        <v>0.58760553156812334</v>
      </c>
      <c r="BL10" s="30">
        <f t="shared" si="6"/>
        <v>0.32285983340425078</v>
      </c>
      <c r="BM10" s="30">
        <f t="shared" si="7"/>
        <v>0.32285983340425078</v>
      </c>
      <c r="BP10" s="7">
        <f t="shared" si="8"/>
        <v>1.9159961763188793E-2</v>
      </c>
      <c r="BQ10" s="1">
        <f t="shared" si="21"/>
        <v>1.9159961763188793E-2</v>
      </c>
      <c r="BR10" s="28">
        <f t="shared" si="22"/>
        <v>3.6710413476685662E-4</v>
      </c>
      <c r="BS10" s="30">
        <f t="shared" si="9"/>
        <v>2.4994917078324536E-2</v>
      </c>
      <c r="BT10" s="30">
        <f t="shared" si="10"/>
        <v>2.4994917078324536E-2</v>
      </c>
      <c r="BW10" s="7">
        <f t="shared" si="11"/>
        <v>-1.4373829999999996</v>
      </c>
      <c r="BX10" s="1">
        <f t="shared" si="23"/>
        <v>1.4373829999999996</v>
      </c>
      <c r="BY10" s="36">
        <f t="shared" si="24"/>
        <v>2.066069888688999</v>
      </c>
      <c r="BZ10" s="30">
        <f t="shared" si="12"/>
        <v>0.32218327814491599</v>
      </c>
      <c r="CA10" s="30">
        <f t="shared" si="13"/>
        <v>-0.32218327814491599</v>
      </c>
    </row>
    <row r="11" spans="1:79" x14ac:dyDescent="0.15">
      <c r="A11" s="1">
        <v>1</v>
      </c>
      <c r="B11" s="1">
        <v>3</v>
      </c>
      <c r="C11" s="1">
        <v>2</v>
      </c>
      <c r="D11" s="1">
        <v>32</v>
      </c>
      <c r="E11" s="1">
        <v>7.2000000000000008E-2</v>
      </c>
      <c r="K11" s="1">
        <v>1</v>
      </c>
      <c r="L11" s="1">
        <v>3</v>
      </c>
      <c r="M11" s="1">
        <v>2</v>
      </c>
      <c r="N11" s="1">
        <v>32</v>
      </c>
      <c r="O11" s="2">
        <v>2.4999999999999998E-2</v>
      </c>
      <c r="R11" s="1">
        <v>3</v>
      </c>
      <c r="S11" s="1">
        <v>2</v>
      </c>
      <c r="T11" s="1">
        <v>7.2000000000000008E-2</v>
      </c>
      <c r="U11" s="9">
        <v>1.9078571428571431</v>
      </c>
      <c r="V11" s="9">
        <v>1.0214285714285714</v>
      </c>
      <c r="W11" s="7">
        <v>2.2439285714285715</v>
      </c>
      <c r="X11" s="9">
        <v>0.73571428571428577</v>
      </c>
      <c r="Y11" s="33">
        <v>4.2210000000000001</v>
      </c>
      <c r="AA11" s="1">
        <v>2.00590214779618</v>
      </c>
      <c r="AB11" s="1">
        <v>1.03023371807845</v>
      </c>
      <c r="AC11" s="1">
        <v>2.3408057115685201</v>
      </c>
      <c r="AD11" s="1">
        <v>0.79002571827014201</v>
      </c>
      <c r="AE11" s="33">
        <v>6.6255689999999996</v>
      </c>
      <c r="AU11" s="7">
        <f t="shared" si="0"/>
        <v>-9.8045004939036895E-2</v>
      </c>
      <c r="AV11" s="1">
        <f t="shared" si="14"/>
        <v>9.8045004939036895E-2</v>
      </c>
      <c r="AW11" s="28">
        <f t="shared" si="15"/>
        <v>9.6128229934957683E-3</v>
      </c>
      <c r="AX11" s="30">
        <f t="shared" si="1"/>
        <v>4.8878259114860503E-2</v>
      </c>
      <c r="AY11" s="30">
        <f t="shared" si="2"/>
        <v>-4.8878259114860503E-2</v>
      </c>
      <c r="BB11" s="7">
        <f t="shared" si="3"/>
        <v>-8.8051466498786368E-3</v>
      </c>
      <c r="BC11" s="1">
        <f t="shared" si="16"/>
        <v>8.8051466498786368E-3</v>
      </c>
      <c r="BD11" s="28">
        <f t="shared" si="17"/>
        <v>7.7530607525868979E-5</v>
      </c>
      <c r="BE11" s="30">
        <f t="shared" si="4"/>
        <v>8.5467467190858768E-3</v>
      </c>
      <c r="BF11" s="30">
        <f t="shared" si="5"/>
        <v>-8.5467467190858768E-3</v>
      </c>
      <c r="BI11" s="7">
        <f t="shared" si="18"/>
        <v>0.79002571827014201</v>
      </c>
      <c r="BJ11" s="1">
        <f t="shared" si="19"/>
        <v>0.79002571827014201</v>
      </c>
      <c r="BK11" s="28">
        <f t="shared" si="20"/>
        <v>0.62414063552825383</v>
      </c>
      <c r="BL11" s="30">
        <f t="shared" si="6"/>
        <v>0.3375016193636865</v>
      </c>
      <c r="BM11" s="30">
        <f t="shared" si="7"/>
        <v>0.3375016193636865</v>
      </c>
      <c r="BP11" s="7">
        <f t="shared" si="8"/>
        <v>-5.4311432555856243E-2</v>
      </c>
      <c r="BQ11" s="1">
        <f t="shared" si="21"/>
        <v>5.4311432555856243E-2</v>
      </c>
      <c r="BR11" s="28">
        <f t="shared" si="22"/>
        <v>2.9497317062693214E-3</v>
      </c>
      <c r="BS11" s="30">
        <f t="shared" si="9"/>
        <v>6.8746410781129724E-2</v>
      </c>
      <c r="BT11" s="30">
        <f t="shared" si="10"/>
        <v>-6.8746410781129724E-2</v>
      </c>
      <c r="BW11" s="7">
        <f t="shared" si="11"/>
        <v>-2.4045689999999995</v>
      </c>
      <c r="BX11" s="1">
        <f t="shared" si="23"/>
        <v>2.4045689999999995</v>
      </c>
      <c r="BY11" s="36">
        <f t="shared" si="24"/>
        <v>5.7819520757609979</v>
      </c>
      <c r="BZ11" s="30">
        <f t="shared" si="12"/>
        <v>0.36292264105920558</v>
      </c>
      <c r="CA11" s="30">
        <f t="shared" si="13"/>
        <v>-0.36292264105920558</v>
      </c>
    </row>
    <row r="12" spans="1:79" x14ac:dyDescent="0.15">
      <c r="A12" s="1">
        <v>1</v>
      </c>
      <c r="B12" s="1">
        <v>3</v>
      </c>
      <c r="C12" s="1">
        <v>3</v>
      </c>
      <c r="D12" s="1">
        <v>33</v>
      </c>
      <c r="E12" s="1">
        <v>6.7000000000000004E-2</v>
      </c>
      <c r="K12" s="1">
        <v>1</v>
      </c>
      <c r="L12" s="1">
        <v>3</v>
      </c>
      <c r="M12" s="1">
        <v>3</v>
      </c>
      <c r="N12" s="1">
        <v>33</v>
      </c>
      <c r="O12" s="2">
        <v>9.5000000000000001E-2</v>
      </c>
      <c r="R12" s="1">
        <v>3</v>
      </c>
      <c r="S12" s="1">
        <v>3</v>
      </c>
      <c r="T12" s="1">
        <v>6.7000000000000004E-2</v>
      </c>
      <c r="U12" s="9">
        <v>1.8978571428571429</v>
      </c>
      <c r="V12" s="9">
        <v>0.85714285714285721</v>
      </c>
      <c r="W12" s="7">
        <v>2.4399999999999995</v>
      </c>
      <c r="X12" s="9">
        <v>0.79999999999999993</v>
      </c>
      <c r="Y12" s="33">
        <v>2.6040000000000001</v>
      </c>
      <c r="AA12" s="1">
        <v>1.9507113860123899</v>
      </c>
      <c r="AB12" s="1">
        <v>0.91111814985752304</v>
      </c>
      <c r="AC12" s="1">
        <v>2.4912276094725998</v>
      </c>
      <c r="AD12" s="1">
        <v>0.74909099015226399</v>
      </c>
      <c r="AE12" s="33">
        <v>5.2719240000000003</v>
      </c>
      <c r="AU12" s="7">
        <f t="shared" si="0"/>
        <v>-5.2854243155247005E-2</v>
      </c>
      <c r="AV12" s="1">
        <f t="shared" si="14"/>
        <v>5.2854243155247005E-2</v>
      </c>
      <c r="AW12" s="28">
        <f t="shared" si="15"/>
        <v>2.793571019513975E-3</v>
      </c>
      <c r="AX12" s="30">
        <f t="shared" si="1"/>
        <v>2.7094855514885122E-2</v>
      </c>
      <c r="AY12" s="30">
        <f t="shared" si="2"/>
        <v>-2.7094855514885122E-2</v>
      </c>
      <c r="BB12" s="7">
        <f t="shared" si="3"/>
        <v>-5.3975292714665835E-2</v>
      </c>
      <c r="BC12" s="1">
        <f t="shared" si="16"/>
        <v>5.3975292714665835E-2</v>
      </c>
      <c r="BD12" s="28">
        <f t="shared" si="17"/>
        <v>2.9133322236338586E-3</v>
      </c>
      <c r="BE12" s="30">
        <f t="shared" si="4"/>
        <v>5.9240717269331396E-2</v>
      </c>
      <c r="BF12" s="30">
        <f t="shared" si="5"/>
        <v>-5.9240717269331396E-2</v>
      </c>
      <c r="BI12" s="7">
        <f t="shared" si="18"/>
        <v>0.74909099015226399</v>
      </c>
      <c r="BJ12" s="1">
        <f t="shared" si="19"/>
        <v>0.74909099015226399</v>
      </c>
      <c r="BK12" s="28">
        <f t="shared" si="20"/>
        <v>0.56113731152729929</v>
      </c>
      <c r="BL12" s="30">
        <f t="shared" si="6"/>
        <v>0.30069150940039907</v>
      </c>
      <c r="BM12" s="30">
        <f t="shared" si="7"/>
        <v>0.30069150940039907</v>
      </c>
      <c r="BP12" s="7">
        <f t="shared" si="8"/>
        <v>5.0909009847735942E-2</v>
      </c>
      <c r="BQ12" s="1">
        <f t="shared" si="21"/>
        <v>5.0909009847735942E-2</v>
      </c>
      <c r="BR12" s="28">
        <f t="shared" si="22"/>
        <v>2.5917272836768752E-3</v>
      </c>
      <c r="BS12" s="30">
        <f t="shared" si="9"/>
        <v>6.7961049481302563E-2</v>
      </c>
      <c r="BT12" s="30">
        <f t="shared" si="10"/>
        <v>6.7961049481302563E-2</v>
      </c>
      <c r="BW12" s="7">
        <f t="shared" si="11"/>
        <v>-2.6679240000000002</v>
      </c>
      <c r="BX12" s="1">
        <f t="shared" si="23"/>
        <v>2.6679240000000002</v>
      </c>
      <c r="BY12" s="36">
        <f t="shared" si="24"/>
        <v>7.117818469776001</v>
      </c>
      <c r="BZ12" s="30">
        <f t="shared" si="12"/>
        <v>0.50606268223897011</v>
      </c>
      <c r="CA12" s="30">
        <f t="shared" si="13"/>
        <v>-0.50606268223897011</v>
      </c>
    </row>
    <row r="13" spans="1:79" x14ac:dyDescent="0.15">
      <c r="A13" s="1">
        <v>1</v>
      </c>
      <c r="B13" s="1">
        <v>3</v>
      </c>
      <c r="C13" s="1">
        <v>4</v>
      </c>
      <c r="D13" s="1">
        <v>34</v>
      </c>
      <c r="E13" s="1">
        <v>6.5000000000000002E-2</v>
      </c>
      <c r="K13" s="1">
        <v>1</v>
      </c>
      <c r="L13" s="1">
        <v>3</v>
      </c>
      <c r="M13" s="1">
        <v>4</v>
      </c>
      <c r="N13" s="1">
        <v>34</v>
      </c>
      <c r="O13" s="2">
        <v>7.4999999999999997E-2</v>
      </c>
      <c r="R13" s="1">
        <v>3</v>
      </c>
      <c r="S13" s="1">
        <v>4</v>
      </c>
      <c r="T13" s="1">
        <v>6.5000000000000002E-2</v>
      </c>
      <c r="U13" s="9">
        <v>1.9571428571428575</v>
      </c>
      <c r="V13" s="9">
        <v>1.3357142857142859</v>
      </c>
      <c r="W13" s="7">
        <v>2.3964285714285718</v>
      </c>
      <c r="X13" s="9">
        <v>0.78571428571428581</v>
      </c>
      <c r="Y13" s="33">
        <v>3.6539999999999999</v>
      </c>
      <c r="AA13" s="1">
        <v>1.97233414645464</v>
      </c>
      <c r="AB13" s="1">
        <v>1.20168160638637</v>
      </c>
      <c r="AC13" s="1">
        <v>2.2419115718959102</v>
      </c>
      <c r="AD13" s="1">
        <v>0.739979948038057</v>
      </c>
      <c r="AE13" s="33">
        <v>5.6915950000000004</v>
      </c>
      <c r="AU13" s="7">
        <f t="shared" si="0"/>
        <v>-1.5191289311782485E-2</v>
      </c>
      <c r="AV13" s="1">
        <f t="shared" si="14"/>
        <v>1.5191289311782485E-2</v>
      </c>
      <c r="AW13" s="28">
        <f t="shared" si="15"/>
        <v>2.3077527095427677E-4</v>
      </c>
      <c r="AX13" s="30">
        <f t="shared" si="1"/>
        <v>7.7021884649158033E-3</v>
      </c>
      <c r="AY13" s="30">
        <f t="shared" si="2"/>
        <v>-7.7021884649158033E-3</v>
      </c>
      <c r="BB13" s="7">
        <f t="shared" si="3"/>
        <v>0.13403267932791585</v>
      </c>
      <c r="BC13" s="1">
        <f t="shared" si="16"/>
        <v>0.13403267932791585</v>
      </c>
      <c r="BD13" s="28">
        <f t="shared" si="17"/>
        <v>1.7964759127819922E-2</v>
      </c>
      <c r="BE13" s="30">
        <f t="shared" si="4"/>
        <v>0.11153759749304265</v>
      </c>
      <c r="BF13" s="30">
        <f t="shared" si="5"/>
        <v>0.11153759749304265</v>
      </c>
      <c r="BI13" s="7">
        <f t="shared" si="18"/>
        <v>0.739979948038057</v>
      </c>
      <c r="BJ13" s="1">
        <f t="shared" si="19"/>
        <v>0.739979948038057</v>
      </c>
      <c r="BK13" s="28">
        <f t="shared" si="20"/>
        <v>0.54757032349840551</v>
      </c>
      <c r="BL13" s="30">
        <f t="shared" si="6"/>
        <v>0.33006651882004451</v>
      </c>
      <c r="BM13" s="30">
        <f t="shared" si="7"/>
        <v>0.33006651882004451</v>
      </c>
      <c r="BP13" s="7">
        <f t="shared" si="8"/>
        <v>4.5734337676228809E-2</v>
      </c>
      <c r="BQ13" s="1">
        <f t="shared" si="21"/>
        <v>4.5734337676228809E-2</v>
      </c>
      <c r="BR13" s="28">
        <f t="shared" si="22"/>
        <v>2.0916296426833217E-3</v>
      </c>
      <c r="BS13" s="30">
        <f t="shared" si="9"/>
        <v>6.1804833762707179E-2</v>
      </c>
      <c r="BT13" s="30">
        <f t="shared" si="10"/>
        <v>6.1804833762707179E-2</v>
      </c>
      <c r="BW13" s="7">
        <f t="shared" si="11"/>
        <v>-2.0375950000000005</v>
      </c>
      <c r="BX13" s="1">
        <f t="shared" si="23"/>
        <v>2.0375950000000005</v>
      </c>
      <c r="BY13" s="36">
        <f t="shared" si="24"/>
        <v>4.1517933840250016</v>
      </c>
      <c r="BZ13" s="30">
        <f t="shared" si="12"/>
        <v>0.35800070103371734</v>
      </c>
      <c r="CA13" s="30">
        <f t="shared" si="13"/>
        <v>-0.35800070103371734</v>
      </c>
    </row>
    <row r="14" spans="1:79" x14ac:dyDescent="0.15">
      <c r="A14" s="1">
        <v>1</v>
      </c>
      <c r="B14" s="1">
        <v>4</v>
      </c>
      <c r="C14" s="1">
        <v>1</v>
      </c>
      <c r="D14" s="1">
        <v>41</v>
      </c>
      <c r="E14" s="1">
        <v>6.3E-2</v>
      </c>
      <c r="K14" s="1">
        <v>1</v>
      </c>
      <c r="L14" s="1">
        <v>4</v>
      </c>
      <c r="M14" s="1">
        <v>1</v>
      </c>
      <c r="N14" s="1">
        <v>41</v>
      </c>
      <c r="O14" s="2">
        <v>0.125</v>
      </c>
      <c r="R14" s="1">
        <v>4</v>
      </c>
      <c r="S14" s="1">
        <v>1</v>
      </c>
      <c r="T14" s="1">
        <v>6.3E-2</v>
      </c>
      <c r="U14" s="9">
        <v>1.8357142857142861</v>
      </c>
      <c r="V14" s="9">
        <v>1.142857142857143</v>
      </c>
      <c r="W14" s="7">
        <v>3.2678571428571423</v>
      </c>
      <c r="X14" s="9">
        <v>1.0714285714285714</v>
      </c>
      <c r="Y14" s="33">
        <v>4.7039999999999997</v>
      </c>
      <c r="AA14" s="1">
        <v>1.7895356388521599</v>
      </c>
      <c r="AB14" s="1">
        <v>1.1164646851898701</v>
      </c>
      <c r="AC14" s="1">
        <v>3.2186832696815602</v>
      </c>
      <c r="AD14" s="1">
        <v>1.1210937645322201</v>
      </c>
      <c r="AE14" s="33">
        <v>4.7096200000000001</v>
      </c>
      <c r="AU14" s="7">
        <f t="shared" si="0"/>
        <v>4.6178646862126138E-2</v>
      </c>
      <c r="AV14" s="1">
        <f t="shared" si="14"/>
        <v>4.6178646862126138E-2</v>
      </c>
      <c r="AW14" s="28">
        <f t="shared" si="15"/>
        <v>2.1324674260169521E-3</v>
      </c>
      <c r="AX14" s="30">
        <f t="shared" si="1"/>
        <v>2.5804821015884293E-2</v>
      </c>
      <c r="AY14" s="30">
        <f t="shared" si="2"/>
        <v>2.5804821015884293E-2</v>
      </c>
      <c r="BB14" s="7">
        <f t="shared" si="3"/>
        <v>2.6392457667272939E-2</v>
      </c>
      <c r="BC14" s="1">
        <f t="shared" si="16"/>
        <v>2.6392457667272939E-2</v>
      </c>
      <c r="BD14" s="28">
        <f t="shared" si="17"/>
        <v>6.9656182171879419E-4</v>
      </c>
      <c r="BE14" s="30">
        <f t="shared" si="4"/>
        <v>2.3639312570629623E-2</v>
      </c>
      <c r="BF14" s="30">
        <f t="shared" si="5"/>
        <v>2.3639312570629623E-2</v>
      </c>
      <c r="BI14" s="7">
        <f t="shared" si="18"/>
        <v>1.1210937645322201</v>
      </c>
      <c r="BJ14" s="1">
        <f t="shared" si="19"/>
        <v>1.1210937645322201</v>
      </c>
      <c r="BK14" s="28">
        <f t="shared" si="20"/>
        <v>1.2568512288730249</v>
      </c>
      <c r="BL14" s="30">
        <f t="shared" si="6"/>
        <v>0.34830819642689953</v>
      </c>
      <c r="BM14" s="30">
        <f t="shared" si="7"/>
        <v>0.34830819642689953</v>
      </c>
      <c r="BP14" s="7">
        <f t="shared" si="8"/>
        <v>-4.9665193103648697E-2</v>
      </c>
      <c r="BQ14" s="1">
        <f t="shared" si="21"/>
        <v>4.9665193103648697E-2</v>
      </c>
      <c r="BR14" s="28">
        <f t="shared" si="22"/>
        <v>2.4666314060227141E-3</v>
      </c>
      <c r="BS14" s="30">
        <f t="shared" si="9"/>
        <v>4.4300659476392376E-2</v>
      </c>
      <c r="BT14" s="30">
        <f t="shared" si="10"/>
        <v>-4.4300659476392376E-2</v>
      </c>
      <c r="BW14" s="7">
        <f t="shared" si="11"/>
        <v>-5.6200000000004025E-3</v>
      </c>
      <c r="BX14" s="1">
        <f t="shared" si="23"/>
        <v>5.6200000000004025E-3</v>
      </c>
      <c r="BY14" s="36">
        <f t="shared" si="24"/>
        <v>3.1584400000004522E-5</v>
      </c>
      <c r="BZ14" s="30">
        <f t="shared" si="12"/>
        <v>1.1933022197120791E-3</v>
      </c>
      <c r="CA14" s="30">
        <f t="shared" si="13"/>
        <v>-1.1933022197120791E-3</v>
      </c>
    </row>
    <row r="15" spans="1:79" x14ac:dyDescent="0.15">
      <c r="A15" s="1">
        <v>1</v>
      </c>
      <c r="B15" s="1">
        <v>4</v>
      </c>
      <c r="C15" s="1">
        <v>2</v>
      </c>
      <c r="D15" s="1">
        <v>42</v>
      </c>
      <c r="E15" s="1">
        <v>7.4999999999999997E-2</v>
      </c>
      <c r="K15" s="1">
        <v>1</v>
      </c>
      <c r="L15" s="1">
        <v>4</v>
      </c>
      <c r="M15" s="1">
        <v>2</v>
      </c>
      <c r="N15" s="1">
        <v>42</v>
      </c>
      <c r="O15" s="2">
        <v>0.125</v>
      </c>
      <c r="R15" s="1">
        <v>4</v>
      </c>
      <c r="S15" s="1">
        <v>2</v>
      </c>
      <c r="T15" s="1">
        <v>7.4999999999999997E-2</v>
      </c>
      <c r="U15" s="9">
        <v>1.6285714285714288</v>
      </c>
      <c r="V15" s="9">
        <v>1.142857142857143</v>
      </c>
      <c r="W15" s="7">
        <v>2.92</v>
      </c>
      <c r="X15" s="9">
        <v>1.2857142857142858</v>
      </c>
      <c r="Y15" s="33">
        <v>4.83</v>
      </c>
      <c r="AA15" s="1">
        <v>1.71198264732109</v>
      </c>
      <c r="AB15" s="1">
        <v>1.1589045702626</v>
      </c>
      <c r="AC15" s="1">
        <v>2.97092385466572</v>
      </c>
      <c r="AD15" s="1">
        <v>0.893780834359858</v>
      </c>
      <c r="AE15" s="33">
        <v>4.5944159999999998</v>
      </c>
      <c r="AU15" s="7">
        <f t="shared" si="0"/>
        <v>-8.3411218749661176E-2</v>
      </c>
      <c r="AV15" s="1">
        <f t="shared" si="14"/>
        <v>8.3411218749661176E-2</v>
      </c>
      <c r="AW15" s="28">
        <f t="shared" si="15"/>
        <v>6.9574314133038278E-3</v>
      </c>
      <c r="AX15" s="30">
        <f t="shared" si="1"/>
        <v>4.8722000120844114E-2</v>
      </c>
      <c r="AY15" s="30">
        <f t="shared" si="2"/>
        <v>-4.8722000120844114E-2</v>
      </c>
      <c r="BB15" s="7">
        <f t="shared" si="3"/>
        <v>-1.6047427405456949E-2</v>
      </c>
      <c r="BC15" s="1">
        <f t="shared" si="16"/>
        <v>1.6047427405456949E-2</v>
      </c>
      <c r="BD15" s="28">
        <f t="shared" si="17"/>
        <v>2.5751992633341075E-4</v>
      </c>
      <c r="BE15" s="30">
        <f t="shared" si="4"/>
        <v>1.384706542474046E-2</v>
      </c>
      <c r="BF15" s="30">
        <f t="shared" si="5"/>
        <v>-1.384706542474046E-2</v>
      </c>
      <c r="BI15" s="7">
        <f t="shared" si="18"/>
        <v>0.893780834359858</v>
      </c>
      <c r="BJ15" s="1">
        <f t="shared" si="19"/>
        <v>0.893780834359858</v>
      </c>
      <c r="BK15" s="28">
        <f t="shared" si="20"/>
        <v>0.79884417986900391</v>
      </c>
      <c r="BL15" s="30">
        <f t="shared" si="6"/>
        <v>0.30084272707165149</v>
      </c>
      <c r="BM15" s="30">
        <f t="shared" si="7"/>
        <v>0.30084272707165149</v>
      </c>
      <c r="BP15" s="7">
        <f t="shared" si="8"/>
        <v>0.39193345135442781</v>
      </c>
      <c r="BQ15" s="1">
        <f t="shared" si="21"/>
        <v>0.39193345135442781</v>
      </c>
      <c r="BR15" s="28">
        <f t="shared" si="22"/>
        <v>0.15361183029059364</v>
      </c>
      <c r="BS15" s="30">
        <f t="shared" si="9"/>
        <v>0.43851180992836752</v>
      </c>
      <c r="BT15" s="30">
        <f t="shared" si="10"/>
        <v>0.43851180992836752</v>
      </c>
      <c r="BW15" s="7">
        <f t="shared" si="11"/>
        <v>0.23558400000000024</v>
      </c>
      <c r="BX15" s="1">
        <f t="shared" si="23"/>
        <v>0.23558400000000024</v>
      </c>
      <c r="BY15" s="36">
        <f t="shared" si="24"/>
        <v>5.5499821056000112E-2</v>
      </c>
      <c r="BZ15" s="30">
        <f t="shared" si="12"/>
        <v>5.1276157840300103E-2</v>
      </c>
      <c r="CA15" s="30">
        <f t="shared" si="13"/>
        <v>5.1276157840300103E-2</v>
      </c>
    </row>
    <row r="16" spans="1:79" x14ac:dyDescent="0.15">
      <c r="A16" s="1">
        <v>1</v>
      </c>
      <c r="B16" s="1">
        <v>4</v>
      </c>
      <c r="C16" s="1">
        <v>3</v>
      </c>
      <c r="D16" s="1">
        <v>43</v>
      </c>
      <c r="E16" s="1">
        <v>6.8000000000000005E-2</v>
      </c>
      <c r="K16" s="1">
        <v>1</v>
      </c>
      <c r="L16" s="1">
        <v>4</v>
      </c>
      <c r="M16" s="1">
        <v>3</v>
      </c>
      <c r="N16" s="1">
        <v>43</v>
      </c>
      <c r="O16" s="2">
        <v>0.125</v>
      </c>
      <c r="R16" s="1">
        <v>4</v>
      </c>
      <c r="S16" s="1">
        <v>3</v>
      </c>
      <c r="T16" s="1">
        <v>6.8000000000000005E-2</v>
      </c>
      <c r="U16" s="9">
        <v>2.035714285714286</v>
      </c>
      <c r="V16" s="9">
        <v>0.86428571428571432</v>
      </c>
      <c r="W16" s="7">
        <v>2.8321428571428573</v>
      </c>
      <c r="X16" s="9">
        <v>0.92857142857142871</v>
      </c>
      <c r="Y16" s="33">
        <v>5.1239999999999997</v>
      </c>
      <c r="AA16" s="1">
        <v>1.97148679353441</v>
      </c>
      <c r="AB16" s="1">
        <v>0.91111283243660901</v>
      </c>
      <c r="AC16" s="1">
        <v>2.7784287901420699</v>
      </c>
      <c r="AD16" s="1">
        <v>0.98094309534670898</v>
      </c>
      <c r="AE16" s="33">
        <v>4.6616179999999998</v>
      </c>
      <c r="AU16" s="7">
        <f t="shared" si="0"/>
        <v>6.4227492179876E-2</v>
      </c>
      <c r="AV16" s="1">
        <f t="shared" si="14"/>
        <v>6.4227492179876E-2</v>
      </c>
      <c r="AW16" s="28">
        <f t="shared" si="15"/>
        <v>4.1251707517160324E-3</v>
      </c>
      <c r="AX16" s="30">
        <f t="shared" si="1"/>
        <v>3.2578200569495716E-2</v>
      </c>
      <c r="AY16" s="30">
        <f t="shared" si="2"/>
        <v>3.2578200569495716E-2</v>
      </c>
      <c r="BB16" s="7">
        <f t="shared" si="3"/>
        <v>-4.6827118150894687E-2</v>
      </c>
      <c r="BC16" s="1">
        <f t="shared" si="16"/>
        <v>4.6827118150894687E-2</v>
      </c>
      <c r="BD16" s="28">
        <f t="shared" si="17"/>
        <v>2.1927789943178505E-3</v>
      </c>
      <c r="BE16" s="30">
        <f t="shared" si="4"/>
        <v>5.1395520383204239E-2</v>
      </c>
      <c r="BF16" s="30">
        <f t="shared" si="5"/>
        <v>-5.1395520383204239E-2</v>
      </c>
      <c r="BI16" s="7">
        <f t="shared" si="18"/>
        <v>0.98094309534670898</v>
      </c>
      <c r="BJ16" s="1">
        <f t="shared" si="19"/>
        <v>0.98094309534670898</v>
      </c>
      <c r="BK16" s="28">
        <f t="shared" si="20"/>
        <v>0.9622493563083826</v>
      </c>
      <c r="BL16" s="30">
        <f t="shared" si="6"/>
        <v>0.35305677036860472</v>
      </c>
      <c r="BM16" s="30">
        <f t="shared" si="7"/>
        <v>0.35305677036860472</v>
      </c>
      <c r="BP16" s="7">
        <f t="shared" si="8"/>
        <v>-5.2371666775280268E-2</v>
      </c>
      <c r="BQ16" s="1">
        <f t="shared" si="21"/>
        <v>5.2371666775280268E-2</v>
      </c>
      <c r="BR16" s="28">
        <f t="shared" si="22"/>
        <v>2.7427914808209951E-3</v>
      </c>
      <c r="BS16" s="30">
        <f t="shared" si="9"/>
        <v>5.3389097720056622E-2</v>
      </c>
      <c r="BT16" s="30">
        <f t="shared" si="10"/>
        <v>-5.3389097720056622E-2</v>
      </c>
      <c r="BW16" s="7">
        <f t="shared" si="11"/>
        <v>0.46238199999999985</v>
      </c>
      <c r="BX16" s="1">
        <f t="shared" si="23"/>
        <v>0.46238199999999985</v>
      </c>
      <c r="BY16" s="36">
        <f t="shared" si="24"/>
        <v>0.21379711392399986</v>
      </c>
      <c r="BZ16" s="30">
        <f t="shared" si="12"/>
        <v>9.918916565020984E-2</v>
      </c>
      <c r="CA16" s="30">
        <f t="shared" si="13"/>
        <v>9.918916565020984E-2</v>
      </c>
    </row>
    <row r="17" spans="1:79" x14ac:dyDescent="0.15">
      <c r="A17" s="1">
        <v>1</v>
      </c>
      <c r="B17" s="1">
        <v>4</v>
      </c>
      <c r="C17" s="1">
        <v>4</v>
      </c>
      <c r="D17" s="1">
        <v>44</v>
      </c>
      <c r="E17" s="1">
        <v>0.05</v>
      </c>
      <c r="G17" s="6"/>
      <c r="K17" s="1">
        <v>1</v>
      </c>
      <c r="L17" s="1">
        <v>4</v>
      </c>
      <c r="M17" s="1">
        <v>4</v>
      </c>
      <c r="N17" s="1">
        <v>44</v>
      </c>
      <c r="O17" s="2">
        <v>8.5000000000000006E-2</v>
      </c>
      <c r="R17" s="1">
        <v>4</v>
      </c>
      <c r="S17" s="1">
        <v>4</v>
      </c>
      <c r="T17" s="1">
        <v>0.05</v>
      </c>
      <c r="U17" s="9">
        <v>1.5071428571428576</v>
      </c>
      <c r="V17" s="9">
        <v>1.3571428571428572</v>
      </c>
      <c r="W17" s="7">
        <v>2.68</v>
      </c>
      <c r="X17" s="9">
        <v>0.7142857142857143</v>
      </c>
      <c r="Y17" s="33">
        <v>4.7039999999999997</v>
      </c>
      <c r="AA17" s="1">
        <v>1.5618391686556701</v>
      </c>
      <c r="AB17" s="1">
        <v>1.3401069991175301</v>
      </c>
      <c r="AC17" s="1">
        <v>2.7304708811626002</v>
      </c>
      <c r="AD17" s="1">
        <v>0.800003187942116</v>
      </c>
      <c r="AE17" s="33">
        <v>5.6353650000000002</v>
      </c>
      <c r="AU17" s="7">
        <f t="shared" si="0"/>
        <v>-5.4696311512812512E-2</v>
      </c>
      <c r="AV17" s="1">
        <f t="shared" si="14"/>
        <v>5.4696311512812512E-2</v>
      </c>
      <c r="AW17" s="28">
        <f t="shared" si="15"/>
        <v>2.9916864931066266E-3</v>
      </c>
      <c r="AX17" s="30">
        <f t="shared" si="1"/>
        <v>3.5020450639544114E-2</v>
      </c>
      <c r="AY17" s="30">
        <f t="shared" si="2"/>
        <v>-3.5020450639544114E-2</v>
      </c>
      <c r="BB17" s="7">
        <f t="shared" si="3"/>
        <v>1.7035858025327144E-2</v>
      </c>
      <c r="BC17" s="1">
        <f t="shared" si="16"/>
        <v>1.7035858025327144E-2</v>
      </c>
      <c r="BD17" s="28">
        <f t="shared" si="17"/>
        <v>2.9022045865910326E-4</v>
      </c>
      <c r="BE17" s="30">
        <f t="shared" si="4"/>
        <v>1.2712311805359854E-2</v>
      </c>
      <c r="BF17" s="30">
        <f t="shared" si="5"/>
        <v>1.2712311805359854E-2</v>
      </c>
      <c r="BI17" s="7">
        <f t="shared" si="18"/>
        <v>0.800003187942116</v>
      </c>
      <c r="BJ17" s="1">
        <f t="shared" si="19"/>
        <v>0.800003187942116</v>
      </c>
      <c r="BK17" s="28">
        <f t="shared" si="20"/>
        <v>0.64000510071754857</v>
      </c>
      <c r="BL17" s="30">
        <f t="shared" si="6"/>
        <v>0.29299092455491954</v>
      </c>
      <c r="BM17" s="30">
        <f t="shared" si="7"/>
        <v>0.29299092455491954</v>
      </c>
      <c r="BP17" s="7">
        <f t="shared" si="8"/>
        <v>-8.5717473656401699E-2</v>
      </c>
      <c r="BQ17" s="1">
        <f t="shared" si="21"/>
        <v>8.5717473656401699E-2</v>
      </c>
      <c r="BR17" s="28">
        <f t="shared" si="22"/>
        <v>7.3474852900359197E-3</v>
      </c>
      <c r="BS17" s="30">
        <f t="shared" si="9"/>
        <v>0.10714641509979053</v>
      </c>
      <c r="BT17" s="30">
        <f t="shared" si="10"/>
        <v>-0.10714641509979053</v>
      </c>
      <c r="BW17" s="7">
        <f t="shared" si="11"/>
        <v>-0.93136500000000044</v>
      </c>
      <c r="BX17" s="1">
        <f t="shared" si="23"/>
        <v>0.93136500000000044</v>
      </c>
      <c r="BY17" s="36">
        <f t="shared" si="24"/>
        <v>0.86744076322500085</v>
      </c>
      <c r="BZ17" s="30">
        <f t="shared" si="12"/>
        <v>0.16527145979009353</v>
      </c>
      <c r="CA17" s="30">
        <f t="shared" si="13"/>
        <v>-0.16527145979009353</v>
      </c>
    </row>
    <row r="18" spans="1:79" x14ac:dyDescent="0.15">
      <c r="A18" s="1">
        <v>1</v>
      </c>
      <c r="B18" s="1">
        <v>5</v>
      </c>
      <c r="C18" s="1">
        <v>1</v>
      </c>
      <c r="D18" s="1">
        <v>51</v>
      </c>
      <c r="E18" s="1">
        <v>0.06</v>
      </c>
      <c r="G18" s="6"/>
      <c r="K18" s="1">
        <v>1</v>
      </c>
      <c r="L18" s="1">
        <v>5</v>
      </c>
      <c r="M18" s="1">
        <v>1</v>
      </c>
      <c r="N18" s="1">
        <v>51</v>
      </c>
      <c r="O18" s="2">
        <v>9.5000000000000001E-2</v>
      </c>
      <c r="R18" s="1">
        <v>5</v>
      </c>
      <c r="S18" s="1">
        <v>1</v>
      </c>
      <c r="T18" s="1">
        <v>0.06</v>
      </c>
      <c r="U18" s="9">
        <v>1.6500000000000001</v>
      </c>
      <c r="V18" s="9">
        <v>1.092857142857143</v>
      </c>
      <c r="W18" s="7">
        <v>2.92</v>
      </c>
      <c r="X18" s="9">
        <v>1.2857142857142858</v>
      </c>
      <c r="Y18" s="33">
        <v>4.7039999999999997</v>
      </c>
      <c r="AA18" s="1">
        <v>1.62927773331793</v>
      </c>
      <c r="AB18" s="1">
        <v>1.08881938229235</v>
      </c>
      <c r="AC18" s="1">
        <v>2.9714035230519098</v>
      </c>
      <c r="AD18" s="1">
        <v>0.98060563770005404</v>
      </c>
      <c r="AE18" s="33">
        <v>5.3391260000000003</v>
      </c>
      <c r="AU18" s="7">
        <f t="shared" si="0"/>
        <v>2.0722266682070112E-2</v>
      </c>
      <c r="AV18" s="1">
        <f t="shared" si="14"/>
        <v>2.0722266682070112E-2</v>
      </c>
      <c r="AW18" s="28">
        <f t="shared" si="15"/>
        <v>4.2941233644283301E-4</v>
      </c>
      <c r="AX18" s="30">
        <f t="shared" si="1"/>
        <v>1.2718682799322626E-2</v>
      </c>
      <c r="AY18" s="30">
        <f t="shared" si="2"/>
        <v>1.2718682799322626E-2</v>
      </c>
      <c r="BB18" s="7">
        <f t="shared" si="3"/>
        <v>4.0377605647929915E-3</v>
      </c>
      <c r="BC18" s="1">
        <f t="shared" si="16"/>
        <v>4.0377605647929915E-3</v>
      </c>
      <c r="BD18" s="28">
        <f t="shared" si="17"/>
        <v>1.6303510378597417E-5</v>
      </c>
      <c r="BE18" s="30">
        <f t="shared" si="4"/>
        <v>3.7083841732244672E-3</v>
      </c>
      <c r="BF18" s="30">
        <f t="shared" si="5"/>
        <v>3.7083841732244672E-3</v>
      </c>
      <c r="BI18" s="7">
        <f t="shared" si="18"/>
        <v>0.98060563770005404</v>
      </c>
      <c r="BJ18" s="1">
        <f t="shared" si="19"/>
        <v>0.98060563770005404</v>
      </c>
      <c r="BK18" s="28">
        <f t="shared" si="20"/>
        <v>0.96158741668912961</v>
      </c>
      <c r="BL18" s="30">
        <f t="shared" si="6"/>
        <v>0.33001429462292625</v>
      </c>
      <c r="BM18" s="30">
        <f t="shared" si="7"/>
        <v>0.33001429462292625</v>
      </c>
      <c r="BP18" s="7">
        <f t="shared" si="8"/>
        <v>0.30510864801423176</v>
      </c>
      <c r="BQ18" s="1">
        <f t="shared" si="21"/>
        <v>0.30510864801423176</v>
      </c>
      <c r="BR18" s="28">
        <f t="shared" si="22"/>
        <v>9.3091287093072378E-2</v>
      </c>
      <c r="BS18" s="30">
        <f t="shared" si="9"/>
        <v>0.31114306942987197</v>
      </c>
      <c r="BT18" s="30">
        <f t="shared" si="10"/>
        <v>0.31114306942987197</v>
      </c>
      <c r="BW18" s="7">
        <f t="shared" si="11"/>
        <v>-0.63512600000000052</v>
      </c>
      <c r="BX18" s="1">
        <f t="shared" si="23"/>
        <v>0.63512600000000052</v>
      </c>
      <c r="BY18" s="36">
        <f t="shared" si="24"/>
        <v>0.40338503587600066</v>
      </c>
      <c r="BZ18" s="30">
        <f t="shared" si="12"/>
        <v>0.11895692291210219</v>
      </c>
      <c r="CA18" s="30">
        <f t="shared" si="13"/>
        <v>-0.11895692291210219</v>
      </c>
    </row>
    <row r="19" spans="1:79" x14ac:dyDescent="0.15">
      <c r="A19" s="1">
        <v>1</v>
      </c>
      <c r="B19" s="1">
        <v>5</v>
      </c>
      <c r="C19" s="1">
        <v>2</v>
      </c>
      <c r="D19" s="1">
        <v>52</v>
      </c>
      <c r="E19" s="1">
        <v>7.0000000000000007E-2</v>
      </c>
      <c r="G19" s="6"/>
      <c r="K19" s="1">
        <v>1</v>
      </c>
      <c r="L19" s="1">
        <v>5</v>
      </c>
      <c r="M19" s="1">
        <v>2</v>
      </c>
      <c r="N19" s="1">
        <v>52</v>
      </c>
      <c r="O19" s="2">
        <v>0.115</v>
      </c>
      <c r="R19" s="1">
        <v>5</v>
      </c>
      <c r="S19" s="1">
        <v>2</v>
      </c>
      <c r="T19" s="1">
        <v>7.0000000000000007E-2</v>
      </c>
      <c r="U19" s="9">
        <v>1.8357142857142861</v>
      </c>
      <c r="V19" s="9">
        <v>1.0000000000000002</v>
      </c>
      <c r="W19" s="7">
        <v>2.59</v>
      </c>
      <c r="X19" s="9">
        <v>0.73571428571428577</v>
      </c>
      <c r="Y19" s="33">
        <v>5.1239999999999997</v>
      </c>
      <c r="AA19" s="1">
        <v>1.8106623152451999</v>
      </c>
      <c r="AB19" s="1">
        <v>0.94917724210424903</v>
      </c>
      <c r="AC19" s="1">
        <v>2.53944643289906</v>
      </c>
      <c r="AD19" s="1">
        <v>0.790313679310095</v>
      </c>
      <c r="AE19" s="33">
        <v>4.8426530000000003</v>
      </c>
      <c r="AU19" s="7">
        <f t="shared" si="0"/>
        <v>2.5051970469086138E-2</v>
      </c>
      <c r="AV19" s="1">
        <f t="shared" si="14"/>
        <v>2.5051970469086138E-2</v>
      </c>
      <c r="AW19" s="28">
        <f t="shared" si="15"/>
        <v>6.2760122438396398E-4</v>
      </c>
      <c r="AX19" s="30">
        <f t="shared" si="1"/>
        <v>1.3835804864417029E-2</v>
      </c>
      <c r="AY19" s="30">
        <f t="shared" si="2"/>
        <v>1.3835804864417029E-2</v>
      </c>
      <c r="BB19" s="7">
        <f t="shared" si="3"/>
        <v>5.0822757895751192E-2</v>
      </c>
      <c r="BC19" s="1">
        <f t="shared" si="16"/>
        <v>5.0822757895751192E-2</v>
      </c>
      <c r="BD19" s="28">
        <f t="shared" si="17"/>
        <v>2.5829527201301399E-3</v>
      </c>
      <c r="BE19" s="30">
        <f t="shared" si="4"/>
        <v>5.3544012268015674E-2</v>
      </c>
      <c r="BF19" s="30">
        <f t="shared" si="5"/>
        <v>5.3544012268015674E-2</v>
      </c>
      <c r="BI19" s="7">
        <f t="shared" si="18"/>
        <v>0.790313679310095</v>
      </c>
      <c r="BJ19" s="1">
        <f t="shared" si="19"/>
        <v>0.790313679310095</v>
      </c>
      <c r="BK19" s="28">
        <f t="shared" si="20"/>
        <v>0.62459571170465966</v>
      </c>
      <c r="BL19" s="30">
        <f t="shared" si="6"/>
        <v>0.3112149439623596</v>
      </c>
      <c r="BM19" s="30">
        <f t="shared" si="7"/>
        <v>0.3112149439623596</v>
      </c>
      <c r="BP19" s="7">
        <f t="shared" si="8"/>
        <v>-5.4599393595809231E-2</v>
      </c>
      <c r="BQ19" s="1">
        <f t="shared" si="21"/>
        <v>5.4599393595809231E-2</v>
      </c>
      <c r="BR19" s="28">
        <f t="shared" si="22"/>
        <v>2.9810937810300941E-3</v>
      </c>
      <c r="BS19" s="30">
        <f t="shared" si="9"/>
        <v>6.9085725105342749E-2</v>
      </c>
      <c r="BT19" s="30">
        <f t="shared" si="10"/>
        <v>-6.9085725105342749E-2</v>
      </c>
      <c r="BW19" s="7">
        <f t="shared" si="11"/>
        <v>0.28134699999999935</v>
      </c>
      <c r="BX19" s="1">
        <f t="shared" si="23"/>
        <v>0.28134699999999935</v>
      </c>
      <c r="BY19" s="36">
        <f t="shared" si="24"/>
        <v>7.9156134408999629E-2</v>
      </c>
      <c r="BZ19" s="30">
        <f t="shared" si="12"/>
        <v>5.8097699752594149E-2</v>
      </c>
      <c r="CA19" s="30">
        <f t="shared" si="13"/>
        <v>5.8097699752594149E-2</v>
      </c>
    </row>
    <row r="20" spans="1:79" x14ac:dyDescent="0.15">
      <c r="A20" s="1">
        <v>1</v>
      </c>
      <c r="B20" s="1">
        <v>5</v>
      </c>
      <c r="C20" s="1">
        <v>3</v>
      </c>
      <c r="D20" s="1">
        <v>53</v>
      </c>
      <c r="E20" s="1">
        <v>0.08</v>
      </c>
      <c r="G20" s="6"/>
      <c r="K20" s="1">
        <v>1</v>
      </c>
      <c r="L20" s="1">
        <v>5</v>
      </c>
      <c r="M20" s="1">
        <v>3</v>
      </c>
      <c r="N20" s="1">
        <v>53</v>
      </c>
      <c r="O20" s="2">
        <v>0.125</v>
      </c>
      <c r="R20" s="1">
        <v>5</v>
      </c>
      <c r="S20" s="1">
        <v>3</v>
      </c>
      <c r="T20" s="1">
        <v>0.08</v>
      </c>
      <c r="U20" s="9">
        <v>1.9357142857142857</v>
      </c>
      <c r="V20" s="9">
        <v>1.2857142857142856</v>
      </c>
      <c r="W20" s="7">
        <v>2.92</v>
      </c>
      <c r="X20" s="9">
        <v>1.2857142857142858</v>
      </c>
      <c r="Y20" s="33">
        <v>5.649</v>
      </c>
      <c r="AA20" s="1">
        <v>1.94033865048632</v>
      </c>
      <c r="AB20" s="1">
        <v>1.34010448021739</v>
      </c>
      <c r="AC20" s="1">
        <v>3.2194101882446899</v>
      </c>
      <c r="AD20" s="1">
        <v>1.1200493972871499</v>
      </c>
      <c r="AE20" s="33">
        <v>4.5464140000000004</v>
      </c>
      <c r="AU20" s="7">
        <f t="shared" si="0"/>
        <v>-4.6243647720343173E-3</v>
      </c>
      <c r="AV20" s="1">
        <f t="shared" si="14"/>
        <v>4.6243647720343173E-3</v>
      </c>
      <c r="AW20" s="28">
        <f t="shared" si="15"/>
        <v>2.1384749544832005E-5</v>
      </c>
      <c r="AX20" s="30">
        <f t="shared" si="1"/>
        <v>2.3832771515813912E-3</v>
      </c>
      <c r="AY20" s="30">
        <f t="shared" si="2"/>
        <v>-2.3832771515813912E-3</v>
      </c>
      <c r="BB20" s="7">
        <f t="shared" si="3"/>
        <v>-5.439019450310445E-2</v>
      </c>
      <c r="BC20" s="1">
        <f t="shared" si="16"/>
        <v>5.439019450310445E-2</v>
      </c>
      <c r="BD20" s="28">
        <f t="shared" si="17"/>
        <v>2.9582932580855337E-3</v>
      </c>
      <c r="BE20" s="30">
        <f t="shared" si="4"/>
        <v>4.0586532845768374E-2</v>
      </c>
      <c r="BF20" s="30">
        <f t="shared" si="5"/>
        <v>-4.0586532845768374E-2</v>
      </c>
      <c r="BI20" s="7">
        <f t="shared" si="18"/>
        <v>1.1200493972871499</v>
      </c>
      <c r="BJ20" s="1">
        <f t="shared" si="19"/>
        <v>1.1200493972871499</v>
      </c>
      <c r="BK20" s="28">
        <f t="shared" si="20"/>
        <v>1.2545106523633078</v>
      </c>
      <c r="BL20" s="30">
        <f t="shared" si="6"/>
        <v>0.34790515398655408</v>
      </c>
      <c r="BM20" s="30">
        <f t="shared" si="7"/>
        <v>0.34790515398655408</v>
      </c>
      <c r="BP20" s="7">
        <f t="shared" si="8"/>
        <v>0.16566488842713589</v>
      </c>
      <c r="BQ20" s="1">
        <f t="shared" si="21"/>
        <v>0.16566488842713589</v>
      </c>
      <c r="BR20" s="28">
        <f t="shared" si="22"/>
        <v>2.7444855257575385E-2</v>
      </c>
      <c r="BS20" s="30">
        <f t="shared" si="9"/>
        <v>0.14790855548727549</v>
      </c>
      <c r="BT20" s="30">
        <f t="shared" si="10"/>
        <v>0.14790855548727549</v>
      </c>
      <c r="BW20" s="7">
        <f t="shared" si="11"/>
        <v>1.1025859999999996</v>
      </c>
      <c r="BX20" s="1">
        <f t="shared" si="23"/>
        <v>1.1025859999999996</v>
      </c>
      <c r="BY20" s="36">
        <f t="shared" si="24"/>
        <v>1.2156958873959991</v>
      </c>
      <c r="BZ20" s="30">
        <f t="shared" si="12"/>
        <v>0.24251772935768706</v>
      </c>
      <c r="CA20" s="30">
        <f t="shared" si="13"/>
        <v>0.24251772935768706</v>
      </c>
    </row>
    <row r="21" spans="1:79" x14ac:dyDescent="0.15">
      <c r="A21" s="1">
        <v>1</v>
      </c>
      <c r="B21" s="1">
        <v>5</v>
      </c>
      <c r="C21" s="1">
        <v>4</v>
      </c>
      <c r="D21" s="1">
        <v>54</v>
      </c>
      <c r="E21" s="1">
        <v>7.0000000000000007E-2</v>
      </c>
      <c r="G21" s="6"/>
      <c r="K21" s="1">
        <v>1</v>
      </c>
      <c r="L21" s="1">
        <v>5</v>
      </c>
      <c r="M21" s="1">
        <v>4</v>
      </c>
      <c r="N21" s="1">
        <v>54</v>
      </c>
      <c r="O21" s="2">
        <v>0.13500000000000001</v>
      </c>
      <c r="R21" s="1">
        <v>5</v>
      </c>
      <c r="S21" s="1">
        <v>4</v>
      </c>
      <c r="T21" s="1">
        <v>7.0000000000000007E-2</v>
      </c>
      <c r="U21" s="9">
        <v>1.8857142857142857</v>
      </c>
      <c r="V21" s="9">
        <v>0.92857142857142871</v>
      </c>
      <c r="W21" s="7">
        <v>3.11</v>
      </c>
      <c r="X21" s="9">
        <v>0.85714285714285721</v>
      </c>
      <c r="Y21" s="33">
        <v>3.6539999999999999</v>
      </c>
      <c r="AA21" s="1">
        <v>1.86160645196188</v>
      </c>
      <c r="AB21" s="1">
        <v>0.92901313608010905</v>
      </c>
      <c r="AC21" s="1">
        <v>2.96256659730494</v>
      </c>
      <c r="AD21" s="1">
        <v>0.80999506415239497</v>
      </c>
      <c r="AE21" s="33">
        <v>4.4421819999999999</v>
      </c>
      <c r="AU21" s="7">
        <f t="shared" si="0"/>
        <v>2.4107833752405661E-2</v>
      </c>
      <c r="AV21" s="1">
        <f t="shared" si="14"/>
        <v>2.4107833752405661E-2</v>
      </c>
      <c r="AW21" s="28">
        <f t="shared" si="15"/>
        <v>5.8118764823362958E-4</v>
      </c>
      <c r="AX21" s="30">
        <f t="shared" si="1"/>
        <v>1.2950016222279034E-2</v>
      </c>
      <c r="AY21" s="30">
        <f t="shared" si="2"/>
        <v>1.2950016222279034E-2</v>
      </c>
      <c r="BB21" s="7">
        <f t="shared" si="3"/>
        <v>-4.4170750868033348E-4</v>
      </c>
      <c r="BC21" s="1">
        <f t="shared" si="16"/>
        <v>4.4170750868033348E-4</v>
      </c>
      <c r="BD21" s="28">
        <f t="shared" si="17"/>
        <v>1.9510552322458689E-7</v>
      </c>
      <c r="BE21" s="30">
        <f t="shared" si="4"/>
        <v>4.7545884070496604E-4</v>
      </c>
      <c r="BF21" s="30">
        <f t="shared" si="5"/>
        <v>-4.7545884070496604E-4</v>
      </c>
      <c r="BI21" s="7">
        <f t="shared" si="18"/>
        <v>0.80999506415239497</v>
      </c>
      <c r="BJ21" s="1">
        <f t="shared" si="19"/>
        <v>0.80999506415239497</v>
      </c>
      <c r="BK21" s="28">
        <f t="shared" si="20"/>
        <v>0.65609200395124245</v>
      </c>
      <c r="BL21" s="30">
        <f t="shared" si="6"/>
        <v>0.27340990912719093</v>
      </c>
      <c r="BM21" s="30">
        <f t="shared" si="7"/>
        <v>0.27340990912719093</v>
      </c>
      <c r="BP21" s="7">
        <f t="shared" si="8"/>
        <v>4.7147792990462234E-2</v>
      </c>
      <c r="BQ21" s="1">
        <f t="shared" si="21"/>
        <v>4.7147792990462234E-2</v>
      </c>
      <c r="BR21" s="28">
        <f t="shared" si="22"/>
        <v>2.2229143838714796E-3</v>
      </c>
      <c r="BS21" s="30">
        <f t="shared" si="9"/>
        <v>5.8207506535609833E-2</v>
      </c>
      <c r="BT21" s="30">
        <f t="shared" si="10"/>
        <v>5.8207506535609833E-2</v>
      </c>
      <c r="BW21" s="7">
        <f t="shared" si="11"/>
        <v>-0.78818199999999994</v>
      </c>
      <c r="BX21" s="1">
        <f t="shared" si="23"/>
        <v>0.78818199999999994</v>
      </c>
      <c r="BY21" s="36">
        <f t="shared" si="24"/>
        <v>0.62123086512399994</v>
      </c>
      <c r="BZ21" s="30">
        <f t="shared" si="12"/>
        <v>0.17743127138870041</v>
      </c>
      <c r="CA21" s="30">
        <f t="shared" si="13"/>
        <v>-0.17743127138870041</v>
      </c>
    </row>
    <row r="22" spans="1:79" x14ac:dyDescent="0.15">
      <c r="A22" s="1">
        <v>1</v>
      </c>
      <c r="B22" s="1">
        <v>6</v>
      </c>
      <c r="C22" s="1">
        <v>1</v>
      </c>
      <c r="D22" s="1">
        <v>61</v>
      </c>
      <c r="E22" s="1">
        <v>0.08</v>
      </c>
      <c r="G22" s="6"/>
      <c r="K22" s="1">
        <v>1</v>
      </c>
      <c r="L22" s="1">
        <v>6</v>
      </c>
      <c r="M22" s="1">
        <v>1</v>
      </c>
      <c r="N22" s="1">
        <v>61</v>
      </c>
      <c r="O22" s="2">
        <v>0.125</v>
      </c>
      <c r="R22" s="1">
        <v>6</v>
      </c>
      <c r="S22" s="1">
        <v>1</v>
      </c>
      <c r="T22" s="1">
        <v>0.08</v>
      </c>
      <c r="U22" s="9">
        <v>1.8142857142857145</v>
      </c>
      <c r="V22" s="9">
        <v>0.90714285714285725</v>
      </c>
      <c r="W22" s="7">
        <v>3.18</v>
      </c>
      <c r="X22" s="9">
        <v>0.7142857142857143</v>
      </c>
      <c r="Y22" s="33">
        <v>3.6539999999999999</v>
      </c>
      <c r="AA22" s="1">
        <v>1.8600493902203199</v>
      </c>
      <c r="AB22" s="1">
        <v>0.89998627079695204</v>
      </c>
      <c r="AC22" s="1">
        <v>3.0676409637579498</v>
      </c>
      <c r="AD22" s="1">
        <v>0.97554974390704496</v>
      </c>
      <c r="AE22" s="33">
        <v>4.5464140000000004</v>
      </c>
      <c r="AU22" s="7">
        <f t="shared" si="0"/>
        <v>-4.5763675934605397E-2</v>
      </c>
      <c r="AV22" s="1">
        <f t="shared" si="14"/>
        <v>4.5763675934605397E-2</v>
      </c>
      <c r="AW22" s="28">
        <f t="shared" si="15"/>
        <v>2.0943140350475811E-3</v>
      </c>
      <c r="AX22" s="30">
        <f t="shared" si="1"/>
        <v>2.4603473528831812E-2</v>
      </c>
      <c r="AY22" s="30">
        <f t="shared" si="2"/>
        <v>-2.4603473528831812E-2</v>
      </c>
      <c r="BB22" s="7">
        <f t="shared" si="3"/>
        <v>7.1565863459052137E-3</v>
      </c>
      <c r="BC22" s="1">
        <f t="shared" si="16"/>
        <v>7.1565863459052137E-3</v>
      </c>
      <c r="BD22" s="28">
        <f t="shared" si="17"/>
        <v>5.1216728126396937E-5</v>
      </c>
      <c r="BE22" s="30">
        <f t="shared" si="4"/>
        <v>7.9518839099266964E-3</v>
      </c>
      <c r="BF22" s="30">
        <f t="shared" si="5"/>
        <v>7.9518839099266964E-3</v>
      </c>
      <c r="BI22" s="7">
        <f t="shared" si="18"/>
        <v>0.97554974390704496</v>
      </c>
      <c r="BJ22" s="1">
        <f t="shared" si="19"/>
        <v>0.97554974390704496</v>
      </c>
      <c r="BK22" s="28">
        <f t="shared" si="20"/>
        <v>0.95169730283710097</v>
      </c>
      <c r="BL22" s="30">
        <f t="shared" si="6"/>
        <v>0.31801301241980029</v>
      </c>
      <c r="BM22" s="30">
        <f t="shared" si="7"/>
        <v>0.31801301241980029</v>
      </c>
      <c r="BP22" s="7">
        <f t="shared" si="8"/>
        <v>-0.26126402962133066</v>
      </c>
      <c r="BQ22" s="1">
        <f t="shared" si="21"/>
        <v>0.26126402962133066</v>
      </c>
      <c r="BR22" s="28">
        <f t="shared" si="22"/>
        <v>6.8258893173975543E-2</v>
      </c>
      <c r="BS22" s="30">
        <f t="shared" si="9"/>
        <v>0.26781210415265627</v>
      </c>
      <c r="BT22" s="30">
        <f t="shared" si="10"/>
        <v>-0.26781210415265627</v>
      </c>
      <c r="BW22" s="7">
        <f t="shared" si="11"/>
        <v>-0.89241400000000048</v>
      </c>
      <c r="BX22" s="1">
        <f t="shared" si="23"/>
        <v>0.89241400000000048</v>
      </c>
      <c r="BY22" s="36">
        <f t="shared" si="24"/>
        <v>0.79640274739600081</v>
      </c>
      <c r="BZ22" s="30">
        <f t="shared" si="12"/>
        <v>0.19628964718127306</v>
      </c>
      <c r="CA22" s="30">
        <f t="shared" si="13"/>
        <v>-0.19628964718127306</v>
      </c>
    </row>
    <row r="23" spans="1:79" x14ac:dyDescent="0.15">
      <c r="A23" s="1">
        <v>1</v>
      </c>
      <c r="B23" s="1">
        <v>6</v>
      </c>
      <c r="C23" s="1">
        <v>2</v>
      </c>
      <c r="D23" s="1">
        <v>62</v>
      </c>
      <c r="E23" s="1">
        <v>0.1</v>
      </c>
      <c r="G23" s="6"/>
      <c r="K23" s="1">
        <v>1</v>
      </c>
      <c r="L23" s="1">
        <v>6</v>
      </c>
      <c r="M23" s="1">
        <v>2</v>
      </c>
      <c r="N23" s="1">
        <v>62</v>
      </c>
      <c r="O23" s="2">
        <v>6.5000000000000002E-2</v>
      </c>
      <c r="R23" s="1">
        <v>6</v>
      </c>
      <c r="S23" s="1">
        <v>2</v>
      </c>
      <c r="T23" s="1">
        <v>0.1</v>
      </c>
      <c r="U23" s="9">
        <v>1.7428571428571429</v>
      </c>
      <c r="V23" s="9">
        <v>1.0000000000000002</v>
      </c>
      <c r="W23" s="7">
        <v>2.77</v>
      </c>
      <c r="X23" s="9">
        <v>0.74285714285714288</v>
      </c>
      <c r="Y23" s="33">
        <v>3.6539999999999999</v>
      </c>
      <c r="AA23" s="1">
        <v>1.6885188887989899</v>
      </c>
      <c r="AB23" s="1">
        <v>0.67755923715524402</v>
      </c>
      <c r="AC23" s="1">
        <v>2.46091865829663</v>
      </c>
      <c r="AD23" s="1">
        <v>0.71176877204980005</v>
      </c>
      <c r="AE23" s="33">
        <v>5.5558189999999996</v>
      </c>
      <c r="AU23" s="7">
        <f t="shared" si="0"/>
        <v>5.4338254058152957E-2</v>
      </c>
      <c r="AV23" s="1">
        <f t="shared" si="14"/>
        <v>5.4338254058152957E-2</v>
      </c>
      <c r="AW23" s="28">
        <f t="shared" si="15"/>
        <v>2.9526458540883762E-3</v>
      </c>
      <c r="AX23" s="30">
        <f t="shared" si="1"/>
        <v>3.218101640355512E-2</v>
      </c>
      <c r="AY23" s="30">
        <f t="shared" si="2"/>
        <v>3.218101640355512E-2</v>
      </c>
      <c r="BB23" s="7">
        <f t="shared" si="3"/>
        <v>0.3224407628447562</v>
      </c>
      <c r="BC23" s="1">
        <f t="shared" si="16"/>
        <v>0.3224407628447562</v>
      </c>
      <c r="BD23" s="28">
        <f t="shared" si="17"/>
        <v>0.10396804554390832</v>
      </c>
      <c r="BE23" s="30">
        <f t="shared" si="4"/>
        <v>0.47588571620473352</v>
      </c>
      <c r="BF23" s="30">
        <f t="shared" si="5"/>
        <v>0.47588571620473352</v>
      </c>
      <c r="BI23" s="7">
        <f t="shared" si="18"/>
        <v>0.71176877204980005</v>
      </c>
      <c r="BJ23" s="1">
        <f t="shared" si="19"/>
        <v>0.71176877204980005</v>
      </c>
      <c r="BK23" s="28">
        <f t="shared" si="20"/>
        <v>0.50661478486528022</v>
      </c>
      <c r="BL23" s="30">
        <f t="shared" si="6"/>
        <v>0.28922889005297875</v>
      </c>
      <c r="BM23" s="30">
        <f t="shared" si="7"/>
        <v>0.28922889005297875</v>
      </c>
      <c r="BP23" s="7">
        <f t="shared" si="8"/>
        <v>3.1088370807342836E-2</v>
      </c>
      <c r="BQ23" s="1">
        <f t="shared" si="21"/>
        <v>3.1088370807342836E-2</v>
      </c>
      <c r="BR23" s="28">
        <f t="shared" si="22"/>
        <v>9.664867994548462E-4</v>
      </c>
      <c r="BS23" s="30">
        <f t="shared" si="9"/>
        <v>4.3677626819468962E-2</v>
      </c>
      <c r="BT23" s="30">
        <f t="shared" si="10"/>
        <v>4.3677626819468962E-2</v>
      </c>
      <c r="BW23" s="7">
        <f t="shared" si="11"/>
        <v>-1.9018189999999997</v>
      </c>
      <c r="BX23" s="1">
        <f t="shared" si="23"/>
        <v>1.9018189999999997</v>
      </c>
      <c r="BY23" s="36">
        <f t="shared" si="24"/>
        <v>3.6169155087609988</v>
      </c>
      <c r="BZ23" s="30">
        <f t="shared" si="12"/>
        <v>0.34231118760348384</v>
      </c>
      <c r="CA23" s="30">
        <f t="shared" si="13"/>
        <v>-0.34231118760348384</v>
      </c>
    </row>
    <row r="24" spans="1:79" x14ac:dyDescent="0.15">
      <c r="A24" s="1">
        <v>1</v>
      </c>
      <c r="B24" s="1">
        <v>6</v>
      </c>
      <c r="C24" s="1">
        <v>3</v>
      </c>
      <c r="D24" s="1">
        <v>63</v>
      </c>
      <c r="E24" s="1">
        <v>7.0000000000000007E-2</v>
      </c>
      <c r="G24" s="6"/>
      <c r="K24" s="1">
        <v>1</v>
      </c>
      <c r="L24" s="1">
        <v>6</v>
      </c>
      <c r="M24" s="1">
        <v>3</v>
      </c>
      <c r="N24" s="1">
        <v>63</v>
      </c>
      <c r="O24" s="2">
        <v>5.5E-2</v>
      </c>
      <c r="R24" s="1">
        <v>6</v>
      </c>
      <c r="S24" s="1">
        <v>3</v>
      </c>
      <c r="T24" s="1">
        <v>7.0000000000000007E-2</v>
      </c>
      <c r="U24" s="9">
        <v>1.5071428571428576</v>
      </c>
      <c r="V24" s="9">
        <v>0.85714285714285721</v>
      </c>
      <c r="W24" s="7">
        <v>2.97</v>
      </c>
      <c r="X24" s="9">
        <v>1.0714285714285714</v>
      </c>
      <c r="Y24" s="33">
        <v>4.0739999999999998</v>
      </c>
      <c r="AA24" s="1">
        <v>1.96008317009628</v>
      </c>
      <c r="AB24" s="1">
        <v>0.97352303765067305</v>
      </c>
      <c r="AC24" s="1">
        <v>3.8447944137220098</v>
      </c>
      <c r="AD24" s="1">
        <v>1.12157381422251</v>
      </c>
      <c r="AE24" s="33">
        <v>6.0440639999999997</v>
      </c>
      <c r="AU24" s="7">
        <f t="shared" si="0"/>
        <v>-0.45294031295342241</v>
      </c>
      <c r="AV24" s="1">
        <f t="shared" si="14"/>
        <v>0.45294031295342241</v>
      </c>
      <c r="AW24" s="28">
        <f t="shared" si="15"/>
        <v>0.20515492709834424</v>
      </c>
      <c r="AX24" s="30">
        <f t="shared" si="1"/>
        <v>0.23108219072723013</v>
      </c>
      <c r="AY24" s="30">
        <f t="shared" si="2"/>
        <v>-0.23108219072723013</v>
      </c>
      <c r="BB24" s="7">
        <f t="shared" si="3"/>
        <v>-0.11638018050781584</v>
      </c>
      <c r="BC24" s="1">
        <f t="shared" si="16"/>
        <v>0.11638018050781584</v>
      </c>
      <c r="BD24" s="28">
        <f t="shared" si="17"/>
        <v>1.3544346415031799E-2</v>
      </c>
      <c r="BE24" s="30">
        <f t="shared" si="4"/>
        <v>0.11954537900681532</v>
      </c>
      <c r="BF24" s="30">
        <f t="shared" si="5"/>
        <v>-0.11954537900681532</v>
      </c>
      <c r="BI24" s="7">
        <f t="shared" si="18"/>
        <v>1.12157381422251</v>
      </c>
      <c r="BJ24" s="1">
        <f t="shared" si="19"/>
        <v>1.12157381422251</v>
      </c>
      <c r="BK24" s="28">
        <f t="shared" si="20"/>
        <v>1.2579278207496294</v>
      </c>
      <c r="BL24" s="30">
        <f t="shared" si="6"/>
        <v>0.29171229811914806</v>
      </c>
      <c r="BM24" s="30">
        <f t="shared" si="7"/>
        <v>0.29171229811914806</v>
      </c>
      <c r="BP24" s="7">
        <f t="shared" si="8"/>
        <v>-5.0145242793938616E-2</v>
      </c>
      <c r="BQ24" s="1">
        <f t="shared" si="21"/>
        <v>5.0145242793938616E-2</v>
      </c>
      <c r="BR24" s="28">
        <f t="shared" si="22"/>
        <v>2.5145453748630525E-3</v>
      </c>
      <c r="BS24" s="30">
        <f t="shared" si="9"/>
        <v>4.4709712511164477E-2</v>
      </c>
      <c r="BT24" s="30">
        <f t="shared" si="10"/>
        <v>-4.4709712511164477E-2</v>
      </c>
      <c r="BW24" s="7">
        <f t="shared" si="11"/>
        <v>-1.9700639999999998</v>
      </c>
      <c r="BX24" s="1">
        <f t="shared" si="23"/>
        <v>1.9700639999999998</v>
      </c>
      <c r="BY24" s="36">
        <f t="shared" si="24"/>
        <v>3.8811521640959992</v>
      </c>
      <c r="BZ24" s="30">
        <f t="shared" si="12"/>
        <v>0.32595022157276959</v>
      </c>
      <c r="CA24" s="30">
        <f t="shared" si="13"/>
        <v>-0.32595022157276959</v>
      </c>
    </row>
    <row r="25" spans="1:79" x14ac:dyDescent="0.15">
      <c r="A25" s="1">
        <v>1</v>
      </c>
      <c r="B25" s="1">
        <v>6</v>
      </c>
      <c r="C25" s="1">
        <v>4</v>
      </c>
      <c r="D25" s="1">
        <v>64</v>
      </c>
      <c r="E25" s="1">
        <v>0.06</v>
      </c>
      <c r="G25" s="6"/>
      <c r="K25" s="1">
        <v>1</v>
      </c>
      <c r="L25" s="1">
        <v>6</v>
      </c>
      <c r="M25" s="1">
        <v>4</v>
      </c>
      <c r="N25" s="1">
        <v>64</v>
      </c>
      <c r="O25" s="2">
        <v>8.5000000000000006E-2</v>
      </c>
      <c r="R25" s="1">
        <v>6</v>
      </c>
      <c r="S25" s="1">
        <v>4</v>
      </c>
      <c r="T25" s="1">
        <v>0.06</v>
      </c>
      <c r="U25" s="9">
        <v>1.8357142857142861</v>
      </c>
      <c r="V25" s="9">
        <v>0.90714285714285725</v>
      </c>
      <c r="W25" s="7">
        <v>3.02</v>
      </c>
      <c r="X25" s="9">
        <v>1.2857142857142858</v>
      </c>
      <c r="Y25" s="33">
        <v>3.6539999999999999</v>
      </c>
      <c r="AA25" s="1">
        <v>1.78952243422364</v>
      </c>
      <c r="AB25" s="1">
        <v>0.85864163166909502</v>
      </c>
      <c r="AC25" s="1">
        <v>3.07039639979262</v>
      </c>
      <c r="AD25" s="1">
        <v>1.2383868484482501</v>
      </c>
      <c r="AE25" s="33">
        <v>5.5393619999999997</v>
      </c>
      <c r="AU25" s="7">
        <f t="shared" si="0"/>
        <v>4.6191851490646085E-2</v>
      </c>
      <c r="AV25" s="1">
        <f t="shared" si="14"/>
        <v>4.6191851490646085E-2</v>
      </c>
      <c r="AW25" s="28">
        <f t="shared" si="15"/>
        <v>2.1336871441339032E-3</v>
      </c>
      <c r="AX25" s="30">
        <f t="shared" si="1"/>
        <v>2.5812390282039573E-2</v>
      </c>
      <c r="AY25" s="30">
        <f t="shared" si="2"/>
        <v>2.5812390282039573E-2</v>
      </c>
      <c r="BB25" s="7">
        <f t="shared" si="3"/>
        <v>4.8501225473762233E-2</v>
      </c>
      <c r="BC25" s="1">
        <f t="shared" si="16"/>
        <v>4.8501225473762233E-2</v>
      </c>
      <c r="BD25" s="28">
        <f t="shared" si="17"/>
        <v>2.3523688724567224E-3</v>
      </c>
      <c r="BE25" s="30">
        <f t="shared" si="4"/>
        <v>5.6485993323526301E-2</v>
      </c>
      <c r="BF25" s="30">
        <f t="shared" si="5"/>
        <v>5.6485993323526301E-2</v>
      </c>
      <c r="BI25" s="7">
        <f t="shared" si="18"/>
        <v>1.2383868484482501</v>
      </c>
      <c r="BJ25" s="1">
        <f t="shared" si="19"/>
        <v>1.2383868484482501</v>
      </c>
      <c r="BK25" s="28">
        <f t="shared" si="20"/>
        <v>1.5336019864095891</v>
      </c>
      <c r="BL25" s="30">
        <f t="shared" si="6"/>
        <v>0.40333125994151536</v>
      </c>
      <c r="BM25" s="30">
        <f t="shared" si="7"/>
        <v>0.40333125994151536</v>
      </c>
      <c r="BP25" s="7">
        <f t="shared" si="8"/>
        <v>4.7327437266035721E-2</v>
      </c>
      <c r="BQ25" s="1">
        <f t="shared" si="21"/>
        <v>4.7327437266035721E-2</v>
      </c>
      <c r="BR25" s="28">
        <f t="shared" si="22"/>
        <v>2.2398863181705467E-3</v>
      </c>
      <c r="BS25" s="30">
        <f t="shared" si="9"/>
        <v>3.8217005716217799E-2</v>
      </c>
      <c r="BT25" s="30">
        <f t="shared" si="10"/>
        <v>3.8217005716217799E-2</v>
      </c>
      <c r="BW25" s="7">
        <f t="shared" si="11"/>
        <v>-1.8853619999999998</v>
      </c>
      <c r="BX25" s="1">
        <f t="shared" si="23"/>
        <v>1.8853619999999998</v>
      </c>
      <c r="BY25" s="36">
        <f t="shared" si="24"/>
        <v>3.5545898710439991</v>
      </c>
      <c r="BZ25" s="30">
        <f t="shared" si="12"/>
        <v>0.34035724691760527</v>
      </c>
      <c r="CA25" s="30">
        <f t="shared" si="13"/>
        <v>-0.34035724691760527</v>
      </c>
    </row>
    <row r="26" spans="1:79" x14ac:dyDescent="0.15">
      <c r="A26" s="1">
        <v>2</v>
      </c>
      <c r="B26" s="4">
        <v>1</v>
      </c>
      <c r="C26" s="4">
        <v>1</v>
      </c>
      <c r="D26" s="4">
        <v>11</v>
      </c>
      <c r="E26" s="1">
        <v>8.3999999999999991E-2</v>
      </c>
      <c r="F26" s="6"/>
      <c r="K26" s="1">
        <v>2</v>
      </c>
      <c r="L26" s="4">
        <v>1</v>
      </c>
      <c r="M26" s="4">
        <v>1</v>
      </c>
      <c r="N26" s="4">
        <v>11</v>
      </c>
      <c r="O26" s="2">
        <v>4.5000000000000005E-2</v>
      </c>
      <c r="R26" s="4">
        <v>1</v>
      </c>
      <c r="S26" s="4">
        <v>1</v>
      </c>
      <c r="T26" s="1">
        <v>8.3999999999999991E-2</v>
      </c>
      <c r="U26" s="9">
        <v>1.9357142857142857</v>
      </c>
      <c r="V26" s="9">
        <v>0.91428571428571437</v>
      </c>
      <c r="W26" s="7">
        <v>2.1785714285714284</v>
      </c>
      <c r="X26" s="9">
        <v>0.7142857142857143</v>
      </c>
      <c r="Y26" s="33">
        <v>4.6829999999999998</v>
      </c>
      <c r="AA26" s="1">
        <v>1.88873276083863</v>
      </c>
      <c r="AB26" s="1">
        <v>0.85895616438429301</v>
      </c>
      <c r="AC26" s="1">
        <v>2.1293252053064098</v>
      </c>
      <c r="AD26" s="1">
        <v>0.65903479871052795</v>
      </c>
      <c r="AE26" s="33">
        <v>6.1098949999999999</v>
      </c>
      <c r="AU26" s="7">
        <f t="shared" si="0"/>
        <v>4.6981524875655767E-2</v>
      </c>
      <c r="AV26" s="1">
        <f t="shared" si="14"/>
        <v>4.6981524875655767E-2</v>
      </c>
      <c r="AW26" s="28">
        <f t="shared" si="15"/>
        <v>2.2072636796418616E-3</v>
      </c>
      <c r="AX26" s="30">
        <f t="shared" si="1"/>
        <v>2.4874628030910607E-2</v>
      </c>
      <c r="AY26" s="30">
        <f t="shared" si="2"/>
        <v>2.4874628030910607E-2</v>
      </c>
      <c r="BB26" s="7">
        <f t="shared" si="3"/>
        <v>5.532954990142136E-2</v>
      </c>
      <c r="BC26" s="1">
        <f t="shared" si="16"/>
        <v>5.532954990142136E-2</v>
      </c>
      <c r="BD26" s="28">
        <f t="shared" si="17"/>
        <v>3.0613590922938766E-3</v>
      </c>
      <c r="BE26" s="30">
        <f t="shared" si="4"/>
        <v>6.4414870275809763E-2</v>
      </c>
      <c r="BF26" s="30">
        <f t="shared" si="5"/>
        <v>6.4414870275809763E-2</v>
      </c>
      <c r="BI26" s="7">
        <f t="shared" si="18"/>
        <v>0.65903479871052795</v>
      </c>
      <c r="BJ26" s="1">
        <f t="shared" si="19"/>
        <v>0.65903479871052795</v>
      </c>
      <c r="BK26" s="28">
        <f t="shared" si="20"/>
        <v>0.43432686591142611</v>
      </c>
      <c r="BL26" s="30">
        <f t="shared" si="6"/>
        <v>0.30950406122473567</v>
      </c>
      <c r="BM26" s="30">
        <f t="shared" si="7"/>
        <v>0.30950406122473567</v>
      </c>
      <c r="BP26" s="7">
        <f t="shared" si="8"/>
        <v>5.5250915575186355E-2</v>
      </c>
      <c r="BQ26" s="1">
        <f t="shared" si="21"/>
        <v>5.5250915575186355E-2</v>
      </c>
      <c r="BR26" s="28">
        <f t="shared" si="22"/>
        <v>3.0526636718963703E-3</v>
      </c>
      <c r="BS26" s="30">
        <f t="shared" si="9"/>
        <v>8.3836112574465993E-2</v>
      </c>
      <c r="BT26" s="30">
        <f t="shared" si="10"/>
        <v>8.3836112574465993E-2</v>
      </c>
      <c r="BW26" s="7">
        <f t="shared" si="11"/>
        <v>-1.426895</v>
      </c>
      <c r="BX26" s="1">
        <f t="shared" si="23"/>
        <v>1.426895</v>
      </c>
      <c r="BY26" s="36">
        <f t="shared" si="24"/>
        <v>2.0360293410249999</v>
      </c>
      <c r="BZ26" s="30">
        <f t="shared" si="12"/>
        <v>0.2335383832291717</v>
      </c>
      <c r="CA26" s="30">
        <f t="shared" si="13"/>
        <v>-0.2335383832291717</v>
      </c>
    </row>
    <row r="27" spans="1:79" x14ac:dyDescent="0.15">
      <c r="A27" s="1">
        <v>2</v>
      </c>
      <c r="B27" s="4">
        <v>1</v>
      </c>
      <c r="C27" s="4">
        <v>2</v>
      </c>
      <c r="D27" s="4">
        <v>12</v>
      </c>
      <c r="E27" s="1">
        <v>0.10299999999999999</v>
      </c>
      <c r="K27" s="1">
        <v>2</v>
      </c>
      <c r="L27" s="4">
        <v>1</v>
      </c>
      <c r="M27" s="4">
        <v>2</v>
      </c>
      <c r="N27" s="4">
        <v>12</v>
      </c>
      <c r="O27" s="2">
        <v>5.5E-2</v>
      </c>
      <c r="R27" s="4">
        <v>1</v>
      </c>
      <c r="S27" s="4">
        <v>2</v>
      </c>
      <c r="T27" s="1">
        <v>0.10299999999999999</v>
      </c>
      <c r="U27" s="9">
        <v>1.8357142857142861</v>
      </c>
      <c r="V27" s="9">
        <v>1.092857142857143</v>
      </c>
      <c r="W27" s="7">
        <v>2.5499999999999998</v>
      </c>
      <c r="X27" s="9">
        <v>1</v>
      </c>
      <c r="Y27" s="33">
        <v>4.7039999999999997</v>
      </c>
      <c r="AA27" s="1">
        <v>1.8507177393790499</v>
      </c>
      <c r="AB27" s="1">
        <v>1.14012224086062</v>
      </c>
      <c r="AC27" s="1">
        <v>2.4986422448885199</v>
      </c>
      <c r="AD27" s="1">
        <v>0.94852137045824902</v>
      </c>
      <c r="AE27" s="33">
        <v>5.7272540000000003</v>
      </c>
      <c r="AU27" s="7">
        <f t="shared" si="0"/>
        <v>-1.5003453664763855E-2</v>
      </c>
      <c r="AV27" s="1">
        <f t="shared" si="14"/>
        <v>1.5003453664763855E-2</v>
      </c>
      <c r="AW27" s="28">
        <f t="shared" si="15"/>
        <v>2.2510362187071596E-4</v>
      </c>
      <c r="AX27" s="30">
        <f t="shared" si="1"/>
        <v>8.1068297696210503E-3</v>
      </c>
      <c r="AY27" s="30">
        <f t="shared" si="2"/>
        <v>-8.1068297696210503E-3</v>
      </c>
      <c r="BB27" s="7">
        <f t="shared" si="3"/>
        <v>-4.7265098003477002E-2</v>
      </c>
      <c r="BC27" s="1">
        <f t="shared" si="16"/>
        <v>4.7265098003477002E-2</v>
      </c>
      <c r="BD27" s="28">
        <f t="shared" si="17"/>
        <v>2.2339894892782859E-3</v>
      </c>
      <c r="BE27" s="30">
        <f t="shared" si="4"/>
        <v>4.1456166987672301E-2</v>
      </c>
      <c r="BF27" s="30">
        <f t="shared" si="5"/>
        <v>-4.1456166987672301E-2</v>
      </c>
      <c r="BI27" s="7">
        <f t="shared" si="18"/>
        <v>0.94852137045824902</v>
      </c>
      <c r="BJ27" s="1">
        <f t="shared" si="19"/>
        <v>0.94852137045824902</v>
      </c>
      <c r="BK27" s="28">
        <f t="shared" si="20"/>
        <v>0.89969279021599491</v>
      </c>
      <c r="BL27" s="30">
        <f t="shared" si="6"/>
        <v>0.3796147177126466</v>
      </c>
      <c r="BM27" s="30">
        <f t="shared" si="7"/>
        <v>0.3796147177126466</v>
      </c>
      <c r="BP27" s="7">
        <f t="shared" si="8"/>
        <v>5.1478629541750975E-2</v>
      </c>
      <c r="BQ27" s="1">
        <f t="shared" si="21"/>
        <v>5.1478629541750975E-2</v>
      </c>
      <c r="BR27" s="28">
        <f t="shared" si="22"/>
        <v>2.6500492994968364E-3</v>
      </c>
      <c r="BS27" s="30">
        <f t="shared" si="9"/>
        <v>5.4272503651531495E-2</v>
      </c>
      <c r="BT27" s="30">
        <f t="shared" si="10"/>
        <v>5.4272503651531495E-2</v>
      </c>
      <c r="BW27" s="7">
        <f t="shared" si="11"/>
        <v>-1.0232540000000006</v>
      </c>
      <c r="BX27" s="1">
        <f t="shared" si="23"/>
        <v>1.0232540000000006</v>
      </c>
      <c r="BY27" s="36">
        <f t="shared" si="24"/>
        <v>1.0470487485160012</v>
      </c>
      <c r="BZ27" s="30">
        <f t="shared" si="12"/>
        <v>0.17866398102825551</v>
      </c>
      <c r="CA27" s="30">
        <f t="shared" si="13"/>
        <v>-0.17866398102825551</v>
      </c>
    </row>
    <row r="28" spans="1:79" x14ac:dyDescent="0.15">
      <c r="A28" s="1">
        <v>2</v>
      </c>
      <c r="B28" s="4">
        <v>1</v>
      </c>
      <c r="C28" s="4">
        <v>3</v>
      </c>
      <c r="D28" s="4">
        <v>13</v>
      </c>
      <c r="E28" s="1">
        <v>6.9000000000000006E-2</v>
      </c>
      <c r="K28" s="1">
        <v>2</v>
      </c>
      <c r="L28" s="4">
        <v>1</v>
      </c>
      <c r="M28" s="4">
        <v>3</v>
      </c>
      <c r="N28" s="4">
        <v>13</v>
      </c>
      <c r="O28" s="2">
        <v>0.03</v>
      </c>
      <c r="R28" s="4">
        <v>1</v>
      </c>
      <c r="S28" s="4">
        <v>3</v>
      </c>
      <c r="T28" s="1">
        <v>6.9000000000000006E-2</v>
      </c>
      <c r="U28" s="9">
        <v>1.7714285714285716</v>
      </c>
      <c r="V28" s="9">
        <v>1.142857142857143</v>
      </c>
      <c r="W28" s="7">
        <v>3.61</v>
      </c>
      <c r="X28" s="9">
        <v>1.4142857142857144</v>
      </c>
      <c r="Y28" s="33">
        <v>5.1239999999999997</v>
      </c>
      <c r="AA28" s="1">
        <v>1.8144181766827501</v>
      </c>
      <c r="AB28" s="1">
        <v>1.0701778248396401</v>
      </c>
      <c r="AC28" s="1">
        <v>3.5126251488489499</v>
      </c>
      <c r="AD28" s="1">
        <v>1.32105322971076</v>
      </c>
      <c r="AE28" s="33">
        <v>6.5542530000000001</v>
      </c>
      <c r="AU28" s="7">
        <f t="shared" si="0"/>
        <v>-4.2989605254178498E-2</v>
      </c>
      <c r="AV28" s="1">
        <f t="shared" si="14"/>
        <v>4.2989605254178498E-2</v>
      </c>
      <c r="AW28" s="28">
        <f t="shared" si="15"/>
        <v>1.8481061599100914E-3</v>
      </c>
      <c r="AX28" s="30">
        <f t="shared" si="1"/>
        <v>2.3693328145981865E-2</v>
      </c>
      <c r="AY28" s="30">
        <f t="shared" si="2"/>
        <v>-2.3693328145981865E-2</v>
      </c>
      <c r="BB28" s="7">
        <f t="shared" si="3"/>
        <v>7.2679318017502936E-2</v>
      </c>
      <c r="BC28" s="1">
        <f t="shared" si="16"/>
        <v>7.2679318017502936E-2</v>
      </c>
      <c r="BD28" s="28">
        <f t="shared" si="17"/>
        <v>5.2822832674893272E-3</v>
      </c>
      <c r="BE28" s="30">
        <f t="shared" si="4"/>
        <v>6.7913309667384958E-2</v>
      </c>
      <c r="BF28" s="30">
        <f t="shared" si="5"/>
        <v>6.7913309667384958E-2</v>
      </c>
      <c r="BI28" s="7">
        <f t="shared" si="18"/>
        <v>1.32105322971076</v>
      </c>
      <c r="BJ28" s="1">
        <f t="shared" si="19"/>
        <v>1.32105322971076</v>
      </c>
      <c r="BK28" s="28">
        <f t="shared" si="20"/>
        <v>1.74518163572923</v>
      </c>
      <c r="BL28" s="30">
        <f t="shared" si="6"/>
        <v>0.37608716379647145</v>
      </c>
      <c r="BM28" s="30">
        <f t="shared" si="7"/>
        <v>0.37608716379647145</v>
      </c>
      <c r="BP28" s="7">
        <f t="shared" si="8"/>
        <v>9.3232484574954366E-2</v>
      </c>
      <c r="BQ28" s="1">
        <f t="shared" si="21"/>
        <v>9.3232484574954366E-2</v>
      </c>
      <c r="BR28" s="28">
        <f t="shared" si="22"/>
        <v>8.6922961800191042E-3</v>
      </c>
      <c r="BS28" s="30">
        <f t="shared" si="9"/>
        <v>7.0574358760219905E-2</v>
      </c>
      <c r="BT28" s="30">
        <f t="shared" si="10"/>
        <v>7.0574358760219905E-2</v>
      </c>
      <c r="BW28" s="7">
        <f t="shared" si="11"/>
        <v>-1.4302530000000004</v>
      </c>
      <c r="BX28" s="1">
        <f t="shared" si="23"/>
        <v>1.4302530000000004</v>
      </c>
      <c r="BY28" s="36">
        <f t="shared" si="24"/>
        <v>2.0456236440090012</v>
      </c>
      <c r="BZ28" s="30">
        <f t="shared" si="12"/>
        <v>0.21821754515732006</v>
      </c>
      <c r="CA28" s="30">
        <f t="shared" si="13"/>
        <v>-0.21821754515732006</v>
      </c>
    </row>
    <row r="29" spans="1:79" x14ac:dyDescent="0.15">
      <c r="A29" s="1">
        <v>2</v>
      </c>
      <c r="B29" s="4">
        <v>1</v>
      </c>
      <c r="C29" s="4">
        <v>4</v>
      </c>
      <c r="D29" s="4">
        <v>14</v>
      </c>
      <c r="E29" s="1">
        <v>7.9000000000000001E-2</v>
      </c>
      <c r="K29" s="1">
        <v>2</v>
      </c>
      <c r="L29" s="4">
        <v>1</v>
      </c>
      <c r="M29" s="4">
        <v>4</v>
      </c>
      <c r="N29" s="4">
        <v>14</v>
      </c>
      <c r="O29" s="2">
        <v>7.4999999999999997E-2</v>
      </c>
      <c r="R29" s="4">
        <v>1</v>
      </c>
      <c r="S29" s="4">
        <v>4</v>
      </c>
      <c r="T29" s="1">
        <v>7.9000000000000001E-2</v>
      </c>
      <c r="U29" s="9">
        <v>2.0714285714285716</v>
      </c>
      <c r="V29" s="9">
        <v>1.1642857142857144</v>
      </c>
      <c r="W29" s="7">
        <v>2.2221428571428574</v>
      </c>
      <c r="X29" s="9">
        <v>0.72857142857142865</v>
      </c>
      <c r="Y29" s="33">
        <v>3.5910000000000002</v>
      </c>
      <c r="AA29" s="1">
        <v>2.2792495514809601</v>
      </c>
      <c r="AB29" s="1">
        <v>1.18531086326447</v>
      </c>
      <c r="AC29" s="1">
        <v>2.4232737676928902</v>
      </c>
      <c r="AD29" s="1">
        <v>0.79730479659721099</v>
      </c>
      <c r="AE29" s="33">
        <v>5.5571910000000004</v>
      </c>
      <c r="AU29" s="7">
        <f t="shared" si="0"/>
        <v>-0.20782098005238847</v>
      </c>
      <c r="AV29" s="1">
        <f t="shared" si="14"/>
        <v>0.20782098005238847</v>
      </c>
      <c r="AW29" s="28">
        <f t="shared" si="15"/>
        <v>4.3189559749935248E-2</v>
      </c>
      <c r="AX29" s="30">
        <f t="shared" si="1"/>
        <v>9.1179563868886218E-2</v>
      </c>
      <c r="AY29" s="30">
        <f t="shared" si="2"/>
        <v>-9.1179563868886218E-2</v>
      </c>
      <c r="BB29" s="7">
        <f t="shared" si="3"/>
        <v>-2.1025148978755626E-2</v>
      </c>
      <c r="BC29" s="1">
        <f t="shared" si="16"/>
        <v>2.1025148978755626E-2</v>
      </c>
      <c r="BD29" s="28">
        <f t="shared" si="17"/>
        <v>4.4205688957886871E-4</v>
      </c>
      <c r="BE29" s="30">
        <f t="shared" si="4"/>
        <v>1.7738088488322944E-2</v>
      </c>
      <c r="BF29" s="30">
        <f t="shared" si="5"/>
        <v>-1.7738088488322944E-2</v>
      </c>
      <c r="BI29" s="7">
        <f t="shared" si="18"/>
        <v>0.79730479659721099</v>
      </c>
      <c r="BJ29" s="1">
        <f t="shared" si="19"/>
        <v>0.79730479659721099</v>
      </c>
      <c r="BK29" s="28">
        <f t="shared" si="20"/>
        <v>0.63569493867691995</v>
      </c>
      <c r="BL29" s="30">
        <f t="shared" si="6"/>
        <v>0.32901969526798269</v>
      </c>
      <c r="BM29" s="30">
        <f t="shared" si="7"/>
        <v>0.32901969526798269</v>
      </c>
      <c r="BP29" s="7">
        <f t="shared" si="8"/>
        <v>-6.8733368025782338E-2</v>
      </c>
      <c r="BQ29" s="1">
        <f t="shared" si="21"/>
        <v>6.8733368025782338E-2</v>
      </c>
      <c r="BR29" s="28">
        <f t="shared" si="22"/>
        <v>4.7242758801676376E-3</v>
      </c>
      <c r="BS29" s="30">
        <f t="shared" si="9"/>
        <v>8.6207142261186753E-2</v>
      </c>
      <c r="BT29" s="30">
        <f t="shared" si="10"/>
        <v>-8.6207142261186753E-2</v>
      </c>
      <c r="BW29" s="7">
        <f t="shared" si="11"/>
        <v>-1.9661910000000002</v>
      </c>
      <c r="BX29" s="1">
        <f t="shared" si="23"/>
        <v>1.9661910000000002</v>
      </c>
      <c r="BY29" s="36">
        <f t="shared" si="24"/>
        <v>3.865907048481001</v>
      </c>
      <c r="BZ29" s="30">
        <f t="shared" si="12"/>
        <v>0.35381022534586271</v>
      </c>
      <c r="CA29" s="30">
        <f t="shared" si="13"/>
        <v>-0.35381022534586271</v>
      </c>
    </row>
    <row r="30" spans="1:79" x14ac:dyDescent="0.15">
      <c r="A30" s="1">
        <v>2</v>
      </c>
      <c r="B30" s="4">
        <v>2</v>
      </c>
      <c r="C30" s="4">
        <v>1</v>
      </c>
      <c r="D30" s="4">
        <v>21</v>
      </c>
      <c r="E30" s="1">
        <v>6.0999999999999999E-2</v>
      </c>
      <c r="K30" s="1">
        <v>2</v>
      </c>
      <c r="L30" s="4">
        <v>2</v>
      </c>
      <c r="M30" s="4">
        <v>1</v>
      </c>
      <c r="N30" s="4">
        <v>21</v>
      </c>
      <c r="O30" s="2">
        <v>9.5000000000000001E-2</v>
      </c>
      <c r="R30" s="4">
        <v>2</v>
      </c>
      <c r="S30" s="4">
        <v>1</v>
      </c>
      <c r="T30" s="1">
        <v>6.0999999999999999E-2</v>
      </c>
      <c r="U30" s="9">
        <v>1.892857142857143</v>
      </c>
      <c r="V30" s="9">
        <v>1.2857142857142856</v>
      </c>
      <c r="W30" s="7">
        <v>3.18</v>
      </c>
      <c r="X30" s="9">
        <v>0.7142857142857143</v>
      </c>
      <c r="Y30" s="33">
        <v>3.024</v>
      </c>
      <c r="AA30" s="1">
        <v>1.8387676724916899</v>
      </c>
      <c r="AB30" s="1">
        <v>1.2717413133725699</v>
      </c>
      <c r="AC30" s="1">
        <v>3.0111800213037498</v>
      </c>
      <c r="AD30" s="1">
        <v>0.76170326757978302</v>
      </c>
      <c r="AE30" s="33">
        <v>5.3295260000000004</v>
      </c>
      <c r="AU30" s="7">
        <f t="shared" si="0"/>
        <v>5.4089470365453085E-2</v>
      </c>
      <c r="AV30" s="1">
        <f t="shared" si="14"/>
        <v>5.4089470365453085E-2</v>
      </c>
      <c r="AW30" s="28">
        <f t="shared" si="15"/>
        <v>2.9256708044152276E-3</v>
      </c>
      <c r="AX30" s="30">
        <f t="shared" si="1"/>
        <v>2.9416152554040259E-2</v>
      </c>
      <c r="AY30" s="30">
        <f t="shared" si="2"/>
        <v>2.9416152554040259E-2</v>
      </c>
      <c r="BB30" s="7">
        <f t="shared" si="3"/>
        <v>1.3972972341715684E-2</v>
      </c>
      <c r="BC30" s="1">
        <f t="shared" si="16"/>
        <v>1.3972972341715684E-2</v>
      </c>
      <c r="BD30" s="28">
        <f t="shared" si="17"/>
        <v>1.9524395606235147E-4</v>
      </c>
      <c r="BE30" s="30">
        <f t="shared" si="4"/>
        <v>1.0987275631284108E-2</v>
      </c>
      <c r="BF30" s="30">
        <f t="shared" si="5"/>
        <v>1.0987275631284108E-2</v>
      </c>
      <c r="BI30" s="7">
        <f t="shared" si="18"/>
        <v>0.76170326757978302</v>
      </c>
      <c r="BJ30" s="1">
        <f t="shared" si="19"/>
        <v>0.76170326757978302</v>
      </c>
      <c r="BK30" s="28">
        <f t="shared" si="20"/>
        <v>0.5801918678417185</v>
      </c>
      <c r="BL30" s="30">
        <f t="shared" si="6"/>
        <v>0.25295839577535073</v>
      </c>
      <c r="BM30" s="30">
        <f t="shared" si="7"/>
        <v>0.25295839577535073</v>
      </c>
      <c r="BP30" s="7">
        <f t="shared" si="8"/>
        <v>-4.7417553294068715E-2</v>
      </c>
      <c r="BQ30" s="1">
        <f t="shared" si="21"/>
        <v>4.7417553294068715E-2</v>
      </c>
      <c r="BR30" s="28">
        <f t="shared" si="22"/>
        <v>2.248424360395847E-3</v>
      </c>
      <c r="BS30" s="30">
        <f t="shared" si="9"/>
        <v>6.2252001943922428E-2</v>
      </c>
      <c r="BT30" s="30">
        <f t="shared" si="10"/>
        <v>-6.2252001943922428E-2</v>
      </c>
      <c r="BW30" s="7">
        <f t="shared" si="11"/>
        <v>-2.3055260000000004</v>
      </c>
      <c r="BX30" s="1">
        <f t="shared" si="23"/>
        <v>2.3055260000000004</v>
      </c>
      <c r="BY30" s="36">
        <f t="shared" si="24"/>
        <v>5.3154501366760023</v>
      </c>
      <c r="BZ30" s="30">
        <f t="shared" si="12"/>
        <v>0.43259494371544488</v>
      </c>
      <c r="CA30" s="30">
        <f t="shared" si="13"/>
        <v>-0.43259494371544488</v>
      </c>
    </row>
    <row r="31" spans="1:79" x14ac:dyDescent="0.15">
      <c r="A31" s="1">
        <v>2</v>
      </c>
      <c r="B31" s="4">
        <v>2</v>
      </c>
      <c r="C31" s="4">
        <v>2</v>
      </c>
      <c r="D31" s="4">
        <v>22</v>
      </c>
      <c r="E31" s="1">
        <v>5.5E-2</v>
      </c>
      <c r="K31" s="1">
        <v>2</v>
      </c>
      <c r="L31" s="4">
        <v>2</v>
      </c>
      <c r="M31" s="4">
        <v>2</v>
      </c>
      <c r="N31" s="4">
        <v>22</v>
      </c>
      <c r="O31" s="2">
        <v>0.12499999999999997</v>
      </c>
      <c r="R31" s="4">
        <v>2</v>
      </c>
      <c r="S31" s="4">
        <v>2</v>
      </c>
      <c r="T31" s="1">
        <v>5.5E-2</v>
      </c>
      <c r="U31" s="9">
        <v>1.8571428571428574</v>
      </c>
      <c r="V31" s="9">
        <v>1.0000000000000002</v>
      </c>
      <c r="W31" s="7">
        <v>2.87</v>
      </c>
      <c r="X31" s="9">
        <v>1.0714285714285714</v>
      </c>
      <c r="Y31" s="33">
        <v>5.7539999999999996</v>
      </c>
      <c r="AA31" s="1">
        <v>1.9355492459774799</v>
      </c>
      <c r="AB31" s="1">
        <v>1.04077386147553</v>
      </c>
      <c r="AC31" s="1">
        <v>2.9204080348281898</v>
      </c>
      <c r="AD31" s="1">
        <v>1.0300329298874</v>
      </c>
      <c r="AE31" s="33">
        <v>4.786422</v>
      </c>
      <c r="AU31" s="7">
        <f t="shared" si="0"/>
        <v>-7.8406388834622476E-2</v>
      </c>
      <c r="AV31" s="1">
        <f t="shared" si="14"/>
        <v>7.8406388834622476E-2</v>
      </c>
      <c r="AW31" s="28">
        <f t="shared" si="15"/>
        <v>6.1475618100860123E-3</v>
      </c>
      <c r="AX31" s="30">
        <f t="shared" si="1"/>
        <v>4.0508599302016793E-2</v>
      </c>
      <c r="AY31" s="30">
        <f t="shared" si="2"/>
        <v>-4.0508599302016793E-2</v>
      </c>
      <c r="BB31" s="7">
        <f t="shared" si="3"/>
        <v>-4.0773861475529749E-2</v>
      </c>
      <c r="BC31" s="1">
        <f t="shared" si="16"/>
        <v>4.0773861475529749E-2</v>
      </c>
      <c r="BD31" s="28">
        <f t="shared" si="17"/>
        <v>1.662507779625689E-3</v>
      </c>
      <c r="BE31" s="30">
        <f t="shared" si="4"/>
        <v>3.9176484906840059E-2</v>
      </c>
      <c r="BF31" s="30">
        <f t="shared" si="5"/>
        <v>-3.9176484906840059E-2</v>
      </c>
      <c r="BI31" s="7">
        <f t="shared" si="18"/>
        <v>1.0300329298874</v>
      </c>
      <c r="BJ31" s="1">
        <f t="shared" si="19"/>
        <v>1.0300329298874</v>
      </c>
      <c r="BK31" s="28">
        <f t="shared" si="20"/>
        <v>1.0609678366524216</v>
      </c>
      <c r="BL31" s="30">
        <f t="shared" si="6"/>
        <v>0.35270171756940732</v>
      </c>
      <c r="BM31" s="30">
        <f t="shared" si="7"/>
        <v>0.35270171756940732</v>
      </c>
      <c r="BP31" s="7">
        <f t="shared" si="8"/>
        <v>4.1395641541171369E-2</v>
      </c>
      <c r="BQ31" s="1">
        <f t="shared" si="21"/>
        <v>4.1395641541171369E-2</v>
      </c>
      <c r="BR31" s="28">
        <f t="shared" si="22"/>
        <v>1.7135991386051526E-3</v>
      </c>
      <c r="BS31" s="30">
        <f t="shared" si="9"/>
        <v>4.0188658381724369E-2</v>
      </c>
      <c r="BT31" s="30">
        <f t="shared" si="10"/>
        <v>4.0188658381724369E-2</v>
      </c>
      <c r="BW31" s="7">
        <f t="shared" si="11"/>
        <v>0.96757799999999961</v>
      </c>
      <c r="BX31" s="1">
        <f t="shared" si="23"/>
        <v>0.96757799999999961</v>
      </c>
      <c r="BY31" s="36">
        <f t="shared" si="24"/>
        <v>0.93620718608399922</v>
      </c>
      <c r="BZ31" s="30">
        <f t="shared" si="12"/>
        <v>0.2021505834629708</v>
      </c>
      <c r="CA31" s="30">
        <f t="shared" si="13"/>
        <v>0.2021505834629708</v>
      </c>
    </row>
    <row r="32" spans="1:79" x14ac:dyDescent="0.15">
      <c r="A32" s="1">
        <v>2</v>
      </c>
      <c r="B32" s="4">
        <v>2</v>
      </c>
      <c r="C32" s="4">
        <v>3</v>
      </c>
      <c r="D32" s="4">
        <v>23</v>
      </c>
      <c r="E32" s="1">
        <v>6.0999999999999999E-2</v>
      </c>
      <c r="K32" s="1">
        <v>2</v>
      </c>
      <c r="L32" s="4">
        <v>2</v>
      </c>
      <c r="M32" s="4">
        <v>3</v>
      </c>
      <c r="N32" s="4">
        <v>23</v>
      </c>
      <c r="O32" s="2">
        <v>0.12499999999999997</v>
      </c>
      <c r="R32" s="4">
        <v>2</v>
      </c>
      <c r="S32" s="4">
        <v>3</v>
      </c>
      <c r="T32" s="1">
        <v>6.0999999999999999E-2</v>
      </c>
      <c r="U32" s="9">
        <v>1.6500000000000001</v>
      </c>
      <c r="V32" s="9">
        <v>0.95000000000000007</v>
      </c>
      <c r="W32" s="7">
        <v>3.21</v>
      </c>
      <c r="X32" s="9">
        <v>0.85714285714285721</v>
      </c>
      <c r="Y32" s="33">
        <v>5.1029999999999998</v>
      </c>
      <c r="AA32" s="1">
        <v>1.5988320474667701</v>
      </c>
      <c r="AB32" s="1">
        <v>0.89912442708732598</v>
      </c>
      <c r="AC32" s="1">
        <v>3.0594309031355098</v>
      </c>
      <c r="AD32" s="1">
        <v>0.91141287707033403</v>
      </c>
      <c r="AE32" s="33">
        <v>4.7288199999999998</v>
      </c>
      <c r="AU32" s="7">
        <f t="shared" si="0"/>
        <v>5.1167952533230032E-2</v>
      </c>
      <c r="AV32" s="1">
        <f t="shared" si="14"/>
        <v>5.1167952533230032E-2</v>
      </c>
      <c r="AW32" s="28">
        <f t="shared" si="15"/>
        <v>2.6181593664428818E-3</v>
      </c>
      <c r="AX32" s="30">
        <f t="shared" si="1"/>
        <v>3.200333181606025E-2</v>
      </c>
      <c r="AY32" s="30">
        <f t="shared" si="2"/>
        <v>3.200333181606025E-2</v>
      </c>
      <c r="BB32" s="7">
        <f t="shared" si="3"/>
        <v>5.0875572912674083E-2</v>
      </c>
      <c r="BC32" s="1">
        <f t="shared" si="16"/>
        <v>5.0875572912674083E-2</v>
      </c>
      <c r="BD32" s="28">
        <f t="shared" si="17"/>
        <v>2.5883239191928169E-3</v>
      </c>
      <c r="BE32" s="30">
        <f t="shared" si="4"/>
        <v>5.6583462065960398E-2</v>
      </c>
      <c r="BF32" s="30">
        <f t="shared" si="5"/>
        <v>5.6583462065960398E-2</v>
      </c>
      <c r="BI32" s="7">
        <f t="shared" si="18"/>
        <v>0.91141287707033403</v>
      </c>
      <c r="BJ32" s="1">
        <f t="shared" si="19"/>
        <v>0.91141287707033403</v>
      </c>
      <c r="BK32" s="28">
        <f t="shared" si="20"/>
        <v>0.83067343248962378</v>
      </c>
      <c r="BL32" s="30">
        <f t="shared" si="6"/>
        <v>0.29790274921269083</v>
      </c>
      <c r="BM32" s="30">
        <f t="shared" si="7"/>
        <v>0.29790274921269083</v>
      </c>
      <c r="BP32" s="7">
        <f t="shared" si="8"/>
        <v>-5.427001992747682E-2</v>
      </c>
      <c r="BQ32" s="1">
        <f t="shared" si="21"/>
        <v>5.427001992747682E-2</v>
      </c>
      <c r="BR32" s="28">
        <f t="shared" si="22"/>
        <v>2.9452350629287313E-3</v>
      </c>
      <c r="BS32" s="30">
        <f t="shared" si="9"/>
        <v>5.9544934346246664E-2</v>
      </c>
      <c r="BT32" s="30">
        <f t="shared" si="10"/>
        <v>-5.9544934346246664E-2</v>
      </c>
      <c r="BW32" s="7">
        <f t="shared" si="11"/>
        <v>0.37417999999999996</v>
      </c>
      <c r="BX32" s="1">
        <f t="shared" si="23"/>
        <v>0.37417999999999996</v>
      </c>
      <c r="BY32" s="36">
        <f t="shared" si="24"/>
        <v>0.14001067239999998</v>
      </c>
      <c r="BZ32" s="30">
        <f t="shared" si="12"/>
        <v>7.9127562478588737E-2</v>
      </c>
      <c r="CA32" s="30">
        <f t="shared" si="13"/>
        <v>7.9127562478588737E-2</v>
      </c>
    </row>
    <row r="33" spans="1:79" x14ac:dyDescent="0.15">
      <c r="A33" s="1">
        <v>2</v>
      </c>
      <c r="B33" s="4">
        <v>2</v>
      </c>
      <c r="C33" s="4">
        <v>4</v>
      </c>
      <c r="D33" s="4">
        <v>24</v>
      </c>
      <c r="E33" s="1">
        <v>7.4999999999999997E-2</v>
      </c>
      <c r="K33" s="1">
        <v>2</v>
      </c>
      <c r="L33" s="4">
        <v>2</v>
      </c>
      <c r="M33" s="4">
        <v>4</v>
      </c>
      <c r="N33" s="4">
        <v>24</v>
      </c>
      <c r="O33" s="2">
        <v>9.5000000000000001E-2</v>
      </c>
      <c r="R33" s="4">
        <v>2</v>
      </c>
      <c r="S33" s="4">
        <v>4</v>
      </c>
      <c r="T33" s="1">
        <v>7.4999999999999997E-2</v>
      </c>
      <c r="U33" s="9">
        <v>1.8857142857142857</v>
      </c>
      <c r="V33" s="9">
        <v>1.0000000000000002</v>
      </c>
      <c r="W33" s="7">
        <v>2.5299999999999998</v>
      </c>
      <c r="X33" s="9">
        <v>0.7142857142857143</v>
      </c>
      <c r="Y33" s="33">
        <v>6.1740000000000004</v>
      </c>
      <c r="AA33" s="1">
        <v>2.0040836675396001</v>
      </c>
      <c r="AB33" s="1">
        <v>0.95908885503019403</v>
      </c>
      <c r="AC33" s="1">
        <v>2.6054059526482498</v>
      </c>
      <c r="AD33" s="1">
        <v>0.76087151037650502</v>
      </c>
      <c r="AE33" s="33">
        <v>5.1951219999999996</v>
      </c>
      <c r="AU33" s="7">
        <f t="shared" si="0"/>
        <v>-0.11836938182531442</v>
      </c>
      <c r="AV33" s="1">
        <f t="shared" si="14"/>
        <v>0.11836938182531442</v>
      </c>
      <c r="AW33" s="28">
        <f t="shared" si="15"/>
        <v>1.4011310553707076E-2</v>
      </c>
      <c r="AX33" s="30">
        <f t="shared" si="1"/>
        <v>5.9064091855324435E-2</v>
      </c>
      <c r="AY33" s="30">
        <f t="shared" si="2"/>
        <v>-5.9064091855324435E-2</v>
      </c>
      <c r="BB33" s="7">
        <f t="shared" si="3"/>
        <v>4.091114496980619E-2</v>
      </c>
      <c r="BC33" s="1">
        <f t="shared" si="16"/>
        <v>4.091114496980619E-2</v>
      </c>
      <c r="BD33" s="28">
        <f t="shared" si="17"/>
        <v>1.6737217827404983E-3</v>
      </c>
      <c r="BE33" s="30">
        <f t="shared" si="4"/>
        <v>4.2656261466533493E-2</v>
      </c>
      <c r="BF33" s="30">
        <f t="shared" si="5"/>
        <v>4.2656261466533493E-2</v>
      </c>
      <c r="BI33" s="7">
        <f t="shared" si="18"/>
        <v>0.76087151037650502</v>
      </c>
      <c r="BJ33" s="1">
        <f t="shared" si="19"/>
        <v>0.76087151037650502</v>
      </c>
      <c r="BK33" s="28">
        <f t="shared" si="20"/>
        <v>0.57892545530262396</v>
      </c>
      <c r="BL33" s="30">
        <f t="shared" si="6"/>
        <v>0.29203568434436161</v>
      </c>
      <c r="BM33" s="30">
        <f t="shared" si="7"/>
        <v>0.29203568434436161</v>
      </c>
      <c r="BP33" s="7">
        <f t="shared" si="8"/>
        <v>-4.6585796090790721E-2</v>
      </c>
      <c r="BQ33" s="1">
        <f t="shared" si="21"/>
        <v>4.6585796090790721E-2</v>
      </c>
      <c r="BR33" s="28">
        <f t="shared" si="22"/>
        <v>2.1702363974127319E-3</v>
      </c>
      <c r="BS33" s="30">
        <f t="shared" si="9"/>
        <v>6.122688976452606E-2</v>
      </c>
      <c r="BT33" s="30">
        <f t="shared" si="10"/>
        <v>-6.122688976452606E-2</v>
      </c>
      <c r="BW33" s="7">
        <f t="shared" si="11"/>
        <v>0.9788780000000008</v>
      </c>
      <c r="BX33" s="1">
        <f t="shared" si="23"/>
        <v>0.9788780000000008</v>
      </c>
      <c r="BY33" s="36">
        <f t="shared" si="24"/>
        <v>0.95820213888400152</v>
      </c>
      <c r="BZ33" s="30">
        <f t="shared" si="12"/>
        <v>0.18842252405237084</v>
      </c>
      <c r="CA33" s="30">
        <f t="shared" si="13"/>
        <v>0.18842252405237084</v>
      </c>
    </row>
    <row r="34" spans="1:79" x14ac:dyDescent="0.15">
      <c r="A34" s="1">
        <v>2</v>
      </c>
      <c r="B34" s="4">
        <v>3</v>
      </c>
      <c r="C34" s="4">
        <v>1</v>
      </c>
      <c r="D34" s="4">
        <v>31</v>
      </c>
      <c r="E34" s="1">
        <v>0.05</v>
      </c>
      <c r="K34" s="1">
        <v>2</v>
      </c>
      <c r="L34" s="4">
        <v>3</v>
      </c>
      <c r="M34" s="4">
        <v>1</v>
      </c>
      <c r="N34" s="4">
        <v>31</v>
      </c>
      <c r="O34" s="2">
        <v>0.13500000000000001</v>
      </c>
      <c r="R34" s="4">
        <v>3</v>
      </c>
      <c r="S34" s="4">
        <v>1</v>
      </c>
      <c r="T34" s="1">
        <v>0.05</v>
      </c>
      <c r="U34" s="9">
        <v>1.4428571428571431</v>
      </c>
      <c r="V34" s="9">
        <v>0.87857142857142867</v>
      </c>
      <c r="W34" s="7">
        <v>2.1785714285714284</v>
      </c>
      <c r="X34" s="9">
        <v>0.7142857142857143</v>
      </c>
      <c r="Y34" s="33">
        <v>5.7539999999999996</v>
      </c>
      <c r="AA34" s="1">
        <v>1.38907354513837</v>
      </c>
      <c r="AB34" s="1">
        <v>0.90704882736117698</v>
      </c>
      <c r="AC34" s="1">
        <v>2.23183865363796</v>
      </c>
      <c r="AD34" s="1">
        <v>0.74313559052339895</v>
      </c>
      <c r="AE34" s="33">
        <v>4.6341890000000001</v>
      </c>
      <c r="AU34" s="7">
        <f t="shared" ref="AU34:AU65" si="25">U34-AA34</f>
        <v>5.3783597718773057E-2</v>
      </c>
      <c r="AV34" s="1">
        <f t="shared" si="14"/>
        <v>5.3783597718773057E-2</v>
      </c>
      <c r="AW34" s="28">
        <f t="shared" si="15"/>
        <v>2.8926753835748103E-3</v>
      </c>
      <c r="AX34" s="30">
        <f t="shared" ref="AX34:AX65" si="26">AV34/AA34</f>
        <v>3.8719042564024572E-2</v>
      </c>
      <c r="AY34" s="30">
        <f t="shared" ref="AY34:AY65" si="27">AU34/AA34</f>
        <v>3.8719042564024572E-2</v>
      </c>
      <c r="BB34" s="7">
        <f t="shared" ref="BB34:BB65" si="28">V34-AB34</f>
        <v>-2.8477398789748309E-2</v>
      </c>
      <c r="BC34" s="1">
        <f t="shared" si="16"/>
        <v>2.8477398789748309E-2</v>
      </c>
      <c r="BD34" s="28">
        <f t="shared" si="17"/>
        <v>8.1096224183035851E-4</v>
      </c>
      <c r="BE34" s="30">
        <f t="shared" ref="BE34:BE65" si="29">BC34/AB34</f>
        <v>3.1395662428224405E-2</v>
      </c>
      <c r="BF34" s="30">
        <f t="shared" ref="BF34:BF65" si="30">BB34/AB34</f>
        <v>-3.1395662428224405E-2</v>
      </c>
      <c r="BI34" s="7">
        <f t="shared" si="18"/>
        <v>0.74313559052339895</v>
      </c>
      <c r="BJ34" s="1">
        <f t="shared" si="19"/>
        <v>0.74313559052339895</v>
      </c>
      <c r="BK34" s="28">
        <f t="shared" si="20"/>
        <v>0.55225050590256086</v>
      </c>
      <c r="BL34" s="30">
        <f t="shared" ref="BL34:BL65" si="31">BJ34/AC34</f>
        <v>0.33297012277839483</v>
      </c>
      <c r="BM34" s="30">
        <f t="shared" ref="BM34:BM65" si="32">BI34/AC34</f>
        <v>0.33297012277839483</v>
      </c>
      <c r="BP34" s="7">
        <f t="shared" ref="BP34:BP65" si="33">X34-AD34</f>
        <v>-2.8849876237684646E-2</v>
      </c>
      <c r="BQ34" s="1">
        <f t="shared" si="21"/>
        <v>2.8849876237684646E-2</v>
      </c>
      <c r="BR34" s="28">
        <f t="shared" si="22"/>
        <v>8.3231535892972115E-4</v>
      </c>
      <c r="BS34" s="30">
        <f t="shared" ref="BS34:BS65" si="34">BQ34/AD34</f>
        <v>3.8821820143703986E-2</v>
      </c>
      <c r="BT34" s="30">
        <f t="shared" ref="BT34:BT65" si="35">BP34/AD34</f>
        <v>-3.8821820143703986E-2</v>
      </c>
      <c r="BW34" s="7">
        <f t="shared" ref="BW34:BW65" si="36">Y34-AE34</f>
        <v>1.1198109999999994</v>
      </c>
      <c r="BX34" s="1">
        <f t="shared" si="23"/>
        <v>1.1198109999999994</v>
      </c>
      <c r="BY34" s="36">
        <f t="shared" si="24"/>
        <v>1.2539766757209987</v>
      </c>
      <c r="BZ34" s="30">
        <f t="shared" ref="BZ34:BZ65" si="37">BX34/AE34</f>
        <v>0.24164120194493566</v>
      </c>
      <c r="CA34" s="30">
        <f t="shared" ref="CA34:CA65" si="38">BW34/AE34</f>
        <v>0.24164120194493566</v>
      </c>
    </row>
    <row r="35" spans="1:79" x14ac:dyDescent="0.15">
      <c r="A35" s="1">
        <v>2</v>
      </c>
      <c r="B35" s="4">
        <v>3</v>
      </c>
      <c r="C35" s="4">
        <v>2</v>
      </c>
      <c r="D35" s="4">
        <v>32</v>
      </c>
      <c r="E35" s="1">
        <v>7.9000000000000001E-2</v>
      </c>
      <c r="K35" s="1">
        <v>2</v>
      </c>
      <c r="L35" s="4">
        <v>3</v>
      </c>
      <c r="M35" s="4">
        <v>2</v>
      </c>
      <c r="N35" s="4">
        <v>32</v>
      </c>
      <c r="O35" s="2">
        <v>0.03</v>
      </c>
      <c r="R35" s="4">
        <v>3</v>
      </c>
      <c r="S35" s="4">
        <v>2</v>
      </c>
      <c r="T35" s="1">
        <v>7.9000000000000001E-2</v>
      </c>
      <c r="U35" s="9">
        <v>2</v>
      </c>
      <c r="V35" s="9">
        <v>0.94285714285714295</v>
      </c>
      <c r="W35" s="7">
        <v>2.3528571428571432</v>
      </c>
      <c r="X35" s="9">
        <v>0.77142857142857157</v>
      </c>
      <c r="Y35" s="33">
        <v>4.4939999999999998</v>
      </c>
      <c r="AA35" s="1">
        <v>1.9658315657536001</v>
      </c>
      <c r="AB35" s="1">
        <v>0.99026832503618101</v>
      </c>
      <c r="AC35" s="1">
        <v>2.2992125873564602</v>
      </c>
      <c r="AD35" s="1">
        <v>0.78593606483197997</v>
      </c>
      <c r="AE35" s="33">
        <v>6.4582490000000004</v>
      </c>
      <c r="AU35" s="7">
        <f t="shared" si="25"/>
        <v>3.4168434246399926E-2</v>
      </c>
      <c r="AV35" s="1">
        <f t="shared" si="14"/>
        <v>3.4168434246399926E-2</v>
      </c>
      <c r="AW35" s="28">
        <f t="shared" si="15"/>
        <v>1.1674818988505553E-3</v>
      </c>
      <c r="AX35" s="30">
        <f t="shared" si="26"/>
        <v>1.7381160645521268E-2</v>
      </c>
      <c r="AY35" s="30">
        <f t="shared" si="27"/>
        <v>1.7381160645521268E-2</v>
      </c>
      <c r="BB35" s="7">
        <f t="shared" si="28"/>
        <v>-4.7411182179038058E-2</v>
      </c>
      <c r="BC35" s="1">
        <f t="shared" si="16"/>
        <v>4.7411182179038058E-2</v>
      </c>
      <c r="BD35" s="28">
        <f t="shared" si="17"/>
        <v>2.2478201956139358E-3</v>
      </c>
      <c r="BE35" s="30">
        <f t="shared" si="29"/>
        <v>4.7877106618860917E-2</v>
      </c>
      <c r="BF35" s="30">
        <f t="shared" si="30"/>
        <v>-4.7877106618860917E-2</v>
      </c>
      <c r="BI35" s="7">
        <f t="shared" ref="BI35:BI66" si="39">AD35-AJ35</f>
        <v>0.78593606483197997</v>
      </c>
      <c r="BJ35" s="1">
        <f t="shared" si="19"/>
        <v>0.78593606483197997</v>
      </c>
      <c r="BK35" s="28">
        <f t="shared" si="20"/>
        <v>0.61769549800357826</v>
      </c>
      <c r="BL35" s="30">
        <f t="shared" si="31"/>
        <v>0.34182835861020439</v>
      </c>
      <c r="BM35" s="30">
        <f t="shared" si="32"/>
        <v>0.34182835861020439</v>
      </c>
      <c r="BP35" s="7">
        <f t="shared" si="33"/>
        <v>-1.45074934034084E-2</v>
      </c>
      <c r="BQ35" s="1">
        <f t="shared" si="21"/>
        <v>1.45074934034084E-2</v>
      </c>
      <c r="BR35" s="28">
        <f t="shared" si="22"/>
        <v>2.1046736484993826E-4</v>
      </c>
      <c r="BS35" s="30">
        <f t="shared" si="34"/>
        <v>1.8458872232195962E-2</v>
      </c>
      <c r="BT35" s="30">
        <f t="shared" si="35"/>
        <v>-1.8458872232195962E-2</v>
      </c>
      <c r="BW35" s="7">
        <f t="shared" si="36"/>
        <v>-1.9642490000000006</v>
      </c>
      <c r="BX35" s="1">
        <f t="shared" si="23"/>
        <v>1.9642490000000006</v>
      </c>
      <c r="BY35" s="36">
        <f t="shared" si="24"/>
        <v>3.8582741340010021</v>
      </c>
      <c r="BZ35" s="30">
        <f t="shared" si="37"/>
        <v>0.30414575220001588</v>
      </c>
      <c r="CA35" s="30">
        <f t="shared" si="38"/>
        <v>-0.30414575220001588</v>
      </c>
    </row>
    <row r="36" spans="1:79" x14ac:dyDescent="0.15">
      <c r="A36" s="1">
        <v>2</v>
      </c>
      <c r="B36" s="4">
        <v>3</v>
      </c>
      <c r="C36" s="4">
        <v>3</v>
      </c>
      <c r="D36" s="4">
        <v>33</v>
      </c>
      <c r="E36" s="1">
        <v>9.4E-2</v>
      </c>
      <c r="K36" s="1">
        <v>2</v>
      </c>
      <c r="L36" s="4">
        <v>3</v>
      </c>
      <c r="M36" s="4">
        <v>3</v>
      </c>
      <c r="N36" s="4">
        <v>33</v>
      </c>
      <c r="O36" s="2">
        <v>8.5000000000000006E-2</v>
      </c>
      <c r="R36" s="4">
        <v>3</v>
      </c>
      <c r="S36" s="4">
        <v>3</v>
      </c>
      <c r="T36" s="1">
        <v>9.4E-2</v>
      </c>
      <c r="U36" s="9">
        <v>1.9142857142857141</v>
      </c>
      <c r="V36" s="9">
        <v>1.0714285714285714</v>
      </c>
      <c r="W36" s="7">
        <v>2.2875000000000001</v>
      </c>
      <c r="X36" s="9">
        <v>0.75000000000000011</v>
      </c>
      <c r="Y36" s="33">
        <v>3.6539999999999999</v>
      </c>
      <c r="AA36" s="1">
        <v>2.1515635168142602</v>
      </c>
      <c r="AB36" s="1">
        <v>1.2077313169122099</v>
      </c>
      <c r="AC36" s="1">
        <v>4.9281484373493996</v>
      </c>
      <c r="AD36" s="1">
        <v>1.56069551144143</v>
      </c>
      <c r="AE36" s="33">
        <v>5.2129510000000003</v>
      </c>
      <c r="AU36" s="7">
        <f t="shared" si="25"/>
        <v>-0.23727780252854602</v>
      </c>
      <c r="AV36" s="1">
        <f t="shared" si="14"/>
        <v>0.23727780252854602</v>
      </c>
      <c r="AW36" s="28">
        <f t="shared" si="15"/>
        <v>5.6300755572775682E-2</v>
      </c>
      <c r="AX36" s="30">
        <f t="shared" si="26"/>
        <v>0.11028156997190323</v>
      </c>
      <c r="AY36" s="30">
        <f t="shared" si="27"/>
        <v>-0.11028156997190323</v>
      </c>
      <c r="BB36" s="7">
        <f t="shared" si="28"/>
        <v>-0.13630274548363852</v>
      </c>
      <c r="BC36" s="1">
        <f t="shared" si="16"/>
        <v>0.13630274548363852</v>
      </c>
      <c r="BD36" s="28">
        <f t="shared" si="17"/>
        <v>1.857843842637754E-2</v>
      </c>
      <c r="BE36" s="30">
        <f t="shared" si="29"/>
        <v>0.11285850054142993</v>
      </c>
      <c r="BF36" s="30">
        <f t="shared" si="30"/>
        <v>-0.11285850054142993</v>
      </c>
      <c r="BI36" s="7">
        <f t="shared" si="39"/>
        <v>1.56069551144143</v>
      </c>
      <c r="BJ36" s="1">
        <f t="shared" si="19"/>
        <v>1.56069551144143</v>
      </c>
      <c r="BK36" s="28">
        <f t="shared" si="20"/>
        <v>2.4357704794334269</v>
      </c>
      <c r="BL36" s="30">
        <f t="shared" si="31"/>
        <v>0.31669003709653859</v>
      </c>
      <c r="BM36" s="30">
        <f t="shared" si="32"/>
        <v>0.31669003709653859</v>
      </c>
      <c r="BP36" s="7">
        <f t="shared" si="33"/>
        <v>-0.81069551144142993</v>
      </c>
      <c r="BQ36" s="1">
        <f t="shared" si="21"/>
        <v>0.81069551144142993</v>
      </c>
      <c r="BR36" s="28">
        <f t="shared" si="22"/>
        <v>0.65722721227128167</v>
      </c>
      <c r="BS36" s="30">
        <f t="shared" si="34"/>
        <v>0.51944502018378091</v>
      </c>
      <c r="BT36" s="30">
        <f t="shared" si="35"/>
        <v>-0.51944502018378091</v>
      </c>
      <c r="BW36" s="7">
        <f t="shared" si="36"/>
        <v>-1.5589510000000004</v>
      </c>
      <c r="BX36" s="1">
        <f t="shared" si="23"/>
        <v>1.5589510000000004</v>
      </c>
      <c r="BY36" s="36">
        <f t="shared" si="24"/>
        <v>2.4303282204010013</v>
      </c>
      <c r="BZ36" s="30">
        <f t="shared" si="37"/>
        <v>0.29905345360046554</v>
      </c>
      <c r="CA36" s="30">
        <f t="shared" si="38"/>
        <v>-0.29905345360046554</v>
      </c>
    </row>
    <row r="37" spans="1:79" x14ac:dyDescent="0.15">
      <c r="A37" s="1">
        <v>2</v>
      </c>
      <c r="B37" s="4">
        <v>3</v>
      </c>
      <c r="C37" s="4">
        <v>4</v>
      </c>
      <c r="D37" s="4">
        <v>34</v>
      </c>
      <c r="E37" s="1">
        <v>6.2E-2</v>
      </c>
      <c r="K37" s="1">
        <v>2</v>
      </c>
      <c r="L37" s="4">
        <v>3</v>
      </c>
      <c r="M37" s="4">
        <v>4</v>
      </c>
      <c r="N37" s="4">
        <v>34</v>
      </c>
      <c r="O37" s="2">
        <v>7.4999999999999997E-2</v>
      </c>
      <c r="R37" s="4">
        <v>3</v>
      </c>
      <c r="S37" s="4">
        <v>4</v>
      </c>
      <c r="T37" s="1">
        <v>6.2E-2</v>
      </c>
      <c r="U37" s="9">
        <v>1.9142857142857141</v>
      </c>
      <c r="V37" s="9">
        <v>1.142857142857143</v>
      </c>
      <c r="W37" s="7">
        <v>2.2003571428571429</v>
      </c>
      <c r="X37" s="9">
        <v>0.72142857142857153</v>
      </c>
      <c r="Y37" s="33">
        <v>6.8040000000000003</v>
      </c>
      <c r="AA37" s="1">
        <v>1.8599993983815699</v>
      </c>
      <c r="AB37" s="1">
        <v>1.19045399552633</v>
      </c>
      <c r="AC37" s="1">
        <v>2.14958918576564</v>
      </c>
      <c r="AD37" s="1">
        <v>0.70572436093737301</v>
      </c>
      <c r="AE37" s="33">
        <v>5.720396</v>
      </c>
      <c r="AU37" s="7">
        <f t="shared" si="25"/>
        <v>5.4286315904144233E-2</v>
      </c>
      <c r="AV37" s="1">
        <f t="shared" si="14"/>
        <v>5.4286315904144233E-2</v>
      </c>
      <c r="AW37" s="28">
        <f t="shared" si="15"/>
        <v>2.9470040944445429E-3</v>
      </c>
      <c r="AX37" s="30">
        <f t="shared" si="26"/>
        <v>2.918620078661319E-2</v>
      </c>
      <c r="AY37" s="30">
        <f t="shared" si="27"/>
        <v>2.918620078661319E-2</v>
      </c>
      <c r="BB37" s="7">
        <f t="shared" si="28"/>
        <v>-4.7596852669187006E-2</v>
      </c>
      <c r="BC37" s="1">
        <f t="shared" si="16"/>
        <v>4.7596852669187006E-2</v>
      </c>
      <c r="BD37" s="28">
        <f t="shared" si="17"/>
        <v>2.2654603840122941E-3</v>
      </c>
      <c r="BE37" s="30">
        <f t="shared" si="29"/>
        <v>3.9982101658740055E-2</v>
      </c>
      <c r="BF37" s="30">
        <f t="shared" si="30"/>
        <v>-3.9982101658740055E-2</v>
      </c>
      <c r="BI37" s="7">
        <f t="shared" si="39"/>
        <v>0.70572436093737301</v>
      </c>
      <c r="BJ37" s="1">
        <f t="shared" si="19"/>
        <v>0.70572436093737301</v>
      </c>
      <c r="BK37" s="28">
        <f t="shared" si="20"/>
        <v>0.49804687362046351</v>
      </c>
      <c r="BL37" s="30">
        <f t="shared" si="31"/>
        <v>0.32830662045129722</v>
      </c>
      <c r="BM37" s="30">
        <f t="shared" si="32"/>
        <v>0.32830662045129722</v>
      </c>
      <c r="BP37" s="7">
        <f t="shared" si="33"/>
        <v>1.5704210491198523E-2</v>
      </c>
      <c r="BQ37" s="1">
        <f t="shared" si="21"/>
        <v>1.5704210491198523E-2</v>
      </c>
      <c r="BR37" s="28">
        <f t="shared" si="22"/>
        <v>2.4662222715186974E-4</v>
      </c>
      <c r="BS37" s="30">
        <f t="shared" si="34"/>
        <v>2.2252612153475224E-2</v>
      </c>
      <c r="BT37" s="30">
        <f t="shared" si="35"/>
        <v>2.2252612153475224E-2</v>
      </c>
      <c r="BW37" s="7">
        <f t="shared" si="36"/>
        <v>1.0836040000000002</v>
      </c>
      <c r="BX37" s="1">
        <f t="shared" si="23"/>
        <v>1.0836040000000002</v>
      </c>
      <c r="BY37" s="36">
        <f t="shared" si="24"/>
        <v>1.1741976288160005</v>
      </c>
      <c r="BZ37" s="30">
        <f t="shared" si="37"/>
        <v>0.18942814448510212</v>
      </c>
      <c r="CA37" s="30">
        <f t="shared" si="38"/>
        <v>0.18942814448510212</v>
      </c>
    </row>
    <row r="38" spans="1:79" x14ac:dyDescent="0.15">
      <c r="A38" s="1">
        <v>2</v>
      </c>
      <c r="B38" s="4">
        <v>4</v>
      </c>
      <c r="C38" s="4">
        <v>1</v>
      </c>
      <c r="D38" s="4">
        <v>41</v>
      </c>
      <c r="E38" s="1">
        <v>5.5E-2</v>
      </c>
      <c r="K38" s="1">
        <v>2</v>
      </c>
      <c r="L38" s="4">
        <v>4</v>
      </c>
      <c r="M38" s="4">
        <v>1</v>
      </c>
      <c r="N38" s="4">
        <v>41</v>
      </c>
      <c r="O38" s="2">
        <v>0.12499999999999997</v>
      </c>
      <c r="R38" s="4">
        <v>4</v>
      </c>
      <c r="S38" s="4">
        <v>1</v>
      </c>
      <c r="T38" s="1">
        <v>5.5E-2</v>
      </c>
      <c r="U38" s="9">
        <v>1.9428571428571428</v>
      </c>
      <c r="V38" s="9">
        <v>1.142857142857143</v>
      </c>
      <c r="W38" s="7">
        <v>3.14</v>
      </c>
      <c r="X38" s="9">
        <v>1.3571428571428572</v>
      </c>
      <c r="Y38" s="33">
        <v>5.7539999999999996</v>
      </c>
      <c r="AA38" s="1">
        <v>1.6947108840826399</v>
      </c>
      <c r="AB38" s="1">
        <v>1.08879623620928</v>
      </c>
      <c r="AC38" s="1">
        <v>3.1206193611790898</v>
      </c>
      <c r="AD38" s="1">
        <v>1.1071742325190499</v>
      </c>
      <c r="AE38" s="33">
        <v>4.786422</v>
      </c>
      <c r="AU38" s="7">
        <f t="shared" si="25"/>
        <v>0.24814625877450291</v>
      </c>
      <c r="AV38" s="1">
        <f t="shared" si="14"/>
        <v>0.24814625877450291</v>
      </c>
      <c r="AW38" s="28">
        <f t="shared" si="15"/>
        <v>6.1576565743782563E-2</v>
      </c>
      <c r="AX38" s="30">
        <f t="shared" si="26"/>
        <v>0.14642394824107499</v>
      </c>
      <c r="AY38" s="30">
        <f t="shared" si="27"/>
        <v>0.14642394824107499</v>
      </c>
      <c r="BB38" s="7">
        <f t="shared" si="28"/>
        <v>5.4060906647863005E-2</v>
      </c>
      <c r="BC38" s="1">
        <f t="shared" si="16"/>
        <v>5.4060906647863005E-2</v>
      </c>
      <c r="BD38" s="28">
        <f t="shared" si="17"/>
        <v>2.9225816275889583E-3</v>
      </c>
      <c r="BE38" s="30">
        <f t="shared" si="29"/>
        <v>4.9651996259722407E-2</v>
      </c>
      <c r="BF38" s="30">
        <f t="shared" si="30"/>
        <v>4.9651996259722407E-2</v>
      </c>
      <c r="BI38" s="7">
        <f t="shared" si="39"/>
        <v>1.1071742325190499</v>
      </c>
      <c r="BJ38" s="1">
        <f t="shared" si="19"/>
        <v>1.1071742325190499</v>
      </c>
      <c r="BK38" s="28">
        <f t="shared" si="20"/>
        <v>1.2258347811541472</v>
      </c>
      <c r="BL38" s="30">
        <f t="shared" si="31"/>
        <v>0.35479310494975491</v>
      </c>
      <c r="BM38" s="30">
        <f t="shared" si="32"/>
        <v>0.35479310494975491</v>
      </c>
      <c r="BP38" s="7">
        <f t="shared" si="33"/>
        <v>0.24996862462380731</v>
      </c>
      <c r="BQ38" s="1">
        <f t="shared" si="21"/>
        <v>0.24996862462380731</v>
      </c>
      <c r="BR38" s="28">
        <f t="shared" si="22"/>
        <v>6.2484313296317887E-2</v>
      </c>
      <c r="BS38" s="30">
        <f t="shared" si="34"/>
        <v>0.22577171440765659</v>
      </c>
      <c r="BT38" s="30">
        <f t="shared" si="35"/>
        <v>0.22577171440765659</v>
      </c>
      <c r="BW38" s="7">
        <f t="shared" si="36"/>
        <v>0.96757799999999961</v>
      </c>
      <c r="BX38" s="1">
        <f t="shared" si="23"/>
        <v>0.96757799999999961</v>
      </c>
      <c r="BY38" s="36">
        <f t="shared" si="24"/>
        <v>0.93620718608399922</v>
      </c>
      <c r="BZ38" s="30">
        <f t="shared" si="37"/>
        <v>0.2021505834629708</v>
      </c>
      <c r="CA38" s="30">
        <f t="shared" si="38"/>
        <v>0.2021505834629708</v>
      </c>
    </row>
    <row r="39" spans="1:79" x14ac:dyDescent="0.15">
      <c r="A39" s="1">
        <v>2</v>
      </c>
      <c r="B39" s="4">
        <v>4</v>
      </c>
      <c r="C39" s="4">
        <v>2</v>
      </c>
      <c r="D39" s="4">
        <v>42</v>
      </c>
      <c r="E39" s="1">
        <v>6.8000000000000005E-2</v>
      </c>
      <c r="K39" s="1">
        <v>2</v>
      </c>
      <c r="L39" s="4">
        <v>4</v>
      </c>
      <c r="M39" s="4">
        <v>2</v>
      </c>
      <c r="N39" s="4">
        <v>42</v>
      </c>
      <c r="O39" s="2">
        <v>0.125</v>
      </c>
      <c r="R39" s="4">
        <v>4</v>
      </c>
      <c r="S39" s="4">
        <v>2</v>
      </c>
      <c r="T39" s="1">
        <v>6.8000000000000005E-2</v>
      </c>
      <c r="U39" s="9">
        <v>1.5428571428571431</v>
      </c>
      <c r="V39" s="9">
        <v>1.142857142857143</v>
      </c>
      <c r="W39" s="7">
        <v>3.22</v>
      </c>
      <c r="X39" s="9">
        <v>0.72857142857142865</v>
      </c>
      <c r="Y39" s="33">
        <v>5.1029999999999998</v>
      </c>
      <c r="AA39" s="1">
        <v>1.5903882944702701</v>
      </c>
      <c r="AB39" s="1">
        <v>1.0884160904754601</v>
      </c>
      <c r="AC39" s="1">
        <v>2.8944847818286998</v>
      </c>
      <c r="AD39" s="1">
        <v>0.86133907594793302</v>
      </c>
      <c r="AE39" s="33">
        <v>4.6616179999999998</v>
      </c>
      <c r="AU39" s="7">
        <f t="shared" si="25"/>
        <v>-4.7531151613126932E-2</v>
      </c>
      <c r="AV39" s="1">
        <f t="shared" si="14"/>
        <v>4.7531151613126932E-2</v>
      </c>
      <c r="AW39" s="28">
        <f t="shared" si="15"/>
        <v>2.2592103736700591E-3</v>
      </c>
      <c r="AX39" s="30">
        <f t="shared" si="26"/>
        <v>2.9886507451287993E-2</v>
      </c>
      <c r="AY39" s="30">
        <f t="shared" si="27"/>
        <v>-2.9886507451287993E-2</v>
      </c>
      <c r="BB39" s="7">
        <f t="shared" si="28"/>
        <v>5.4441052381682953E-2</v>
      </c>
      <c r="BC39" s="1">
        <f t="shared" si="16"/>
        <v>5.4441052381682953E-2</v>
      </c>
      <c r="BD39" s="28">
        <f t="shared" si="17"/>
        <v>2.963828184425147E-3</v>
      </c>
      <c r="BE39" s="30">
        <f t="shared" si="29"/>
        <v>5.0018603049042674E-2</v>
      </c>
      <c r="BF39" s="30">
        <f t="shared" si="30"/>
        <v>5.0018603049042674E-2</v>
      </c>
      <c r="BI39" s="7">
        <f t="shared" si="39"/>
        <v>0.86133907594793302</v>
      </c>
      <c r="BJ39" s="1">
        <f t="shared" si="19"/>
        <v>0.86133907594793302</v>
      </c>
      <c r="BK39" s="28">
        <f t="shared" si="20"/>
        <v>0.74190500375483914</v>
      </c>
      <c r="BL39" s="30">
        <f t="shared" si="31"/>
        <v>0.29757941080061562</v>
      </c>
      <c r="BM39" s="30">
        <f t="shared" si="32"/>
        <v>0.29757941080061562</v>
      </c>
      <c r="BP39" s="7">
        <f t="shared" si="33"/>
        <v>-0.13276764737650437</v>
      </c>
      <c r="BQ39" s="1">
        <f t="shared" si="21"/>
        <v>0.13276764737650437</v>
      </c>
      <c r="BR39" s="28">
        <f t="shared" si="22"/>
        <v>1.7627248189891809E-2</v>
      </c>
      <c r="BS39" s="30">
        <f t="shared" si="34"/>
        <v>0.15414097779134084</v>
      </c>
      <c r="BT39" s="30">
        <f t="shared" si="35"/>
        <v>-0.15414097779134084</v>
      </c>
      <c r="BW39" s="7">
        <f t="shared" si="36"/>
        <v>0.44138199999999994</v>
      </c>
      <c r="BX39" s="1">
        <f t="shared" si="23"/>
        <v>0.44138199999999994</v>
      </c>
      <c r="BY39" s="36">
        <f t="shared" si="24"/>
        <v>0.19481806992399994</v>
      </c>
      <c r="BZ39" s="30">
        <f t="shared" si="37"/>
        <v>9.4684292020495872E-2</v>
      </c>
      <c r="CA39" s="30">
        <f t="shared" si="38"/>
        <v>9.4684292020495872E-2</v>
      </c>
    </row>
    <row r="40" spans="1:79" x14ac:dyDescent="0.15">
      <c r="A40" s="1">
        <v>2</v>
      </c>
      <c r="B40" s="4">
        <v>4</v>
      </c>
      <c r="C40" s="4">
        <v>3</v>
      </c>
      <c r="D40" s="4">
        <v>43</v>
      </c>
      <c r="E40" s="1">
        <v>9.4E-2</v>
      </c>
      <c r="K40" s="1">
        <v>2</v>
      </c>
      <c r="L40" s="4">
        <v>4</v>
      </c>
      <c r="M40" s="4">
        <v>3</v>
      </c>
      <c r="N40" s="4">
        <v>43</v>
      </c>
      <c r="O40" s="2">
        <v>0.12499999999999997</v>
      </c>
      <c r="R40" s="4">
        <v>4</v>
      </c>
      <c r="S40" s="4">
        <v>3</v>
      </c>
      <c r="T40" s="1">
        <v>9.4E-2</v>
      </c>
      <c r="U40" s="9">
        <v>1.8714285714285717</v>
      </c>
      <c r="V40" s="9">
        <v>0.85714285714285721</v>
      </c>
      <c r="W40" s="7">
        <v>3.27</v>
      </c>
      <c r="X40" s="9">
        <v>0.74285714285714288</v>
      </c>
      <c r="Y40" s="33">
        <v>6.1740000000000004</v>
      </c>
      <c r="AA40" s="1">
        <v>2.3389287097988101</v>
      </c>
      <c r="AB40" s="1">
        <v>1.2479162879910499</v>
      </c>
      <c r="AC40" s="1">
        <v>3.7963315296195201</v>
      </c>
      <c r="AD40" s="1">
        <v>1.26562597046851</v>
      </c>
      <c r="AE40" s="33">
        <v>4.4120100000000004</v>
      </c>
      <c r="AU40" s="7">
        <f t="shared" si="25"/>
        <v>-0.46750013837023841</v>
      </c>
      <c r="AV40" s="1">
        <f t="shared" si="14"/>
        <v>0.46750013837023841</v>
      </c>
      <c r="AW40" s="28">
        <f t="shared" si="15"/>
        <v>0.21855637937619204</v>
      </c>
      <c r="AX40" s="30">
        <f t="shared" si="26"/>
        <v>0.19987789128059907</v>
      </c>
      <c r="AY40" s="30">
        <f t="shared" si="27"/>
        <v>-0.19987789128059907</v>
      </c>
      <c r="BB40" s="7">
        <f t="shared" si="28"/>
        <v>-0.39077343084819272</v>
      </c>
      <c r="BC40" s="1">
        <f t="shared" si="16"/>
        <v>0.39077343084819272</v>
      </c>
      <c r="BD40" s="28">
        <f t="shared" si="17"/>
        <v>0.15270387425686727</v>
      </c>
      <c r="BE40" s="30">
        <f t="shared" si="29"/>
        <v>0.3131407407761917</v>
      </c>
      <c r="BF40" s="30">
        <f t="shared" si="30"/>
        <v>-0.3131407407761917</v>
      </c>
      <c r="BI40" s="7">
        <f t="shared" si="39"/>
        <v>1.26562597046851</v>
      </c>
      <c r="BJ40" s="1">
        <f t="shared" si="19"/>
        <v>1.26562597046851</v>
      </c>
      <c r="BK40" s="28">
        <f t="shared" si="20"/>
        <v>1.6018090971243577</v>
      </c>
      <c r="BL40" s="30">
        <f t="shared" si="31"/>
        <v>0.33338130787417158</v>
      </c>
      <c r="BM40" s="30">
        <f t="shared" si="32"/>
        <v>0.33338130787417158</v>
      </c>
      <c r="BP40" s="7">
        <f t="shared" si="33"/>
        <v>-0.52276882761136712</v>
      </c>
      <c r="BQ40" s="1">
        <f t="shared" si="21"/>
        <v>0.52276882761136712</v>
      </c>
      <c r="BR40" s="28">
        <f t="shared" si="22"/>
        <v>0.27328724712216329</v>
      </c>
      <c r="BS40" s="30">
        <f t="shared" si="34"/>
        <v>0.41305159645060724</v>
      </c>
      <c r="BT40" s="30">
        <f t="shared" si="35"/>
        <v>-0.41305159645060724</v>
      </c>
      <c r="BW40" s="7">
        <f t="shared" si="36"/>
        <v>1.7619899999999999</v>
      </c>
      <c r="BX40" s="1">
        <f t="shared" si="23"/>
        <v>1.7619899999999999</v>
      </c>
      <c r="BY40" s="36">
        <f t="shared" si="24"/>
        <v>3.1046087600999996</v>
      </c>
      <c r="BZ40" s="30">
        <f t="shared" si="37"/>
        <v>0.39936219546193225</v>
      </c>
      <c r="CA40" s="30">
        <f t="shared" si="38"/>
        <v>0.39936219546193225</v>
      </c>
    </row>
    <row r="41" spans="1:79" x14ac:dyDescent="0.15">
      <c r="A41" s="1">
        <v>2</v>
      </c>
      <c r="B41" s="4">
        <v>4</v>
      </c>
      <c r="C41" s="4">
        <v>4</v>
      </c>
      <c r="D41" s="4">
        <v>44</v>
      </c>
      <c r="E41" s="1">
        <v>0.05</v>
      </c>
      <c r="G41" s="6"/>
      <c r="K41" s="1">
        <v>2</v>
      </c>
      <c r="L41" s="4">
        <v>4</v>
      </c>
      <c r="M41" s="4">
        <v>4</v>
      </c>
      <c r="N41" s="4">
        <v>44</v>
      </c>
      <c r="O41" s="2">
        <v>9.5000000000000001E-2</v>
      </c>
      <c r="R41" s="4">
        <v>4</v>
      </c>
      <c r="S41" s="4">
        <v>4</v>
      </c>
      <c r="T41" s="1">
        <v>0.05</v>
      </c>
      <c r="U41" s="9">
        <v>1.5857142857142856</v>
      </c>
      <c r="V41" s="9">
        <v>1.2857142857142858</v>
      </c>
      <c r="W41" s="7">
        <v>2.79</v>
      </c>
      <c r="X41" s="9">
        <v>0.75000000000000011</v>
      </c>
      <c r="Y41" s="33">
        <v>5.1239999999999997</v>
      </c>
      <c r="AA41" s="1">
        <v>1.5618391686556701</v>
      </c>
      <c r="AB41" s="1">
        <v>1.3401069991175301</v>
      </c>
      <c r="AC41" s="1">
        <v>2.7304708811626002</v>
      </c>
      <c r="AD41" s="1">
        <v>0.800003187942116</v>
      </c>
      <c r="AE41" s="33">
        <v>5.43513</v>
      </c>
      <c r="AU41" s="7">
        <f t="shared" si="25"/>
        <v>2.3875117058615558E-2</v>
      </c>
      <c r="AV41" s="1">
        <f t="shared" si="14"/>
        <v>2.3875117058615558E-2</v>
      </c>
      <c r="AW41" s="28">
        <f t="shared" si="15"/>
        <v>5.7002121456259565E-4</v>
      </c>
      <c r="AX41" s="30">
        <f t="shared" si="26"/>
        <v>1.5286540085408225E-2</v>
      </c>
      <c r="AY41" s="30">
        <f t="shared" si="27"/>
        <v>1.5286540085408225E-2</v>
      </c>
      <c r="BB41" s="7">
        <f t="shared" si="28"/>
        <v>-5.4392713403244253E-2</v>
      </c>
      <c r="BC41" s="1">
        <f t="shared" si="16"/>
        <v>5.4392713403244253E-2</v>
      </c>
      <c r="BD41" s="28">
        <f t="shared" si="17"/>
        <v>2.9585672713674672E-3</v>
      </c>
      <c r="BE41" s="30">
        <f t="shared" si="29"/>
        <v>4.0588336184395904E-2</v>
      </c>
      <c r="BF41" s="30">
        <f t="shared" si="30"/>
        <v>-4.0588336184395904E-2</v>
      </c>
      <c r="BI41" s="7">
        <f t="shared" si="39"/>
        <v>0.800003187942116</v>
      </c>
      <c r="BJ41" s="1">
        <f t="shared" si="19"/>
        <v>0.800003187942116</v>
      </c>
      <c r="BK41" s="28">
        <f t="shared" si="20"/>
        <v>0.64000510071754857</v>
      </c>
      <c r="BL41" s="30">
        <f t="shared" si="31"/>
        <v>0.29299092455491954</v>
      </c>
      <c r="BM41" s="30">
        <f t="shared" si="32"/>
        <v>0.29299092455491954</v>
      </c>
      <c r="BP41" s="7">
        <f t="shared" si="33"/>
        <v>-5.000318794211589E-2</v>
      </c>
      <c r="BQ41" s="1">
        <f t="shared" si="21"/>
        <v>5.000318794211589E-2</v>
      </c>
      <c r="BR41" s="28">
        <f t="shared" si="22"/>
        <v>2.500318804374564E-3</v>
      </c>
      <c r="BS41" s="30">
        <f t="shared" si="34"/>
        <v>6.2503735854779932E-2</v>
      </c>
      <c r="BT41" s="30">
        <f t="shared" si="35"/>
        <v>-6.2503735854779932E-2</v>
      </c>
      <c r="BW41" s="7">
        <f t="shared" si="36"/>
        <v>-0.31113000000000035</v>
      </c>
      <c r="BX41" s="1">
        <f t="shared" si="23"/>
        <v>0.31113000000000035</v>
      </c>
      <c r="BY41" s="36">
        <f t="shared" si="24"/>
        <v>9.6801876900000222E-2</v>
      </c>
      <c r="BZ41" s="30">
        <f t="shared" si="37"/>
        <v>5.724426094684034E-2</v>
      </c>
      <c r="CA41" s="30">
        <f t="shared" si="38"/>
        <v>-5.724426094684034E-2</v>
      </c>
    </row>
    <row r="42" spans="1:79" x14ac:dyDescent="0.15">
      <c r="A42" s="1">
        <v>2</v>
      </c>
      <c r="B42" s="4">
        <v>5</v>
      </c>
      <c r="C42" s="4">
        <v>1</v>
      </c>
      <c r="D42" s="4">
        <v>51</v>
      </c>
      <c r="E42" s="1">
        <v>0.06</v>
      </c>
      <c r="G42" s="6"/>
      <c r="K42" s="1">
        <v>2</v>
      </c>
      <c r="L42" s="4">
        <v>5</v>
      </c>
      <c r="M42" s="4">
        <v>1</v>
      </c>
      <c r="N42" s="4">
        <v>51</v>
      </c>
      <c r="O42" s="2">
        <v>8.5000000000000006E-2</v>
      </c>
      <c r="R42" s="4">
        <v>5</v>
      </c>
      <c r="S42" s="4">
        <v>1</v>
      </c>
      <c r="T42" s="1">
        <v>0.06</v>
      </c>
      <c r="U42" s="9">
        <v>1.5714285714285716</v>
      </c>
      <c r="V42" s="9">
        <v>1.142857142857143</v>
      </c>
      <c r="W42" s="7">
        <v>3.31</v>
      </c>
      <c r="X42" s="9">
        <v>0.75714285714285723</v>
      </c>
      <c r="Y42" s="33">
        <v>5.7539999999999996</v>
      </c>
      <c r="AA42" s="1">
        <v>1.62927773331793</v>
      </c>
      <c r="AB42" s="1">
        <v>1.08881938229235</v>
      </c>
      <c r="AC42" s="1">
        <v>2.9714035230519098</v>
      </c>
      <c r="AD42" s="1">
        <v>0.98060563770005404</v>
      </c>
      <c r="AE42" s="33">
        <v>5.5393619999999997</v>
      </c>
      <c r="AU42" s="7">
        <f t="shared" si="25"/>
        <v>-5.7849161889358403E-2</v>
      </c>
      <c r="AV42" s="1">
        <f t="shared" si="14"/>
        <v>5.7849161889358403E-2</v>
      </c>
      <c r="AW42" s="28">
        <f t="shared" si="15"/>
        <v>3.3465255313011965E-3</v>
      </c>
      <c r="AX42" s="30">
        <f t="shared" si="26"/>
        <v>3.5506016381597463E-2</v>
      </c>
      <c r="AY42" s="30">
        <f t="shared" si="27"/>
        <v>-3.5506016381597463E-2</v>
      </c>
      <c r="BB42" s="7">
        <f t="shared" si="28"/>
        <v>5.4037760564793036E-2</v>
      </c>
      <c r="BC42" s="1">
        <f t="shared" si="16"/>
        <v>5.4037760564793036E-2</v>
      </c>
      <c r="BD42" s="28">
        <f t="shared" si="17"/>
        <v>2.9200795668579012E-3</v>
      </c>
      <c r="BE42" s="30">
        <f t="shared" si="29"/>
        <v>4.9629682795528894E-2</v>
      </c>
      <c r="BF42" s="30">
        <f t="shared" si="30"/>
        <v>4.9629682795528894E-2</v>
      </c>
      <c r="BI42" s="7">
        <f t="shared" si="39"/>
        <v>0.98060563770005404</v>
      </c>
      <c r="BJ42" s="1">
        <f t="shared" si="19"/>
        <v>0.98060563770005404</v>
      </c>
      <c r="BK42" s="28">
        <f t="shared" si="20"/>
        <v>0.96158741668912961</v>
      </c>
      <c r="BL42" s="30">
        <f t="shared" si="31"/>
        <v>0.33001429462292625</v>
      </c>
      <c r="BM42" s="30">
        <f t="shared" si="32"/>
        <v>0.33001429462292625</v>
      </c>
      <c r="BP42" s="7">
        <f t="shared" si="33"/>
        <v>-0.22346278055719682</v>
      </c>
      <c r="BQ42" s="1">
        <f t="shared" si="21"/>
        <v>0.22346278055719682</v>
      </c>
      <c r="BR42" s="28">
        <f t="shared" si="22"/>
        <v>4.9935614294353899E-2</v>
      </c>
      <c r="BS42" s="30">
        <f t="shared" si="34"/>
        <v>0.22788241466907538</v>
      </c>
      <c r="BT42" s="30">
        <f t="shared" si="35"/>
        <v>-0.22788241466907538</v>
      </c>
      <c r="BW42" s="7">
        <f t="shared" si="36"/>
        <v>0.21463799999999988</v>
      </c>
      <c r="BX42" s="1">
        <f t="shared" si="23"/>
        <v>0.21463799999999988</v>
      </c>
      <c r="BY42" s="36">
        <f t="shared" si="24"/>
        <v>4.606947104399995E-2</v>
      </c>
      <c r="BZ42" s="30">
        <f t="shared" si="37"/>
        <v>3.8747783589518053E-2</v>
      </c>
      <c r="CA42" s="30">
        <f t="shared" si="38"/>
        <v>3.8747783589518053E-2</v>
      </c>
    </row>
    <row r="43" spans="1:79" x14ac:dyDescent="0.15">
      <c r="A43" s="1">
        <v>2</v>
      </c>
      <c r="B43" s="4">
        <v>5</v>
      </c>
      <c r="C43" s="4">
        <v>2</v>
      </c>
      <c r="D43" s="4">
        <v>52</v>
      </c>
      <c r="E43" s="1">
        <v>7.0000000000000007E-2</v>
      </c>
      <c r="G43" s="6"/>
      <c r="K43" s="1">
        <v>2</v>
      </c>
      <c r="L43" s="4">
        <v>5</v>
      </c>
      <c r="M43" s="4">
        <v>2</v>
      </c>
      <c r="N43" s="4">
        <v>52</v>
      </c>
      <c r="O43" s="2">
        <v>0.125</v>
      </c>
      <c r="R43" s="4">
        <v>5</v>
      </c>
      <c r="S43" s="4">
        <v>2</v>
      </c>
      <c r="T43" s="1">
        <v>7.0000000000000007E-2</v>
      </c>
      <c r="U43" s="9">
        <v>1.755714285714286</v>
      </c>
      <c r="V43" s="9">
        <v>1.0000000000000002</v>
      </c>
      <c r="W43" s="7">
        <v>2.5299999999999998</v>
      </c>
      <c r="X43" s="9">
        <v>0.7142857142857143</v>
      </c>
      <c r="Y43" s="33">
        <v>6.1740000000000004</v>
      </c>
      <c r="AA43" s="1">
        <v>1.8106623152451999</v>
      </c>
      <c r="AB43" s="1">
        <v>0.94917724210424903</v>
      </c>
      <c r="AC43" s="1">
        <v>2.53944643289906</v>
      </c>
      <c r="AD43" s="1">
        <v>0.790313679310095</v>
      </c>
      <c r="AE43" s="33">
        <v>4.6424180000000002</v>
      </c>
      <c r="AU43" s="7">
        <f t="shared" si="25"/>
        <v>-5.4948029530913933E-2</v>
      </c>
      <c r="AV43" s="1">
        <f t="shared" si="14"/>
        <v>5.4948029530913933E-2</v>
      </c>
      <c r="AW43" s="28">
        <f t="shared" si="15"/>
        <v>3.0192859493301896E-3</v>
      </c>
      <c r="AX43" s="30">
        <f t="shared" si="26"/>
        <v>3.0346922818390281E-2</v>
      </c>
      <c r="AY43" s="30">
        <f t="shared" si="27"/>
        <v>-3.0346922818390281E-2</v>
      </c>
      <c r="BB43" s="7">
        <f t="shared" si="28"/>
        <v>5.0822757895751192E-2</v>
      </c>
      <c r="BC43" s="1">
        <f t="shared" si="16"/>
        <v>5.0822757895751192E-2</v>
      </c>
      <c r="BD43" s="28">
        <f t="shared" si="17"/>
        <v>2.5829527201301399E-3</v>
      </c>
      <c r="BE43" s="30">
        <f t="shared" si="29"/>
        <v>5.3544012268015674E-2</v>
      </c>
      <c r="BF43" s="30">
        <f t="shared" si="30"/>
        <v>5.3544012268015674E-2</v>
      </c>
      <c r="BI43" s="7">
        <f t="shared" si="39"/>
        <v>0.790313679310095</v>
      </c>
      <c r="BJ43" s="1">
        <f t="shared" si="19"/>
        <v>0.790313679310095</v>
      </c>
      <c r="BK43" s="28">
        <f t="shared" si="20"/>
        <v>0.62459571170465966</v>
      </c>
      <c r="BL43" s="30">
        <f t="shared" si="31"/>
        <v>0.3112149439623596</v>
      </c>
      <c r="BM43" s="30">
        <f t="shared" si="32"/>
        <v>0.3112149439623596</v>
      </c>
      <c r="BP43" s="7">
        <f t="shared" si="33"/>
        <v>-7.6027965024380695E-2</v>
      </c>
      <c r="BQ43" s="1">
        <f t="shared" si="21"/>
        <v>7.6027965024380695E-2</v>
      </c>
      <c r="BR43" s="28">
        <f t="shared" si="22"/>
        <v>5.7802514657484538E-3</v>
      </c>
      <c r="BS43" s="30">
        <f t="shared" si="34"/>
        <v>9.6199733111983293E-2</v>
      </c>
      <c r="BT43" s="30">
        <f t="shared" si="35"/>
        <v>-9.6199733111983293E-2</v>
      </c>
      <c r="BW43" s="7">
        <f t="shared" si="36"/>
        <v>1.5315820000000002</v>
      </c>
      <c r="BX43" s="1">
        <f t="shared" si="23"/>
        <v>1.5315820000000002</v>
      </c>
      <c r="BY43" s="36">
        <f t="shared" si="24"/>
        <v>2.3457434227240008</v>
      </c>
      <c r="BZ43" s="30">
        <f t="shared" si="37"/>
        <v>0.32991040444871622</v>
      </c>
      <c r="CA43" s="30">
        <f t="shared" si="38"/>
        <v>0.32991040444871622</v>
      </c>
    </row>
    <row r="44" spans="1:79" x14ac:dyDescent="0.15">
      <c r="A44" s="1">
        <v>2</v>
      </c>
      <c r="B44" s="4">
        <v>5</v>
      </c>
      <c r="C44" s="4">
        <v>3</v>
      </c>
      <c r="D44" s="4">
        <v>53</v>
      </c>
      <c r="E44" s="1">
        <v>0.08</v>
      </c>
      <c r="G44" s="6"/>
      <c r="K44" s="1">
        <v>2</v>
      </c>
      <c r="L44" s="4">
        <v>5</v>
      </c>
      <c r="M44" s="4">
        <v>3</v>
      </c>
      <c r="N44" s="4">
        <v>53</v>
      </c>
      <c r="O44" s="2">
        <v>0.13500000000000001</v>
      </c>
      <c r="R44" s="4">
        <v>5</v>
      </c>
      <c r="S44" s="4">
        <v>3</v>
      </c>
      <c r="T44" s="1">
        <v>0.08</v>
      </c>
      <c r="U44" s="9">
        <v>1.8857142857142857</v>
      </c>
      <c r="V44" s="9">
        <v>1.3571428571428572</v>
      </c>
      <c r="W44" s="7">
        <v>3.22</v>
      </c>
      <c r="X44" s="9">
        <v>0.72857142857142865</v>
      </c>
      <c r="Y44" s="33">
        <v>3.633</v>
      </c>
      <c r="AA44" s="1">
        <v>1.94033865048632</v>
      </c>
      <c r="AB44" s="1">
        <v>1.34010448021739</v>
      </c>
      <c r="AC44" s="1">
        <v>3.2194101882446899</v>
      </c>
      <c r="AD44" s="1">
        <v>1.1200493972871499</v>
      </c>
      <c r="AE44" s="33">
        <v>4.3461790000000002</v>
      </c>
      <c r="AU44" s="7">
        <f t="shared" si="25"/>
        <v>-5.4624364772034362E-2</v>
      </c>
      <c r="AV44" s="1">
        <f t="shared" si="14"/>
        <v>5.4624364772034362E-2</v>
      </c>
      <c r="AW44" s="28">
        <f t="shared" si="15"/>
        <v>2.9838212267482684E-3</v>
      </c>
      <c r="AX44" s="30">
        <f t="shared" si="26"/>
        <v>2.8151974789732449E-2</v>
      </c>
      <c r="AY44" s="30">
        <f t="shared" si="27"/>
        <v>-2.8151974789732449E-2</v>
      </c>
      <c r="BB44" s="7">
        <f t="shared" si="28"/>
        <v>1.7038376925467169E-2</v>
      </c>
      <c r="BC44" s="1">
        <f t="shared" si="16"/>
        <v>1.7038376925467169E-2</v>
      </c>
      <c r="BD44" s="28">
        <f t="shared" si="17"/>
        <v>2.9030628825429207E-4</v>
      </c>
      <c r="BE44" s="30">
        <f t="shared" si="29"/>
        <v>1.2714215329466868E-2</v>
      </c>
      <c r="BF44" s="30">
        <f t="shared" si="30"/>
        <v>1.2714215329466868E-2</v>
      </c>
      <c r="BI44" s="7">
        <f t="shared" si="39"/>
        <v>1.1200493972871499</v>
      </c>
      <c r="BJ44" s="1">
        <f t="shared" si="19"/>
        <v>1.1200493972871499</v>
      </c>
      <c r="BK44" s="28">
        <f t="shared" si="20"/>
        <v>1.2545106523633078</v>
      </c>
      <c r="BL44" s="30">
        <f t="shared" si="31"/>
        <v>0.34790515398655408</v>
      </c>
      <c r="BM44" s="30">
        <f t="shared" si="32"/>
        <v>0.34790515398655408</v>
      </c>
      <c r="BP44" s="7">
        <f t="shared" si="33"/>
        <v>-0.39147796871572127</v>
      </c>
      <c r="BQ44" s="1">
        <f t="shared" si="21"/>
        <v>0.39147796871572127</v>
      </c>
      <c r="BR44" s="28">
        <f t="shared" si="22"/>
        <v>0.15325499998978723</v>
      </c>
      <c r="BS44" s="30">
        <f t="shared" si="34"/>
        <v>0.34951848522387718</v>
      </c>
      <c r="BT44" s="30">
        <f t="shared" si="35"/>
        <v>-0.34951848522387718</v>
      </c>
      <c r="BW44" s="7">
        <f t="shared" si="36"/>
        <v>-0.71317900000000023</v>
      </c>
      <c r="BX44" s="1">
        <f t="shared" si="23"/>
        <v>0.71317900000000023</v>
      </c>
      <c r="BY44" s="36">
        <f t="shared" si="24"/>
        <v>0.5086242860410003</v>
      </c>
      <c r="BZ44" s="30">
        <f t="shared" si="37"/>
        <v>0.16409333347752134</v>
      </c>
      <c r="CA44" s="30">
        <f t="shared" si="38"/>
        <v>-0.16409333347752134</v>
      </c>
    </row>
    <row r="45" spans="1:79" x14ac:dyDescent="0.15">
      <c r="A45" s="1">
        <v>2</v>
      </c>
      <c r="B45" s="4">
        <v>5</v>
      </c>
      <c r="C45" s="4">
        <v>4</v>
      </c>
      <c r="D45" s="4">
        <v>54</v>
      </c>
      <c r="E45" s="1">
        <v>0.06</v>
      </c>
      <c r="G45" s="6"/>
      <c r="K45" s="1">
        <v>2</v>
      </c>
      <c r="L45" s="4">
        <v>5</v>
      </c>
      <c r="M45" s="4">
        <v>4</v>
      </c>
      <c r="N45" s="4">
        <v>54</v>
      </c>
      <c r="O45" s="2">
        <v>0.13500000000000001</v>
      </c>
      <c r="R45" s="4">
        <v>5</v>
      </c>
      <c r="S45" s="4">
        <v>4</v>
      </c>
      <c r="T45" s="1">
        <v>0.06</v>
      </c>
      <c r="U45" s="9">
        <v>1.9585714285714286</v>
      </c>
      <c r="V45" s="9">
        <v>0.90714285714285725</v>
      </c>
      <c r="W45" s="7">
        <v>2.92</v>
      </c>
      <c r="X45" s="9">
        <v>1.2857142857142858</v>
      </c>
      <c r="Y45" s="33">
        <v>4.0739999999999998</v>
      </c>
      <c r="AA45" s="1">
        <v>1.80453537443546</v>
      </c>
      <c r="AB45" s="1">
        <v>0.85823642445095905</v>
      </c>
      <c r="AC45" s="1">
        <v>2.8699295355177599</v>
      </c>
      <c r="AD45" s="1">
        <v>0.80838846433719103</v>
      </c>
      <c r="AE45" s="33">
        <v>4.5381859999999996</v>
      </c>
      <c r="AU45" s="7">
        <f t="shared" si="25"/>
        <v>0.15403605413596866</v>
      </c>
      <c r="AV45" s="1">
        <f t="shared" si="14"/>
        <v>0.15403605413596866</v>
      </c>
      <c r="AW45" s="28">
        <f t="shared" si="15"/>
        <v>2.3727105973779066E-2</v>
      </c>
      <c r="AX45" s="30">
        <f t="shared" si="26"/>
        <v>8.5360506819744705E-2</v>
      </c>
      <c r="AY45" s="30">
        <f t="shared" si="27"/>
        <v>8.5360506819744705E-2</v>
      </c>
      <c r="BB45" s="7">
        <f t="shared" si="28"/>
        <v>4.8906432691898205E-2</v>
      </c>
      <c r="BC45" s="1">
        <f t="shared" si="16"/>
        <v>4.8906432691898205E-2</v>
      </c>
      <c r="BD45" s="28">
        <f t="shared" si="17"/>
        <v>2.3918391586471694E-3</v>
      </c>
      <c r="BE45" s="30">
        <f t="shared" si="29"/>
        <v>5.6984801971304344E-2</v>
      </c>
      <c r="BF45" s="30">
        <f t="shared" si="30"/>
        <v>5.6984801971304344E-2</v>
      </c>
      <c r="BI45" s="7">
        <f t="shared" si="39"/>
        <v>0.80838846433719103</v>
      </c>
      <c r="BJ45" s="1">
        <f t="shared" si="19"/>
        <v>0.80838846433719103</v>
      </c>
      <c r="BK45" s="28">
        <f t="shared" si="20"/>
        <v>0.65349190927344192</v>
      </c>
      <c r="BL45" s="30">
        <f t="shared" si="31"/>
        <v>0.28167537019035238</v>
      </c>
      <c r="BM45" s="30">
        <f t="shared" si="32"/>
        <v>0.28167537019035238</v>
      </c>
      <c r="BP45" s="7">
        <f t="shared" si="33"/>
        <v>0.47732582137709478</v>
      </c>
      <c r="BQ45" s="1">
        <f t="shared" si="21"/>
        <v>0.47732582137709478</v>
      </c>
      <c r="BR45" s="28">
        <f t="shared" si="22"/>
        <v>0.2278399397533182</v>
      </c>
      <c r="BS45" s="30">
        <f t="shared" si="34"/>
        <v>0.59046589905072544</v>
      </c>
      <c r="BT45" s="30">
        <f t="shared" si="35"/>
        <v>0.59046589905072544</v>
      </c>
      <c r="BW45" s="7">
        <f t="shared" si="36"/>
        <v>-0.46418599999999977</v>
      </c>
      <c r="BX45" s="1">
        <f t="shared" si="23"/>
        <v>0.46418599999999977</v>
      </c>
      <c r="BY45" s="36">
        <f t="shared" si="24"/>
        <v>0.21546864259599979</v>
      </c>
      <c r="BZ45" s="30">
        <f t="shared" si="37"/>
        <v>0.10228448106798615</v>
      </c>
      <c r="CA45" s="30">
        <f t="shared" si="38"/>
        <v>-0.10228448106798615</v>
      </c>
    </row>
    <row r="46" spans="1:79" x14ac:dyDescent="0.15">
      <c r="A46" s="1">
        <v>2</v>
      </c>
      <c r="B46" s="4">
        <v>6</v>
      </c>
      <c r="C46" s="4">
        <v>1</v>
      </c>
      <c r="D46" s="4">
        <v>61</v>
      </c>
      <c r="E46" s="1">
        <v>0.08</v>
      </c>
      <c r="G46" s="6"/>
      <c r="K46" s="1">
        <v>2</v>
      </c>
      <c r="L46" s="4">
        <v>6</v>
      </c>
      <c r="M46" s="4">
        <v>1</v>
      </c>
      <c r="N46" s="4">
        <v>61</v>
      </c>
      <c r="O46" s="2">
        <v>0.115</v>
      </c>
      <c r="R46" s="4">
        <v>6</v>
      </c>
      <c r="S46" s="4">
        <v>1</v>
      </c>
      <c r="T46" s="1">
        <v>0.08</v>
      </c>
      <c r="U46" s="9">
        <v>1.892857142857143</v>
      </c>
      <c r="V46" s="9">
        <v>0.95000000000000007</v>
      </c>
      <c r="W46" s="7">
        <v>2.92</v>
      </c>
      <c r="X46" s="9">
        <v>1.2857142857142858</v>
      </c>
      <c r="Y46" s="33">
        <v>4.7039999999999997</v>
      </c>
      <c r="AA46" s="1">
        <v>1.8600493902203199</v>
      </c>
      <c r="AB46" s="1">
        <v>0.89998627079695204</v>
      </c>
      <c r="AC46" s="1">
        <v>3.0676409637579498</v>
      </c>
      <c r="AD46" s="1">
        <v>0.97554974390704496</v>
      </c>
      <c r="AE46" s="33">
        <v>4.7466499999999998</v>
      </c>
      <c r="AU46" s="7">
        <f t="shared" si="25"/>
        <v>3.2807752636823118E-2</v>
      </c>
      <c r="AV46" s="1">
        <f t="shared" si="14"/>
        <v>3.2807752636823118E-2</v>
      </c>
      <c r="AW46" s="28">
        <f t="shared" si="15"/>
        <v>1.0763486330789742E-3</v>
      </c>
      <c r="AX46" s="30">
        <f t="shared" si="26"/>
        <v>1.7638108326218743E-2</v>
      </c>
      <c r="AY46" s="30">
        <f t="shared" si="27"/>
        <v>1.7638108326218743E-2</v>
      </c>
      <c r="BB46" s="7">
        <f t="shared" si="28"/>
        <v>5.001372920304803E-2</v>
      </c>
      <c r="BC46" s="1">
        <f t="shared" si="16"/>
        <v>5.001372920304803E-2</v>
      </c>
      <c r="BD46" s="28">
        <f t="shared" si="17"/>
        <v>2.5013731087958195E-3</v>
      </c>
      <c r="BE46" s="30">
        <f t="shared" si="29"/>
        <v>5.5571657952915306E-2</v>
      </c>
      <c r="BF46" s="30">
        <f t="shared" si="30"/>
        <v>5.5571657952915306E-2</v>
      </c>
      <c r="BI46" s="7">
        <f t="shared" si="39"/>
        <v>0.97554974390704496</v>
      </c>
      <c r="BJ46" s="1">
        <f t="shared" si="19"/>
        <v>0.97554974390704496</v>
      </c>
      <c r="BK46" s="28">
        <f t="shared" si="20"/>
        <v>0.95169730283710097</v>
      </c>
      <c r="BL46" s="30">
        <f t="shared" si="31"/>
        <v>0.31801301241980029</v>
      </c>
      <c r="BM46" s="30">
        <f t="shared" si="32"/>
        <v>0.31801301241980029</v>
      </c>
      <c r="BP46" s="7">
        <f t="shared" si="33"/>
        <v>0.31016454180724085</v>
      </c>
      <c r="BQ46" s="1">
        <f t="shared" si="21"/>
        <v>0.31016454180724085</v>
      </c>
      <c r="BR46" s="28">
        <f t="shared" si="22"/>
        <v>9.6202042994495654E-2</v>
      </c>
      <c r="BS46" s="30">
        <f t="shared" si="34"/>
        <v>0.31793821252521881</v>
      </c>
      <c r="BT46" s="30">
        <f t="shared" si="35"/>
        <v>0.31793821252521881</v>
      </c>
      <c r="BW46" s="7">
        <f t="shared" si="36"/>
        <v>-4.2650000000000077E-2</v>
      </c>
      <c r="BX46" s="1">
        <f t="shared" si="23"/>
        <v>4.2650000000000077E-2</v>
      </c>
      <c r="BY46" s="36">
        <f t="shared" si="24"/>
        <v>1.8190225000000065E-3</v>
      </c>
      <c r="BZ46" s="30">
        <f t="shared" si="37"/>
        <v>8.9852843584422859E-3</v>
      </c>
      <c r="CA46" s="30">
        <f t="shared" si="38"/>
        <v>-8.9852843584422859E-3</v>
      </c>
    </row>
    <row r="47" spans="1:79" x14ac:dyDescent="0.15">
      <c r="A47" s="1">
        <v>2</v>
      </c>
      <c r="B47" s="4">
        <v>6</v>
      </c>
      <c r="C47" s="4">
        <v>2</v>
      </c>
      <c r="D47" s="4">
        <v>62</v>
      </c>
      <c r="E47" s="1">
        <v>0.09</v>
      </c>
      <c r="G47" s="6"/>
      <c r="K47" s="1">
        <v>2</v>
      </c>
      <c r="L47" s="4">
        <v>6</v>
      </c>
      <c r="M47" s="4">
        <v>2</v>
      </c>
      <c r="N47" s="4">
        <v>62</v>
      </c>
      <c r="O47" s="2">
        <v>5.5E-2</v>
      </c>
      <c r="R47" s="4">
        <v>6</v>
      </c>
      <c r="S47" s="4">
        <v>2</v>
      </c>
      <c r="T47" s="1">
        <v>0.09</v>
      </c>
      <c r="U47" s="9">
        <v>1.9071428571428573</v>
      </c>
      <c r="V47" s="9">
        <v>0.85714285714285721</v>
      </c>
      <c r="W47" s="7">
        <v>2.4900000000000002</v>
      </c>
      <c r="X47" s="9">
        <v>1.142857142857143</v>
      </c>
      <c r="Y47" s="33">
        <v>4.7039999999999997</v>
      </c>
      <c r="AA47" s="1">
        <v>1.9414805041996299</v>
      </c>
      <c r="AB47" s="1">
        <v>0.91148473597170598</v>
      </c>
      <c r="AC47" s="1">
        <v>2.6290413931438299</v>
      </c>
      <c r="AD47" s="1">
        <v>0.76107688560543996</v>
      </c>
      <c r="AE47" s="33">
        <v>5.8520580000000004</v>
      </c>
      <c r="AU47" s="7">
        <f t="shared" si="25"/>
        <v>-3.4337647056772669E-2</v>
      </c>
      <c r="AV47" s="1">
        <f t="shared" si="14"/>
        <v>3.4337647056772669E-2</v>
      </c>
      <c r="AW47" s="28">
        <f t="shared" si="15"/>
        <v>1.1790740053954888E-3</v>
      </c>
      <c r="AX47" s="30">
        <f t="shared" si="26"/>
        <v>1.7686320816766722E-2</v>
      </c>
      <c r="AY47" s="30">
        <f t="shared" si="27"/>
        <v>-1.7686320816766722E-2</v>
      </c>
      <c r="BB47" s="7">
        <f t="shared" si="28"/>
        <v>-5.4341878828848778E-2</v>
      </c>
      <c r="BC47" s="1">
        <f t="shared" si="16"/>
        <v>5.4341878828848778E-2</v>
      </c>
      <c r="BD47" s="28">
        <f t="shared" si="17"/>
        <v>2.9530397946492832E-3</v>
      </c>
      <c r="BE47" s="30">
        <f t="shared" si="29"/>
        <v>5.9619077187196737E-2</v>
      </c>
      <c r="BF47" s="30">
        <f t="shared" si="30"/>
        <v>-5.9619077187196737E-2</v>
      </c>
      <c r="BI47" s="7">
        <f t="shared" si="39"/>
        <v>0.76107688560543996</v>
      </c>
      <c r="BJ47" s="1">
        <f t="shared" si="19"/>
        <v>0.76107688560543996</v>
      </c>
      <c r="BK47" s="28">
        <f t="shared" si="20"/>
        <v>0.57923802580287598</v>
      </c>
      <c r="BL47" s="30">
        <f t="shared" si="31"/>
        <v>0.28948836164779351</v>
      </c>
      <c r="BM47" s="30">
        <f t="shared" si="32"/>
        <v>0.28948836164779351</v>
      </c>
      <c r="BP47" s="7">
        <f t="shared" si="33"/>
        <v>0.38178025725170306</v>
      </c>
      <c r="BQ47" s="1">
        <f t="shared" si="21"/>
        <v>0.38178025725170306</v>
      </c>
      <c r="BR47" s="28">
        <f t="shared" si="22"/>
        <v>0.14575616482717657</v>
      </c>
      <c r="BS47" s="30">
        <f t="shared" si="34"/>
        <v>0.50163165439979851</v>
      </c>
      <c r="BT47" s="30">
        <f t="shared" si="35"/>
        <v>0.50163165439979851</v>
      </c>
      <c r="BW47" s="7">
        <f t="shared" si="36"/>
        <v>-1.1480580000000007</v>
      </c>
      <c r="BX47" s="1">
        <f t="shared" si="23"/>
        <v>1.1480580000000007</v>
      </c>
      <c r="BY47" s="36">
        <f t="shared" si="24"/>
        <v>1.3180371713640016</v>
      </c>
      <c r="BZ47" s="30">
        <f t="shared" si="37"/>
        <v>0.19618021557544382</v>
      </c>
      <c r="CA47" s="30">
        <f t="shared" si="38"/>
        <v>-0.19618021557544382</v>
      </c>
    </row>
    <row r="48" spans="1:79" x14ac:dyDescent="0.15">
      <c r="A48" s="1">
        <v>2</v>
      </c>
      <c r="B48" s="4">
        <v>6</v>
      </c>
      <c r="C48" s="4">
        <v>3</v>
      </c>
      <c r="D48" s="4">
        <v>63</v>
      </c>
      <c r="E48" s="1">
        <v>0.08</v>
      </c>
      <c r="G48" s="6"/>
      <c r="K48" s="1">
        <v>2</v>
      </c>
      <c r="L48" s="4">
        <v>6</v>
      </c>
      <c r="M48" s="4">
        <v>3</v>
      </c>
      <c r="N48" s="4">
        <v>63</v>
      </c>
      <c r="O48" s="2">
        <v>5.5E-2</v>
      </c>
      <c r="R48" s="4">
        <v>6</v>
      </c>
      <c r="S48" s="4">
        <v>3</v>
      </c>
      <c r="T48" s="1">
        <v>0.08</v>
      </c>
      <c r="U48" s="9">
        <v>1.5714285714285716</v>
      </c>
      <c r="V48" s="9">
        <v>0.85714285714285721</v>
      </c>
      <c r="W48" s="7">
        <v>3.14</v>
      </c>
      <c r="X48" s="9">
        <v>0.73571428571428577</v>
      </c>
      <c r="Y48" s="33">
        <v>5.1239999999999997</v>
      </c>
      <c r="AA48" s="1">
        <v>1.60788437861711</v>
      </c>
      <c r="AB48" s="1">
        <v>0.71122292474022097</v>
      </c>
      <c r="AC48" s="1">
        <v>3.0895329862865402</v>
      </c>
      <c r="AD48" s="1">
        <v>0.79032634192729001</v>
      </c>
      <c r="AE48" s="33">
        <v>5.948061</v>
      </c>
      <c r="AU48" s="7">
        <f t="shared" si="25"/>
        <v>-3.6455807188538358E-2</v>
      </c>
      <c r="AV48" s="1">
        <f t="shared" si="14"/>
        <v>3.6455807188538358E-2</v>
      </c>
      <c r="AW48" s="28">
        <f t="shared" si="15"/>
        <v>1.329025877767885E-3</v>
      </c>
      <c r="AX48" s="30">
        <f t="shared" si="26"/>
        <v>2.2673152170240522E-2</v>
      </c>
      <c r="AY48" s="30">
        <f t="shared" si="27"/>
        <v>-2.2673152170240522E-2</v>
      </c>
      <c r="BB48" s="7">
        <f t="shared" si="28"/>
        <v>0.14591993240263623</v>
      </c>
      <c r="BC48" s="1">
        <f t="shared" si="16"/>
        <v>0.14591993240263623</v>
      </c>
      <c r="BD48" s="28">
        <f t="shared" si="17"/>
        <v>2.1292626672389927E-2</v>
      </c>
      <c r="BE48" s="30">
        <f t="shared" si="29"/>
        <v>0.20516764480832009</v>
      </c>
      <c r="BF48" s="30">
        <f t="shared" si="30"/>
        <v>0.20516764480832009</v>
      </c>
      <c r="BI48" s="7">
        <f t="shared" si="39"/>
        <v>0.79032634192729001</v>
      </c>
      <c r="BJ48" s="1">
        <f t="shared" si="19"/>
        <v>0.79032634192729001</v>
      </c>
      <c r="BK48" s="28">
        <f t="shared" si="20"/>
        <v>0.62461572674417176</v>
      </c>
      <c r="BL48" s="30">
        <f t="shared" si="31"/>
        <v>0.2558077047357315</v>
      </c>
      <c r="BM48" s="30">
        <f t="shared" si="32"/>
        <v>0.2558077047357315</v>
      </c>
      <c r="BP48" s="7">
        <f t="shared" si="33"/>
        <v>-5.4612056213004245E-2</v>
      </c>
      <c r="BQ48" s="1">
        <f t="shared" si="21"/>
        <v>5.4612056213004245E-2</v>
      </c>
      <c r="BR48" s="28">
        <f t="shared" si="22"/>
        <v>2.9824766838123357E-3</v>
      </c>
      <c r="BS48" s="30">
        <f t="shared" si="34"/>
        <v>6.9100640223919749E-2</v>
      </c>
      <c r="BT48" s="30">
        <f t="shared" si="35"/>
        <v>-6.9100640223919749E-2</v>
      </c>
      <c r="BW48" s="7">
        <f t="shared" si="36"/>
        <v>-0.82406100000000038</v>
      </c>
      <c r="BX48" s="1">
        <f t="shared" si="23"/>
        <v>0.82406100000000038</v>
      </c>
      <c r="BY48" s="36">
        <f t="shared" si="24"/>
        <v>0.67907653172100058</v>
      </c>
      <c r="BZ48" s="30">
        <f t="shared" si="37"/>
        <v>0.13854279571107297</v>
      </c>
      <c r="CA48" s="30">
        <f t="shared" si="38"/>
        <v>-0.13854279571107297</v>
      </c>
    </row>
    <row r="49" spans="1:79" x14ac:dyDescent="0.15">
      <c r="A49" s="1">
        <v>2</v>
      </c>
      <c r="B49" s="4">
        <v>6</v>
      </c>
      <c r="C49" s="4">
        <v>4</v>
      </c>
      <c r="D49" s="4">
        <v>64</v>
      </c>
      <c r="E49" s="1">
        <v>7.0000000000000007E-2</v>
      </c>
      <c r="G49" s="6"/>
      <c r="K49" s="1">
        <v>2</v>
      </c>
      <c r="L49" s="4">
        <v>6</v>
      </c>
      <c r="M49" s="4">
        <v>4</v>
      </c>
      <c r="N49" s="4">
        <v>64</v>
      </c>
      <c r="O49" s="2">
        <v>9.5000000000000001E-2</v>
      </c>
      <c r="R49" s="4">
        <v>6</v>
      </c>
      <c r="S49" s="4">
        <v>4</v>
      </c>
      <c r="T49" s="1">
        <v>7.0000000000000007E-2</v>
      </c>
      <c r="U49" s="9">
        <v>1.7500000000000002</v>
      </c>
      <c r="V49" s="9">
        <v>0.80714285714285727</v>
      </c>
      <c r="W49" s="7">
        <v>3.19</v>
      </c>
      <c r="X49" s="9">
        <v>0.75000000000000011</v>
      </c>
      <c r="Y49" s="33">
        <v>4.7039999999999997</v>
      </c>
      <c r="AA49" s="1">
        <v>1.9921019044658399</v>
      </c>
      <c r="AB49" s="1">
        <v>1.1173466214101899</v>
      </c>
      <c r="AC49" s="1">
        <v>3.2339386920517001</v>
      </c>
      <c r="AD49" s="1">
        <v>1.1372267720123299</v>
      </c>
      <c r="AE49" s="33">
        <v>5.2431229999999998</v>
      </c>
      <c r="AU49" s="7">
        <f t="shared" si="25"/>
        <v>-0.24210190446583968</v>
      </c>
      <c r="AV49" s="1">
        <f t="shared" si="14"/>
        <v>0.24210190446583968</v>
      </c>
      <c r="AW49" s="28">
        <f t="shared" si="15"/>
        <v>5.861333214598656E-2</v>
      </c>
      <c r="AX49" s="30">
        <f t="shared" si="26"/>
        <v>0.12153088349702504</v>
      </c>
      <c r="AY49" s="30">
        <f t="shared" si="27"/>
        <v>-0.12153088349702504</v>
      </c>
      <c r="BB49" s="7">
        <f t="shared" si="28"/>
        <v>-0.31020376426733265</v>
      </c>
      <c r="BC49" s="1">
        <f t="shared" si="16"/>
        <v>0.31020376426733265</v>
      </c>
      <c r="BD49" s="28">
        <f t="shared" si="17"/>
        <v>9.6226375365622882E-2</v>
      </c>
      <c r="BE49" s="30">
        <f t="shared" si="29"/>
        <v>0.27762536559678158</v>
      </c>
      <c r="BF49" s="30">
        <f t="shared" si="30"/>
        <v>-0.27762536559678158</v>
      </c>
      <c r="BI49" s="7">
        <f t="shared" si="39"/>
        <v>1.1372267720123299</v>
      </c>
      <c r="BJ49" s="1">
        <f t="shared" si="19"/>
        <v>1.1372267720123299</v>
      </c>
      <c r="BK49" s="28">
        <f t="shared" si="20"/>
        <v>1.2932847309815838</v>
      </c>
      <c r="BL49" s="30">
        <f t="shared" si="31"/>
        <v>0.35165378206067405</v>
      </c>
      <c r="BM49" s="30">
        <f t="shared" si="32"/>
        <v>0.35165378206067405</v>
      </c>
      <c r="BP49" s="7">
        <f t="shared" si="33"/>
        <v>-0.3872267720123298</v>
      </c>
      <c r="BQ49" s="1">
        <f t="shared" si="21"/>
        <v>0.3872267720123298</v>
      </c>
      <c r="BR49" s="28">
        <f t="shared" si="22"/>
        <v>0.14994457296308883</v>
      </c>
      <c r="BS49" s="30">
        <f t="shared" si="34"/>
        <v>0.34050092869967313</v>
      </c>
      <c r="BT49" s="30">
        <f t="shared" si="35"/>
        <v>-0.34050092869967313</v>
      </c>
      <c r="BW49" s="7">
        <f t="shared" si="36"/>
        <v>-0.53912300000000002</v>
      </c>
      <c r="BX49" s="1">
        <f t="shared" si="23"/>
        <v>0.53912300000000002</v>
      </c>
      <c r="BY49" s="36">
        <f t="shared" si="24"/>
        <v>0.29065360912900001</v>
      </c>
      <c r="BZ49" s="30">
        <f t="shared" si="37"/>
        <v>0.10282478591480688</v>
      </c>
      <c r="CA49" s="30">
        <f t="shared" si="38"/>
        <v>-0.10282478591480688</v>
      </c>
    </row>
    <row r="50" spans="1:79" x14ac:dyDescent="0.15">
      <c r="A50" s="1">
        <v>3</v>
      </c>
      <c r="B50" s="1">
        <v>1</v>
      </c>
      <c r="C50" s="1">
        <v>1</v>
      </c>
      <c r="D50" s="1">
        <v>11</v>
      </c>
      <c r="E50" s="1">
        <v>7.1000000000000008E-2</v>
      </c>
      <c r="K50" s="1">
        <v>3</v>
      </c>
      <c r="L50" s="1">
        <v>1</v>
      </c>
      <c r="M50" s="1">
        <v>1</v>
      </c>
      <c r="N50" s="1">
        <v>11</v>
      </c>
      <c r="O50" s="2">
        <v>5.5E-2</v>
      </c>
      <c r="R50" s="1">
        <v>1</v>
      </c>
      <c r="S50" s="1">
        <v>1</v>
      </c>
      <c r="T50" s="1">
        <v>7.1000000000000008E-2</v>
      </c>
      <c r="U50" s="9">
        <v>1.8357142857142861</v>
      </c>
      <c r="V50" s="9">
        <v>0.90714285714285725</v>
      </c>
      <c r="W50" s="7">
        <v>2.2875000000000001</v>
      </c>
      <c r="X50" s="9">
        <v>0.75000000000000011</v>
      </c>
      <c r="Y50" s="33">
        <v>4.7880000000000003</v>
      </c>
      <c r="AA50" s="1">
        <v>1.95657613815554</v>
      </c>
      <c r="AB50" s="1">
        <v>0.96750440536346605</v>
      </c>
      <c r="AC50" s="1">
        <v>2.6347522320424601</v>
      </c>
      <c r="AD50" s="1">
        <v>0.82728741296943198</v>
      </c>
      <c r="AE50" s="33">
        <v>6.0344639999999998</v>
      </c>
      <c r="AU50" s="7">
        <f t="shared" si="25"/>
        <v>-0.12086185244125391</v>
      </c>
      <c r="AV50" s="1">
        <f t="shared" si="14"/>
        <v>0.12086185244125391</v>
      </c>
      <c r="AW50" s="28">
        <f t="shared" si="15"/>
        <v>1.4607587375531434E-2</v>
      </c>
      <c r="AX50" s="30">
        <f t="shared" si="26"/>
        <v>6.1772118183547976E-2</v>
      </c>
      <c r="AY50" s="30">
        <f t="shared" si="27"/>
        <v>-6.1772118183547976E-2</v>
      </c>
      <c r="BB50" s="7">
        <f t="shared" si="28"/>
        <v>-6.0361548220608796E-2</v>
      </c>
      <c r="BC50" s="1">
        <f t="shared" si="16"/>
        <v>6.0361548220608796E-2</v>
      </c>
      <c r="BD50" s="28">
        <f t="shared" si="17"/>
        <v>3.643516503588881E-3</v>
      </c>
      <c r="BE50" s="30">
        <f t="shared" si="29"/>
        <v>6.2388913048858463E-2</v>
      </c>
      <c r="BF50" s="30">
        <f t="shared" si="30"/>
        <v>-6.2388913048858463E-2</v>
      </c>
      <c r="BI50" s="7">
        <f t="shared" si="39"/>
        <v>0.82728741296943198</v>
      </c>
      <c r="BJ50" s="1">
        <f t="shared" si="19"/>
        <v>0.82728741296943198</v>
      </c>
      <c r="BK50" s="28">
        <f t="shared" si="20"/>
        <v>0.6844044636576555</v>
      </c>
      <c r="BL50" s="30">
        <f t="shared" si="31"/>
        <v>0.31399059194576284</v>
      </c>
      <c r="BM50" s="30">
        <f t="shared" si="32"/>
        <v>0.31399059194576284</v>
      </c>
      <c r="BP50" s="7">
        <f t="shared" si="33"/>
        <v>-7.7287412969431868E-2</v>
      </c>
      <c r="BQ50" s="1">
        <f t="shared" si="21"/>
        <v>7.7287412969431868E-2</v>
      </c>
      <c r="BR50" s="28">
        <f t="shared" si="22"/>
        <v>5.9733442035075053E-3</v>
      </c>
      <c r="BS50" s="30">
        <f t="shared" si="34"/>
        <v>9.342268691363205E-2</v>
      </c>
      <c r="BT50" s="30">
        <f t="shared" si="35"/>
        <v>-9.342268691363205E-2</v>
      </c>
      <c r="BW50" s="7">
        <f t="shared" si="36"/>
        <v>-1.2464639999999996</v>
      </c>
      <c r="BX50" s="1">
        <f t="shared" si="23"/>
        <v>1.2464639999999996</v>
      </c>
      <c r="BY50" s="36">
        <f t="shared" si="24"/>
        <v>1.553672503295999</v>
      </c>
      <c r="BZ50" s="30">
        <f t="shared" si="37"/>
        <v>0.20655753352741843</v>
      </c>
      <c r="CA50" s="30">
        <f t="shared" si="38"/>
        <v>-0.20655753352741843</v>
      </c>
    </row>
    <row r="51" spans="1:79" x14ac:dyDescent="0.15">
      <c r="A51" s="1">
        <v>3</v>
      </c>
      <c r="B51" s="1">
        <v>1</v>
      </c>
      <c r="C51" s="1">
        <v>2</v>
      </c>
      <c r="D51" s="1">
        <v>12</v>
      </c>
      <c r="E51" s="1">
        <v>5.3999999999999999E-2</v>
      </c>
      <c r="K51" s="1">
        <v>3</v>
      </c>
      <c r="L51" s="1">
        <v>1</v>
      </c>
      <c r="M51" s="1">
        <v>2</v>
      </c>
      <c r="N51" s="1">
        <v>12</v>
      </c>
      <c r="O51" s="2">
        <v>4.4999999999999998E-2</v>
      </c>
      <c r="R51" s="1">
        <v>1</v>
      </c>
      <c r="S51" s="1">
        <v>2</v>
      </c>
      <c r="T51" s="1">
        <v>5.3999999999999999E-2</v>
      </c>
      <c r="U51" s="9">
        <v>1.7</v>
      </c>
      <c r="V51" s="9">
        <v>1.1928571428571431</v>
      </c>
      <c r="W51" s="7">
        <v>2.52</v>
      </c>
      <c r="X51" s="9">
        <v>0.72857142857142865</v>
      </c>
      <c r="Y51" s="33">
        <v>5.1239999999999997</v>
      </c>
      <c r="AA51" s="1">
        <v>2.3983935515065702</v>
      </c>
      <c r="AB51" s="1">
        <v>1.2828705267852201</v>
      </c>
      <c r="AC51" s="1">
        <v>2.8771482773267101</v>
      </c>
      <c r="AD51" s="1">
        <v>0.807270270956014</v>
      </c>
      <c r="AE51" s="33">
        <v>6.3979039999999996</v>
      </c>
      <c r="AU51" s="7">
        <f t="shared" si="25"/>
        <v>-0.69839355150657023</v>
      </c>
      <c r="AV51" s="1">
        <f t="shared" si="14"/>
        <v>0.69839355150657023</v>
      </c>
      <c r="AW51" s="28">
        <f t="shared" si="15"/>
        <v>0.48775355278596039</v>
      </c>
      <c r="AX51" s="30">
        <f t="shared" si="26"/>
        <v>0.29119222367316183</v>
      </c>
      <c r="AY51" s="30">
        <f t="shared" si="27"/>
        <v>-0.29119222367316183</v>
      </c>
      <c r="BB51" s="7">
        <f t="shared" si="28"/>
        <v>-9.0013383928077007E-2</v>
      </c>
      <c r="BC51" s="1">
        <f t="shared" si="16"/>
        <v>9.0013383928077007E-2</v>
      </c>
      <c r="BD51" s="28">
        <f t="shared" si="17"/>
        <v>8.1024092861833926E-3</v>
      </c>
      <c r="BE51" s="30">
        <f t="shared" si="29"/>
        <v>7.0165602879383296E-2</v>
      </c>
      <c r="BF51" s="30">
        <f t="shared" si="30"/>
        <v>-7.0165602879383296E-2</v>
      </c>
      <c r="BI51" s="7">
        <f t="shared" si="39"/>
        <v>0.807270270956014</v>
      </c>
      <c r="BJ51" s="1">
        <f t="shared" si="19"/>
        <v>0.807270270956014</v>
      </c>
      <c r="BK51" s="28">
        <f t="shared" si="20"/>
        <v>0.65168529036939626</v>
      </c>
      <c r="BL51" s="30">
        <f t="shared" si="31"/>
        <v>0.28058000253851556</v>
      </c>
      <c r="BM51" s="30">
        <f t="shared" si="32"/>
        <v>0.28058000253851556</v>
      </c>
      <c r="BP51" s="7">
        <f t="shared" si="33"/>
        <v>-7.8698842384585355E-2</v>
      </c>
      <c r="BQ51" s="1">
        <f t="shared" si="21"/>
        <v>7.8698842384585355E-2</v>
      </c>
      <c r="BR51" s="28">
        <f t="shared" si="22"/>
        <v>6.1935077926738085E-3</v>
      </c>
      <c r="BS51" s="30">
        <f t="shared" si="34"/>
        <v>9.7487601384584427E-2</v>
      </c>
      <c r="BT51" s="30">
        <f t="shared" si="35"/>
        <v>-9.7487601384584427E-2</v>
      </c>
      <c r="BW51" s="7">
        <f t="shared" si="36"/>
        <v>-1.2739039999999999</v>
      </c>
      <c r="BX51" s="1">
        <f t="shared" si="23"/>
        <v>1.2739039999999999</v>
      </c>
      <c r="BY51" s="36">
        <f t="shared" si="24"/>
        <v>1.6228314012159999</v>
      </c>
      <c r="BZ51" s="30">
        <f t="shared" si="37"/>
        <v>0.19911270941233253</v>
      </c>
      <c r="CA51" s="30">
        <f t="shared" si="38"/>
        <v>-0.19911270941233253</v>
      </c>
    </row>
    <row r="52" spans="1:79" x14ac:dyDescent="0.15">
      <c r="A52" s="1">
        <v>3</v>
      </c>
      <c r="B52" s="1">
        <v>1</v>
      </c>
      <c r="C52" s="1">
        <v>3</v>
      </c>
      <c r="D52" s="1">
        <v>13</v>
      </c>
      <c r="E52" s="1">
        <v>7.9000000000000001E-2</v>
      </c>
      <c r="K52" s="1">
        <v>3</v>
      </c>
      <c r="L52" s="1">
        <v>1</v>
      </c>
      <c r="M52" s="1">
        <v>3</v>
      </c>
      <c r="N52" s="1">
        <v>13</v>
      </c>
      <c r="O52" s="2">
        <v>2.5000000000000001E-2</v>
      </c>
      <c r="R52" s="1">
        <v>1</v>
      </c>
      <c r="S52" s="1">
        <v>3</v>
      </c>
      <c r="T52" s="1">
        <v>7.9000000000000001E-2</v>
      </c>
      <c r="U52" s="9">
        <v>1.7642857142857142</v>
      </c>
      <c r="V52" s="9">
        <v>1.05</v>
      </c>
      <c r="W52" s="7">
        <v>3.54</v>
      </c>
      <c r="X52" s="9">
        <v>0.73571428571428577</v>
      </c>
      <c r="Y52" s="33">
        <v>6.1740000000000004</v>
      </c>
      <c r="AA52" s="1">
        <v>1.7099085677543</v>
      </c>
      <c r="AB52" s="1">
        <v>1.0531594424233801</v>
      </c>
      <c r="AC52" s="1">
        <v>3.7446572031718399</v>
      </c>
      <c r="AD52" s="1">
        <v>1.4319917967048299</v>
      </c>
      <c r="AE52" s="33">
        <v>6.5583669999999996</v>
      </c>
      <c r="AU52" s="7">
        <f t="shared" si="25"/>
        <v>5.4377146531414233E-2</v>
      </c>
      <c r="AV52" s="1">
        <f t="shared" si="14"/>
        <v>5.4377146531414233E-2</v>
      </c>
      <c r="AW52" s="28">
        <f t="shared" si="15"/>
        <v>2.9568740648988948E-3</v>
      </c>
      <c r="AX52" s="30">
        <f t="shared" si="26"/>
        <v>3.1801201278750357E-2</v>
      </c>
      <c r="AY52" s="30">
        <f t="shared" si="27"/>
        <v>3.1801201278750357E-2</v>
      </c>
      <c r="BB52" s="7">
        <f t="shared" si="28"/>
        <v>-3.1594424233800655E-3</v>
      </c>
      <c r="BC52" s="1">
        <f t="shared" si="16"/>
        <v>3.1594424233800655E-3</v>
      </c>
      <c r="BD52" s="28">
        <f t="shared" si="17"/>
        <v>9.9820764266537006E-6</v>
      </c>
      <c r="BE52" s="30">
        <f t="shared" si="29"/>
        <v>2.9999659084003539E-3</v>
      </c>
      <c r="BF52" s="30">
        <f t="shared" si="30"/>
        <v>-2.9999659084003539E-3</v>
      </c>
      <c r="BI52" s="7">
        <f t="shared" si="39"/>
        <v>1.4319917967048299</v>
      </c>
      <c r="BJ52" s="1">
        <f t="shared" si="19"/>
        <v>1.4319917967048299</v>
      </c>
      <c r="BK52" s="28">
        <f t="shared" si="20"/>
        <v>2.050600505829927</v>
      </c>
      <c r="BL52" s="30">
        <f t="shared" si="31"/>
        <v>0.3824093151949633</v>
      </c>
      <c r="BM52" s="30">
        <f t="shared" si="32"/>
        <v>0.3824093151949633</v>
      </c>
      <c r="BP52" s="7">
        <f t="shared" si="33"/>
        <v>-0.69627751099054414</v>
      </c>
      <c r="BQ52" s="1">
        <f t="shared" si="21"/>
        <v>0.69627751099054414</v>
      </c>
      <c r="BR52" s="28">
        <f t="shared" si="22"/>
        <v>0.48480237231118734</v>
      </c>
      <c r="BS52" s="30">
        <f t="shared" si="34"/>
        <v>0.48623009754158858</v>
      </c>
      <c r="BT52" s="30">
        <f t="shared" si="35"/>
        <v>-0.48623009754158858</v>
      </c>
      <c r="BW52" s="7">
        <f t="shared" si="36"/>
        <v>-0.38436699999999924</v>
      </c>
      <c r="BX52" s="1">
        <f t="shared" si="23"/>
        <v>0.38436699999999924</v>
      </c>
      <c r="BY52" s="36">
        <f t="shared" si="24"/>
        <v>0.14773799068899943</v>
      </c>
      <c r="BZ52" s="30">
        <f t="shared" si="37"/>
        <v>5.8607119729652102E-2</v>
      </c>
      <c r="CA52" s="30">
        <f t="shared" si="38"/>
        <v>-5.8607119729652102E-2</v>
      </c>
    </row>
    <row r="53" spans="1:79" x14ac:dyDescent="0.15">
      <c r="A53" s="1">
        <v>3</v>
      </c>
      <c r="B53" s="1">
        <v>1</v>
      </c>
      <c r="C53" s="1">
        <v>4</v>
      </c>
      <c r="D53" s="1">
        <v>14</v>
      </c>
      <c r="E53" s="1">
        <v>9.5000000000000001E-2</v>
      </c>
      <c r="K53" s="1">
        <v>3</v>
      </c>
      <c r="L53" s="1">
        <v>1</v>
      </c>
      <c r="M53" s="1">
        <v>4</v>
      </c>
      <c r="N53" s="1">
        <v>14</v>
      </c>
      <c r="O53" s="2">
        <v>8.5000000000000006E-2</v>
      </c>
      <c r="R53" s="1">
        <v>1</v>
      </c>
      <c r="S53" s="1">
        <v>4</v>
      </c>
      <c r="T53" s="1">
        <v>9.5000000000000001E-2</v>
      </c>
      <c r="U53" s="9">
        <v>1.5428571428571431</v>
      </c>
      <c r="V53" s="9">
        <v>1.092857142857143</v>
      </c>
      <c r="W53" s="7">
        <v>2.2657142857142856</v>
      </c>
      <c r="X53" s="9">
        <v>0.74285714285714288</v>
      </c>
      <c r="Y53" s="33">
        <v>4.5570000000000004</v>
      </c>
      <c r="AA53" s="1">
        <v>1.8728120829138999</v>
      </c>
      <c r="AB53" s="1">
        <v>1.1657083705947699</v>
      </c>
      <c r="AC53" s="1">
        <v>2.32189021031598</v>
      </c>
      <c r="AD53" s="1">
        <v>0.77506711950025697</v>
      </c>
      <c r="AE53" s="33">
        <v>5.2033509999999996</v>
      </c>
      <c r="AU53" s="7">
        <f t="shared" si="25"/>
        <v>-0.32995494005675674</v>
      </c>
      <c r="AV53" s="1">
        <f t="shared" si="14"/>
        <v>0.32995494005675674</v>
      </c>
      <c r="AW53" s="28">
        <f t="shared" si="15"/>
        <v>0.10887026246785793</v>
      </c>
      <c r="AX53" s="30">
        <f t="shared" si="26"/>
        <v>0.17618155236556426</v>
      </c>
      <c r="AY53" s="30">
        <f t="shared" si="27"/>
        <v>-0.17618155236556426</v>
      </c>
      <c r="BB53" s="7">
        <f t="shared" si="28"/>
        <v>-7.2851227737626978E-2</v>
      </c>
      <c r="BC53" s="1">
        <f t="shared" si="16"/>
        <v>7.2851227737626978E-2</v>
      </c>
      <c r="BD53" s="28">
        <f t="shared" si="17"/>
        <v>5.3073013828795904E-3</v>
      </c>
      <c r="BE53" s="30">
        <f t="shared" si="29"/>
        <v>6.2495242871471089E-2</v>
      </c>
      <c r="BF53" s="30">
        <f t="shared" si="30"/>
        <v>-6.2495242871471089E-2</v>
      </c>
      <c r="BI53" s="7">
        <f t="shared" si="39"/>
        <v>0.77506711950025697</v>
      </c>
      <c r="BJ53" s="1">
        <f t="shared" si="19"/>
        <v>0.77506711950025697</v>
      </c>
      <c r="BK53" s="28">
        <f t="shared" si="20"/>
        <v>0.60072903973042557</v>
      </c>
      <c r="BL53" s="30">
        <f t="shared" si="31"/>
        <v>0.33380868572368033</v>
      </c>
      <c r="BM53" s="30">
        <f t="shared" si="32"/>
        <v>0.33380868572368033</v>
      </c>
      <c r="BP53" s="7">
        <f t="shared" si="33"/>
        <v>-3.2209976643114091E-2</v>
      </c>
      <c r="BQ53" s="1">
        <f t="shared" si="21"/>
        <v>3.2209976643114091E-2</v>
      </c>
      <c r="BR53" s="28">
        <f t="shared" si="22"/>
        <v>1.0374825953499553E-3</v>
      </c>
      <c r="BS53" s="30">
        <f t="shared" si="34"/>
        <v>4.1557661049900094E-2</v>
      </c>
      <c r="BT53" s="30">
        <f t="shared" si="35"/>
        <v>-4.1557661049900094E-2</v>
      </c>
      <c r="BW53" s="7">
        <f t="shared" si="36"/>
        <v>-0.64635099999999923</v>
      </c>
      <c r="BX53" s="1">
        <f t="shared" si="23"/>
        <v>0.64635099999999923</v>
      </c>
      <c r="BY53" s="36">
        <f t="shared" si="24"/>
        <v>0.41776961520099903</v>
      </c>
      <c r="BZ53" s="30">
        <f t="shared" si="37"/>
        <v>0.12421822014313455</v>
      </c>
      <c r="CA53" s="30">
        <f t="shared" si="38"/>
        <v>-0.12421822014313455</v>
      </c>
    </row>
    <row r="54" spans="1:79" x14ac:dyDescent="0.15">
      <c r="A54" s="1">
        <v>3</v>
      </c>
      <c r="B54" s="1">
        <v>2</v>
      </c>
      <c r="C54" s="1">
        <v>1</v>
      </c>
      <c r="D54" s="1">
        <v>21</v>
      </c>
      <c r="E54" s="1">
        <v>6.3E-2</v>
      </c>
      <c r="K54" s="1">
        <v>3</v>
      </c>
      <c r="L54" s="1">
        <v>2</v>
      </c>
      <c r="M54" s="1">
        <v>1</v>
      </c>
      <c r="N54" s="1">
        <v>21</v>
      </c>
      <c r="O54" s="2">
        <v>8.5000000000000006E-2</v>
      </c>
      <c r="R54" s="1">
        <v>2</v>
      </c>
      <c r="S54" s="1">
        <v>1</v>
      </c>
      <c r="T54" s="1">
        <v>6.3E-2</v>
      </c>
      <c r="U54" s="9">
        <v>1.8714285714285717</v>
      </c>
      <c r="V54" s="9">
        <v>1.2857142857142856</v>
      </c>
      <c r="W54" s="7">
        <v>2.94</v>
      </c>
      <c r="X54" s="9">
        <v>1.3571428571428572</v>
      </c>
      <c r="Y54" s="33">
        <v>2.8140000000000001</v>
      </c>
      <c r="AA54" s="1">
        <v>1.8658129486128301</v>
      </c>
      <c r="AB54" s="1">
        <v>1.2747251114979099</v>
      </c>
      <c r="AC54" s="1">
        <v>3.1574901915437699</v>
      </c>
      <c r="AD54" s="1">
        <v>0.82510214631369105</v>
      </c>
      <c r="AE54" s="33">
        <v>5.510561</v>
      </c>
      <c r="AU54" s="7">
        <f t="shared" si="25"/>
        <v>5.6156228157415722E-3</v>
      </c>
      <c r="AV54" s="1">
        <f t="shared" si="14"/>
        <v>5.6156228157415722E-3</v>
      </c>
      <c r="AW54" s="28">
        <f t="shared" si="15"/>
        <v>3.1535219608677301E-5</v>
      </c>
      <c r="AX54" s="30">
        <f t="shared" si="26"/>
        <v>3.0097458697114312E-3</v>
      </c>
      <c r="AY54" s="30">
        <f t="shared" si="27"/>
        <v>3.0097458697114312E-3</v>
      </c>
      <c r="BB54" s="7">
        <f t="shared" si="28"/>
        <v>1.0989174216375686E-2</v>
      </c>
      <c r="BC54" s="1">
        <f t="shared" si="16"/>
        <v>1.0989174216375686E-2</v>
      </c>
      <c r="BD54" s="28">
        <f t="shared" si="17"/>
        <v>1.2076194995785616E-4</v>
      </c>
      <c r="BE54" s="30">
        <f t="shared" si="29"/>
        <v>8.6208188081134413E-3</v>
      </c>
      <c r="BF54" s="30">
        <f t="shared" si="30"/>
        <v>8.6208188081134413E-3</v>
      </c>
      <c r="BI54" s="7">
        <f t="shared" si="39"/>
        <v>0.82510214631369105</v>
      </c>
      <c r="BJ54" s="1">
        <f t="shared" si="19"/>
        <v>0.82510214631369105</v>
      </c>
      <c r="BK54" s="28">
        <f t="shared" si="20"/>
        <v>0.68079355185145962</v>
      </c>
      <c r="BL54" s="30">
        <f t="shared" si="31"/>
        <v>0.26131582246033186</v>
      </c>
      <c r="BM54" s="30">
        <f t="shared" si="32"/>
        <v>0.26131582246033186</v>
      </c>
      <c r="BP54" s="7">
        <f t="shared" si="33"/>
        <v>0.53204071082916615</v>
      </c>
      <c r="BQ54" s="1">
        <f t="shared" si="21"/>
        <v>0.53204071082916615</v>
      </c>
      <c r="BR54" s="28">
        <f t="shared" si="22"/>
        <v>0.28306731797960438</v>
      </c>
      <c r="BS54" s="30">
        <f t="shared" si="34"/>
        <v>0.64481799399766981</v>
      </c>
      <c r="BT54" s="30">
        <f t="shared" si="35"/>
        <v>0.64481799399766981</v>
      </c>
      <c r="BW54" s="7">
        <f t="shared" si="36"/>
        <v>-2.696561</v>
      </c>
      <c r="BX54" s="1">
        <f t="shared" si="23"/>
        <v>2.696561</v>
      </c>
      <c r="BY54" s="36">
        <f t="shared" si="24"/>
        <v>7.2714412267209996</v>
      </c>
      <c r="BZ54" s="30">
        <f t="shared" si="37"/>
        <v>0.48934418836848009</v>
      </c>
      <c r="CA54" s="30">
        <f t="shared" si="38"/>
        <v>-0.48934418836848009</v>
      </c>
    </row>
    <row r="55" spans="1:79" x14ac:dyDescent="0.15">
      <c r="A55" s="1">
        <v>3</v>
      </c>
      <c r="B55" s="1">
        <v>2</v>
      </c>
      <c r="C55" s="1">
        <v>2</v>
      </c>
      <c r="D55" s="1">
        <v>22</v>
      </c>
      <c r="E55" s="1">
        <v>7.1099999999999997E-2</v>
      </c>
      <c r="K55" s="1">
        <v>3</v>
      </c>
      <c r="L55" s="1">
        <v>2</v>
      </c>
      <c r="M55" s="1">
        <v>2</v>
      </c>
      <c r="N55" s="1">
        <v>22</v>
      </c>
      <c r="O55" s="2">
        <v>0.13500000000000001</v>
      </c>
      <c r="R55" s="1">
        <v>2</v>
      </c>
      <c r="S55" s="1">
        <v>2</v>
      </c>
      <c r="T55" s="1">
        <v>7.1099999999999997E-2</v>
      </c>
      <c r="U55" s="9">
        <v>2.035714285714286</v>
      </c>
      <c r="V55" s="9">
        <v>1.0714285714285714</v>
      </c>
      <c r="W55" s="7">
        <v>2.98</v>
      </c>
      <c r="X55" s="9">
        <v>0.7142857142857143</v>
      </c>
      <c r="Y55" s="33">
        <v>5.7539999999999996</v>
      </c>
      <c r="AA55" s="1">
        <v>1.9882977770782899</v>
      </c>
      <c r="AB55" s="1">
        <v>1.1201639651308199</v>
      </c>
      <c r="AC55" s="1">
        <v>3.02680173539895</v>
      </c>
      <c r="AD55" s="1">
        <v>1.0569166481612999</v>
      </c>
      <c r="AE55" s="33">
        <v>4.431622</v>
      </c>
      <c r="AU55" s="7">
        <f t="shared" si="25"/>
        <v>4.7416508635996113E-2</v>
      </c>
      <c r="AV55" s="1">
        <f t="shared" si="14"/>
        <v>4.7416508635996113E-2</v>
      </c>
      <c r="AW55" s="28">
        <f t="shared" si="15"/>
        <v>2.2483252912274942E-3</v>
      </c>
      <c r="AX55" s="30">
        <f t="shared" si="26"/>
        <v>2.3847790397710168E-2</v>
      </c>
      <c r="AY55" s="30">
        <f t="shared" si="27"/>
        <v>2.3847790397710168E-2</v>
      </c>
      <c r="BB55" s="7">
        <f t="shared" si="28"/>
        <v>-4.8735393702248553E-2</v>
      </c>
      <c r="BC55" s="1">
        <f t="shared" si="16"/>
        <v>4.8735393702248553E-2</v>
      </c>
      <c r="BD55" s="28">
        <f t="shared" si="17"/>
        <v>2.3751385993131678E-3</v>
      </c>
      <c r="BE55" s="30">
        <f t="shared" si="29"/>
        <v>4.3507375008762152E-2</v>
      </c>
      <c r="BF55" s="30">
        <f t="shared" si="30"/>
        <v>-4.3507375008762152E-2</v>
      </c>
      <c r="BI55" s="7">
        <f t="shared" si="39"/>
        <v>1.0569166481612999</v>
      </c>
      <c r="BJ55" s="1">
        <f t="shared" si="19"/>
        <v>1.0569166481612999</v>
      </c>
      <c r="BK55" s="28">
        <f t="shared" si="20"/>
        <v>1.1170728011605171</v>
      </c>
      <c r="BL55" s="30">
        <f t="shared" si="31"/>
        <v>0.34918595288237214</v>
      </c>
      <c r="BM55" s="30">
        <f t="shared" si="32"/>
        <v>0.34918595288237214</v>
      </c>
      <c r="BP55" s="7">
        <f t="shared" si="33"/>
        <v>-0.34263093387558563</v>
      </c>
      <c r="BQ55" s="1">
        <f t="shared" si="21"/>
        <v>0.34263093387558563</v>
      </c>
      <c r="BR55" s="28">
        <f t="shared" si="22"/>
        <v>0.11739595684845593</v>
      </c>
      <c r="BS55" s="30">
        <f t="shared" si="34"/>
        <v>0.32417971130614215</v>
      </c>
      <c r="BT55" s="30">
        <f t="shared" si="35"/>
        <v>-0.32417971130614215</v>
      </c>
      <c r="BW55" s="7">
        <f t="shared" si="36"/>
        <v>1.3223779999999996</v>
      </c>
      <c r="BX55" s="1">
        <f t="shared" si="23"/>
        <v>1.3223779999999996</v>
      </c>
      <c r="BY55" s="36">
        <f t="shared" si="24"/>
        <v>1.7486835748839991</v>
      </c>
      <c r="BZ55" s="30">
        <f t="shared" si="37"/>
        <v>0.29839593719861479</v>
      </c>
      <c r="CA55" s="30">
        <f t="shared" si="38"/>
        <v>0.29839593719861479</v>
      </c>
    </row>
    <row r="56" spans="1:79" x14ac:dyDescent="0.15">
      <c r="A56" s="1">
        <v>3</v>
      </c>
      <c r="B56" s="1">
        <v>2</v>
      </c>
      <c r="C56" s="1">
        <v>3</v>
      </c>
      <c r="D56" s="1">
        <v>23</v>
      </c>
      <c r="E56" s="1">
        <v>7.6999999999999999E-2</v>
      </c>
      <c r="K56" s="1">
        <v>3</v>
      </c>
      <c r="L56" s="1">
        <v>2</v>
      </c>
      <c r="M56" s="1">
        <v>3</v>
      </c>
      <c r="N56" s="1">
        <v>23</v>
      </c>
      <c r="O56" s="2">
        <v>0.115</v>
      </c>
      <c r="R56" s="1">
        <v>2</v>
      </c>
      <c r="S56" s="1">
        <v>3</v>
      </c>
      <c r="T56" s="1">
        <v>7.6999999999999999E-2</v>
      </c>
      <c r="U56" s="9">
        <v>1.6714285714285715</v>
      </c>
      <c r="V56" s="9">
        <v>0.97857142857142876</v>
      </c>
      <c r="W56" s="7">
        <v>3.32</v>
      </c>
      <c r="X56" s="9">
        <v>1.2857142857142858</v>
      </c>
      <c r="Y56" s="33">
        <v>4.62</v>
      </c>
      <c r="AA56" s="1">
        <v>1.7602355375290399</v>
      </c>
      <c r="AB56" s="1">
        <v>1.0203543965758499</v>
      </c>
      <c r="AC56" s="1">
        <v>3.2696973067352402</v>
      </c>
      <c r="AD56" s="1">
        <v>1.0258383583488899</v>
      </c>
      <c r="AE56" s="33">
        <v>4.7754510000000003</v>
      </c>
      <c r="AU56" s="7">
        <f t="shared" si="25"/>
        <v>-8.8806966100468454E-2</v>
      </c>
      <c r="AV56" s="1">
        <f t="shared" si="14"/>
        <v>8.8806966100468454E-2</v>
      </c>
      <c r="AW56" s="28">
        <f t="shared" si="15"/>
        <v>7.8866772279697524E-3</v>
      </c>
      <c r="AX56" s="30">
        <f t="shared" si="26"/>
        <v>5.0451751602022941E-2</v>
      </c>
      <c r="AY56" s="30">
        <f t="shared" si="27"/>
        <v>-5.0451751602022941E-2</v>
      </c>
      <c r="BB56" s="7">
        <f t="shared" si="28"/>
        <v>-4.1782968004421162E-2</v>
      </c>
      <c r="BC56" s="1">
        <f t="shared" si="16"/>
        <v>4.1782968004421162E-2</v>
      </c>
      <c r="BD56" s="28">
        <f t="shared" si="17"/>
        <v>1.7458164152584824E-3</v>
      </c>
      <c r="BE56" s="30">
        <f t="shared" si="29"/>
        <v>4.094946632722736E-2</v>
      </c>
      <c r="BF56" s="30">
        <f t="shared" si="30"/>
        <v>-4.094946632722736E-2</v>
      </c>
      <c r="BI56" s="7">
        <f t="shared" si="39"/>
        <v>1.0258383583488899</v>
      </c>
      <c r="BJ56" s="1">
        <f t="shared" si="19"/>
        <v>1.0258383583488899</v>
      </c>
      <c r="BK56" s="28">
        <f t="shared" si="20"/>
        <v>1.0523443374599455</v>
      </c>
      <c r="BL56" s="30">
        <f t="shared" si="31"/>
        <v>0.31374107818352737</v>
      </c>
      <c r="BM56" s="30">
        <f t="shared" si="32"/>
        <v>0.31374107818352737</v>
      </c>
      <c r="BP56" s="7">
        <f t="shared" si="33"/>
        <v>0.25987592736539589</v>
      </c>
      <c r="BQ56" s="1">
        <f t="shared" si="21"/>
        <v>0.25987592736539589</v>
      </c>
      <c r="BR56" s="28">
        <f t="shared" si="22"/>
        <v>6.7535497624024513E-2</v>
      </c>
      <c r="BS56" s="30">
        <f t="shared" si="34"/>
        <v>0.25333028858822559</v>
      </c>
      <c r="BT56" s="30">
        <f t="shared" si="35"/>
        <v>0.25333028858822559</v>
      </c>
      <c r="BW56" s="7">
        <f t="shared" si="36"/>
        <v>-0.15545100000000023</v>
      </c>
      <c r="BX56" s="1">
        <f t="shared" si="23"/>
        <v>0.15545100000000023</v>
      </c>
      <c r="BY56" s="36">
        <f t="shared" si="24"/>
        <v>2.4165013401000073E-2</v>
      </c>
      <c r="BZ56" s="30">
        <f t="shared" si="37"/>
        <v>3.2552108690885997E-2</v>
      </c>
      <c r="CA56" s="30">
        <f t="shared" si="38"/>
        <v>-3.2552108690885997E-2</v>
      </c>
    </row>
    <row r="57" spans="1:79" x14ac:dyDescent="0.15">
      <c r="A57" s="1">
        <v>3</v>
      </c>
      <c r="B57" s="1">
        <v>2</v>
      </c>
      <c r="C57" s="1">
        <v>4</v>
      </c>
      <c r="D57" s="1">
        <v>24</v>
      </c>
      <c r="E57" s="1">
        <v>6.6000000000000003E-2</v>
      </c>
      <c r="K57" s="1">
        <v>3</v>
      </c>
      <c r="L57" s="1">
        <v>2</v>
      </c>
      <c r="M57" s="1">
        <v>4</v>
      </c>
      <c r="N57" s="1">
        <v>24</v>
      </c>
      <c r="O57" s="2">
        <v>9.5000000000000001E-2</v>
      </c>
      <c r="R57" s="1">
        <v>2</v>
      </c>
      <c r="S57" s="1">
        <v>4</v>
      </c>
      <c r="T57" s="1">
        <v>6.6000000000000003E-2</v>
      </c>
      <c r="U57" s="9">
        <v>1.9785714285714286</v>
      </c>
      <c r="V57" s="9">
        <v>0.85714285714285721</v>
      </c>
      <c r="W57" s="7">
        <v>2.5299999999999998</v>
      </c>
      <c r="X57" s="9">
        <v>0.7142857142857143</v>
      </c>
      <c r="Y57" s="33">
        <v>4.7039999999999997</v>
      </c>
      <c r="AA57" s="1">
        <v>1.9284272119313099</v>
      </c>
      <c r="AB57" s="1">
        <v>0.80975448288350704</v>
      </c>
      <c r="AC57" s="1">
        <v>2.4787332212614701</v>
      </c>
      <c r="AD57" s="1">
        <v>0.71693196633759904</v>
      </c>
      <c r="AE57" s="33">
        <v>5.2815250000000002</v>
      </c>
      <c r="AU57" s="7">
        <f t="shared" si="25"/>
        <v>5.01442166401187E-2</v>
      </c>
      <c r="AV57" s="1">
        <f t="shared" si="14"/>
        <v>5.01442166401187E-2</v>
      </c>
      <c r="AW57" s="28">
        <f t="shared" si="15"/>
        <v>2.5144424624511572E-3</v>
      </c>
      <c r="AX57" s="30">
        <f t="shared" si="26"/>
        <v>2.6002649376586803E-2</v>
      </c>
      <c r="AY57" s="30">
        <f t="shared" si="27"/>
        <v>2.6002649376586803E-2</v>
      </c>
      <c r="BB57" s="7">
        <f t="shared" si="28"/>
        <v>4.7388374259350163E-2</v>
      </c>
      <c r="BC57" s="1">
        <f t="shared" si="16"/>
        <v>4.7388374259350163E-2</v>
      </c>
      <c r="BD57" s="28">
        <f t="shared" si="17"/>
        <v>2.2456580149442409E-3</v>
      </c>
      <c r="BE57" s="30">
        <f t="shared" si="29"/>
        <v>5.8521904183354241E-2</v>
      </c>
      <c r="BF57" s="30">
        <f t="shared" si="30"/>
        <v>5.8521904183354241E-2</v>
      </c>
      <c r="BI57" s="7">
        <f t="shared" si="39"/>
        <v>0.71693196633759904</v>
      </c>
      <c r="BJ57" s="1">
        <f t="shared" si="19"/>
        <v>0.71693196633759904</v>
      </c>
      <c r="BK57" s="28">
        <f t="shared" si="20"/>
        <v>0.51399144435669619</v>
      </c>
      <c r="BL57" s="30">
        <f t="shared" si="31"/>
        <v>0.28923321000746499</v>
      </c>
      <c r="BM57" s="30">
        <f t="shared" si="32"/>
        <v>0.28923321000746499</v>
      </c>
      <c r="BP57" s="7">
        <f t="shared" si="33"/>
        <v>-2.6462520518847343E-3</v>
      </c>
      <c r="BQ57" s="1">
        <f t="shared" si="21"/>
        <v>2.6462520518847343E-3</v>
      </c>
      <c r="BR57" s="28">
        <f t="shared" si="22"/>
        <v>7.0026499221041665E-6</v>
      </c>
      <c r="BS57" s="30">
        <f t="shared" si="34"/>
        <v>3.6910783395570201E-3</v>
      </c>
      <c r="BT57" s="30">
        <f t="shared" si="35"/>
        <v>-3.6910783395570201E-3</v>
      </c>
      <c r="BW57" s="7">
        <f t="shared" si="36"/>
        <v>-0.57752500000000051</v>
      </c>
      <c r="BX57" s="1">
        <f t="shared" si="23"/>
        <v>0.57752500000000051</v>
      </c>
      <c r="BY57" s="36">
        <f t="shared" si="24"/>
        <v>0.33353512562500059</v>
      </c>
      <c r="BZ57" s="30">
        <f t="shared" si="37"/>
        <v>0.10934815228556155</v>
      </c>
      <c r="CA57" s="30">
        <f t="shared" si="38"/>
        <v>-0.10934815228556155</v>
      </c>
    </row>
    <row r="58" spans="1:79" x14ac:dyDescent="0.15">
      <c r="A58" s="1">
        <v>3</v>
      </c>
      <c r="B58" s="1">
        <v>3</v>
      </c>
      <c r="C58" s="1">
        <v>1</v>
      </c>
      <c r="D58" s="1">
        <v>31</v>
      </c>
      <c r="E58" s="1">
        <v>5.5999999999999994E-2</v>
      </c>
      <c r="K58" s="1">
        <v>3</v>
      </c>
      <c r="L58" s="1">
        <v>3</v>
      </c>
      <c r="M58" s="1">
        <v>1</v>
      </c>
      <c r="N58" s="1">
        <v>31</v>
      </c>
      <c r="O58" s="2">
        <v>0.13500000000000001</v>
      </c>
      <c r="R58" s="1">
        <v>3</v>
      </c>
      <c r="S58" s="1">
        <v>1</v>
      </c>
      <c r="T58" s="1">
        <v>5.5999999999999994E-2</v>
      </c>
      <c r="U58" s="9">
        <v>1.4857142857142858</v>
      </c>
      <c r="V58" s="9">
        <v>0.87142857142857144</v>
      </c>
      <c r="W58" s="7">
        <v>2.4399999999999995</v>
      </c>
      <c r="X58" s="9">
        <v>0.79999999999999993</v>
      </c>
      <c r="Y58" s="33">
        <v>6.1740000000000004</v>
      </c>
      <c r="AA58" s="1">
        <v>1.4510643466815201</v>
      </c>
      <c r="AB58" s="1">
        <v>0.91707260115025002</v>
      </c>
      <c r="AC58" s="1">
        <v>2.2787334296844999</v>
      </c>
      <c r="AD58" s="1">
        <v>0.74999133611090796</v>
      </c>
      <c r="AE58" s="33">
        <v>4.576587</v>
      </c>
      <c r="AU58" s="7">
        <f t="shared" si="25"/>
        <v>3.4649939032765698E-2</v>
      </c>
      <c r="AV58" s="1">
        <f t="shared" si="14"/>
        <v>3.4649939032765698E-2</v>
      </c>
      <c r="AW58" s="28">
        <f t="shared" si="15"/>
        <v>1.2006182749743799E-3</v>
      </c>
      <c r="AX58" s="30">
        <f t="shared" si="26"/>
        <v>2.3878981736411359E-2</v>
      </c>
      <c r="AY58" s="30">
        <f t="shared" si="27"/>
        <v>2.3878981736411359E-2</v>
      </c>
      <c r="BB58" s="7">
        <f t="shared" si="28"/>
        <v>-4.5644029721678581E-2</v>
      </c>
      <c r="BC58" s="1">
        <f t="shared" si="16"/>
        <v>4.5644029721678581E-2</v>
      </c>
      <c r="BD58" s="28">
        <f t="shared" si="17"/>
        <v>2.0833774492334776E-3</v>
      </c>
      <c r="BE58" s="30">
        <f t="shared" si="29"/>
        <v>4.9771446300357215E-2</v>
      </c>
      <c r="BF58" s="30">
        <f t="shared" si="30"/>
        <v>-4.9771446300357215E-2</v>
      </c>
      <c r="BI58" s="7">
        <f t="shared" si="39"/>
        <v>0.74999133611090796</v>
      </c>
      <c r="BJ58" s="1">
        <f t="shared" si="19"/>
        <v>0.74999133611090796</v>
      </c>
      <c r="BK58" s="28">
        <f t="shared" si="20"/>
        <v>0.56248700424142495</v>
      </c>
      <c r="BL58" s="30">
        <f t="shared" si="31"/>
        <v>0.32912640256247411</v>
      </c>
      <c r="BM58" s="30">
        <f t="shared" si="32"/>
        <v>0.32912640256247411</v>
      </c>
      <c r="BP58" s="7">
        <f t="shared" si="33"/>
        <v>5.0008663889091975E-2</v>
      </c>
      <c r="BQ58" s="1">
        <f t="shared" si="21"/>
        <v>5.0008663889091975E-2</v>
      </c>
      <c r="BR58" s="28">
        <f t="shared" si="22"/>
        <v>2.5008664639721719E-3</v>
      </c>
      <c r="BS58" s="30">
        <f t="shared" si="34"/>
        <v>6.6678988784607429E-2</v>
      </c>
      <c r="BT58" s="30">
        <f t="shared" si="35"/>
        <v>6.6678988784607429E-2</v>
      </c>
      <c r="BW58" s="7">
        <f t="shared" si="36"/>
        <v>1.5974130000000004</v>
      </c>
      <c r="BX58" s="1">
        <f t="shared" si="23"/>
        <v>1.5974130000000004</v>
      </c>
      <c r="BY58" s="36">
        <f t="shared" si="24"/>
        <v>2.5517282925690012</v>
      </c>
      <c r="BZ58" s="30">
        <f t="shared" si="37"/>
        <v>0.3490402345678123</v>
      </c>
      <c r="CA58" s="30">
        <f t="shared" si="38"/>
        <v>0.3490402345678123</v>
      </c>
    </row>
    <row r="59" spans="1:79" x14ac:dyDescent="0.15">
      <c r="A59" s="1">
        <v>3</v>
      </c>
      <c r="B59" s="1">
        <v>3</v>
      </c>
      <c r="C59" s="1">
        <v>2</v>
      </c>
      <c r="D59" s="1">
        <v>32</v>
      </c>
      <c r="E59" s="1">
        <v>6.8000000000000005E-2</v>
      </c>
      <c r="K59" s="1">
        <v>3</v>
      </c>
      <c r="L59" s="1">
        <v>3</v>
      </c>
      <c r="M59" s="1">
        <v>2</v>
      </c>
      <c r="N59" s="1">
        <v>32</v>
      </c>
      <c r="O59" s="2">
        <v>2.5000000000000001E-2</v>
      </c>
      <c r="R59" s="1">
        <v>3</v>
      </c>
      <c r="S59" s="1">
        <v>2</v>
      </c>
      <c r="T59" s="1">
        <v>6.8000000000000005E-2</v>
      </c>
      <c r="U59" s="9">
        <v>2.0785714285714287</v>
      </c>
      <c r="V59" s="9">
        <v>1.05</v>
      </c>
      <c r="W59" s="7">
        <v>2.3964285714285718</v>
      </c>
      <c r="X59" s="9">
        <v>0.78571428571428581</v>
      </c>
      <c r="Y59" s="33">
        <v>4.0739999999999998</v>
      </c>
      <c r="AA59" s="1">
        <v>2.0299968090329799</v>
      </c>
      <c r="AB59" s="1">
        <v>1.0536508205175901</v>
      </c>
      <c r="AC59" s="1">
        <v>2.3654028943167802</v>
      </c>
      <c r="AD59" s="1">
        <v>0.79292749654849504</v>
      </c>
      <c r="AE59" s="33">
        <v>6.6639699999999999</v>
      </c>
      <c r="AU59" s="7">
        <f t="shared" si="25"/>
        <v>4.8574619538448882E-2</v>
      </c>
      <c r="AV59" s="1">
        <f t="shared" si="14"/>
        <v>4.8574619538448882E-2</v>
      </c>
      <c r="AW59" s="28">
        <f t="shared" si="15"/>
        <v>2.35949366330506E-3</v>
      </c>
      <c r="AX59" s="30">
        <f t="shared" si="26"/>
        <v>2.3928421622292178E-2</v>
      </c>
      <c r="AY59" s="30">
        <f t="shared" si="27"/>
        <v>2.3928421622292178E-2</v>
      </c>
      <c r="BB59" s="7">
        <f t="shared" si="28"/>
        <v>-3.6508205175900255E-3</v>
      </c>
      <c r="BC59" s="1">
        <f t="shared" si="16"/>
        <v>3.6508205175900255E-3</v>
      </c>
      <c r="BD59" s="28">
        <f t="shared" si="17"/>
        <v>1.3328490451656301E-5</v>
      </c>
      <c r="BE59" s="30">
        <f t="shared" si="29"/>
        <v>3.4649244763997004E-3</v>
      </c>
      <c r="BF59" s="30">
        <f t="shared" si="30"/>
        <v>-3.4649244763997004E-3</v>
      </c>
      <c r="BI59" s="7">
        <f t="shared" si="39"/>
        <v>0.79292749654849504</v>
      </c>
      <c r="BJ59" s="1">
        <f t="shared" si="19"/>
        <v>0.79292749654849504</v>
      </c>
      <c r="BK59" s="28">
        <f t="shared" si="20"/>
        <v>0.62873401478266355</v>
      </c>
      <c r="BL59" s="30">
        <f t="shared" si="31"/>
        <v>0.33521879019156403</v>
      </c>
      <c r="BM59" s="30">
        <f t="shared" si="32"/>
        <v>0.33521879019156403</v>
      </c>
      <c r="BP59" s="7">
        <f t="shared" si="33"/>
        <v>-7.2132108342092272E-3</v>
      </c>
      <c r="BQ59" s="1">
        <f t="shared" si="21"/>
        <v>7.2132108342092272E-3</v>
      </c>
      <c r="BR59" s="28">
        <f t="shared" si="22"/>
        <v>5.2030410538753378E-5</v>
      </c>
      <c r="BS59" s="30">
        <f t="shared" si="34"/>
        <v>9.0969361834560506E-3</v>
      </c>
      <c r="BT59" s="30">
        <f t="shared" si="35"/>
        <v>-9.0969361834560506E-3</v>
      </c>
      <c r="BW59" s="7">
        <f t="shared" si="36"/>
        <v>-2.5899700000000001</v>
      </c>
      <c r="BX59" s="1">
        <f t="shared" si="23"/>
        <v>2.5899700000000001</v>
      </c>
      <c r="BY59" s="36">
        <f t="shared" si="24"/>
        <v>6.7079446009000003</v>
      </c>
      <c r="BZ59" s="30">
        <f t="shared" si="37"/>
        <v>0.38865271002120361</v>
      </c>
      <c r="CA59" s="30">
        <f t="shared" si="38"/>
        <v>-0.38865271002120361</v>
      </c>
    </row>
    <row r="60" spans="1:79" x14ac:dyDescent="0.15">
      <c r="A60" s="1">
        <v>3</v>
      </c>
      <c r="B60" s="1">
        <v>3</v>
      </c>
      <c r="C60" s="1">
        <v>3</v>
      </c>
      <c r="D60" s="1">
        <v>33</v>
      </c>
      <c r="E60" s="1">
        <v>7.1000000000000008E-2</v>
      </c>
      <c r="K60" s="1">
        <v>3</v>
      </c>
      <c r="L60" s="1">
        <v>3</v>
      </c>
      <c r="M60" s="1">
        <v>3</v>
      </c>
      <c r="N60" s="1">
        <v>33</v>
      </c>
      <c r="O60" s="2">
        <v>9.5000000000000001E-2</v>
      </c>
      <c r="R60" s="1">
        <v>3</v>
      </c>
      <c r="S60" s="1">
        <v>3</v>
      </c>
      <c r="T60" s="1">
        <v>7.1000000000000008E-2</v>
      </c>
      <c r="U60" s="9">
        <v>1.8642857142857145</v>
      </c>
      <c r="V60" s="9">
        <v>0.90714285714285725</v>
      </c>
      <c r="W60" s="7">
        <v>2.3746428571428573</v>
      </c>
      <c r="X60" s="9">
        <v>0.77857142857142869</v>
      </c>
      <c r="Y60" s="33">
        <v>3.6539999999999999</v>
      </c>
      <c r="AA60" s="1">
        <v>1.9795162032381499</v>
      </c>
      <c r="AB60" s="1">
        <v>0.95450585681676003</v>
      </c>
      <c r="AC60" s="1">
        <v>2.8509373273202501</v>
      </c>
      <c r="AD60" s="1">
        <v>0.86876304674661797</v>
      </c>
      <c r="AE60" s="33">
        <v>5.2335229999999999</v>
      </c>
      <c r="AU60" s="7">
        <f t="shared" si="25"/>
        <v>-0.11523048895243537</v>
      </c>
      <c r="AV60" s="1">
        <f t="shared" si="14"/>
        <v>0.11523048895243537</v>
      </c>
      <c r="AW60" s="28">
        <f t="shared" si="15"/>
        <v>1.3278065584217331E-2</v>
      </c>
      <c r="AX60" s="30">
        <f t="shared" si="26"/>
        <v>5.8211440130643034E-2</v>
      </c>
      <c r="AY60" s="30">
        <f t="shared" si="27"/>
        <v>-5.8211440130643034E-2</v>
      </c>
      <c r="BB60" s="7">
        <f t="shared" si="28"/>
        <v>-4.7362999673902784E-2</v>
      </c>
      <c r="BC60" s="1">
        <f t="shared" si="16"/>
        <v>4.7362999673902784E-2</v>
      </c>
      <c r="BD60" s="28">
        <f t="shared" si="17"/>
        <v>2.2432537381101153E-3</v>
      </c>
      <c r="BE60" s="30">
        <f t="shared" si="29"/>
        <v>4.9620439032041719E-2</v>
      </c>
      <c r="BF60" s="30">
        <f t="shared" si="30"/>
        <v>-4.9620439032041719E-2</v>
      </c>
      <c r="BI60" s="7">
        <f t="shared" si="39"/>
        <v>0.86876304674661797</v>
      </c>
      <c r="BJ60" s="1">
        <f t="shared" si="19"/>
        <v>0.86876304674661797</v>
      </c>
      <c r="BK60" s="28">
        <f t="shared" si="20"/>
        <v>0.7547492313924663</v>
      </c>
      <c r="BL60" s="30">
        <f t="shared" si="31"/>
        <v>0.30472891789705364</v>
      </c>
      <c r="BM60" s="30">
        <f t="shared" si="32"/>
        <v>0.30472891789705364</v>
      </c>
      <c r="BP60" s="7">
        <f t="shared" si="33"/>
        <v>-9.0191618175189281E-2</v>
      </c>
      <c r="BQ60" s="1">
        <f t="shared" si="21"/>
        <v>9.0191618175189281E-2</v>
      </c>
      <c r="BR60" s="28">
        <f t="shared" si="22"/>
        <v>8.134527989059134E-3</v>
      </c>
      <c r="BS60" s="30">
        <f t="shared" si="34"/>
        <v>0.10381613089201114</v>
      </c>
      <c r="BT60" s="30">
        <f t="shared" si="35"/>
        <v>-0.10381613089201114</v>
      </c>
      <c r="BW60" s="7">
        <f t="shared" si="36"/>
        <v>-1.579523</v>
      </c>
      <c r="BX60" s="1">
        <f t="shared" si="23"/>
        <v>1.579523</v>
      </c>
      <c r="BY60" s="36">
        <f t="shared" si="24"/>
        <v>2.4948929075290001</v>
      </c>
      <c r="BZ60" s="30">
        <f t="shared" si="37"/>
        <v>0.3018087433646513</v>
      </c>
      <c r="CA60" s="30">
        <f t="shared" si="38"/>
        <v>-0.3018087433646513</v>
      </c>
    </row>
    <row r="61" spans="1:79" x14ac:dyDescent="0.15">
      <c r="A61" s="1">
        <v>3</v>
      </c>
      <c r="B61" s="1">
        <v>3</v>
      </c>
      <c r="C61" s="1">
        <v>4</v>
      </c>
      <c r="D61" s="1">
        <v>34</v>
      </c>
      <c r="E61" s="1">
        <v>7.3999999999999996E-2</v>
      </c>
      <c r="K61" s="1">
        <v>3</v>
      </c>
      <c r="L61" s="1">
        <v>3</v>
      </c>
      <c r="M61" s="1">
        <v>4</v>
      </c>
      <c r="N61" s="1">
        <v>34</v>
      </c>
      <c r="O61" s="2">
        <v>8.5000000000000006E-2</v>
      </c>
      <c r="R61" s="1">
        <v>3</v>
      </c>
      <c r="S61" s="1">
        <v>4</v>
      </c>
      <c r="T61" s="1">
        <v>7.3999999999999996E-2</v>
      </c>
      <c r="U61" s="9">
        <v>1.8</v>
      </c>
      <c r="V61" s="9">
        <v>1.142857142857143</v>
      </c>
      <c r="W61" s="7">
        <v>2.4399999999999995</v>
      </c>
      <c r="X61" s="9">
        <v>0.79999999999999993</v>
      </c>
      <c r="Y61" s="33">
        <v>5.7539999999999996</v>
      </c>
      <c r="AA61" s="1">
        <v>2.3092193294830001</v>
      </c>
      <c r="AB61" s="1">
        <v>1.2357296164067699</v>
      </c>
      <c r="AC61" s="1">
        <v>2.51960733104172</v>
      </c>
      <c r="AD61" s="1">
        <v>0.84315074381133803</v>
      </c>
      <c r="AE61" s="33">
        <v>5.4049569999999996</v>
      </c>
      <c r="AU61" s="7">
        <f t="shared" si="25"/>
        <v>-0.50921932948300008</v>
      </c>
      <c r="AV61" s="1">
        <f t="shared" si="14"/>
        <v>0.50921932948300008</v>
      </c>
      <c r="AW61" s="28">
        <f t="shared" si="15"/>
        <v>0.2593043255191162</v>
      </c>
      <c r="AX61" s="30">
        <f t="shared" si="26"/>
        <v>0.22051579206077698</v>
      </c>
      <c r="AY61" s="30">
        <f t="shared" si="27"/>
        <v>-0.22051579206077698</v>
      </c>
      <c r="BB61" s="7">
        <f t="shared" si="28"/>
        <v>-9.287247354962691E-2</v>
      </c>
      <c r="BC61" s="1">
        <f t="shared" si="16"/>
        <v>9.287247354962691E-2</v>
      </c>
      <c r="BD61" s="28">
        <f t="shared" si="17"/>
        <v>8.6252963432261499E-3</v>
      </c>
      <c r="BE61" s="30">
        <f t="shared" si="29"/>
        <v>7.515598260053008E-2</v>
      </c>
      <c r="BF61" s="30">
        <f t="shared" si="30"/>
        <v>-7.515598260053008E-2</v>
      </c>
      <c r="BI61" s="7">
        <f t="shared" si="39"/>
        <v>0.84315074381133803</v>
      </c>
      <c r="BJ61" s="1">
        <f t="shared" si="19"/>
        <v>0.84315074381133803</v>
      </c>
      <c r="BK61" s="28">
        <f t="shared" si="20"/>
        <v>0.71090317678961257</v>
      </c>
      <c r="BL61" s="30">
        <f t="shared" si="31"/>
        <v>0.33463577178224085</v>
      </c>
      <c r="BM61" s="30">
        <f t="shared" si="32"/>
        <v>0.33463577178224085</v>
      </c>
      <c r="BP61" s="7">
        <f t="shared" si="33"/>
        <v>-4.3150743811338099E-2</v>
      </c>
      <c r="BQ61" s="1">
        <f t="shared" si="21"/>
        <v>4.3150743811338099E-2</v>
      </c>
      <c r="BR61" s="28">
        <f t="shared" si="22"/>
        <v>1.8619866914717333E-3</v>
      </c>
      <c r="BS61" s="30">
        <f t="shared" si="34"/>
        <v>5.1177970402162674E-2</v>
      </c>
      <c r="BT61" s="30">
        <f t="shared" si="35"/>
        <v>-5.1177970402162674E-2</v>
      </c>
      <c r="BW61" s="7">
        <f t="shared" si="36"/>
        <v>0.34904299999999999</v>
      </c>
      <c r="BX61" s="1">
        <f t="shared" si="23"/>
        <v>0.34904299999999999</v>
      </c>
      <c r="BY61" s="36">
        <f t="shared" si="24"/>
        <v>0.121831015849</v>
      </c>
      <c r="BZ61" s="30">
        <f t="shared" si="37"/>
        <v>6.457831209387975E-2</v>
      </c>
      <c r="CA61" s="30">
        <f t="shared" si="38"/>
        <v>6.457831209387975E-2</v>
      </c>
    </row>
    <row r="62" spans="1:79" x14ac:dyDescent="0.15">
      <c r="A62" s="1">
        <v>3</v>
      </c>
      <c r="B62" s="1">
        <v>4</v>
      </c>
      <c r="C62" s="1">
        <v>1</v>
      </c>
      <c r="D62" s="1">
        <v>41</v>
      </c>
      <c r="E62" s="1">
        <v>8.0999999999999989E-2</v>
      </c>
      <c r="K62" s="1">
        <v>3</v>
      </c>
      <c r="L62" s="1">
        <v>4</v>
      </c>
      <c r="M62" s="1">
        <v>1</v>
      </c>
      <c r="N62" s="1">
        <v>41</v>
      </c>
      <c r="O62" s="2">
        <v>0.115</v>
      </c>
      <c r="R62" s="1">
        <v>4</v>
      </c>
      <c r="S62" s="1">
        <v>1</v>
      </c>
      <c r="T62" s="1">
        <v>8.0999999999999989E-2</v>
      </c>
      <c r="U62" s="9">
        <v>1.9142857142857141</v>
      </c>
      <c r="V62" s="9">
        <v>1.0000000000000002</v>
      </c>
      <c r="W62" s="7">
        <v>3.18</v>
      </c>
      <c r="X62" s="9">
        <v>0.7142857142857143</v>
      </c>
      <c r="Y62" s="33">
        <v>5.7539999999999996</v>
      </c>
      <c r="AA62" s="1">
        <v>2.01314174814453</v>
      </c>
      <c r="AB62" s="1">
        <v>1.18520249883956</v>
      </c>
      <c r="AC62" s="1">
        <v>3.4407642409494201</v>
      </c>
      <c r="AD62" s="1">
        <v>1.1612480593640699</v>
      </c>
      <c r="AE62" s="33">
        <v>4.7370489999999998</v>
      </c>
      <c r="AU62" s="7">
        <f t="shared" si="25"/>
        <v>-9.8856033858815806E-2</v>
      </c>
      <c r="AV62" s="1">
        <f t="shared" si="14"/>
        <v>9.8856033858815806E-2</v>
      </c>
      <c r="AW62" s="28">
        <f t="shared" si="15"/>
        <v>9.7725154302953365E-3</v>
      </c>
      <c r="AX62" s="30">
        <f t="shared" si="26"/>
        <v>4.910535184615257E-2</v>
      </c>
      <c r="AY62" s="30">
        <f t="shared" si="27"/>
        <v>-4.910535184615257E-2</v>
      </c>
      <c r="BB62" s="7">
        <f t="shared" si="28"/>
        <v>-0.18520249883955975</v>
      </c>
      <c r="BC62" s="1">
        <f t="shared" si="16"/>
        <v>0.18520249883955975</v>
      </c>
      <c r="BD62" s="28">
        <f t="shared" si="17"/>
        <v>3.4299965576417131E-2</v>
      </c>
      <c r="BE62" s="30">
        <f t="shared" si="29"/>
        <v>0.15626232565396445</v>
      </c>
      <c r="BF62" s="30">
        <f t="shared" si="30"/>
        <v>-0.15626232565396445</v>
      </c>
      <c r="BI62" s="7">
        <f t="shared" si="39"/>
        <v>1.1612480593640699</v>
      </c>
      <c r="BJ62" s="1">
        <f t="shared" si="19"/>
        <v>1.1612480593640699</v>
      </c>
      <c r="BK62" s="28">
        <f t="shared" si="20"/>
        <v>1.3484970553768185</v>
      </c>
      <c r="BL62" s="30">
        <f t="shared" si="31"/>
        <v>0.33749713088265626</v>
      </c>
      <c r="BM62" s="30">
        <f t="shared" si="32"/>
        <v>0.33749713088265626</v>
      </c>
      <c r="BP62" s="7">
        <f t="shared" si="33"/>
        <v>-0.44696234507835564</v>
      </c>
      <c r="BQ62" s="1">
        <f t="shared" si="21"/>
        <v>0.44696234507835564</v>
      </c>
      <c r="BR62" s="28">
        <f t="shared" si="22"/>
        <v>0.19977533791794305</v>
      </c>
      <c r="BS62" s="30">
        <f t="shared" si="34"/>
        <v>0.38489824932247807</v>
      </c>
      <c r="BT62" s="30">
        <f t="shared" si="35"/>
        <v>-0.38489824932247807</v>
      </c>
      <c r="BW62" s="7">
        <f t="shared" si="36"/>
        <v>1.0169509999999997</v>
      </c>
      <c r="BX62" s="1">
        <f t="shared" si="23"/>
        <v>1.0169509999999997</v>
      </c>
      <c r="BY62" s="36">
        <f t="shared" si="24"/>
        <v>1.0341893364009995</v>
      </c>
      <c r="BZ62" s="30">
        <f t="shared" si="37"/>
        <v>0.21468027879804488</v>
      </c>
      <c r="CA62" s="30">
        <f t="shared" si="38"/>
        <v>0.21468027879804488</v>
      </c>
    </row>
    <row r="63" spans="1:79" x14ac:dyDescent="0.15">
      <c r="A63" s="1">
        <v>3</v>
      </c>
      <c r="B63" s="1">
        <v>4</v>
      </c>
      <c r="C63" s="1">
        <v>2</v>
      </c>
      <c r="D63" s="1">
        <v>42</v>
      </c>
      <c r="E63" s="1">
        <v>7.2000000000000008E-2</v>
      </c>
      <c r="K63" s="1">
        <v>3</v>
      </c>
      <c r="L63" s="1">
        <v>4</v>
      </c>
      <c r="M63" s="1">
        <v>2</v>
      </c>
      <c r="N63" s="1">
        <v>42</v>
      </c>
      <c r="O63" s="2">
        <v>0.125</v>
      </c>
      <c r="R63" s="1">
        <v>4</v>
      </c>
      <c r="S63" s="1">
        <v>2</v>
      </c>
      <c r="T63" s="1">
        <v>7.2000000000000008E-2</v>
      </c>
      <c r="U63" s="9">
        <v>1.7142857142857144</v>
      </c>
      <c r="V63" s="9">
        <v>1.0714285714285714</v>
      </c>
      <c r="W63" s="7">
        <v>2.8321428571428573</v>
      </c>
      <c r="X63" s="9">
        <v>0.92857142857142871</v>
      </c>
      <c r="Y63" s="33">
        <v>4.62</v>
      </c>
      <c r="AA63" s="1">
        <v>1.6596110649578899</v>
      </c>
      <c r="AB63" s="1">
        <v>1.1285264615044699</v>
      </c>
      <c r="AC63" s="1">
        <v>2.9380166864447301</v>
      </c>
      <c r="AD63" s="1">
        <v>0.87977021098544395</v>
      </c>
      <c r="AE63" s="33">
        <v>4.6232170000000004</v>
      </c>
      <c r="AU63" s="7">
        <f t="shared" si="25"/>
        <v>5.4674649327824509E-2</v>
      </c>
      <c r="AV63" s="1">
        <f t="shared" si="14"/>
        <v>5.4674649327824509E-2</v>
      </c>
      <c r="AW63" s="28">
        <f t="shared" si="15"/>
        <v>2.9893172791205813E-3</v>
      </c>
      <c r="AX63" s="30">
        <f t="shared" si="26"/>
        <v>3.2944254519785207E-2</v>
      </c>
      <c r="AY63" s="30">
        <f t="shared" si="27"/>
        <v>3.2944254519785207E-2</v>
      </c>
      <c r="BB63" s="7">
        <f t="shared" si="28"/>
        <v>-5.7097890075898494E-2</v>
      </c>
      <c r="BC63" s="1">
        <f t="shared" si="16"/>
        <v>5.7097890075898494E-2</v>
      </c>
      <c r="BD63" s="28">
        <f t="shared" si="17"/>
        <v>3.2601690511193876E-3</v>
      </c>
      <c r="BE63" s="30">
        <f t="shared" si="29"/>
        <v>5.0595083078317643E-2</v>
      </c>
      <c r="BF63" s="30">
        <f t="shared" si="30"/>
        <v>-5.0595083078317643E-2</v>
      </c>
      <c r="BI63" s="7">
        <f t="shared" si="39"/>
        <v>0.87977021098544395</v>
      </c>
      <c r="BJ63" s="1">
        <f t="shared" si="19"/>
        <v>0.87977021098544395</v>
      </c>
      <c r="BK63" s="28">
        <f t="shared" si="20"/>
        <v>0.77399562413737255</v>
      </c>
      <c r="BL63" s="30">
        <f t="shared" si="31"/>
        <v>0.29944357193220938</v>
      </c>
      <c r="BM63" s="30">
        <f t="shared" si="32"/>
        <v>0.29944357193220938</v>
      </c>
      <c r="BP63" s="7">
        <f t="shared" si="33"/>
        <v>4.8801217585984769E-2</v>
      </c>
      <c r="BQ63" s="1">
        <f t="shared" si="21"/>
        <v>4.8801217585984769E-2</v>
      </c>
      <c r="BR63" s="28">
        <f t="shared" si="22"/>
        <v>2.3815588378746293E-3</v>
      </c>
      <c r="BS63" s="30">
        <f t="shared" si="34"/>
        <v>5.5470413724649517E-2</v>
      </c>
      <c r="BT63" s="30">
        <f t="shared" si="35"/>
        <v>5.5470413724649517E-2</v>
      </c>
      <c r="BW63" s="7">
        <f t="shared" si="36"/>
        <v>-3.2170000000002474E-3</v>
      </c>
      <c r="BX63" s="1">
        <f t="shared" si="23"/>
        <v>3.2170000000002474E-3</v>
      </c>
      <c r="BY63" s="36">
        <f t="shared" si="24"/>
        <v>1.0349089000001591E-5</v>
      </c>
      <c r="BZ63" s="30">
        <f t="shared" si="37"/>
        <v>6.9583582168006547E-4</v>
      </c>
      <c r="CA63" s="30">
        <f t="shared" si="38"/>
        <v>-6.9583582168006547E-4</v>
      </c>
    </row>
    <row r="64" spans="1:79" x14ac:dyDescent="0.15">
      <c r="A64" s="1">
        <v>3</v>
      </c>
      <c r="B64" s="1">
        <v>4</v>
      </c>
      <c r="C64" s="1">
        <v>3</v>
      </c>
      <c r="D64" s="1">
        <v>43</v>
      </c>
      <c r="E64" s="1">
        <v>6.5000000000000002E-2</v>
      </c>
      <c r="K64" s="1">
        <v>3</v>
      </c>
      <c r="L64" s="1">
        <v>4</v>
      </c>
      <c r="M64" s="1">
        <v>3</v>
      </c>
      <c r="N64" s="1">
        <v>43</v>
      </c>
      <c r="O64" s="2">
        <v>0.115</v>
      </c>
      <c r="R64" s="1">
        <v>4</v>
      </c>
      <c r="S64" s="1">
        <v>3</v>
      </c>
      <c r="T64" s="1">
        <v>6.5000000000000002E-2</v>
      </c>
      <c r="U64" s="9">
        <v>1.9785714285714286</v>
      </c>
      <c r="V64" s="9">
        <v>1.142857142857143</v>
      </c>
      <c r="W64" s="7">
        <v>2.7</v>
      </c>
      <c r="X64" s="9">
        <v>1.2142857142857144</v>
      </c>
      <c r="Y64" s="33">
        <v>4.7039999999999997</v>
      </c>
      <c r="AA64" s="1">
        <v>1.92976845463582</v>
      </c>
      <c r="AB64" s="1">
        <v>0.87324452087089199</v>
      </c>
      <c r="AC64" s="1">
        <v>2.6615704630933599</v>
      </c>
      <c r="AD64" s="1">
        <v>0.95089859467569904</v>
      </c>
      <c r="AE64" s="33">
        <v>4.8906539999999996</v>
      </c>
      <c r="AU64" s="7">
        <f t="shared" si="25"/>
        <v>4.8802973935608618E-2</v>
      </c>
      <c r="AV64" s="1">
        <f t="shared" si="14"/>
        <v>4.8802973935608618E-2</v>
      </c>
      <c r="AW64" s="28">
        <f t="shared" si="15"/>
        <v>2.3817302649596942E-3</v>
      </c>
      <c r="AX64" s="30">
        <f t="shared" si="26"/>
        <v>2.528954902251139E-2</v>
      </c>
      <c r="AY64" s="30">
        <f t="shared" si="27"/>
        <v>2.528954902251139E-2</v>
      </c>
      <c r="BB64" s="7">
        <f t="shared" si="28"/>
        <v>0.26961262198625102</v>
      </c>
      <c r="BC64" s="1">
        <f t="shared" si="16"/>
        <v>0.26961262198625102</v>
      </c>
      <c r="BD64" s="28">
        <f t="shared" si="17"/>
        <v>7.2690965934301091E-2</v>
      </c>
      <c r="BE64" s="30">
        <f t="shared" si="29"/>
        <v>0.30874814046054905</v>
      </c>
      <c r="BF64" s="30">
        <f t="shared" si="30"/>
        <v>0.30874814046054905</v>
      </c>
      <c r="BI64" s="7">
        <f t="shared" si="39"/>
        <v>0.95089859467569904</v>
      </c>
      <c r="BJ64" s="1">
        <f t="shared" si="19"/>
        <v>0.95089859467569904</v>
      </c>
      <c r="BK64" s="28">
        <f t="shared" si="20"/>
        <v>0.90420813735621941</v>
      </c>
      <c r="BL64" s="30">
        <f t="shared" si="31"/>
        <v>0.35726974275576201</v>
      </c>
      <c r="BM64" s="30">
        <f t="shared" si="32"/>
        <v>0.35726974275576201</v>
      </c>
      <c r="BP64" s="7">
        <f t="shared" si="33"/>
        <v>0.26338711961001537</v>
      </c>
      <c r="BQ64" s="1">
        <f t="shared" si="21"/>
        <v>0.26338711961001537</v>
      </c>
      <c r="BR64" s="28">
        <f t="shared" si="22"/>
        <v>6.9372774776460547E-2</v>
      </c>
      <c r="BS64" s="30">
        <f t="shared" si="34"/>
        <v>0.27698760002883666</v>
      </c>
      <c r="BT64" s="30">
        <f t="shared" si="35"/>
        <v>0.27698760002883666</v>
      </c>
      <c r="BW64" s="7">
        <f t="shared" si="36"/>
        <v>-0.18665399999999988</v>
      </c>
      <c r="BX64" s="1">
        <f t="shared" si="23"/>
        <v>0.18665399999999988</v>
      </c>
      <c r="BY64" s="36">
        <f t="shared" si="24"/>
        <v>3.4839715715999954E-2</v>
      </c>
      <c r="BZ64" s="30">
        <f t="shared" si="37"/>
        <v>3.8165447811274296E-2</v>
      </c>
      <c r="CA64" s="30">
        <f t="shared" si="38"/>
        <v>-3.8165447811274296E-2</v>
      </c>
    </row>
    <row r="65" spans="1:79" x14ac:dyDescent="0.15">
      <c r="A65" s="1">
        <v>3</v>
      </c>
      <c r="B65" s="1">
        <v>4</v>
      </c>
      <c r="C65" s="1">
        <v>4</v>
      </c>
      <c r="D65" s="1">
        <v>44</v>
      </c>
      <c r="E65" s="1">
        <v>0.05</v>
      </c>
      <c r="G65" s="6"/>
      <c r="K65" s="1">
        <v>3</v>
      </c>
      <c r="L65" s="1">
        <v>4</v>
      </c>
      <c r="M65" s="1">
        <v>4</v>
      </c>
      <c r="N65" s="1">
        <v>44</v>
      </c>
      <c r="O65" s="2">
        <v>8.5000000000000006E-2</v>
      </c>
      <c r="R65" s="1">
        <v>4</v>
      </c>
      <c r="S65" s="1">
        <v>4</v>
      </c>
      <c r="T65" s="1">
        <v>0.05</v>
      </c>
      <c r="U65" s="9">
        <v>1.5857142857142856</v>
      </c>
      <c r="V65" s="9">
        <v>1.2857142857142858</v>
      </c>
      <c r="W65" s="7">
        <v>2.27</v>
      </c>
      <c r="X65" s="9">
        <v>1.0714285714285714</v>
      </c>
      <c r="Y65" s="33">
        <v>6.1740000000000004</v>
      </c>
      <c r="AA65" s="1">
        <v>1.5618391686556701</v>
      </c>
      <c r="AB65" s="1">
        <v>1.3401069991175301</v>
      </c>
      <c r="AC65" s="1">
        <v>2.7304708811626002</v>
      </c>
      <c r="AD65" s="1">
        <v>0.800003187942116</v>
      </c>
      <c r="AE65" s="33">
        <v>5.6353650000000002</v>
      </c>
      <c r="AU65" s="7">
        <f t="shared" si="25"/>
        <v>2.3875117058615558E-2</v>
      </c>
      <c r="AV65" s="1">
        <f t="shared" si="14"/>
        <v>2.3875117058615558E-2</v>
      </c>
      <c r="AW65" s="28">
        <f t="shared" si="15"/>
        <v>5.7002121456259565E-4</v>
      </c>
      <c r="AX65" s="30">
        <f t="shared" si="26"/>
        <v>1.5286540085408225E-2</v>
      </c>
      <c r="AY65" s="30">
        <f t="shared" si="27"/>
        <v>1.5286540085408225E-2</v>
      </c>
      <c r="BB65" s="7">
        <f t="shared" si="28"/>
        <v>-5.4392713403244253E-2</v>
      </c>
      <c r="BC65" s="1">
        <f t="shared" si="16"/>
        <v>5.4392713403244253E-2</v>
      </c>
      <c r="BD65" s="28">
        <f t="shared" si="17"/>
        <v>2.9585672713674672E-3</v>
      </c>
      <c r="BE65" s="30">
        <f t="shared" si="29"/>
        <v>4.0588336184395904E-2</v>
      </c>
      <c r="BF65" s="30">
        <f t="shared" si="30"/>
        <v>-4.0588336184395904E-2</v>
      </c>
      <c r="BI65" s="7">
        <f t="shared" si="39"/>
        <v>0.800003187942116</v>
      </c>
      <c r="BJ65" s="1">
        <f t="shared" si="19"/>
        <v>0.800003187942116</v>
      </c>
      <c r="BK65" s="28">
        <f t="shared" si="20"/>
        <v>0.64000510071754857</v>
      </c>
      <c r="BL65" s="30">
        <f t="shared" si="31"/>
        <v>0.29299092455491954</v>
      </c>
      <c r="BM65" s="30">
        <f t="shared" si="32"/>
        <v>0.29299092455491954</v>
      </c>
      <c r="BP65" s="7">
        <f t="shared" si="33"/>
        <v>0.2714253834864554</v>
      </c>
      <c r="BQ65" s="1">
        <f t="shared" si="21"/>
        <v>0.2714253834864554</v>
      </c>
      <c r="BR65" s="28">
        <f t="shared" si="22"/>
        <v>7.3671738800769368E-2</v>
      </c>
      <c r="BS65" s="30">
        <f t="shared" si="34"/>
        <v>0.33928037735031413</v>
      </c>
      <c r="BT65" s="30">
        <f t="shared" si="35"/>
        <v>0.33928037735031413</v>
      </c>
      <c r="BW65" s="7">
        <f t="shared" si="36"/>
        <v>0.5386350000000002</v>
      </c>
      <c r="BX65" s="1">
        <f t="shared" si="23"/>
        <v>0.5386350000000002</v>
      </c>
      <c r="BY65" s="36">
        <f t="shared" si="24"/>
        <v>0.29012766322500022</v>
      </c>
      <c r="BZ65" s="30">
        <f t="shared" si="37"/>
        <v>9.5581209025502378E-2</v>
      </c>
      <c r="CA65" s="30">
        <f t="shared" si="38"/>
        <v>9.5581209025502378E-2</v>
      </c>
    </row>
    <row r="66" spans="1:79" x14ac:dyDescent="0.15">
      <c r="A66" s="1">
        <v>3</v>
      </c>
      <c r="B66" s="1">
        <v>5</v>
      </c>
      <c r="C66" s="1">
        <v>1</v>
      </c>
      <c r="D66" s="1">
        <v>51</v>
      </c>
      <c r="E66" s="1">
        <v>0.06</v>
      </c>
      <c r="G66" s="6"/>
      <c r="K66" s="1">
        <v>3</v>
      </c>
      <c r="L66" s="1">
        <v>5</v>
      </c>
      <c r="M66" s="1">
        <v>1</v>
      </c>
      <c r="N66" s="1">
        <v>51</v>
      </c>
      <c r="O66" s="2">
        <v>9.5000000000000001E-2</v>
      </c>
      <c r="R66" s="1">
        <v>5</v>
      </c>
      <c r="S66" s="1">
        <v>1</v>
      </c>
      <c r="T66" s="1">
        <v>0.06</v>
      </c>
      <c r="U66" s="9">
        <v>1.6321428571428573</v>
      </c>
      <c r="V66" s="9">
        <v>1</v>
      </c>
      <c r="W66" s="7">
        <v>2.8321428571428573</v>
      </c>
      <c r="X66" s="9">
        <v>0.92857142857142871</v>
      </c>
      <c r="Y66" s="33">
        <v>5.7539999999999996</v>
      </c>
      <c r="AA66" s="1">
        <v>1.62927773331793</v>
      </c>
      <c r="AB66" s="1">
        <v>1.08881938229235</v>
      </c>
      <c r="AC66" s="1">
        <v>2.9714035230519098</v>
      </c>
      <c r="AD66" s="1">
        <v>0.98060563770005404</v>
      </c>
      <c r="AE66" s="33">
        <v>5.3391260000000003</v>
      </c>
      <c r="AU66" s="7">
        <f t="shared" ref="AU66:AU97" si="40">U66-AA66</f>
        <v>2.8651238249273181E-3</v>
      </c>
      <c r="AV66" s="1">
        <f t="shared" si="14"/>
        <v>2.8651238249273181E-3</v>
      </c>
      <c r="AW66" s="28">
        <f t="shared" si="15"/>
        <v>8.2089345321661453E-6</v>
      </c>
      <c r="AX66" s="30">
        <f t="shared" ref="AX66:AX97" si="41">AV66/AA66</f>
        <v>1.7585238945680912E-3</v>
      </c>
      <c r="AY66" s="30">
        <f t="shared" ref="AY66:AY97" si="42">AU66/AA66</f>
        <v>1.7585238945680912E-3</v>
      </c>
      <c r="BB66" s="7">
        <f t="shared" ref="BB66:BB97" si="43">V66-AB66</f>
        <v>-8.881938229234998E-2</v>
      </c>
      <c r="BC66" s="1">
        <f t="shared" si="16"/>
        <v>8.881938229234998E-2</v>
      </c>
      <c r="BD66" s="28">
        <f t="shared" si="17"/>
        <v>7.8888826707946124E-3</v>
      </c>
      <c r="BE66" s="30">
        <f t="shared" ref="BE66:BE97" si="44">BC66/AB66</f>
        <v>8.1574027553912354E-2</v>
      </c>
      <c r="BF66" s="30">
        <f t="shared" ref="BF66:BF97" si="45">BB66/AB66</f>
        <v>-8.1574027553912354E-2</v>
      </c>
      <c r="BI66" s="7">
        <f t="shared" si="39"/>
        <v>0.98060563770005404</v>
      </c>
      <c r="BJ66" s="1">
        <f t="shared" si="19"/>
        <v>0.98060563770005404</v>
      </c>
      <c r="BK66" s="28">
        <f t="shared" si="20"/>
        <v>0.96158741668912961</v>
      </c>
      <c r="BL66" s="30">
        <f t="shared" ref="BL66:BL97" si="46">BJ66/AC66</f>
        <v>0.33001429462292625</v>
      </c>
      <c r="BM66" s="30">
        <f t="shared" ref="BM66:BM97" si="47">BI66/AC66</f>
        <v>0.33001429462292625</v>
      </c>
      <c r="BP66" s="7">
        <f t="shared" ref="BP66:BP97" si="48">X66-AD66</f>
        <v>-5.2034209128625331E-2</v>
      </c>
      <c r="BQ66" s="1">
        <f t="shared" si="21"/>
        <v>5.2034209128625331E-2</v>
      </c>
      <c r="BR66" s="28">
        <f t="shared" si="22"/>
        <v>2.7075589196415158E-3</v>
      </c>
      <c r="BS66" s="30">
        <f t="shared" ref="BS66:BS97" si="49">BQ66/AD66</f>
        <v>5.3063338745092413E-2</v>
      </c>
      <c r="BT66" s="30">
        <f t="shared" ref="BT66:BT97" si="50">BP66/AD66</f>
        <v>-5.3063338745092413E-2</v>
      </c>
      <c r="BW66" s="7">
        <f t="shared" ref="BW66:BW97" si="51">Y66-AE66</f>
        <v>0.4148739999999993</v>
      </c>
      <c r="BX66" s="1">
        <f t="shared" si="23"/>
        <v>0.4148739999999993</v>
      </c>
      <c r="BY66" s="36">
        <f t="shared" si="24"/>
        <v>0.17212043587599943</v>
      </c>
      <c r="BZ66" s="30">
        <f t="shared" ref="BZ66:BZ97" si="52">BX66/AE66</f>
        <v>7.7704478223589266E-2</v>
      </c>
      <c r="CA66" s="30">
        <f t="shared" ref="CA66:CA97" si="53">BW66/AE66</f>
        <v>7.7704478223589266E-2</v>
      </c>
    </row>
    <row r="67" spans="1:79" x14ac:dyDescent="0.15">
      <c r="A67" s="1">
        <v>3</v>
      </c>
      <c r="B67" s="1">
        <v>5</v>
      </c>
      <c r="C67" s="1">
        <v>2</v>
      </c>
      <c r="D67" s="1">
        <v>52</v>
      </c>
      <c r="E67" s="1">
        <v>7.0000000000000007E-2</v>
      </c>
      <c r="G67" s="6"/>
      <c r="K67" s="1">
        <v>3</v>
      </c>
      <c r="L67" s="1">
        <v>5</v>
      </c>
      <c r="M67" s="1">
        <v>2</v>
      </c>
      <c r="N67" s="1">
        <v>52</v>
      </c>
      <c r="O67" s="2">
        <v>0.115</v>
      </c>
      <c r="R67" s="1">
        <v>5</v>
      </c>
      <c r="S67" s="1">
        <v>2</v>
      </c>
      <c r="T67" s="1">
        <v>7.0000000000000007E-2</v>
      </c>
      <c r="U67" s="9">
        <v>1.9142857142857141</v>
      </c>
      <c r="V67" s="9">
        <v>0.85714285714285721</v>
      </c>
      <c r="W67" s="7">
        <v>2.57</v>
      </c>
      <c r="X67" s="9">
        <v>1.0714285714285714</v>
      </c>
      <c r="Y67" s="33">
        <v>4.7039999999999997</v>
      </c>
      <c r="AA67" s="1">
        <v>1.8106623152451999</v>
      </c>
      <c r="AB67" s="1">
        <v>0.94917724210424903</v>
      </c>
      <c r="AC67" s="1">
        <v>2.53944643289906</v>
      </c>
      <c r="AD67" s="1">
        <v>0.790313679310095</v>
      </c>
      <c r="AE67" s="33">
        <v>4.8426530000000003</v>
      </c>
      <c r="AU67" s="7">
        <f t="shared" si="40"/>
        <v>0.10362339904051421</v>
      </c>
      <c r="AV67" s="1">
        <f t="shared" ref="AV67:AV130" si="54">ABS(AU67)</f>
        <v>0.10362339904051421</v>
      </c>
      <c r="AW67" s="28">
        <f t="shared" ref="AW67:AW130" si="55">AU67^2</f>
        <v>1.0737808828709641E-2</v>
      </c>
      <c r="AX67" s="30">
        <f t="shared" si="41"/>
        <v>5.7229555267173896E-2</v>
      </c>
      <c r="AY67" s="30">
        <f t="shared" si="42"/>
        <v>5.7229555267173896E-2</v>
      </c>
      <c r="BB67" s="7">
        <f t="shared" si="43"/>
        <v>-9.2034384961391824E-2</v>
      </c>
      <c r="BC67" s="1">
        <f t="shared" ref="BC67:BC130" si="56">ABS(BB67)</f>
        <v>9.2034384961391824E-2</v>
      </c>
      <c r="BD67" s="28">
        <f t="shared" ref="BD67:BD130" si="57">BB67^2</f>
        <v>8.4703280152216651E-3</v>
      </c>
      <c r="BE67" s="30">
        <f t="shared" si="44"/>
        <v>9.6962275198843845E-2</v>
      </c>
      <c r="BF67" s="30">
        <f t="shared" si="45"/>
        <v>-9.6962275198843845E-2</v>
      </c>
      <c r="BI67" s="7">
        <f t="shared" ref="BI67:BI98" si="58">AD67-AJ67</f>
        <v>0.790313679310095</v>
      </c>
      <c r="BJ67" s="1">
        <f t="shared" ref="BJ67:BJ130" si="59">ABS(BI67)</f>
        <v>0.790313679310095</v>
      </c>
      <c r="BK67" s="28">
        <f t="shared" ref="BK67:BK130" si="60">BI67^2</f>
        <v>0.62459571170465966</v>
      </c>
      <c r="BL67" s="30">
        <f t="shared" si="46"/>
        <v>0.3112149439623596</v>
      </c>
      <c r="BM67" s="30">
        <f t="shared" si="47"/>
        <v>0.3112149439623596</v>
      </c>
      <c r="BP67" s="7">
        <f t="shared" si="48"/>
        <v>0.2811148921184764</v>
      </c>
      <c r="BQ67" s="1">
        <f t="shared" ref="BQ67:BQ130" si="61">ABS(BP67)</f>
        <v>0.2811148921184764</v>
      </c>
      <c r="BR67" s="28">
        <f t="shared" ref="BR67:BR130" si="62">BP67^2</f>
        <v>7.9025582570782626E-2</v>
      </c>
      <c r="BS67" s="30">
        <f t="shared" si="49"/>
        <v>0.35570040033202499</v>
      </c>
      <c r="BT67" s="30">
        <f t="shared" si="50"/>
        <v>0.35570040033202499</v>
      </c>
      <c r="BW67" s="7">
        <f t="shared" si="51"/>
        <v>-0.13865300000000058</v>
      </c>
      <c r="BX67" s="1">
        <f t="shared" ref="BX67:BX130" si="63">ABS(BW67)</f>
        <v>0.13865300000000058</v>
      </c>
      <c r="BY67" s="36">
        <f t="shared" ref="BY67:BY130" si="64">BW67^2</f>
        <v>1.9224654409000161E-2</v>
      </c>
      <c r="BZ67" s="30">
        <f t="shared" si="52"/>
        <v>2.8631619899257818E-2</v>
      </c>
      <c r="CA67" s="30">
        <f t="shared" si="53"/>
        <v>-2.8631619899257818E-2</v>
      </c>
    </row>
    <row r="68" spans="1:79" x14ac:dyDescent="0.15">
      <c r="A68" s="1">
        <v>3</v>
      </c>
      <c r="B68" s="1">
        <v>5</v>
      </c>
      <c r="C68" s="1">
        <v>3</v>
      </c>
      <c r="D68" s="1">
        <v>53</v>
      </c>
      <c r="E68" s="1">
        <v>0.08</v>
      </c>
      <c r="G68" s="6"/>
      <c r="K68" s="1">
        <v>3</v>
      </c>
      <c r="L68" s="1">
        <v>5</v>
      </c>
      <c r="M68" s="1">
        <v>3</v>
      </c>
      <c r="N68" s="1">
        <v>53</v>
      </c>
      <c r="O68" s="2">
        <v>0.125</v>
      </c>
      <c r="R68" s="1">
        <v>5</v>
      </c>
      <c r="S68" s="1">
        <v>3</v>
      </c>
      <c r="T68" s="1">
        <v>0.08</v>
      </c>
      <c r="U68" s="9">
        <v>1.8357142857142861</v>
      </c>
      <c r="V68" s="9">
        <v>1.2857142857142856</v>
      </c>
      <c r="W68" s="7">
        <v>3.2678571428571423</v>
      </c>
      <c r="X68" s="9">
        <v>1.0714285714285714</v>
      </c>
      <c r="Y68" s="33">
        <v>3.738</v>
      </c>
      <c r="AA68" s="1">
        <v>1.94033865048632</v>
      </c>
      <c r="AB68" s="1">
        <v>1.34010448021739</v>
      </c>
      <c r="AC68" s="1">
        <v>3.2194101882446899</v>
      </c>
      <c r="AD68" s="1">
        <v>1.1200493972871499</v>
      </c>
      <c r="AE68" s="33">
        <v>4.5464140000000004</v>
      </c>
      <c r="AU68" s="7">
        <f t="shared" si="40"/>
        <v>-0.10462436477203396</v>
      </c>
      <c r="AV68" s="1">
        <f t="shared" si="54"/>
        <v>0.10462436477203396</v>
      </c>
      <c r="AW68" s="28">
        <f t="shared" si="55"/>
        <v>1.0946257703951622E-2</v>
      </c>
      <c r="AX68" s="30">
        <f t="shared" si="41"/>
        <v>5.3920672427883273E-2</v>
      </c>
      <c r="AY68" s="30">
        <f t="shared" si="42"/>
        <v>-5.3920672427883273E-2</v>
      </c>
      <c r="BB68" s="7">
        <f t="shared" si="43"/>
        <v>-5.439019450310445E-2</v>
      </c>
      <c r="BC68" s="1">
        <f t="shared" si="56"/>
        <v>5.439019450310445E-2</v>
      </c>
      <c r="BD68" s="28">
        <f t="shared" si="57"/>
        <v>2.9582932580855337E-3</v>
      </c>
      <c r="BE68" s="30">
        <f t="shared" si="44"/>
        <v>4.0586532845768374E-2</v>
      </c>
      <c r="BF68" s="30">
        <f t="shared" si="45"/>
        <v>-4.0586532845768374E-2</v>
      </c>
      <c r="BI68" s="7">
        <f t="shared" si="58"/>
        <v>1.1200493972871499</v>
      </c>
      <c r="BJ68" s="1">
        <f t="shared" si="59"/>
        <v>1.1200493972871499</v>
      </c>
      <c r="BK68" s="28">
        <f t="shared" si="60"/>
        <v>1.2545106523633078</v>
      </c>
      <c r="BL68" s="30">
        <f t="shared" si="46"/>
        <v>0.34790515398655408</v>
      </c>
      <c r="BM68" s="30">
        <f t="shared" si="47"/>
        <v>0.34790515398655408</v>
      </c>
      <c r="BP68" s="7">
        <f t="shared" si="48"/>
        <v>-4.862082585857852E-2</v>
      </c>
      <c r="BQ68" s="1">
        <f t="shared" si="61"/>
        <v>4.862082585857852E-2</v>
      </c>
      <c r="BR68" s="28">
        <f t="shared" si="62"/>
        <v>2.3639847071702177E-3</v>
      </c>
      <c r="BS68" s="30">
        <f t="shared" si="49"/>
        <v>4.3409537093937182E-2</v>
      </c>
      <c r="BT68" s="30">
        <f t="shared" si="50"/>
        <v>-4.3409537093937182E-2</v>
      </c>
      <c r="BW68" s="7">
        <f t="shared" si="51"/>
        <v>-0.80841400000000041</v>
      </c>
      <c r="BX68" s="1">
        <f t="shared" si="63"/>
        <v>0.80841400000000041</v>
      </c>
      <c r="BY68" s="36">
        <f t="shared" si="64"/>
        <v>0.65353319539600063</v>
      </c>
      <c r="BZ68" s="30">
        <f t="shared" si="52"/>
        <v>0.17781354711647473</v>
      </c>
      <c r="CA68" s="30">
        <f t="shared" si="53"/>
        <v>-0.17781354711647473</v>
      </c>
    </row>
    <row r="69" spans="1:79" x14ac:dyDescent="0.15">
      <c r="A69" s="1">
        <v>3</v>
      </c>
      <c r="B69" s="1">
        <v>5</v>
      </c>
      <c r="C69" s="1">
        <v>4</v>
      </c>
      <c r="D69" s="1">
        <v>54</v>
      </c>
      <c r="E69" s="1">
        <v>7.0000000000000007E-2</v>
      </c>
      <c r="G69" s="6"/>
      <c r="K69" s="1">
        <v>3</v>
      </c>
      <c r="L69" s="1">
        <v>5</v>
      </c>
      <c r="M69" s="1">
        <v>4</v>
      </c>
      <c r="N69" s="1">
        <v>54</v>
      </c>
      <c r="O69" s="2">
        <v>0.125</v>
      </c>
      <c r="R69" s="1">
        <v>5</v>
      </c>
      <c r="S69" s="1">
        <v>4</v>
      </c>
      <c r="T69" s="1">
        <v>7.0000000000000007E-2</v>
      </c>
      <c r="U69" s="9">
        <v>1.8142857142857145</v>
      </c>
      <c r="V69" s="9">
        <v>0.85714285714285721</v>
      </c>
      <c r="W69" s="7">
        <v>2.74</v>
      </c>
      <c r="X69" s="9">
        <v>0.73571428571428577</v>
      </c>
      <c r="Y69" s="33">
        <v>5.1239999999999997</v>
      </c>
      <c r="AA69" s="1">
        <v>1.86160645196188</v>
      </c>
      <c r="AB69" s="1">
        <v>0.92901313608010905</v>
      </c>
      <c r="AC69" s="1">
        <v>2.96256659730494</v>
      </c>
      <c r="AD69" s="1">
        <v>0.80999506415239497</v>
      </c>
      <c r="AE69" s="33">
        <v>4.6424180000000002</v>
      </c>
      <c r="AU69" s="7">
        <f t="shared" si="40"/>
        <v>-4.7320737676165514E-2</v>
      </c>
      <c r="AV69" s="1">
        <f t="shared" si="54"/>
        <v>4.7320737676165514E-2</v>
      </c>
      <c r="AW69" s="28">
        <f t="shared" si="55"/>
        <v>2.2392522142164703E-3</v>
      </c>
      <c r="AX69" s="30">
        <f t="shared" si="41"/>
        <v>2.5419302574019278E-2</v>
      </c>
      <c r="AY69" s="30">
        <f t="shared" si="42"/>
        <v>-2.5419302574019278E-2</v>
      </c>
      <c r="BB69" s="7">
        <f t="shared" si="43"/>
        <v>-7.1870278937251841E-2</v>
      </c>
      <c r="BC69" s="1">
        <f t="shared" si="56"/>
        <v>7.1870278937251841E-2</v>
      </c>
      <c r="BD69" s="28">
        <f t="shared" si="57"/>
        <v>5.1653369945183856E-3</v>
      </c>
      <c r="BE69" s="30">
        <f t="shared" si="44"/>
        <v>7.736196200680466E-2</v>
      </c>
      <c r="BF69" s="30">
        <f t="shared" si="45"/>
        <v>-7.736196200680466E-2</v>
      </c>
      <c r="BI69" s="7">
        <f t="shared" si="58"/>
        <v>0.80999506415239497</v>
      </c>
      <c r="BJ69" s="1">
        <f t="shared" si="59"/>
        <v>0.80999506415239497</v>
      </c>
      <c r="BK69" s="28">
        <f t="shared" si="60"/>
        <v>0.65609200395124245</v>
      </c>
      <c r="BL69" s="30">
        <f t="shared" si="46"/>
        <v>0.27340990912719093</v>
      </c>
      <c r="BM69" s="30">
        <f t="shared" si="47"/>
        <v>0.27340990912719093</v>
      </c>
      <c r="BP69" s="7">
        <f t="shared" si="48"/>
        <v>-7.4280778438109207E-2</v>
      </c>
      <c r="BQ69" s="1">
        <f t="shared" si="61"/>
        <v>7.4280778438109207E-2</v>
      </c>
      <c r="BR69" s="28">
        <f t="shared" si="62"/>
        <v>5.51763404537147E-3</v>
      </c>
      <c r="BS69" s="30">
        <f t="shared" si="49"/>
        <v>9.1705223556934903E-2</v>
      </c>
      <c r="BT69" s="30">
        <f t="shared" si="50"/>
        <v>-9.1705223556934903E-2</v>
      </c>
      <c r="BW69" s="7">
        <f t="shared" si="51"/>
        <v>0.48158199999999951</v>
      </c>
      <c r="BX69" s="1">
        <f t="shared" si="63"/>
        <v>0.48158199999999951</v>
      </c>
      <c r="BY69" s="36">
        <f t="shared" si="64"/>
        <v>0.23192122272399954</v>
      </c>
      <c r="BZ69" s="30">
        <f t="shared" si="52"/>
        <v>0.10373516559689358</v>
      </c>
      <c r="CA69" s="30">
        <f t="shared" si="53"/>
        <v>0.10373516559689358</v>
      </c>
    </row>
    <row r="70" spans="1:79" x14ac:dyDescent="0.15">
      <c r="A70" s="1">
        <v>3</v>
      </c>
      <c r="B70" s="1">
        <v>6</v>
      </c>
      <c r="C70" s="1">
        <v>1</v>
      </c>
      <c r="D70" s="1">
        <v>61</v>
      </c>
      <c r="E70" s="1">
        <v>7.0000000000000007E-2</v>
      </c>
      <c r="G70" s="6"/>
      <c r="K70" s="1">
        <v>3</v>
      </c>
      <c r="L70" s="1">
        <v>6</v>
      </c>
      <c r="M70" s="1">
        <v>1</v>
      </c>
      <c r="N70" s="1">
        <v>61</v>
      </c>
      <c r="O70" s="2">
        <v>0.115</v>
      </c>
      <c r="R70" s="1">
        <v>6</v>
      </c>
      <c r="S70" s="1">
        <v>1</v>
      </c>
      <c r="T70" s="1">
        <v>7.0000000000000007E-2</v>
      </c>
      <c r="U70" s="9">
        <v>1.7285714285714286</v>
      </c>
      <c r="V70" s="9">
        <v>0.80714285714285727</v>
      </c>
      <c r="W70" s="7">
        <v>3.2678571428571423</v>
      </c>
      <c r="X70" s="9">
        <v>1.0714285714285714</v>
      </c>
      <c r="Y70" s="33">
        <v>4.7039999999999997</v>
      </c>
      <c r="AA70" s="1">
        <v>1.68912452514078</v>
      </c>
      <c r="AB70" s="1">
        <v>0.784270281540281</v>
      </c>
      <c r="AC70" s="1">
        <v>3.2199368742840502</v>
      </c>
      <c r="AD70" s="1">
        <v>1.0199740456016499</v>
      </c>
      <c r="AE70" s="33">
        <v>4.8426530000000003</v>
      </c>
      <c r="AU70" s="7">
        <f t="shared" si="40"/>
        <v>3.9446903430648605E-2</v>
      </c>
      <c r="AV70" s="1">
        <f t="shared" si="54"/>
        <v>3.9446903430648605E-2</v>
      </c>
      <c r="AW70" s="28">
        <f t="shared" si="55"/>
        <v>1.5560581902669167E-3</v>
      </c>
      <c r="AX70" s="30">
        <f t="shared" si="41"/>
        <v>2.3353460827502285E-2</v>
      </c>
      <c r="AY70" s="30">
        <f t="shared" si="42"/>
        <v>2.3353460827502285E-2</v>
      </c>
      <c r="BB70" s="7">
        <f t="shared" si="43"/>
        <v>2.2872575602576273E-2</v>
      </c>
      <c r="BC70" s="1">
        <f t="shared" si="56"/>
        <v>2.2872575602576273E-2</v>
      </c>
      <c r="BD70" s="28">
        <f t="shared" si="57"/>
        <v>5.2315471469556733E-4</v>
      </c>
      <c r="BE70" s="30">
        <f t="shared" si="44"/>
        <v>2.9164149325734093E-2</v>
      </c>
      <c r="BF70" s="30">
        <f t="shared" si="45"/>
        <v>2.9164149325734093E-2</v>
      </c>
      <c r="BI70" s="7">
        <f t="shared" si="58"/>
        <v>1.0199740456016499</v>
      </c>
      <c r="BJ70" s="1">
        <f t="shared" si="59"/>
        <v>1.0199740456016499</v>
      </c>
      <c r="BK70" s="28">
        <f t="shared" si="60"/>
        <v>1.0403470537009967</v>
      </c>
      <c r="BL70" s="30">
        <f t="shared" si="46"/>
        <v>0.31676833597194048</v>
      </c>
      <c r="BM70" s="30">
        <f t="shared" si="47"/>
        <v>0.31676833597194048</v>
      </c>
      <c r="BP70" s="7">
        <f t="shared" si="48"/>
        <v>5.1454525826921449E-2</v>
      </c>
      <c r="BQ70" s="1">
        <f t="shared" si="61"/>
        <v>5.1454525826921449E-2</v>
      </c>
      <c r="BR70" s="28">
        <f t="shared" si="62"/>
        <v>2.6475682280733266E-3</v>
      </c>
      <c r="BS70" s="30">
        <f t="shared" si="49"/>
        <v>5.0446897201751911E-2</v>
      </c>
      <c r="BT70" s="30">
        <f t="shared" si="50"/>
        <v>5.0446897201751911E-2</v>
      </c>
      <c r="BW70" s="7">
        <f t="shared" si="51"/>
        <v>-0.13865300000000058</v>
      </c>
      <c r="BX70" s="1">
        <f t="shared" si="63"/>
        <v>0.13865300000000058</v>
      </c>
      <c r="BY70" s="36">
        <f t="shared" si="64"/>
        <v>1.9224654409000161E-2</v>
      </c>
      <c r="BZ70" s="30">
        <f t="shared" si="52"/>
        <v>2.8631619899257818E-2</v>
      </c>
      <c r="CA70" s="30">
        <f t="shared" si="53"/>
        <v>-2.8631619899257818E-2</v>
      </c>
    </row>
    <row r="71" spans="1:79" x14ac:dyDescent="0.15">
      <c r="A71" s="1">
        <v>3</v>
      </c>
      <c r="B71" s="1">
        <v>6</v>
      </c>
      <c r="C71" s="1">
        <v>2</v>
      </c>
      <c r="D71" s="1">
        <v>62</v>
      </c>
      <c r="E71" s="1">
        <v>0.09</v>
      </c>
      <c r="G71" s="6"/>
      <c r="K71" s="1">
        <v>3</v>
      </c>
      <c r="L71" s="1">
        <v>6</v>
      </c>
      <c r="M71" s="1">
        <v>2</v>
      </c>
      <c r="N71" s="1">
        <v>62</v>
      </c>
      <c r="O71" s="2">
        <v>6.5000000000000002E-2</v>
      </c>
      <c r="R71" s="1">
        <v>6</v>
      </c>
      <c r="S71" s="1">
        <v>2</v>
      </c>
      <c r="T71" s="1">
        <v>0.09</v>
      </c>
      <c r="U71" s="9">
        <v>1.892857142857143</v>
      </c>
      <c r="V71" s="9">
        <v>0.78571428571428581</v>
      </c>
      <c r="W71" s="7">
        <v>2.68</v>
      </c>
      <c r="X71" s="9">
        <v>0.7142857142857143</v>
      </c>
      <c r="Y71" s="33">
        <v>4.7039999999999997</v>
      </c>
      <c r="AA71" s="1">
        <v>1.9414805041996299</v>
      </c>
      <c r="AB71" s="1">
        <v>0.91148473597170598</v>
      </c>
      <c r="AC71" s="1">
        <v>2.6290413931438299</v>
      </c>
      <c r="AD71" s="1">
        <v>0.76107688560543996</v>
      </c>
      <c r="AE71" s="33">
        <v>5.6518230000000003</v>
      </c>
      <c r="AU71" s="7">
        <f t="shared" si="40"/>
        <v>-4.8623361342486904E-2</v>
      </c>
      <c r="AV71" s="1">
        <f t="shared" si="54"/>
        <v>4.8623361342486904E-2</v>
      </c>
      <c r="AW71" s="28">
        <f t="shared" si="55"/>
        <v>2.3642312682420497E-3</v>
      </c>
      <c r="AX71" s="30">
        <f t="shared" si="41"/>
        <v>2.5044475717015634E-2</v>
      </c>
      <c r="AY71" s="30">
        <f t="shared" si="42"/>
        <v>-2.5044475717015634E-2</v>
      </c>
      <c r="BB71" s="7">
        <f t="shared" si="43"/>
        <v>-0.12577045025742017</v>
      </c>
      <c r="BC71" s="1">
        <f t="shared" si="56"/>
        <v>0.12577045025742017</v>
      </c>
      <c r="BD71" s="28">
        <f t="shared" si="57"/>
        <v>1.5818206157954203E-2</v>
      </c>
      <c r="BE71" s="30">
        <f t="shared" si="44"/>
        <v>0.13798415408826364</v>
      </c>
      <c r="BF71" s="30">
        <f t="shared" si="45"/>
        <v>-0.13798415408826364</v>
      </c>
      <c r="BI71" s="7">
        <f t="shared" si="58"/>
        <v>0.76107688560543996</v>
      </c>
      <c r="BJ71" s="1">
        <f t="shared" si="59"/>
        <v>0.76107688560543996</v>
      </c>
      <c r="BK71" s="28">
        <f t="shared" si="60"/>
        <v>0.57923802580287598</v>
      </c>
      <c r="BL71" s="30">
        <f t="shared" si="46"/>
        <v>0.28948836164779351</v>
      </c>
      <c r="BM71" s="30">
        <f t="shared" si="47"/>
        <v>0.28948836164779351</v>
      </c>
      <c r="BP71" s="7">
        <f t="shared" si="48"/>
        <v>-4.6791171319725655E-2</v>
      </c>
      <c r="BQ71" s="1">
        <f t="shared" si="61"/>
        <v>4.6791171319725655E-2</v>
      </c>
      <c r="BR71" s="28">
        <f t="shared" si="62"/>
        <v>2.1894137134719168E-3</v>
      </c>
      <c r="BS71" s="30">
        <f t="shared" si="49"/>
        <v>6.1480216000126028E-2</v>
      </c>
      <c r="BT71" s="30">
        <f t="shared" si="50"/>
        <v>-6.1480216000126028E-2</v>
      </c>
      <c r="BW71" s="7">
        <f t="shared" si="51"/>
        <v>-0.94782300000000053</v>
      </c>
      <c r="BX71" s="1">
        <f t="shared" si="63"/>
        <v>0.94782300000000053</v>
      </c>
      <c r="BY71" s="36">
        <f t="shared" si="64"/>
        <v>0.89836843932900101</v>
      </c>
      <c r="BZ71" s="30">
        <f t="shared" si="52"/>
        <v>0.16770217326338785</v>
      </c>
      <c r="CA71" s="30">
        <f t="shared" si="53"/>
        <v>-0.16770217326338785</v>
      </c>
    </row>
    <row r="72" spans="1:79" x14ac:dyDescent="0.15">
      <c r="A72" s="1">
        <v>3</v>
      </c>
      <c r="B72" s="1">
        <v>6</v>
      </c>
      <c r="C72" s="1">
        <v>3</v>
      </c>
      <c r="D72" s="1">
        <v>63</v>
      </c>
      <c r="E72" s="1">
        <v>7.0000000000000007E-2</v>
      </c>
      <c r="G72" s="6"/>
      <c r="K72" s="1">
        <v>3</v>
      </c>
      <c r="L72" s="1">
        <v>6</v>
      </c>
      <c r="M72" s="1">
        <v>3</v>
      </c>
      <c r="N72" s="1">
        <v>63</v>
      </c>
      <c r="O72" s="2">
        <v>5.5E-2</v>
      </c>
      <c r="R72" s="1">
        <v>6</v>
      </c>
      <c r="S72" s="1">
        <v>3</v>
      </c>
      <c r="T72" s="1">
        <v>7.0000000000000007E-2</v>
      </c>
      <c r="U72" s="9">
        <v>1.4485714285714286</v>
      </c>
      <c r="V72" s="9">
        <v>0.85714285714285721</v>
      </c>
      <c r="W72" s="7">
        <v>3.1</v>
      </c>
      <c r="X72" s="9">
        <v>1.2142857142857144</v>
      </c>
      <c r="Y72" s="33">
        <v>3.6539999999999999</v>
      </c>
      <c r="AA72" s="1">
        <v>1.96008317009628</v>
      </c>
      <c r="AB72" s="1">
        <v>0.97352303765067305</v>
      </c>
      <c r="AC72" s="1">
        <v>3.8447944137220098</v>
      </c>
      <c r="AD72" s="1">
        <v>1.12157381422251</v>
      </c>
      <c r="AE72" s="33">
        <v>6.0440639999999997</v>
      </c>
      <c r="AU72" s="7">
        <f t="shared" si="40"/>
        <v>-0.51151174152485135</v>
      </c>
      <c r="AV72" s="1">
        <f t="shared" si="54"/>
        <v>0.51151174152485135</v>
      </c>
      <c r="AW72" s="28">
        <f t="shared" si="55"/>
        <v>0.26164426171778632</v>
      </c>
      <c r="AX72" s="30">
        <f t="shared" si="41"/>
        <v>0.26096430464209625</v>
      </c>
      <c r="AY72" s="30">
        <f t="shared" si="42"/>
        <v>-0.26096430464209625</v>
      </c>
      <c r="BB72" s="7">
        <f t="shared" si="43"/>
        <v>-0.11638018050781584</v>
      </c>
      <c r="BC72" s="1">
        <f t="shared" si="56"/>
        <v>0.11638018050781584</v>
      </c>
      <c r="BD72" s="28">
        <f t="shared" si="57"/>
        <v>1.3544346415031799E-2</v>
      </c>
      <c r="BE72" s="30">
        <f t="shared" si="44"/>
        <v>0.11954537900681532</v>
      </c>
      <c r="BF72" s="30">
        <f t="shared" si="45"/>
        <v>-0.11954537900681532</v>
      </c>
      <c r="BI72" s="7">
        <f t="shared" si="58"/>
        <v>1.12157381422251</v>
      </c>
      <c r="BJ72" s="1">
        <f t="shared" si="59"/>
        <v>1.12157381422251</v>
      </c>
      <c r="BK72" s="28">
        <f t="shared" si="60"/>
        <v>1.2579278207496294</v>
      </c>
      <c r="BL72" s="30">
        <f t="shared" si="46"/>
        <v>0.29171229811914806</v>
      </c>
      <c r="BM72" s="30">
        <f t="shared" si="47"/>
        <v>0.29171229811914806</v>
      </c>
      <c r="BP72" s="7">
        <f t="shared" si="48"/>
        <v>9.27119000632044E-2</v>
      </c>
      <c r="BQ72" s="1">
        <f t="shared" si="61"/>
        <v>9.27119000632044E-2</v>
      </c>
      <c r="BR72" s="28">
        <f t="shared" si="62"/>
        <v>8.5954964133296008E-3</v>
      </c>
      <c r="BS72" s="30">
        <f t="shared" si="49"/>
        <v>8.2662325820680407E-2</v>
      </c>
      <c r="BT72" s="30">
        <f t="shared" si="50"/>
        <v>8.2662325820680407E-2</v>
      </c>
      <c r="BW72" s="7">
        <f t="shared" si="51"/>
        <v>-2.3900639999999997</v>
      </c>
      <c r="BX72" s="1">
        <f t="shared" si="63"/>
        <v>2.3900639999999997</v>
      </c>
      <c r="BY72" s="36">
        <f t="shared" si="64"/>
        <v>5.7124059240959983</v>
      </c>
      <c r="BZ72" s="30">
        <f t="shared" si="52"/>
        <v>0.39543988945186548</v>
      </c>
      <c r="CA72" s="30">
        <f t="shared" si="53"/>
        <v>-0.39543988945186548</v>
      </c>
    </row>
    <row r="73" spans="1:79" x14ac:dyDescent="0.15">
      <c r="A73" s="1">
        <v>3</v>
      </c>
      <c r="B73" s="1">
        <v>6</v>
      </c>
      <c r="C73" s="1">
        <v>4</v>
      </c>
      <c r="D73" s="1">
        <v>64</v>
      </c>
      <c r="E73" s="1">
        <v>7.0000000000000007E-2</v>
      </c>
      <c r="G73" s="6"/>
      <c r="K73" s="1">
        <v>3</v>
      </c>
      <c r="L73" s="1">
        <v>6</v>
      </c>
      <c r="M73" s="1">
        <v>4</v>
      </c>
      <c r="N73" s="1">
        <v>64</v>
      </c>
      <c r="O73" s="2">
        <v>8.5000000000000006E-2</v>
      </c>
      <c r="R73" s="1">
        <v>6</v>
      </c>
      <c r="S73" s="1">
        <v>4</v>
      </c>
      <c r="T73" s="1">
        <v>7.0000000000000007E-2</v>
      </c>
      <c r="U73" s="9">
        <v>1.7500000000000002</v>
      </c>
      <c r="V73" s="9">
        <v>0.8928571428571429</v>
      </c>
      <c r="W73" s="7">
        <v>3.05</v>
      </c>
      <c r="X73" s="9">
        <v>1</v>
      </c>
      <c r="Y73" s="33">
        <v>4.7039999999999997</v>
      </c>
      <c r="AA73" s="1">
        <v>1.9921019044658399</v>
      </c>
      <c r="AB73" s="1">
        <v>1.1173466214101899</v>
      </c>
      <c r="AC73" s="1">
        <v>3.2339386920517001</v>
      </c>
      <c r="AD73" s="1">
        <v>1.1372267720123299</v>
      </c>
      <c r="AE73" s="33">
        <v>5.4433579999999999</v>
      </c>
      <c r="AU73" s="7">
        <f t="shared" si="40"/>
        <v>-0.24210190446583968</v>
      </c>
      <c r="AV73" s="1">
        <f t="shared" si="54"/>
        <v>0.24210190446583968</v>
      </c>
      <c r="AW73" s="28">
        <f t="shared" si="55"/>
        <v>5.861333214598656E-2</v>
      </c>
      <c r="AX73" s="30">
        <f t="shared" si="41"/>
        <v>0.12153088349702504</v>
      </c>
      <c r="AY73" s="30">
        <f t="shared" si="42"/>
        <v>-0.12153088349702504</v>
      </c>
      <c r="BB73" s="7">
        <f t="shared" si="43"/>
        <v>-0.22448947855304702</v>
      </c>
      <c r="BC73" s="1">
        <f t="shared" si="56"/>
        <v>0.22448947855304702</v>
      </c>
      <c r="BD73" s="28">
        <f t="shared" si="57"/>
        <v>5.0395525981018957E-2</v>
      </c>
      <c r="BE73" s="30">
        <f t="shared" si="44"/>
        <v>0.20091301504068765</v>
      </c>
      <c r="BF73" s="30">
        <f t="shared" si="45"/>
        <v>-0.20091301504068765</v>
      </c>
      <c r="BI73" s="7">
        <f t="shared" si="58"/>
        <v>1.1372267720123299</v>
      </c>
      <c r="BJ73" s="1">
        <f t="shared" si="59"/>
        <v>1.1372267720123299</v>
      </c>
      <c r="BK73" s="28">
        <f t="shared" si="60"/>
        <v>1.2932847309815838</v>
      </c>
      <c r="BL73" s="30">
        <f t="shared" si="46"/>
        <v>0.35165378206067405</v>
      </c>
      <c r="BM73" s="30">
        <f t="shared" si="47"/>
        <v>0.35165378206067405</v>
      </c>
      <c r="BP73" s="7">
        <f t="shared" si="48"/>
        <v>-0.13722677201232991</v>
      </c>
      <c r="BQ73" s="1">
        <f t="shared" si="61"/>
        <v>0.13722677201232991</v>
      </c>
      <c r="BR73" s="28">
        <f t="shared" si="62"/>
        <v>1.883118695692397E-2</v>
      </c>
      <c r="BS73" s="30">
        <f t="shared" si="49"/>
        <v>0.12066790493289767</v>
      </c>
      <c r="BT73" s="30">
        <f t="shared" si="50"/>
        <v>-0.12066790493289767</v>
      </c>
      <c r="BW73" s="7">
        <f t="shared" si="51"/>
        <v>-0.73935800000000018</v>
      </c>
      <c r="BX73" s="1">
        <f t="shared" si="63"/>
        <v>0.73935800000000018</v>
      </c>
      <c r="BY73" s="36">
        <f t="shared" si="64"/>
        <v>0.54665025216400032</v>
      </c>
      <c r="BZ73" s="30">
        <f t="shared" si="52"/>
        <v>0.13582755350649364</v>
      </c>
      <c r="CA73" s="30">
        <f t="shared" si="53"/>
        <v>-0.13582755350649364</v>
      </c>
    </row>
    <row r="74" spans="1:79" x14ac:dyDescent="0.15">
      <c r="R74" s="17">
        <v>1</v>
      </c>
      <c r="S74" s="17">
        <v>1</v>
      </c>
      <c r="T74" s="18">
        <v>4.4999999999999998E-2</v>
      </c>
      <c r="U74" s="9">
        <v>2.08</v>
      </c>
      <c r="V74" s="9">
        <v>1.2229999999999999</v>
      </c>
      <c r="W74" s="10">
        <v>3.7423500000000001</v>
      </c>
      <c r="X74" s="9">
        <v>1.2270000000000001</v>
      </c>
      <c r="Y74" s="33">
        <v>2.6817000000000002</v>
      </c>
      <c r="AA74" s="1">
        <v>2.0993681128385</v>
      </c>
      <c r="AB74" s="1">
        <v>1.1891439304770199</v>
      </c>
      <c r="AC74" s="1">
        <v>3.6506746551767</v>
      </c>
      <c r="AD74" s="1">
        <v>1.17906504650119</v>
      </c>
      <c r="AE74" s="33">
        <v>3.0858989999999999</v>
      </c>
      <c r="AU74" s="7">
        <f t="shared" si="40"/>
        <v>-1.9368112838499929E-2</v>
      </c>
      <c r="AV74" s="1">
        <f t="shared" si="54"/>
        <v>1.9368112838499929E-2</v>
      </c>
      <c r="AW74" s="28">
        <f t="shared" si="55"/>
        <v>3.7512379492486578E-4</v>
      </c>
      <c r="AX74" s="30">
        <f t="shared" si="41"/>
        <v>9.2256868721859436E-3</v>
      </c>
      <c r="AY74" s="30">
        <f t="shared" si="42"/>
        <v>-9.2256868721859436E-3</v>
      </c>
      <c r="BB74" s="7">
        <f t="shared" si="43"/>
        <v>3.3856069522979926E-2</v>
      </c>
      <c r="BC74" s="1">
        <f t="shared" si="56"/>
        <v>3.3856069522979926E-2</v>
      </c>
      <c r="BD74" s="28">
        <f t="shared" si="57"/>
        <v>1.1462334435448501E-3</v>
      </c>
      <c r="BE74" s="30">
        <f t="shared" si="44"/>
        <v>2.847096020529551E-2</v>
      </c>
      <c r="BF74" s="30">
        <f t="shared" si="45"/>
        <v>2.847096020529551E-2</v>
      </c>
      <c r="BI74" s="7">
        <f t="shared" si="58"/>
        <v>1.17906504650119</v>
      </c>
      <c r="BJ74" s="1">
        <f t="shared" si="59"/>
        <v>1.17906504650119</v>
      </c>
      <c r="BK74" s="28">
        <f t="shared" si="60"/>
        <v>1.3901943838808535</v>
      </c>
      <c r="BL74" s="30">
        <f t="shared" si="46"/>
        <v>0.32297182243541256</v>
      </c>
      <c r="BM74" s="30">
        <f t="shared" si="47"/>
        <v>0.32297182243541256</v>
      </c>
      <c r="BP74" s="7">
        <f t="shared" si="48"/>
        <v>4.7934953498810051E-2</v>
      </c>
      <c r="BQ74" s="1">
        <f t="shared" si="61"/>
        <v>4.7934953498810051E-2</v>
      </c>
      <c r="BR74" s="28">
        <f t="shared" si="62"/>
        <v>2.2977597669330821E-3</v>
      </c>
      <c r="BS74" s="30">
        <f t="shared" si="49"/>
        <v>4.0655054308542486E-2</v>
      </c>
      <c r="BT74" s="30">
        <f t="shared" si="50"/>
        <v>4.0655054308542486E-2</v>
      </c>
      <c r="BW74" s="7">
        <f t="shared" si="51"/>
        <v>-0.40419899999999975</v>
      </c>
      <c r="BX74" s="1">
        <f t="shared" si="63"/>
        <v>0.40419899999999975</v>
      </c>
      <c r="BY74" s="36">
        <f t="shared" si="64"/>
        <v>0.16337683160099981</v>
      </c>
      <c r="BZ74" s="30">
        <f t="shared" si="52"/>
        <v>0.13098257590413678</v>
      </c>
      <c r="CA74" s="30">
        <f t="shared" si="53"/>
        <v>-0.13098257590413678</v>
      </c>
    </row>
    <row r="75" spans="1:79" x14ac:dyDescent="0.15">
      <c r="R75" s="17">
        <v>1</v>
      </c>
      <c r="S75" s="17">
        <v>2</v>
      </c>
      <c r="T75" s="18">
        <v>5.5E-2</v>
      </c>
      <c r="U75" s="9">
        <v>2.8100000000000005</v>
      </c>
      <c r="V75" s="9">
        <v>1.5602</v>
      </c>
      <c r="W75" s="10">
        <v>2.92</v>
      </c>
      <c r="X75" s="9">
        <v>0.8600000000000001</v>
      </c>
      <c r="Y75" s="33">
        <v>2.1189</v>
      </c>
      <c r="AA75" s="1">
        <v>2.3870309767502702</v>
      </c>
      <c r="AB75" s="1">
        <v>1.2798778235918999</v>
      </c>
      <c r="AC75" s="1">
        <v>2.86945763481926</v>
      </c>
      <c r="AD75" s="1">
        <v>0.80957824547528001</v>
      </c>
      <c r="AE75" s="33">
        <v>2.7919719999999999</v>
      </c>
      <c r="AU75" s="7">
        <f t="shared" si="40"/>
        <v>0.42296902324973029</v>
      </c>
      <c r="AV75" s="1">
        <f t="shared" si="54"/>
        <v>0.42296902324973029</v>
      </c>
      <c r="AW75" s="28">
        <f t="shared" si="55"/>
        <v>0.17890279462883088</v>
      </c>
      <c r="AX75" s="30">
        <f t="shared" si="41"/>
        <v>0.17719461011166471</v>
      </c>
      <c r="AY75" s="30">
        <f t="shared" si="42"/>
        <v>0.17719461011166471</v>
      </c>
      <c r="BB75" s="7">
        <f t="shared" si="43"/>
        <v>0.28032217640810009</v>
      </c>
      <c r="BC75" s="1">
        <f t="shared" si="56"/>
        <v>0.28032217640810009</v>
      </c>
      <c r="BD75" s="28">
        <f t="shared" si="57"/>
        <v>7.8580522586173984E-2</v>
      </c>
      <c r="BE75" s="30">
        <f t="shared" si="44"/>
        <v>0.21902260609641067</v>
      </c>
      <c r="BF75" s="30">
        <f t="shared" si="45"/>
        <v>0.21902260609641067</v>
      </c>
      <c r="BI75" s="7">
        <f t="shared" si="58"/>
        <v>0.80957824547528001</v>
      </c>
      <c r="BJ75" s="1">
        <f t="shared" si="59"/>
        <v>0.80957824547528001</v>
      </c>
      <c r="BK75" s="28">
        <f t="shared" si="60"/>
        <v>0.65541693554683278</v>
      </c>
      <c r="BL75" s="30">
        <f t="shared" si="46"/>
        <v>0.28213632975496894</v>
      </c>
      <c r="BM75" s="30">
        <f t="shared" si="47"/>
        <v>0.28213632975496894</v>
      </c>
      <c r="BP75" s="7">
        <f t="shared" si="48"/>
        <v>5.0421754524720086E-2</v>
      </c>
      <c r="BQ75" s="1">
        <f t="shared" si="61"/>
        <v>5.0421754524720086E-2</v>
      </c>
      <c r="BR75" s="28">
        <f t="shared" si="62"/>
        <v>2.5423533293511304E-3</v>
      </c>
      <c r="BS75" s="30">
        <f t="shared" si="49"/>
        <v>6.2281508682485567E-2</v>
      </c>
      <c r="BT75" s="30">
        <f t="shared" si="50"/>
        <v>6.2281508682485567E-2</v>
      </c>
      <c r="BW75" s="7">
        <f t="shared" si="51"/>
        <v>-0.67307199999999989</v>
      </c>
      <c r="BX75" s="1">
        <f t="shared" si="63"/>
        <v>0.67307199999999989</v>
      </c>
      <c r="BY75" s="36">
        <f t="shared" si="64"/>
        <v>0.45302591718399987</v>
      </c>
      <c r="BZ75" s="30">
        <f t="shared" si="52"/>
        <v>0.24107405088589712</v>
      </c>
      <c r="CA75" s="30">
        <f t="shared" si="53"/>
        <v>-0.24107405088589712</v>
      </c>
    </row>
    <row r="76" spans="1:79" x14ac:dyDescent="0.15">
      <c r="R76" s="17">
        <v>1</v>
      </c>
      <c r="S76" s="17">
        <v>3</v>
      </c>
      <c r="T76" s="18">
        <v>2.5000000000000001E-2</v>
      </c>
      <c r="U76" s="9">
        <v>2.2200000000000002</v>
      </c>
      <c r="V76" s="9">
        <v>0.93099999999999994</v>
      </c>
      <c r="W76" s="10">
        <v>2.4156</v>
      </c>
      <c r="X76" s="9">
        <v>0.79200000000000004</v>
      </c>
      <c r="Y76" s="33">
        <v>2.5977000000000001</v>
      </c>
      <c r="AA76" s="1">
        <v>2.2700929042457201</v>
      </c>
      <c r="AB76" s="1">
        <v>1.1369808997089701</v>
      </c>
      <c r="AC76" s="1">
        <v>2.4706823229139698</v>
      </c>
      <c r="AD76" s="1">
        <v>0.78330258489420002</v>
      </c>
      <c r="AE76" s="33">
        <v>3.1950530000000001</v>
      </c>
      <c r="AU76" s="7">
        <f t="shared" si="40"/>
        <v>-5.0092904245719883E-2</v>
      </c>
      <c r="AV76" s="1">
        <f t="shared" si="54"/>
        <v>5.0092904245719883E-2</v>
      </c>
      <c r="AW76" s="28">
        <f t="shared" si="55"/>
        <v>2.509299055770861E-3</v>
      </c>
      <c r="AX76" s="30">
        <f t="shared" si="41"/>
        <v>2.2066455585157723E-2</v>
      </c>
      <c r="AY76" s="30">
        <f t="shared" si="42"/>
        <v>-2.2066455585157723E-2</v>
      </c>
      <c r="BB76" s="7">
        <f t="shared" si="43"/>
        <v>-0.20598089970897016</v>
      </c>
      <c r="BC76" s="1">
        <f t="shared" si="56"/>
        <v>0.20598089970897016</v>
      </c>
      <c r="BD76" s="28">
        <f t="shared" si="57"/>
        <v>4.2428131044916821E-2</v>
      </c>
      <c r="BE76" s="30">
        <f t="shared" si="44"/>
        <v>0.18116478452865351</v>
      </c>
      <c r="BF76" s="30">
        <f t="shared" si="45"/>
        <v>-0.18116478452865351</v>
      </c>
      <c r="BI76" s="7">
        <f t="shared" si="58"/>
        <v>0.78330258489420002</v>
      </c>
      <c r="BJ76" s="1">
        <f t="shared" si="59"/>
        <v>0.78330258489420002</v>
      </c>
      <c r="BK76" s="28">
        <f t="shared" si="60"/>
        <v>0.61356293950193541</v>
      </c>
      <c r="BL76" s="30">
        <f t="shared" si="46"/>
        <v>0.3170389724448095</v>
      </c>
      <c r="BM76" s="30">
        <f t="shared" si="47"/>
        <v>0.3170389724448095</v>
      </c>
      <c r="BP76" s="7">
        <f t="shared" si="48"/>
        <v>8.6974151058000215E-3</v>
      </c>
      <c r="BQ76" s="1">
        <f t="shared" si="61"/>
        <v>8.6974151058000215E-3</v>
      </c>
      <c r="BR76" s="28">
        <f t="shared" si="62"/>
        <v>7.5645029522598394E-5</v>
      </c>
      <c r="BS76" s="30">
        <f t="shared" si="49"/>
        <v>1.1103518963843038E-2</v>
      </c>
      <c r="BT76" s="30">
        <f t="shared" si="50"/>
        <v>1.1103518963843038E-2</v>
      </c>
      <c r="BW76" s="7">
        <f t="shared" si="51"/>
        <v>-0.59735300000000002</v>
      </c>
      <c r="BX76" s="1">
        <f t="shared" si="63"/>
        <v>0.59735300000000002</v>
      </c>
      <c r="BY76" s="36">
        <f t="shared" si="64"/>
        <v>0.35683060660900001</v>
      </c>
      <c r="BZ76" s="30">
        <f t="shared" si="52"/>
        <v>0.1869618438254389</v>
      </c>
      <c r="CA76" s="30">
        <f t="shared" si="53"/>
        <v>-0.1869618438254389</v>
      </c>
    </row>
    <row r="77" spans="1:79" x14ac:dyDescent="0.15">
      <c r="R77" s="17">
        <v>1</v>
      </c>
      <c r="S77" s="17">
        <v>4</v>
      </c>
      <c r="T77" s="18">
        <v>7.4999999999999997E-2</v>
      </c>
      <c r="U77" s="9">
        <v>2.56</v>
      </c>
      <c r="V77" s="9">
        <v>1.3289999999999997</v>
      </c>
      <c r="W77" s="10">
        <v>2.6230000000000002</v>
      </c>
      <c r="X77" s="9">
        <v>0.8600000000000001</v>
      </c>
      <c r="Y77" s="33">
        <v>1.8669</v>
      </c>
      <c r="AA77" s="1">
        <v>2.3806592178431001</v>
      </c>
      <c r="AB77" s="1">
        <v>1.18992947257787</v>
      </c>
      <c r="AC77" s="1">
        <v>2.4481104911720601</v>
      </c>
      <c r="AD77" s="1">
        <v>0.80201098204120802</v>
      </c>
      <c r="AE77" s="33">
        <v>2.7196400000000001</v>
      </c>
      <c r="AU77" s="7">
        <f t="shared" si="40"/>
        <v>0.17934078215689997</v>
      </c>
      <c r="AV77" s="1">
        <f t="shared" si="54"/>
        <v>0.17934078215689997</v>
      </c>
      <c r="AW77" s="28">
        <f t="shared" si="55"/>
        <v>3.2163116144648653E-2</v>
      </c>
      <c r="AX77" s="30">
        <f t="shared" si="41"/>
        <v>7.5332404072257109E-2</v>
      </c>
      <c r="AY77" s="30">
        <f t="shared" si="42"/>
        <v>7.5332404072257109E-2</v>
      </c>
      <c r="BB77" s="7">
        <f t="shared" si="43"/>
        <v>0.13907052742212977</v>
      </c>
      <c r="BC77" s="1">
        <f t="shared" si="56"/>
        <v>0.13907052742212977</v>
      </c>
      <c r="BD77" s="28">
        <f t="shared" si="57"/>
        <v>1.9340611597469349E-2</v>
      </c>
      <c r="BE77" s="30">
        <f t="shared" si="44"/>
        <v>0.11687291610724339</v>
      </c>
      <c r="BF77" s="30">
        <f t="shared" si="45"/>
        <v>0.11687291610724339</v>
      </c>
      <c r="BI77" s="7">
        <f t="shared" si="58"/>
        <v>0.80201098204120802</v>
      </c>
      <c r="BJ77" s="1">
        <f t="shared" si="59"/>
        <v>0.80201098204120802</v>
      </c>
      <c r="BK77" s="28">
        <f t="shared" si="60"/>
        <v>0.6432216153147029</v>
      </c>
      <c r="BL77" s="30">
        <f t="shared" si="46"/>
        <v>0.32760407871020408</v>
      </c>
      <c r="BM77" s="30">
        <f t="shared" si="47"/>
        <v>0.32760407871020408</v>
      </c>
      <c r="BP77" s="7">
        <f t="shared" si="48"/>
        <v>5.7989017958792077E-2</v>
      </c>
      <c r="BQ77" s="1">
        <f t="shared" si="61"/>
        <v>5.7989017958792077E-2</v>
      </c>
      <c r="BR77" s="28">
        <f t="shared" si="62"/>
        <v>3.3627262038251099E-3</v>
      </c>
      <c r="BS77" s="30">
        <f t="shared" si="49"/>
        <v>7.2304518588016731E-2</v>
      </c>
      <c r="BT77" s="30">
        <f t="shared" si="50"/>
        <v>7.2304518588016731E-2</v>
      </c>
      <c r="BW77" s="7">
        <f t="shared" si="51"/>
        <v>-0.85274000000000005</v>
      </c>
      <c r="BX77" s="1">
        <f t="shared" si="63"/>
        <v>0.85274000000000005</v>
      </c>
      <c r="BY77" s="36">
        <f t="shared" si="64"/>
        <v>0.72716550760000009</v>
      </c>
      <c r="BZ77" s="30">
        <f t="shared" si="52"/>
        <v>0.31354885205394833</v>
      </c>
      <c r="CA77" s="30">
        <f t="shared" si="53"/>
        <v>-0.31354885205394833</v>
      </c>
    </row>
    <row r="78" spans="1:79" x14ac:dyDescent="0.15">
      <c r="R78" s="17">
        <v>2</v>
      </c>
      <c r="S78" s="17">
        <v>1</v>
      </c>
      <c r="T78" s="18">
        <v>8.5000000000000006E-2</v>
      </c>
      <c r="U78" s="9">
        <v>2.09</v>
      </c>
      <c r="V78" s="9">
        <v>1.2603999999999997</v>
      </c>
      <c r="W78" s="10">
        <v>5.2947999999999995</v>
      </c>
      <c r="X78" s="9">
        <v>1.736</v>
      </c>
      <c r="Y78" s="33">
        <v>2.1524999999999999</v>
      </c>
      <c r="AA78" s="1">
        <v>2.17342953065</v>
      </c>
      <c r="AB78" s="1">
        <v>1.31143417715643</v>
      </c>
      <c r="AC78" s="1">
        <v>4.7699993574700397</v>
      </c>
      <c r="AD78" s="1">
        <v>1.5285460540250999</v>
      </c>
      <c r="AE78" s="33">
        <v>2.5914169999999999</v>
      </c>
      <c r="AU78" s="7">
        <f t="shared" si="40"/>
        <v>-8.3429530650000139E-2</v>
      </c>
      <c r="AV78" s="1">
        <f t="shared" si="54"/>
        <v>8.3429530650000139E-2</v>
      </c>
      <c r="AW78" s="28">
        <f t="shared" si="55"/>
        <v>6.9604865844793123E-3</v>
      </c>
      <c r="AX78" s="30">
        <f t="shared" si="41"/>
        <v>3.8386121782862298E-2</v>
      </c>
      <c r="AY78" s="30">
        <f t="shared" si="42"/>
        <v>-3.8386121782862298E-2</v>
      </c>
      <c r="BB78" s="7">
        <f t="shared" si="43"/>
        <v>-5.1034177156430216E-2</v>
      </c>
      <c r="BC78" s="1">
        <f t="shared" si="56"/>
        <v>5.1034177156430216E-2</v>
      </c>
      <c r="BD78" s="28">
        <f t="shared" si="57"/>
        <v>2.6044872380339037E-3</v>
      </c>
      <c r="BE78" s="30">
        <f t="shared" si="44"/>
        <v>3.8914783559390778E-2</v>
      </c>
      <c r="BF78" s="30">
        <f t="shared" si="45"/>
        <v>-3.8914783559390778E-2</v>
      </c>
      <c r="BI78" s="7">
        <f t="shared" si="58"/>
        <v>1.5285460540250999</v>
      </c>
      <c r="BJ78" s="1">
        <f t="shared" si="59"/>
        <v>1.5285460540250999</v>
      </c>
      <c r="BK78" s="28">
        <f t="shared" si="60"/>
        <v>2.3364530392757037</v>
      </c>
      <c r="BL78" s="30">
        <f t="shared" si="46"/>
        <v>0.32044994966955836</v>
      </c>
      <c r="BM78" s="30">
        <f t="shared" si="47"/>
        <v>0.32044994966955836</v>
      </c>
      <c r="BP78" s="7">
        <f t="shared" si="48"/>
        <v>0.20745394597490008</v>
      </c>
      <c r="BQ78" s="1">
        <f t="shared" si="61"/>
        <v>0.20745394597490008</v>
      </c>
      <c r="BR78" s="28">
        <f t="shared" si="62"/>
        <v>4.303713970055676E-2</v>
      </c>
      <c r="BS78" s="30">
        <f t="shared" si="49"/>
        <v>0.13571978772155041</v>
      </c>
      <c r="BT78" s="30">
        <f t="shared" si="50"/>
        <v>0.13571978772155041</v>
      </c>
      <c r="BW78" s="7">
        <f t="shared" si="51"/>
        <v>-0.438917</v>
      </c>
      <c r="BX78" s="1">
        <f t="shared" si="63"/>
        <v>0.438917</v>
      </c>
      <c r="BY78" s="36">
        <f t="shared" si="64"/>
        <v>0.19264813288900001</v>
      </c>
      <c r="BZ78" s="30">
        <f t="shared" si="52"/>
        <v>0.16937335828236058</v>
      </c>
      <c r="CA78" s="30">
        <f t="shared" si="53"/>
        <v>-0.16937335828236058</v>
      </c>
    </row>
    <row r="79" spans="1:79" x14ac:dyDescent="0.15">
      <c r="R79" s="17">
        <v>2</v>
      </c>
      <c r="S79" s="17">
        <v>2</v>
      </c>
      <c r="T79" s="18">
        <v>0.13500000000000001</v>
      </c>
      <c r="U79" s="9">
        <v>2.38</v>
      </c>
      <c r="V79" s="9">
        <v>1.407</v>
      </c>
      <c r="W79" s="10">
        <v>3.47</v>
      </c>
      <c r="X79" s="9">
        <v>1.3</v>
      </c>
      <c r="Y79" s="33">
        <v>2.1777000000000002</v>
      </c>
      <c r="AA79" s="1">
        <v>2.2816852733279598</v>
      </c>
      <c r="AB79" s="1">
        <v>1.46173569788418</v>
      </c>
      <c r="AC79" s="1">
        <v>3.4914922883895301</v>
      </c>
      <c r="AD79" s="1">
        <v>1.2492612168502499</v>
      </c>
      <c r="AE79" s="33">
        <v>2.2402820000000001</v>
      </c>
      <c r="AU79" s="7">
        <f t="shared" si="40"/>
        <v>9.8314726672040109E-2</v>
      </c>
      <c r="AV79" s="1">
        <f t="shared" si="54"/>
        <v>9.8314726672040109E-2</v>
      </c>
      <c r="AW79" s="28">
        <f t="shared" si="55"/>
        <v>9.6657854805979552E-3</v>
      </c>
      <c r="AX79" s="30">
        <f t="shared" si="41"/>
        <v>4.3088644968393396E-2</v>
      </c>
      <c r="AY79" s="30">
        <f t="shared" si="42"/>
        <v>4.3088644968393396E-2</v>
      </c>
      <c r="BB79" s="7">
        <f t="shared" si="43"/>
        <v>-5.4735697884179979E-2</v>
      </c>
      <c r="BC79" s="1">
        <f t="shared" si="56"/>
        <v>5.4735697884179979E-2</v>
      </c>
      <c r="BD79" s="28">
        <f t="shared" si="57"/>
        <v>2.9959966228682248E-3</v>
      </c>
      <c r="BE79" s="30">
        <f t="shared" si="44"/>
        <v>3.7445687317760872E-2</v>
      </c>
      <c r="BF79" s="30">
        <f t="shared" si="45"/>
        <v>-3.7445687317760872E-2</v>
      </c>
      <c r="BI79" s="7">
        <f t="shared" si="58"/>
        <v>1.2492612168502499</v>
      </c>
      <c r="BJ79" s="1">
        <f t="shared" si="59"/>
        <v>1.2492612168502499</v>
      </c>
      <c r="BK79" s="28">
        <f t="shared" si="60"/>
        <v>1.5606535879261672</v>
      </c>
      <c r="BL79" s="30">
        <f t="shared" si="46"/>
        <v>0.35780151112018593</v>
      </c>
      <c r="BM79" s="30">
        <f t="shared" si="47"/>
        <v>0.35780151112018593</v>
      </c>
      <c r="BP79" s="7">
        <f t="shared" si="48"/>
        <v>5.0738783149750111E-2</v>
      </c>
      <c r="BQ79" s="1">
        <f t="shared" si="61"/>
        <v>5.0738783149750111E-2</v>
      </c>
      <c r="BR79" s="28">
        <f t="shared" si="62"/>
        <v>2.5744241155173657E-3</v>
      </c>
      <c r="BS79" s="30">
        <f t="shared" si="49"/>
        <v>4.0615031080271029E-2</v>
      </c>
      <c r="BT79" s="30">
        <f t="shared" si="50"/>
        <v>4.0615031080271029E-2</v>
      </c>
      <c r="BW79" s="7">
        <f t="shared" si="51"/>
        <v>-6.2581999999999915E-2</v>
      </c>
      <c r="BX79" s="1">
        <f t="shared" si="63"/>
        <v>6.2581999999999915E-2</v>
      </c>
      <c r="BY79" s="36">
        <f t="shared" si="64"/>
        <v>3.9165067239999895E-3</v>
      </c>
      <c r="BZ79" s="30">
        <f t="shared" si="52"/>
        <v>2.7934876055782223E-2</v>
      </c>
      <c r="CA79" s="30">
        <f t="shared" si="53"/>
        <v>-2.7934876055782223E-2</v>
      </c>
    </row>
    <row r="80" spans="1:79" x14ac:dyDescent="0.15">
      <c r="R80" s="17">
        <v>2</v>
      </c>
      <c r="S80" s="17">
        <v>3</v>
      </c>
      <c r="T80" s="18">
        <v>0.13500000000000001</v>
      </c>
      <c r="U80" s="9">
        <v>2.21</v>
      </c>
      <c r="V80" s="9">
        <v>1.302</v>
      </c>
      <c r="W80" s="10">
        <v>4.1144499999999997</v>
      </c>
      <c r="X80" s="9">
        <v>1.349</v>
      </c>
      <c r="Y80" s="33">
        <v>2.2364999999999999</v>
      </c>
      <c r="AA80" s="1">
        <v>2.36585768588693</v>
      </c>
      <c r="AB80" s="1">
        <v>1.45254436865209</v>
      </c>
      <c r="AC80" s="1">
        <v>4.0584022820623602</v>
      </c>
      <c r="AD80" s="1">
        <v>1.3585202319829599</v>
      </c>
      <c r="AE80" s="33">
        <v>2.0791810000000002</v>
      </c>
      <c r="AU80" s="7">
        <f t="shared" si="40"/>
        <v>-0.15585768588693005</v>
      </c>
      <c r="AV80" s="1">
        <f t="shared" si="54"/>
        <v>0.15585768588693005</v>
      </c>
      <c r="AW80" s="28">
        <f t="shared" si="55"/>
        <v>2.4291618250028957E-2</v>
      </c>
      <c r="AX80" s="30">
        <f t="shared" si="41"/>
        <v>6.5877878799164111E-2</v>
      </c>
      <c r="AY80" s="30">
        <f t="shared" si="42"/>
        <v>-6.5877878799164111E-2</v>
      </c>
      <c r="BB80" s="7">
        <f t="shared" si="43"/>
        <v>-0.15054436865208998</v>
      </c>
      <c r="BC80" s="1">
        <f t="shared" si="56"/>
        <v>0.15054436865208998</v>
      </c>
      <c r="BD80" s="28">
        <f t="shared" si="57"/>
        <v>2.2663606932856371E-2</v>
      </c>
      <c r="BE80" s="30">
        <f t="shared" si="44"/>
        <v>0.10364183835003253</v>
      </c>
      <c r="BF80" s="30">
        <f t="shared" si="45"/>
        <v>-0.10364183835003253</v>
      </c>
      <c r="BI80" s="7">
        <f t="shared" si="58"/>
        <v>1.3585202319829599</v>
      </c>
      <c r="BJ80" s="1">
        <f t="shared" si="59"/>
        <v>1.3585202319829599</v>
      </c>
      <c r="BK80" s="28">
        <f t="shared" si="60"/>
        <v>1.8455772207070351</v>
      </c>
      <c r="BL80" s="30">
        <f t="shared" si="46"/>
        <v>0.33474262469924493</v>
      </c>
      <c r="BM80" s="30">
        <f t="shared" si="47"/>
        <v>0.33474262469924493</v>
      </c>
      <c r="BP80" s="7">
        <f t="shared" si="48"/>
        <v>-9.5202319829599258E-3</v>
      </c>
      <c r="BQ80" s="1">
        <f t="shared" si="61"/>
        <v>9.5202319829599258E-3</v>
      </c>
      <c r="BR80" s="28">
        <f t="shared" si="62"/>
        <v>9.0634817009373078E-5</v>
      </c>
      <c r="BS80" s="30">
        <f t="shared" si="49"/>
        <v>7.0077955107549252E-3</v>
      </c>
      <c r="BT80" s="30">
        <f t="shared" si="50"/>
        <v>-7.0077955107549252E-3</v>
      </c>
      <c r="BW80" s="7">
        <f t="shared" si="51"/>
        <v>0.15731899999999976</v>
      </c>
      <c r="BX80" s="1">
        <f t="shared" si="63"/>
        <v>0.15731899999999976</v>
      </c>
      <c r="BY80" s="36">
        <f t="shared" si="64"/>
        <v>2.4749267760999925E-2</v>
      </c>
      <c r="BZ80" s="30">
        <f t="shared" si="52"/>
        <v>7.5663927286753654E-2</v>
      </c>
      <c r="CA80" s="30">
        <f t="shared" si="53"/>
        <v>7.5663927286753654E-2</v>
      </c>
    </row>
    <row r="81" spans="18:79" x14ac:dyDescent="0.15">
      <c r="R81" s="17">
        <v>2</v>
      </c>
      <c r="S81" s="17">
        <v>4</v>
      </c>
      <c r="T81" s="18">
        <v>9.5000000000000001E-2</v>
      </c>
      <c r="U81" s="9">
        <v>2.2599999999999998</v>
      </c>
      <c r="V81" s="9">
        <v>1.3729999999999998</v>
      </c>
      <c r="W81" s="10">
        <v>2.97</v>
      </c>
      <c r="X81" s="9">
        <v>1.3</v>
      </c>
      <c r="Y81" s="33">
        <v>2.3730000000000002</v>
      </c>
      <c r="AA81" s="1">
        <v>2.1715732913458599</v>
      </c>
      <c r="AB81" s="1">
        <v>1.2902452825079</v>
      </c>
      <c r="AC81" s="1">
        <v>2.8896830336212602</v>
      </c>
      <c r="AD81" s="1">
        <v>0.85146438650584</v>
      </c>
      <c r="AE81" s="33">
        <v>2.4401790000000001</v>
      </c>
      <c r="AU81" s="7">
        <f t="shared" si="40"/>
        <v>8.8426708654139929E-2</v>
      </c>
      <c r="AV81" s="1">
        <f t="shared" si="54"/>
        <v>8.8426708654139929E-2</v>
      </c>
      <c r="AW81" s="28">
        <f t="shared" si="55"/>
        <v>7.8192828034041456E-3</v>
      </c>
      <c r="AX81" s="30">
        <f t="shared" si="41"/>
        <v>4.0720112467093554E-2</v>
      </c>
      <c r="AY81" s="30">
        <f t="shared" si="42"/>
        <v>4.0720112467093554E-2</v>
      </c>
      <c r="BB81" s="7">
        <f t="shared" si="43"/>
        <v>8.2754717492099727E-2</v>
      </c>
      <c r="BC81" s="1">
        <f t="shared" si="56"/>
        <v>8.2754717492099727E-2</v>
      </c>
      <c r="BD81" s="28">
        <f t="shared" si="57"/>
        <v>6.8483432671972364E-3</v>
      </c>
      <c r="BE81" s="30">
        <f t="shared" si="44"/>
        <v>6.4138748355852274E-2</v>
      </c>
      <c r="BF81" s="30">
        <f t="shared" si="45"/>
        <v>6.4138748355852274E-2</v>
      </c>
      <c r="BI81" s="7">
        <f t="shared" si="58"/>
        <v>0.85146438650584</v>
      </c>
      <c r="BJ81" s="1">
        <f t="shared" si="59"/>
        <v>0.85146438650584</v>
      </c>
      <c r="BK81" s="28">
        <f t="shared" si="60"/>
        <v>0.72499160148776653</v>
      </c>
      <c r="BL81" s="30">
        <f t="shared" si="46"/>
        <v>0.29465667223675102</v>
      </c>
      <c r="BM81" s="30">
        <f t="shared" si="47"/>
        <v>0.29465667223675102</v>
      </c>
      <c r="BP81" s="7">
        <f t="shared" si="48"/>
        <v>0.44853561349416005</v>
      </c>
      <c r="BQ81" s="1">
        <f t="shared" si="61"/>
        <v>0.44853561349416005</v>
      </c>
      <c r="BR81" s="28">
        <f t="shared" si="62"/>
        <v>0.20118419657258252</v>
      </c>
      <c r="BS81" s="30">
        <f t="shared" si="49"/>
        <v>0.52678141399996614</v>
      </c>
      <c r="BT81" s="30">
        <f t="shared" si="50"/>
        <v>0.52678141399996614</v>
      </c>
      <c r="BW81" s="7">
        <f t="shared" si="51"/>
        <v>-6.7178999999999878E-2</v>
      </c>
      <c r="BX81" s="1">
        <f t="shared" si="63"/>
        <v>6.7178999999999878E-2</v>
      </c>
      <c r="BY81" s="36">
        <f t="shared" si="64"/>
        <v>4.5130180409999835E-3</v>
      </c>
      <c r="BZ81" s="30">
        <f t="shared" si="52"/>
        <v>2.7530357404108419E-2</v>
      </c>
      <c r="CA81" s="30">
        <f t="shared" si="53"/>
        <v>-2.7530357404108419E-2</v>
      </c>
    </row>
    <row r="82" spans="18:79" x14ac:dyDescent="0.15">
      <c r="R82" s="17">
        <v>3</v>
      </c>
      <c r="S82" s="17">
        <v>1</v>
      </c>
      <c r="T82" s="18">
        <v>0.13500000000000001</v>
      </c>
      <c r="U82" s="9">
        <v>2.41</v>
      </c>
      <c r="V82" s="9">
        <v>1.2319999999999998</v>
      </c>
      <c r="W82" s="10">
        <v>3.0011999999999999</v>
      </c>
      <c r="X82" s="9">
        <v>0.98399999999999999</v>
      </c>
      <c r="Y82" s="33">
        <v>2.4506999999999999</v>
      </c>
      <c r="AA82" s="1">
        <v>2.4604631365842802</v>
      </c>
      <c r="AB82" s="1">
        <v>1.1417788620846701</v>
      </c>
      <c r="AC82" s="1">
        <v>2.9481620092672101</v>
      </c>
      <c r="AD82" s="1">
        <v>0.92810889399840502</v>
      </c>
      <c r="AE82" s="33">
        <v>2.1390180000000001</v>
      </c>
      <c r="AU82" s="7">
        <f t="shared" si="40"/>
        <v>-5.0463136584280033E-2</v>
      </c>
      <c r="AV82" s="1">
        <f t="shared" si="54"/>
        <v>5.0463136584280033E-2</v>
      </c>
      <c r="AW82" s="28">
        <f t="shared" si="55"/>
        <v>2.5465281539237021E-3</v>
      </c>
      <c r="AX82" s="30">
        <f t="shared" si="41"/>
        <v>2.0509608875642456E-2</v>
      </c>
      <c r="AY82" s="30">
        <f t="shared" si="42"/>
        <v>-2.0509608875642456E-2</v>
      </c>
      <c r="BB82" s="7">
        <f t="shared" si="43"/>
        <v>9.0221137915329708E-2</v>
      </c>
      <c r="BC82" s="1">
        <f t="shared" si="56"/>
        <v>9.0221137915329708E-2</v>
      </c>
      <c r="BD82" s="28">
        <f t="shared" si="57"/>
        <v>8.1398537267369439E-3</v>
      </c>
      <c r="BE82" s="30">
        <f t="shared" si="44"/>
        <v>7.9018048863335189E-2</v>
      </c>
      <c r="BF82" s="30">
        <f t="shared" si="45"/>
        <v>7.9018048863335189E-2</v>
      </c>
      <c r="BI82" s="7">
        <f t="shared" si="58"/>
        <v>0.92810889399840502</v>
      </c>
      <c r="BJ82" s="1">
        <f t="shared" si="59"/>
        <v>0.92810889399840502</v>
      </c>
      <c r="BK82" s="28">
        <f t="shared" si="60"/>
        <v>0.86138611911894258</v>
      </c>
      <c r="BL82" s="30">
        <f t="shared" si="46"/>
        <v>0.3148093256344125</v>
      </c>
      <c r="BM82" s="30">
        <f t="shared" si="47"/>
        <v>0.3148093256344125</v>
      </c>
      <c r="BP82" s="7">
        <f t="shared" si="48"/>
        <v>5.589110600159497E-2</v>
      </c>
      <c r="BQ82" s="1">
        <f t="shared" si="61"/>
        <v>5.589110600159497E-2</v>
      </c>
      <c r="BR82" s="28">
        <f t="shared" si="62"/>
        <v>3.1238157300815255E-3</v>
      </c>
      <c r="BS82" s="30">
        <f t="shared" si="49"/>
        <v>6.0220418490775737E-2</v>
      </c>
      <c r="BT82" s="30">
        <f t="shared" si="50"/>
        <v>6.0220418490775737E-2</v>
      </c>
      <c r="BW82" s="7">
        <f t="shared" si="51"/>
        <v>0.31168199999999979</v>
      </c>
      <c r="BX82" s="1">
        <f t="shared" si="63"/>
        <v>0.31168199999999979</v>
      </c>
      <c r="BY82" s="36">
        <f t="shared" si="64"/>
        <v>9.714566912399987E-2</v>
      </c>
      <c r="BZ82" s="30">
        <f t="shared" si="52"/>
        <v>0.1457126587995051</v>
      </c>
      <c r="CA82" s="30">
        <f t="shared" si="53"/>
        <v>0.1457126587995051</v>
      </c>
    </row>
    <row r="83" spans="18:79" x14ac:dyDescent="0.15">
      <c r="R83" s="17">
        <v>3</v>
      </c>
      <c r="S83" s="17">
        <v>2</v>
      </c>
      <c r="T83" s="18">
        <v>2.4999999999999998E-2</v>
      </c>
      <c r="U83" s="9">
        <v>2.21</v>
      </c>
      <c r="V83" s="9">
        <v>1.4349999999999996</v>
      </c>
      <c r="W83" s="10">
        <v>2.5314999999999999</v>
      </c>
      <c r="X83" s="9">
        <v>0.83000000000000007</v>
      </c>
      <c r="Y83" s="33">
        <v>1.9551000000000001</v>
      </c>
      <c r="AA83" s="1">
        <v>2.34369806804545</v>
      </c>
      <c r="AB83" s="1">
        <v>1.3316315917274399</v>
      </c>
      <c r="AC83" s="1">
        <v>2.6675290542546199</v>
      </c>
      <c r="AD83" s="1">
        <v>0.84997434505810798</v>
      </c>
      <c r="AE83" s="33">
        <v>3.1766420000000002</v>
      </c>
      <c r="AU83" s="7">
        <f t="shared" si="40"/>
        <v>-0.13369806804545004</v>
      </c>
      <c r="AV83" s="1">
        <f t="shared" si="54"/>
        <v>0.13369806804545004</v>
      </c>
      <c r="AW83" s="28">
        <f t="shared" si="55"/>
        <v>1.7875173399085786E-2</v>
      </c>
      <c r="AX83" s="30">
        <f t="shared" si="41"/>
        <v>5.7045773032082095E-2</v>
      </c>
      <c r="AY83" s="30">
        <f t="shared" si="42"/>
        <v>-5.7045773032082095E-2</v>
      </c>
      <c r="BB83" s="7">
        <f t="shared" si="43"/>
        <v>0.10336840827255966</v>
      </c>
      <c r="BC83" s="1">
        <f t="shared" si="56"/>
        <v>0.10336840827255966</v>
      </c>
      <c r="BD83" s="28">
        <f t="shared" si="57"/>
        <v>1.0685027828802582E-2</v>
      </c>
      <c r="BE83" s="30">
        <f t="shared" si="44"/>
        <v>7.7625379958481219E-2</v>
      </c>
      <c r="BF83" s="30">
        <f t="shared" si="45"/>
        <v>7.7625379958481219E-2</v>
      </c>
      <c r="BI83" s="7">
        <f t="shared" si="58"/>
        <v>0.84997434505810798</v>
      </c>
      <c r="BJ83" s="1">
        <f t="shared" si="59"/>
        <v>0.84997434505810798</v>
      </c>
      <c r="BK83" s="28">
        <f t="shared" si="60"/>
        <v>0.7224563872569596</v>
      </c>
      <c r="BL83" s="30">
        <f t="shared" si="46"/>
        <v>0.31863733356621821</v>
      </c>
      <c r="BM83" s="30">
        <f t="shared" si="47"/>
        <v>0.31863733356621821</v>
      </c>
      <c r="BP83" s="7">
        <f t="shared" si="48"/>
        <v>-1.9974345058107912E-2</v>
      </c>
      <c r="BQ83" s="1">
        <f t="shared" si="61"/>
        <v>1.9974345058107912E-2</v>
      </c>
      <c r="BR83" s="28">
        <f t="shared" si="62"/>
        <v>3.9897446050035998E-4</v>
      </c>
      <c r="BS83" s="30">
        <f t="shared" si="49"/>
        <v>2.3499938761966255E-2</v>
      </c>
      <c r="BT83" s="30">
        <f t="shared" si="50"/>
        <v>-2.3499938761966255E-2</v>
      </c>
      <c r="BW83" s="7">
        <f t="shared" si="51"/>
        <v>-1.2215420000000001</v>
      </c>
      <c r="BX83" s="1">
        <f t="shared" si="63"/>
        <v>1.2215420000000001</v>
      </c>
      <c r="BY83" s="36">
        <f t="shared" si="64"/>
        <v>1.4921648577640003</v>
      </c>
      <c r="BZ83" s="30">
        <f t="shared" si="52"/>
        <v>0.3845387676672411</v>
      </c>
      <c r="CA83" s="30">
        <f t="shared" si="53"/>
        <v>-0.3845387676672411</v>
      </c>
    </row>
    <row r="84" spans="18:79" x14ac:dyDescent="0.15">
      <c r="R84" s="17">
        <v>3</v>
      </c>
      <c r="S84" s="17">
        <v>3</v>
      </c>
      <c r="T84" s="18">
        <v>9.5000000000000001E-2</v>
      </c>
      <c r="U84" s="9">
        <v>2.81</v>
      </c>
      <c r="V84" s="9">
        <v>1.2599999999999998</v>
      </c>
      <c r="W84" s="10">
        <v>5.07</v>
      </c>
      <c r="X84" s="9">
        <v>1.792</v>
      </c>
      <c r="Y84" s="33">
        <v>1.6379999999999999</v>
      </c>
      <c r="AA84" s="1">
        <v>2.1592899561813099</v>
      </c>
      <c r="AB84" s="1">
        <v>1.2188816638016899</v>
      </c>
      <c r="AC84" s="1">
        <v>5.0187714539051296</v>
      </c>
      <c r="AD84" s="1">
        <v>1.59090913722656</v>
      </c>
      <c r="AE84" s="33">
        <v>2.5276339999999999</v>
      </c>
      <c r="AU84" s="7">
        <f t="shared" si="40"/>
        <v>0.65071004381869013</v>
      </c>
      <c r="AV84" s="1">
        <f t="shared" si="54"/>
        <v>0.65071004381869013</v>
      </c>
      <c r="AW84" s="28">
        <f t="shared" si="55"/>
        <v>0.42342356112652163</v>
      </c>
      <c r="AX84" s="30">
        <f t="shared" si="41"/>
        <v>0.30135371211074707</v>
      </c>
      <c r="AY84" s="30">
        <f t="shared" si="42"/>
        <v>0.30135371211074707</v>
      </c>
      <c r="BB84" s="7">
        <f t="shared" si="43"/>
        <v>4.1118336198309846E-2</v>
      </c>
      <c r="BC84" s="1">
        <f t="shared" si="56"/>
        <v>4.1118336198309846E-2</v>
      </c>
      <c r="BD84" s="28">
        <f t="shared" si="57"/>
        <v>1.6907175717172378E-3</v>
      </c>
      <c r="BE84" s="30">
        <f t="shared" si="44"/>
        <v>3.3734477611273454E-2</v>
      </c>
      <c r="BF84" s="30">
        <f t="shared" si="45"/>
        <v>3.3734477611273454E-2</v>
      </c>
      <c r="BI84" s="7">
        <f t="shared" si="58"/>
        <v>1.59090913722656</v>
      </c>
      <c r="BJ84" s="1">
        <f t="shared" si="59"/>
        <v>1.59090913722656</v>
      </c>
      <c r="BK84" s="28">
        <f t="shared" si="60"/>
        <v>2.5309918829109574</v>
      </c>
      <c r="BL84" s="30">
        <f t="shared" si="46"/>
        <v>0.31699174824720622</v>
      </c>
      <c r="BM84" s="30">
        <f t="shared" si="47"/>
        <v>0.31699174824720622</v>
      </c>
      <c r="BP84" s="7">
        <f t="shared" si="48"/>
        <v>0.20109086277344002</v>
      </c>
      <c r="BQ84" s="1">
        <f t="shared" si="61"/>
        <v>0.20109086277344002</v>
      </c>
      <c r="BR84" s="28">
        <f t="shared" si="62"/>
        <v>4.0437535090966481E-2</v>
      </c>
      <c r="BS84" s="30">
        <f t="shared" si="49"/>
        <v>0.12639996720617416</v>
      </c>
      <c r="BT84" s="30">
        <f t="shared" si="50"/>
        <v>0.12639996720617416</v>
      </c>
      <c r="BW84" s="7">
        <f t="shared" si="51"/>
        <v>-0.88963400000000004</v>
      </c>
      <c r="BX84" s="1">
        <f t="shared" si="63"/>
        <v>0.88963400000000004</v>
      </c>
      <c r="BY84" s="36">
        <f t="shared" si="64"/>
        <v>0.79144865395600006</v>
      </c>
      <c r="BZ84" s="30">
        <f t="shared" si="52"/>
        <v>0.3519631402331192</v>
      </c>
      <c r="CA84" s="30">
        <f t="shared" si="53"/>
        <v>-0.3519631402331192</v>
      </c>
    </row>
    <row r="85" spans="18:79" x14ac:dyDescent="0.15">
      <c r="R85" s="17">
        <v>3</v>
      </c>
      <c r="S85" s="17">
        <v>4</v>
      </c>
      <c r="T85" s="18">
        <v>7.4999999999999997E-2</v>
      </c>
      <c r="U85" s="9">
        <v>2.86</v>
      </c>
      <c r="V85" s="9">
        <v>1.27</v>
      </c>
      <c r="W85" s="10">
        <v>2.7450000000000001</v>
      </c>
      <c r="X85" s="9">
        <v>0.90000000000000013</v>
      </c>
      <c r="Y85" s="33">
        <v>2.5326</v>
      </c>
      <c r="AA85" s="1">
        <v>2.3466381378225698</v>
      </c>
      <c r="AB85" s="1">
        <v>1.23954625866572</v>
      </c>
      <c r="AC85" s="1">
        <v>2.5505276646192301</v>
      </c>
      <c r="AD85" s="1">
        <v>0.85465026313397496</v>
      </c>
      <c r="AE85" s="33">
        <v>2.7288459999999999</v>
      </c>
      <c r="AU85" s="7">
        <f t="shared" si="40"/>
        <v>0.51336186217743007</v>
      </c>
      <c r="AV85" s="1">
        <f t="shared" si="54"/>
        <v>0.51336186217743007</v>
      </c>
      <c r="AW85" s="28">
        <f t="shared" si="55"/>
        <v>0.26354040153827873</v>
      </c>
      <c r="AX85" s="30">
        <f t="shared" si="41"/>
        <v>0.21876481674067361</v>
      </c>
      <c r="AY85" s="30">
        <f t="shared" si="42"/>
        <v>0.21876481674067361</v>
      </c>
      <c r="BB85" s="7">
        <f t="shared" si="43"/>
        <v>3.0453741334280027E-2</v>
      </c>
      <c r="BC85" s="1">
        <f t="shared" si="56"/>
        <v>3.0453741334280027E-2</v>
      </c>
      <c r="BD85" s="28">
        <f t="shared" si="57"/>
        <v>9.2743036125523582E-4</v>
      </c>
      <c r="BE85" s="30">
        <f t="shared" si="44"/>
        <v>2.4568458919041254E-2</v>
      </c>
      <c r="BF85" s="30">
        <f t="shared" si="45"/>
        <v>2.4568458919041254E-2</v>
      </c>
      <c r="BI85" s="7">
        <f t="shared" si="58"/>
        <v>0.85465026313397496</v>
      </c>
      <c r="BJ85" s="1">
        <f t="shared" si="59"/>
        <v>0.85465026313397496</v>
      </c>
      <c r="BK85" s="28">
        <f t="shared" si="60"/>
        <v>0.73042707227497261</v>
      </c>
      <c r="BL85" s="30">
        <f t="shared" si="46"/>
        <v>0.3350876271563854</v>
      </c>
      <c r="BM85" s="30">
        <f t="shared" si="47"/>
        <v>0.3350876271563854</v>
      </c>
      <c r="BP85" s="7">
        <f t="shared" si="48"/>
        <v>4.534973686602517E-2</v>
      </c>
      <c r="BQ85" s="1">
        <f t="shared" si="61"/>
        <v>4.534973686602517E-2</v>
      </c>
      <c r="BR85" s="28">
        <f t="shared" si="62"/>
        <v>2.0565986338177225E-3</v>
      </c>
      <c r="BS85" s="30">
        <f t="shared" si="49"/>
        <v>5.3062333005935255E-2</v>
      </c>
      <c r="BT85" s="30">
        <f t="shared" si="50"/>
        <v>5.3062333005935255E-2</v>
      </c>
      <c r="BW85" s="7">
        <f t="shared" si="51"/>
        <v>-0.19624599999999992</v>
      </c>
      <c r="BX85" s="1">
        <f t="shared" si="63"/>
        <v>0.19624599999999992</v>
      </c>
      <c r="BY85" s="36">
        <f t="shared" si="64"/>
        <v>3.8512492515999967E-2</v>
      </c>
      <c r="BZ85" s="30">
        <f t="shared" si="52"/>
        <v>7.1915381080500676E-2</v>
      </c>
      <c r="CA85" s="30">
        <f t="shared" si="53"/>
        <v>-7.1915381080500676E-2</v>
      </c>
    </row>
    <row r="86" spans="18:79" x14ac:dyDescent="0.15">
      <c r="R86" s="17">
        <v>4</v>
      </c>
      <c r="S86" s="17">
        <v>1</v>
      </c>
      <c r="T86" s="18">
        <v>0.125</v>
      </c>
      <c r="U86" s="9">
        <v>2.67</v>
      </c>
      <c r="V86" s="9">
        <v>1.37</v>
      </c>
      <c r="W86" s="10">
        <v>3.94</v>
      </c>
      <c r="X86" s="9">
        <v>1.2590000000000001</v>
      </c>
      <c r="Y86" s="33">
        <v>2.1777000000000002</v>
      </c>
      <c r="AA86" s="1">
        <v>2.6185633567662001</v>
      </c>
      <c r="AB86" s="1">
        <v>1.3905921116580999</v>
      </c>
      <c r="AC86" s="1">
        <v>3.9906583922688599</v>
      </c>
      <c r="AD86" s="1">
        <v>1.31040248840734</v>
      </c>
      <c r="AE86" s="33">
        <v>2.2580360000000002</v>
      </c>
      <c r="AU86" s="7">
        <f t="shared" si="40"/>
        <v>5.1436643233799817E-2</v>
      </c>
      <c r="AV86" s="1">
        <f t="shared" si="54"/>
        <v>5.1436643233799817E-2</v>
      </c>
      <c r="AW86" s="28">
        <f t="shared" si="55"/>
        <v>2.6457282671612046E-3</v>
      </c>
      <c r="AX86" s="30">
        <f t="shared" si="41"/>
        <v>1.9643077606234283E-2</v>
      </c>
      <c r="AY86" s="30">
        <f t="shared" si="42"/>
        <v>1.9643077606234283E-2</v>
      </c>
      <c r="BB86" s="7">
        <f t="shared" si="43"/>
        <v>-2.0592111658099821E-2</v>
      </c>
      <c r="BC86" s="1">
        <f t="shared" si="56"/>
        <v>2.0592111658099821E-2</v>
      </c>
      <c r="BD86" s="28">
        <f t="shared" si="57"/>
        <v>4.2403506253965056E-4</v>
      </c>
      <c r="BE86" s="30">
        <f t="shared" si="44"/>
        <v>1.4808160844193494E-2</v>
      </c>
      <c r="BF86" s="30">
        <f t="shared" si="45"/>
        <v>-1.4808160844193494E-2</v>
      </c>
      <c r="BI86" s="7">
        <f t="shared" si="58"/>
        <v>1.31040248840734</v>
      </c>
      <c r="BJ86" s="1">
        <f t="shared" si="59"/>
        <v>1.31040248840734</v>
      </c>
      <c r="BK86" s="28">
        <f t="shared" si="60"/>
        <v>1.7171546816241487</v>
      </c>
      <c r="BL86" s="30">
        <f t="shared" si="46"/>
        <v>0.32836749217773065</v>
      </c>
      <c r="BM86" s="30">
        <f t="shared" si="47"/>
        <v>0.32836749217773065</v>
      </c>
      <c r="BP86" s="7">
        <f t="shared" si="48"/>
        <v>-5.1402488407339852E-2</v>
      </c>
      <c r="BQ86" s="1">
        <f t="shared" si="61"/>
        <v>5.1402488407339852E-2</v>
      </c>
      <c r="BR86" s="28">
        <f t="shared" si="62"/>
        <v>2.6422158144667079E-3</v>
      </c>
      <c r="BS86" s="30">
        <f t="shared" si="49"/>
        <v>3.9226488702577417E-2</v>
      </c>
      <c r="BT86" s="30">
        <f t="shared" si="50"/>
        <v>-3.9226488702577417E-2</v>
      </c>
      <c r="BW86" s="7">
        <f t="shared" si="51"/>
        <v>-8.0335999999999963E-2</v>
      </c>
      <c r="BX86" s="1">
        <f t="shared" si="63"/>
        <v>8.0335999999999963E-2</v>
      </c>
      <c r="BY86" s="36">
        <f t="shared" si="64"/>
        <v>6.4538728959999941E-3</v>
      </c>
      <c r="BZ86" s="30">
        <f t="shared" si="52"/>
        <v>3.5577820725621719E-2</v>
      </c>
      <c r="CA86" s="30">
        <f t="shared" si="53"/>
        <v>-3.5577820725621719E-2</v>
      </c>
    </row>
    <row r="87" spans="18:79" x14ac:dyDescent="0.15">
      <c r="R87" s="17">
        <v>4</v>
      </c>
      <c r="S87" s="17">
        <v>2</v>
      </c>
      <c r="T87" s="18">
        <v>0.125</v>
      </c>
      <c r="U87" s="9">
        <v>2.94</v>
      </c>
      <c r="V87" s="9">
        <v>1.75</v>
      </c>
      <c r="W87" s="10">
        <v>3.58</v>
      </c>
      <c r="X87" s="9">
        <v>1.6</v>
      </c>
      <c r="Y87" s="33">
        <v>2.2364999999999999</v>
      </c>
      <c r="AA87" s="1">
        <v>2.6411533526728901</v>
      </c>
      <c r="AB87" s="1">
        <v>1.7015829280218</v>
      </c>
      <c r="AC87" s="1">
        <v>3.5509743220499601</v>
      </c>
      <c r="AD87" s="1">
        <v>1.15023046744159</v>
      </c>
      <c r="AE87" s="33">
        <v>2.202801</v>
      </c>
      <c r="AU87" s="7">
        <f t="shared" si="40"/>
        <v>0.29884664732710986</v>
      </c>
      <c r="AV87" s="1">
        <f t="shared" si="54"/>
        <v>0.29884664732710986</v>
      </c>
      <c r="AW87" s="28">
        <f t="shared" si="55"/>
        <v>8.9309318618653974E-2</v>
      </c>
      <c r="AX87" s="30">
        <f t="shared" si="41"/>
        <v>0.11315005507903288</v>
      </c>
      <c r="AY87" s="30">
        <f t="shared" si="42"/>
        <v>0.11315005507903288</v>
      </c>
      <c r="BB87" s="7">
        <f t="shared" si="43"/>
        <v>4.8417071978199999E-2</v>
      </c>
      <c r="BC87" s="1">
        <f t="shared" si="56"/>
        <v>4.8417071978199999E-2</v>
      </c>
      <c r="BD87" s="28">
        <f t="shared" si="57"/>
        <v>2.3442128589421995E-3</v>
      </c>
      <c r="BE87" s="30">
        <f t="shared" si="44"/>
        <v>2.845413595826797E-2</v>
      </c>
      <c r="BF87" s="30">
        <f t="shared" si="45"/>
        <v>2.845413595826797E-2</v>
      </c>
      <c r="BI87" s="7">
        <f t="shared" si="58"/>
        <v>1.15023046744159</v>
      </c>
      <c r="BJ87" s="1">
        <f t="shared" si="59"/>
        <v>1.15023046744159</v>
      </c>
      <c r="BK87" s="28">
        <f t="shared" si="60"/>
        <v>1.3230301282308985</v>
      </c>
      <c r="BL87" s="30">
        <f t="shared" si="46"/>
        <v>0.32391968038157132</v>
      </c>
      <c r="BM87" s="30">
        <f t="shared" si="47"/>
        <v>0.32391968038157132</v>
      </c>
      <c r="BP87" s="7">
        <f t="shared" si="48"/>
        <v>0.44976953255841012</v>
      </c>
      <c r="BQ87" s="1">
        <f t="shared" si="61"/>
        <v>0.44976953255841012</v>
      </c>
      <c r="BR87" s="28">
        <f t="shared" si="62"/>
        <v>0.20229263241781073</v>
      </c>
      <c r="BS87" s="30">
        <f t="shared" si="49"/>
        <v>0.39102557729914239</v>
      </c>
      <c r="BT87" s="30">
        <f t="shared" si="50"/>
        <v>0.39102557729914239</v>
      </c>
      <c r="BW87" s="7">
        <f t="shared" si="51"/>
        <v>3.3698999999999923E-2</v>
      </c>
      <c r="BX87" s="1">
        <f t="shared" si="63"/>
        <v>3.3698999999999923E-2</v>
      </c>
      <c r="BY87" s="36">
        <f t="shared" si="64"/>
        <v>1.1356226009999948E-3</v>
      </c>
      <c r="BZ87" s="30">
        <f t="shared" si="52"/>
        <v>1.5298249819207421E-2</v>
      </c>
      <c r="CA87" s="30">
        <f t="shared" si="53"/>
        <v>1.5298249819207421E-2</v>
      </c>
    </row>
    <row r="88" spans="18:79" x14ac:dyDescent="0.15">
      <c r="R88" s="17">
        <v>4</v>
      </c>
      <c r="S88" s="17">
        <v>3</v>
      </c>
      <c r="T88" s="18">
        <v>0.125</v>
      </c>
      <c r="U88" s="9">
        <v>2.74</v>
      </c>
      <c r="V88" s="9">
        <v>1.5499999999999998</v>
      </c>
      <c r="W88" s="10">
        <v>5.07</v>
      </c>
      <c r="X88" s="9">
        <v>1.7609999999999999</v>
      </c>
      <c r="Y88" s="33">
        <v>2.3730000000000002</v>
      </c>
      <c r="AA88" s="1">
        <v>2.7902317937986498</v>
      </c>
      <c r="AB88" s="1">
        <v>1.66888757344302</v>
      </c>
      <c r="AC88" s="1">
        <v>5.0196725449955499</v>
      </c>
      <c r="AD88" s="1">
        <v>1.66095538447613</v>
      </c>
      <c r="AE88" s="33">
        <v>2.2350219999999998</v>
      </c>
      <c r="AU88" s="7">
        <f t="shared" si="40"/>
        <v>-5.0231793798649615E-2</v>
      </c>
      <c r="AV88" s="1">
        <f t="shared" si="54"/>
        <v>5.0231793798649615E-2</v>
      </c>
      <c r="AW88" s="28">
        <f t="shared" si="55"/>
        <v>2.523233108230054E-3</v>
      </c>
      <c r="AX88" s="30">
        <f t="shared" si="41"/>
        <v>1.8002731497179143E-2</v>
      </c>
      <c r="AY88" s="30">
        <f t="shared" si="42"/>
        <v>-1.8002731497179143E-2</v>
      </c>
      <c r="BB88" s="7">
        <f t="shared" si="43"/>
        <v>-0.11888757344302014</v>
      </c>
      <c r="BC88" s="1">
        <f t="shared" si="56"/>
        <v>0.11888757344302014</v>
      </c>
      <c r="BD88" s="28">
        <f t="shared" si="57"/>
        <v>1.4134255119169509E-2</v>
      </c>
      <c r="BE88" s="30">
        <f t="shared" si="44"/>
        <v>7.1237616802279621E-2</v>
      </c>
      <c r="BF88" s="30">
        <f t="shared" si="45"/>
        <v>-7.1237616802279621E-2</v>
      </c>
      <c r="BI88" s="7">
        <f t="shared" si="58"/>
        <v>1.66095538447613</v>
      </c>
      <c r="BJ88" s="1">
        <f t="shared" si="59"/>
        <v>1.66095538447613</v>
      </c>
      <c r="BK88" s="28">
        <f t="shared" si="60"/>
        <v>2.7587727892202487</v>
      </c>
      <c r="BL88" s="30">
        <f t="shared" si="46"/>
        <v>0.33088919039789727</v>
      </c>
      <c r="BM88" s="30">
        <f t="shared" si="47"/>
        <v>0.33088919039789727</v>
      </c>
      <c r="BP88" s="7">
        <f t="shared" si="48"/>
        <v>0.1000446155238699</v>
      </c>
      <c r="BQ88" s="1">
        <f t="shared" si="61"/>
        <v>0.1000446155238699</v>
      </c>
      <c r="BR88" s="28">
        <f t="shared" si="62"/>
        <v>1.0008925095318949E-2</v>
      </c>
      <c r="BS88" s="30">
        <f t="shared" si="49"/>
        <v>6.0233174508431631E-2</v>
      </c>
      <c r="BT88" s="30">
        <f t="shared" si="50"/>
        <v>6.0233174508431631E-2</v>
      </c>
      <c r="BW88" s="7">
        <f t="shared" si="51"/>
        <v>0.13797800000000038</v>
      </c>
      <c r="BX88" s="1">
        <f t="shared" si="63"/>
        <v>0.13797800000000038</v>
      </c>
      <c r="BY88" s="36">
        <f t="shared" si="64"/>
        <v>1.9037928484000103E-2</v>
      </c>
      <c r="BZ88" s="30">
        <f t="shared" si="52"/>
        <v>6.1734515364949602E-2</v>
      </c>
      <c r="CA88" s="30">
        <f t="shared" si="53"/>
        <v>6.1734515364949602E-2</v>
      </c>
    </row>
    <row r="89" spans="18:79" x14ac:dyDescent="0.15">
      <c r="R89" s="17">
        <v>4</v>
      </c>
      <c r="S89" s="17">
        <v>4</v>
      </c>
      <c r="T89" s="18">
        <v>8.5000000000000006E-2</v>
      </c>
      <c r="U89" s="9">
        <v>2.54</v>
      </c>
      <c r="V89" s="9">
        <v>1.6600000000000001</v>
      </c>
      <c r="W89" s="10">
        <v>2.94</v>
      </c>
      <c r="X89" s="9">
        <v>0.8</v>
      </c>
      <c r="Y89" s="33">
        <v>2.1777000000000002</v>
      </c>
      <c r="AA89" s="1">
        <v>2.4881620073919302</v>
      </c>
      <c r="AB89" s="1">
        <v>1.6171165443645099</v>
      </c>
      <c r="AC89" s="1">
        <v>2.9722115430795899</v>
      </c>
      <c r="AD89" s="1">
        <v>0.85189697380676599</v>
      </c>
      <c r="AE89" s="33">
        <v>2.701886</v>
      </c>
      <c r="AU89" s="7">
        <f t="shared" si="40"/>
        <v>5.1837992608069872E-2</v>
      </c>
      <c r="AV89" s="1">
        <f t="shared" si="54"/>
        <v>5.1837992608069872E-2</v>
      </c>
      <c r="AW89" s="28">
        <f t="shared" si="55"/>
        <v>2.6871774776343065E-3</v>
      </c>
      <c r="AX89" s="30">
        <f t="shared" si="41"/>
        <v>2.0833849425426283E-2</v>
      </c>
      <c r="AY89" s="30">
        <f t="shared" si="42"/>
        <v>2.0833849425426283E-2</v>
      </c>
      <c r="BB89" s="7">
        <f t="shared" si="43"/>
        <v>4.2883455635490231E-2</v>
      </c>
      <c r="BC89" s="1">
        <f t="shared" si="56"/>
        <v>4.2883455635490231E-2</v>
      </c>
      <c r="BD89" s="28">
        <f t="shared" si="57"/>
        <v>1.8389907672410589E-3</v>
      </c>
      <c r="BE89" s="30">
        <f t="shared" si="44"/>
        <v>2.6518469423205644E-2</v>
      </c>
      <c r="BF89" s="30">
        <f t="shared" si="45"/>
        <v>2.6518469423205644E-2</v>
      </c>
      <c r="BI89" s="7">
        <f t="shared" si="58"/>
        <v>0.85189697380676599</v>
      </c>
      <c r="BJ89" s="1">
        <f t="shared" si="59"/>
        <v>0.85189697380676599</v>
      </c>
      <c r="BK89" s="28">
        <f t="shared" si="60"/>
        <v>0.72572845398112573</v>
      </c>
      <c r="BL89" s="30">
        <f t="shared" si="46"/>
        <v>0.28662057241191258</v>
      </c>
      <c r="BM89" s="30">
        <f t="shared" si="47"/>
        <v>0.28662057241191258</v>
      </c>
      <c r="BP89" s="7">
        <f t="shared" si="48"/>
        <v>-5.1896973806765945E-2</v>
      </c>
      <c r="BQ89" s="1">
        <f t="shared" si="61"/>
        <v>5.1896973806765945E-2</v>
      </c>
      <c r="BR89" s="28">
        <f t="shared" si="62"/>
        <v>2.6932958903001505E-3</v>
      </c>
      <c r="BS89" s="30">
        <f t="shared" si="49"/>
        <v>6.0919307618690549E-2</v>
      </c>
      <c r="BT89" s="30">
        <f t="shared" si="50"/>
        <v>-6.0919307618690549E-2</v>
      </c>
      <c r="BW89" s="7">
        <f t="shared" si="51"/>
        <v>-0.52418599999999982</v>
      </c>
      <c r="BX89" s="1">
        <f t="shared" si="63"/>
        <v>0.52418599999999982</v>
      </c>
      <c r="BY89" s="36">
        <f t="shared" si="64"/>
        <v>0.27477096259599981</v>
      </c>
      <c r="BZ89" s="30">
        <f t="shared" si="52"/>
        <v>0.19400744516978133</v>
      </c>
      <c r="CA89" s="30">
        <f t="shared" si="53"/>
        <v>-0.19400744516978133</v>
      </c>
    </row>
    <row r="90" spans="18:79" x14ac:dyDescent="0.15">
      <c r="R90" s="17">
        <v>5</v>
      </c>
      <c r="S90" s="17">
        <v>1</v>
      </c>
      <c r="T90" s="18">
        <v>9.5000000000000001E-2</v>
      </c>
      <c r="U90" s="9">
        <v>2.6710000000000003</v>
      </c>
      <c r="V90" s="9">
        <v>1.8900000000000001</v>
      </c>
      <c r="W90" s="10">
        <v>5.04</v>
      </c>
      <c r="X90" s="9">
        <v>1.718</v>
      </c>
      <c r="Y90" s="33">
        <v>2.1777000000000002</v>
      </c>
      <c r="AA90" s="1">
        <v>2.7696450871184499</v>
      </c>
      <c r="AB90" s="1">
        <v>1.94118048582654</v>
      </c>
      <c r="AC90" s="1">
        <v>4.9885963818939896</v>
      </c>
      <c r="AD90" s="1">
        <v>1.6693948455576899</v>
      </c>
      <c r="AE90" s="33">
        <v>2.5598540000000001</v>
      </c>
      <c r="AU90" s="7">
        <f t="shared" si="40"/>
        <v>-9.8645087118449659E-2</v>
      </c>
      <c r="AV90" s="1">
        <f t="shared" si="54"/>
        <v>9.8645087118449659E-2</v>
      </c>
      <c r="AW90" s="28">
        <f t="shared" si="55"/>
        <v>9.730853212606522E-3</v>
      </c>
      <c r="AX90" s="30">
        <f t="shared" si="41"/>
        <v>3.5616508258493294E-2</v>
      </c>
      <c r="AY90" s="30">
        <f t="shared" si="42"/>
        <v>-3.5616508258493294E-2</v>
      </c>
      <c r="BB90" s="7">
        <f t="shared" si="43"/>
        <v>-5.118048582653989E-2</v>
      </c>
      <c r="BC90" s="1">
        <f t="shared" si="56"/>
        <v>5.118048582653989E-2</v>
      </c>
      <c r="BD90" s="28">
        <f t="shared" si="57"/>
        <v>2.6194421294406505E-3</v>
      </c>
      <c r="BE90" s="30">
        <f t="shared" si="44"/>
        <v>2.6365650283542607E-2</v>
      </c>
      <c r="BF90" s="30">
        <f t="shared" si="45"/>
        <v>-2.6365650283542607E-2</v>
      </c>
      <c r="BI90" s="7">
        <f t="shared" si="58"/>
        <v>1.6693948455576899</v>
      </c>
      <c r="BJ90" s="1">
        <f t="shared" si="59"/>
        <v>1.6693948455576899</v>
      </c>
      <c r="BK90" s="28">
        <f t="shared" si="60"/>
        <v>2.7868791503745833</v>
      </c>
      <c r="BL90" s="30">
        <f t="shared" si="46"/>
        <v>0.33464219547140051</v>
      </c>
      <c r="BM90" s="30">
        <f t="shared" si="47"/>
        <v>0.33464219547140051</v>
      </c>
      <c r="BP90" s="7">
        <f t="shared" si="48"/>
        <v>4.8605154442310061E-2</v>
      </c>
      <c r="BQ90" s="1">
        <f t="shared" si="61"/>
        <v>4.8605154442310061E-2</v>
      </c>
      <c r="BR90" s="28">
        <f t="shared" si="62"/>
        <v>2.3624610383608134E-3</v>
      </c>
      <c r="BS90" s="30">
        <f t="shared" si="49"/>
        <v>2.9115433398904905E-2</v>
      </c>
      <c r="BT90" s="30">
        <f t="shared" si="50"/>
        <v>2.9115433398904905E-2</v>
      </c>
      <c r="BW90" s="7">
        <f t="shared" si="51"/>
        <v>-0.38215399999999988</v>
      </c>
      <c r="BX90" s="1">
        <f t="shared" si="63"/>
        <v>0.38215399999999988</v>
      </c>
      <c r="BY90" s="36">
        <f t="shared" si="64"/>
        <v>0.14604167971599991</v>
      </c>
      <c r="BZ90" s="30">
        <f t="shared" si="52"/>
        <v>0.14928742029818884</v>
      </c>
      <c r="CA90" s="30">
        <f t="shared" si="53"/>
        <v>-0.14928742029818884</v>
      </c>
    </row>
    <row r="91" spans="18:79" x14ac:dyDescent="0.15">
      <c r="R91" s="17">
        <v>5</v>
      </c>
      <c r="S91" s="17">
        <v>2</v>
      </c>
      <c r="T91" s="18">
        <v>0.115</v>
      </c>
      <c r="U91" s="9">
        <v>2.74</v>
      </c>
      <c r="V91" s="9">
        <v>1.4500000000000002</v>
      </c>
      <c r="W91" s="10">
        <v>3.03</v>
      </c>
      <c r="X91" s="9">
        <v>0.83000000000000007</v>
      </c>
      <c r="Y91" s="33">
        <v>2.4066000000000001</v>
      </c>
      <c r="AA91" s="1">
        <v>2.5712391701148598</v>
      </c>
      <c r="AB91" s="1">
        <v>1.45642136479771</v>
      </c>
      <c r="AC91" s="1">
        <v>2.97865560904784</v>
      </c>
      <c r="AD91" s="1">
        <v>0.84214383680527005</v>
      </c>
      <c r="AE91" s="33">
        <v>2.3218190000000001</v>
      </c>
      <c r="AU91" s="7">
        <f t="shared" si="40"/>
        <v>0.16876082988514041</v>
      </c>
      <c r="AV91" s="1">
        <f t="shared" si="54"/>
        <v>0.16876082988514041</v>
      </c>
      <c r="AW91" s="28">
        <f t="shared" si="55"/>
        <v>2.8480217703521299E-2</v>
      </c>
      <c r="AX91" s="30">
        <f t="shared" si="41"/>
        <v>6.5634045967649796E-2</v>
      </c>
      <c r="AY91" s="30">
        <f t="shared" si="42"/>
        <v>6.5634045967649796E-2</v>
      </c>
      <c r="BB91" s="7">
        <f t="shared" si="43"/>
        <v>-6.4213647977098276E-3</v>
      </c>
      <c r="BC91" s="1">
        <f t="shared" si="56"/>
        <v>6.4213647977098276E-3</v>
      </c>
      <c r="BD91" s="28">
        <f t="shared" si="57"/>
        <v>4.1233925865266978E-5</v>
      </c>
      <c r="BE91" s="30">
        <f t="shared" si="44"/>
        <v>4.4090020600609115E-3</v>
      </c>
      <c r="BF91" s="30">
        <f t="shared" si="45"/>
        <v>-4.4090020600609115E-3</v>
      </c>
      <c r="BI91" s="7">
        <f t="shared" si="58"/>
        <v>0.84214383680527005</v>
      </c>
      <c r="BJ91" s="1">
        <f t="shared" si="59"/>
        <v>0.84214383680527005</v>
      </c>
      <c r="BK91" s="28">
        <f t="shared" si="60"/>
        <v>0.70920624186910131</v>
      </c>
      <c r="BL91" s="30">
        <f t="shared" si="46"/>
        <v>0.28272615143798735</v>
      </c>
      <c r="BM91" s="30">
        <f t="shared" si="47"/>
        <v>0.28272615143798735</v>
      </c>
      <c r="BP91" s="7">
        <f t="shared" si="48"/>
        <v>-1.2143836805269981E-2</v>
      </c>
      <c r="BQ91" s="1">
        <f t="shared" si="61"/>
        <v>1.2143836805269981E-2</v>
      </c>
      <c r="BR91" s="28">
        <f t="shared" si="62"/>
        <v>1.4747277235302981E-4</v>
      </c>
      <c r="BS91" s="30">
        <f t="shared" si="49"/>
        <v>1.4420145674091082E-2</v>
      </c>
      <c r="BT91" s="30">
        <f t="shared" si="50"/>
        <v>-1.4420145674091082E-2</v>
      </c>
      <c r="BW91" s="7">
        <f t="shared" si="51"/>
        <v>8.4780999999999995E-2</v>
      </c>
      <c r="BX91" s="1">
        <f t="shared" si="63"/>
        <v>8.4780999999999995E-2</v>
      </c>
      <c r="BY91" s="36">
        <f t="shared" si="64"/>
        <v>7.1878179609999992E-3</v>
      </c>
      <c r="BZ91" s="30">
        <f t="shared" si="52"/>
        <v>3.6514904908608294E-2</v>
      </c>
      <c r="CA91" s="30">
        <f t="shared" si="53"/>
        <v>3.6514904908608294E-2</v>
      </c>
    </row>
    <row r="92" spans="18:79" x14ac:dyDescent="0.15">
      <c r="R92" s="17">
        <v>5</v>
      </c>
      <c r="S92" s="17">
        <v>3</v>
      </c>
      <c r="T92" s="18">
        <v>0.125</v>
      </c>
      <c r="U92" s="9">
        <v>2.2800000000000002</v>
      </c>
      <c r="V92" s="9">
        <v>1.44</v>
      </c>
      <c r="W92" s="10">
        <v>4.1052999999999997</v>
      </c>
      <c r="X92" s="9">
        <v>1.3460000000000001</v>
      </c>
      <c r="Y92" s="33">
        <v>2.1945000000000001</v>
      </c>
      <c r="AA92" s="1">
        <v>2.1602800358149601</v>
      </c>
      <c r="AB92" s="1">
        <v>1.43978999036583</v>
      </c>
      <c r="AC92" s="1">
        <v>3.8815021736268598</v>
      </c>
      <c r="AD92" s="1">
        <v>1.29995050044702</v>
      </c>
      <c r="AE92" s="33">
        <v>2.1797870000000001</v>
      </c>
      <c r="AU92" s="7">
        <f t="shared" si="40"/>
        <v>0.11971996418504016</v>
      </c>
      <c r="AV92" s="1">
        <f t="shared" si="54"/>
        <v>0.11971996418504016</v>
      </c>
      <c r="AW92" s="28">
        <f t="shared" si="55"/>
        <v>1.43328698244673E-2</v>
      </c>
      <c r="AX92" s="30">
        <f t="shared" si="41"/>
        <v>5.5418724517294404E-2</v>
      </c>
      <c r="AY92" s="30">
        <f t="shared" si="42"/>
        <v>5.5418724517294404E-2</v>
      </c>
      <c r="BB92" s="7">
        <f t="shared" si="43"/>
        <v>2.1000963416994978E-4</v>
      </c>
      <c r="BC92" s="1">
        <f t="shared" si="56"/>
        <v>2.1000963416994978E-4</v>
      </c>
      <c r="BD92" s="28">
        <f t="shared" si="57"/>
        <v>4.4104046444196138E-8</v>
      </c>
      <c r="BE92" s="30">
        <f t="shared" si="44"/>
        <v>1.4586129614402261E-4</v>
      </c>
      <c r="BF92" s="30">
        <f t="shared" si="45"/>
        <v>1.4586129614402261E-4</v>
      </c>
      <c r="BI92" s="7">
        <f t="shared" si="58"/>
        <v>1.29995050044702</v>
      </c>
      <c r="BJ92" s="1">
        <f t="shared" si="59"/>
        <v>1.29995050044702</v>
      </c>
      <c r="BK92" s="28">
        <f t="shared" si="60"/>
        <v>1.6898713036124577</v>
      </c>
      <c r="BL92" s="30">
        <f t="shared" si="46"/>
        <v>0.33490912597695432</v>
      </c>
      <c r="BM92" s="30">
        <f t="shared" si="47"/>
        <v>0.33490912597695432</v>
      </c>
      <c r="BP92" s="7">
        <f t="shared" si="48"/>
        <v>4.60494995529801E-2</v>
      </c>
      <c r="BQ92" s="1">
        <f t="shared" si="61"/>
        <v>4.60494995529801E-2</v>
      </c>
      <c r="BR92" s="28">
        <f t="shared" si="62"/>
        <v>2.1205564090799145E-3</v>
      </c>
      <c r="BS92" s="30">
        <f t="shared" si="49"/>
        <v>3.5424040790126121E-2</v>
      </c>
      <c r="BT92" s="30">
        <f t="shared" si="50"/>
        <v>3.5424040790126121E-2</v>
      </c>
      <c r="BW92" s="7">
        <f t="shared" si="51"/>
        <v>1.4712999999999976E-2</v>
      </c>
      <c r="BX92" s="1">
        <f t="shared" si="63"/>
        <v>1.4712999999999976E-2</v>
      </c>
      <c r="BY92" s="36">
        <f t="shared" si="64"/>
        <v>2.1647236899999931E-4</v>
      </c>
      <c r="BZ92" s="30">
        <f t="shared" si="52"/>
        <v>6.7497420619537481E-3</v>
      </c>
      <c r="CA92" s="30">
        <f t="shared" si="53"/>
        <v>6.7497420619537481E-3</v>
      </c>
    </row>
    <row r="93" spans="18:79" x14ac:dyDescent="0.15">
      <c r="R93" s="17">
        <v>5</v>
      </c>
      <c r="S93" s="17">
        <v>4</v>
      </c>
      <c r="T93" s="18">
        <v>0.13500000000000001</v>
      </c>
      <c r="U93" s="9">
        <v>2.1100000000000003</v>
      </c>
      <c r="V93" s="9">
        <v>1.3900000000000001</v>
      </c>
      <c r="W93" s="10">
        <v>3.45</v>
      </c>
      <c r="X93" s="9">
        <v>1</v>
      </c>
      <c r="Y93" s="33">
        <v>1.6926000000000001</v>
      </c>
      <c r="AA93" s="1">
        <v>2.2227756746368899</v>
      </c>
      <c r="AB93" s="1">
        <v>1.44176365759879</v>
      </c>
      <c r="AC93" s="1">
        <v>3.5300720392438598</v>
      </c>
      <c r="AD93" s="1">
        <v>1.0500029187148601</v>
      </c>
      <c r="AE93" s="33">
        <v>2.129813</v>
      </c>
      <c r="AU93" s="7">
        <f t="shared" si="40"/>
        <v>-0.11277567463688953</v>
      </c>
      <c r="AV93" s="1">
        <f t="shared" si="54"/>
        <v>0.11277567463688953</v>
      </c>
      <c r="AW93" s="28">
        <f t="shared" si="55"/>
        <v>1.2718352789805569E-2</v>
      </c>
      <c r="AX93" s="30">
        <f t="shared" si="41"/>
        <v>5.0736417499850694E-2</v>
      </c>
      <c r="AY93" s="30">
        <f t="shared" si="42"/>
        <v>-5.0736417499850694E-2</v>
      </c>
      <c r="BB93" s="7">
        <f t="shared" si="43"/>
        <v>-5.1763657598789869E-2</v>
      </c>
      <c r="BC93" s="1">
        <f t="shared" si="56"/>
        <v>5.1763657598789869E-2</v>
      </c>
      <c r="BD93" s="28">
        <f t="shared" si="57"/>
        <v>2.6794762480047561E-3</v>
      </c>
      <c r="BE93" s="30">
        <f t="shared" si="44"/>
        <v>3.5903011791128474E-2</v>
      </c>
      <c r="BF93" s="30">
        <f t="shared" si="45"/>
        <v>-3.5903011791128474E-2</v>
      </c>
      <c r="BI93" s="7">
        <f t="shared" si="58"/>
        <v>1.0500029187148601</v>
      </c>
      <c r="BJ93" s="1">
        <f t="shared" si="59"/>
        <v>1.0500029187148601</v>
      </c>
      <c r="BK93" s="28">
        <f t="shared" si="60"/>
        <v>1.1025061293097251</v>
      </c>
      <c r="BL93" s="30">
        <f t="shared" si="46"/>
        <v>0.29744518158325467</v>
      </c>
      <c r="BM93" s="30">
        <f t="shared" si="47"/>
        <v>0.29744518158325467</v>
      </c>
      <c r="BP93" s="7">
        <f t="shared" si="48"/>
        <v>-5.0002918714860067E-2</v>
      </c>
      <c r="BQ93" s="1">
        <f t="shared" si="61"/>
        <v>5.0002918714860067E-2</v>
      </c>
      <c r="BR93" s="28">
        <f t="shared" si="62"/>
        <v>2.5002918800049031E-3</v>
      </c>
      <c r="BS93" s="30">
        <f t="shared" si="49"/>
        <v>4.7621694972105992E-2</v>
      </c>
      <c r="BT93" s="30">
        <f t="shared" si="50"/>
        <v>-4.7621694972105992E-2</v>
      </c>
      <c r="BW93" s="7">
        <f t="shared" si="51"/>
        <v>-0.43721299999999985</v>
      </c>
      <c r="BX93" s="1">
        <f t="shared" si="63"/>
        <v>0.43721299999999985</v>
      </c>
      <c r="BY93" s="36">
        <f t="shared" si="64"/>
        <v>0.19115520736899988</v>
      </c>
      <c r="BZ93" s="30">
        <f t="shared" si="52"/>
        <v>0.20528234168915294</v>
      </c>
      <c r="CA93" s="30">
        <f t="shared" si="53"/>
        <v>-0.20528234168915294</v>
      </c>
    </row>
    <row r="94" spans="18:79" x14ac:dyDescent="0.15">
      <c r="R94" s="17">
        <v>6</v>
      </c>
      <c r="S94" s="17">
        <v>1</v>
      </c>
      <c r="T94" s="18">
        <v>0.125</v>
      </c>
      <c r="U94" s="9">
        <v>2.5700000000000003</v>
      </c>
      <c r="V94" s="9">
        <v>1.37</v>
      </c>
      <c r="W94" s="10">
        <v>2.2386999999999997</v>
      </c>
      <c r="X94" s="9">
        <v>0.73399999999999999</v>
      </c>
      <c r="Y94" s="33">
        <v>1.7324999999999999</v>
      </c>
      <c r="AA94" s="1">
        <v>2.6218519262945699</v>
      </c>
      <c r="AB94" s="1">
        <v>1.42001426717719</v>
      </c>
      <c r="AC94" s="1">
        <v>2.3566867326757901</v>
      </c>
      <c r="AD94" s="1">
        <v>0.78002625029303496</v>
      </c>
      <c r="AE94" s="33">
        <v>2.1797870000000001</v>
      </c>
      <c r="AU94" s="7">
        <f t="shared" si="40"/>
        <v>-5.1851926294569584E-2</v>
      </c>
      <c r="AV94" s="1">
        <f t="shared" si="54"/>
        <v>5.1851926294569584E-2</v>
      </c>
      <c r="AW94" s="28">
        <f t="shared" si="55"/>
        <v>2.6886222604574767E-3</v>
      </c>
      <c r="AX94" s="30">
        <f t="shared" si="41"/>
        <v>1.9776832465077939E-2</v>
      </c>
      <c r="AY94" s="30">
        <f t="shared" si="42"/>
        <v>-1.9776832465077939E-2</v>
      </c>
      <c r="BB94" s="7">
        <f t="shared" si="43"/>
        <v>-5.0014267177189931E-2</v>
      </c>
      <c r="BC94" s="1">
        <f t="shared" si="56"/>
        <v>5.0014267177189931E-2</v>
      </c>
      <c r="BD94" s="28">
        <f t="shared" si="57"/>
        <v>2.501426921271338E-3</v>
      </c>
      <c r="BE94" s="30">
        <f t="shared" si="44"/>
        <v>3.522096103767465E-2</v>
      </c>
      <c r="BF94" s="30">
        <f t="shared" si="45"/>
        <v>-3.522096103767465E-2</v>
      </c>
      <c r="BI94" s="7">
        <f t="shared" si="58"/>
        <v>0.78002625029303496</v>
      </c>
      <c r="BJ94" s="1">
        <f t="shared" si="59"/>
        <v>0.78002625029303496</v>
      </c>
      <c r="BK94" s="28">
        <f t="shared" si="60"/>
        <v>0.60844095114621244</v>
      </c>
      <c r="BL94" s="30">
        <f t="shared" si="46"/>
        <v>0.33098427528693664</v>
      </c>
      <c r="BM94" s="30">
        <f t="shared" si="47"/>
        <v>0.33098427528693664</v>
      </c>
      <c r="BP94" s="7">
        <f t="shared" si="48"/>
        <v>-4.6026250293034976E-2</v>
      </c>
      <c r="BQ94" s="1">
        <f t="shared" si="61"/>
        <v>4.6026250293034976E-2</v>
      </c>
      <c r="BR94" s="28">
        <f t="shared" si="62"/>
        <v>2.1184157160371022E-3</v>
      </c>
      <c r="BS94" s="30">
        <f t="shared" si="49"/>
        <v>5.9006027394262882E-2</v>
      </c>
      <c r="BT94" s="30">
        <f t="shared" si="50"/>
        <v>-5.9006027394262882E-2</v>
      </c>
      <c r="BW94" s="7">
        <f t="shared" si="51"/>
        <v>-0.44728700000000021</v>
      </c>
      <c r="BX94" s="1">
        <f t="shared" si="63"/>
        <v>0.44728700000000021</v>
      </c>
      <c r="BY94" s="36">
        <f t="shared" si="64"/>
        <v>0.2000656603690002</v>
      </c>
      <c r="BZ94" s="30">
        <f t="shared" si="52"/>
        <v>0.20519757205635239</v>
      </c>
      <c r="CA94" s="30">
        <f t="shared" si="53"/>
        <v>-0.20519757205635239</v>
      </c>
    </row>
    <row r="95" spans="18:79" x14ac:dyDescent="0.15">
      <c r="R95" s="17">
        <v>6</v>
      </c>
      <c r="S95" s="17">
        <v>2</v>
      </c>
      <c r="T95" s="18">
        <v>6.5000000000000002E-2</v>
      </c>
      <c r="U95" s="9">
        <v>2.6399999999999997</v>
      </c>
      <c r="V95" s="9">
        <v>1.5499999999999998</v>
      </c>
      <c r="W95" s="10">
        <v>3.06</v>
      </c>
      <c r="X95" s="9">
        <v>0.84000000000000008</v>
      </c>
      <c r="Y95" s="33">
        <v>1.6926000000000001</v>
      </c>
      <c r="AA95" s="1">
        <v>2.5747898839298702</v>
      </c>
      <c r="AB95" s="1">
        <v>1.4985148401217201</v>
      </c>
      <c r="AC95" s="1">
        <v>3.0503090543075402</v>
      </c>
      <c r="AD95" s="1">
        <v>0.89082263998986999</v>
      </c>
      <c r="AE95" s="33">
        <v>2.663748</v>
      </c>
      <c r="AU95" s="7">
        <f t="shared" si="40"/>
        <v>6.5210116070129498E-2</v>
      </c>
      <c r="AV95" s="1">
        <f t="shared" si="54"/>
        <v>6.5210116070129498E-2</v>
      </c>
      <c r="AW95" s="28">
        <f t="shared" si="55"/>
        <v>4.2523592378797617E-3</v>
      </c>
      <c r="AX95" s="30">
        <f t="shared" si="41"/>
        <v>2.5326383514681243E-2</v>
      </c>
      <c r="AY95" s="30">
        <f t="shared" si="42"/>
        <v>2.5326383514681243E-2</v>
      </c>
      <c r="BB95" s="7">
        <f t="shared" si="43"/>
        <v>5.1485159878279729E-2</v>
      </c>
      <c r="BC95" s="1">
        <f t="shared" si="56"/>
        <v>5.1485159878279729E-2</v>
      </c>
      <c r="BD95" s="28">
        <f t="shared" si="57"/>
        <v>2.6507216876920248E-3</v>
      </c>
      <c r="BE95" s="30">
        <f t="shared" si="44"/>
        <v>3.4357457463749734E-2</v>
      </c>
      <c r="BF95" s="30">
        <f t="shared" si="45"/>
        <v>3.4357457463749734E-2</v>
      </c>
      <c r="BI95" s="7">
        <f t="shared" si="58"/>
        <v>0.89082263998986999</v>
      </c>
      <c r="BJ95" s="1">
        <f t="shared" si="59"/>
        <v>0.89082263998986999</v>
      </c>
      <c r="BK95" s="28">
        <f t="shared" si="60"/>
        <v>0.79356497591852149</v>
      </c>
      <c r="BL95" s="30">
        <f t="shared" si="46"/>
        <v>0.29204340416977792</v>
      </c>
      <c r="BM95" s="30">
        <f t="shared" si="47"/>
        <v>0.29204340416977792</v>
      </c>
      <c r="BP95" s="7">
        <f t="shared" si="48"/>
        <v>-5.0822639989869911E-2</v>
      </c>
      <c r="BQ95" s="1">
        <f t="shared" si="61"/>
        <v>5.0822639989869911E-2</v>
      </c>
      <c r="BR95" s="28">
        <f t="shared" si="62"/>
        <v>2.5829407355399243E-3</v>
      </c>
      <c r="BS95" s="30">
        <f t="shared" si="49"/>
        <v>5.7051356474783627E-2</v>
      </c>
      <c r="BT95" s="30">
        <f t="shared" si="50"/>
        <v>-5.7051356474783627E-2</v>
      </c>
      <c r="BW95" s="7">
        <f t="shared" si="51"/>
        <v>-0.9711479999999999</v>
      </c>
      <c r="BX95" s="1">
        <f t="shared" si="63"/>
        <v>0.9711479999999999</v>
      </c>
      <c r="BY95" s="36">
        <f t="shared" si="64"/>
        <v>0.94312843790399981</v>
      </c>
      <c r="BZ95" s="30">
        <f t="shared" si="52"/>
        <v>0.36457953229810025</v>
      </c>
      <c r="CA95" s="30">
        <f t="shared" si="53"/>
        <v>-0.36457953229810025</v>
      </c>
    </row>
    <row r="96" spans="18:79" x14ac:dyDescent="0.15">
      <c r="R96" s="17">
        <v>6</v>
      </c>
      <c r="S96" s="17">
        <v>3</v>
      </c>
      <c r="T96" s="18">
        <v>5.5E-2</v>
      </c>
      <c r="U96" s="9">
        <v>2.44</v>
      </c>
      <c r="V96" s="9">
        <v>1.3199999999999998</v>
      </c>
      <c r="W96" s="10">
        <v>4.9318499999999998</v>
      </c>
      <c r="X96" s="9">
        <v>1.617</v>
      </c>
      <c r="Y96" s="33">
        <v>1.8857999999999999</v>
      </c>
      <c r="AA96" s="1">
        <v>2.4900001632985602</v>
      </c>
      <c r="AB96" s="1">
        <v>1.3700002078501099</v>
      </c>
      <c r="AC96" s="1">
        <v>4.9804664262042504</v>
      </c>
      <c r="AD96" s="1">
        <v>1.6230892779419499</v>
      </c>
      <c r="AE96" s="33">
        <v>2.8978380000000001</v>
      </c>
      <c r="AU96" s="7">
        <f t="shared" si="40"/>
        <v>-5.0000163298560274E-2</v>
      </c>
      <c r="AV96" s="1">
        <f t="shared" si="54"/>
        <v>5.0000163298560274E-2</v>
      </c>
      <c r="AW96" s="28">
        <f t="shared" si="55"/>
        <v>2.5000163298826939E-3</v>
      </c>
      <c r="AX96" s="30">
        <f t="shared" si="41"/>
        <v>2.0080385549984828E-2</v>
      </c>
      <c r="AY96" s="30">
        <f t="shared" si="42"/>
        <v>-2.0080385549984828E-2</v>
      </c>
      <c r="BB96" s="7">
        <f t="shared" si="43"/>
        <v>-5.0000207850110057E-2</v>
      </c>
      <c r="BC96" s="1">
        <f t="shared" si="56"/>
        <v>5.0000207850110057E-2</v>
      </c>
      <c r="BD96" s="28">
        <f t="shared" si="57"/>
        <v>2.5000207850542073E-3</v>
      </c>
      <c r="BE96" s="30">
        <f t="shared" si="44"/>
        <v>3.6496496543291415E-2</v>
      </c>
      <c r="BF96" s="30">
        <f t="shared" si="45"/>
        <v>-3.6496496543291415E-2</v>
      </c>
      <c r="BI96" s="7">
        <f t="shared" si="58"/>
        <v>1.6230892779419499</v>
      </c>
      <c r="BJ96" s="1">
        <f t="shared" si="59"/>
        <v>1.6230892779419499</v>
      </c>
      <c r="BK96" s="28">
        <f t="shared" si="60"/>
        <v>2.6344188041701204</v>
      </c>
      <c r="BL96" s="30">
        <f t="shared" si="46"/>
        <v>0.32589101884157273</v>
      </c>
      <c r="BM96" s="30">
        <f t="shared" si="47"/>
        <v>0.32589101884157273</v>
      </c>
      <c r="BP96" s="7">
        <f t="shared" si="48"/>
        <v>-6.089277941949911E-3</v>
      </c>
      <c r="BQ96" s="1">
        <f t="shared" si="61"/>
        <v>6.089277941949911E-3</v>
      </c>
      <c r="BR96" s="28">
        <f t="shared" si="62"/>
        <v>3.7079305854317745E-5</v>
      </c>
      <c r="BS96" s="30">
        <f t="shared" si="49"/>
        <v>3.7516592738946644E-3</v>
      </c>
      <c r="BT96" s="30">
        <f t="shared" si="50"/>
        <v>-3.7516592738946644E-3</v>
      </c>
      <c r="BW96" s="7">
        <f t="shared" si="51"/>
        <v>-1.0120380000000002</v>
      </c>
      <c r="BX96" s="1">
        <f t="shared" si="63"/>
        <v>1.0120380000000002</v>
      </c>
      <c r="BY96" s="36">
        <f t="shared" si="64"/>
        <v>1.0242209134440003</v>
      </c>
      <c r="BZ96" s="30">
        <f t="shared" si="52"/>
        <v>0.34923898437386774</v>
      </c>
      <c r="CA96" s="30">
        <f t="shared" si="53"/>
        <v>-0.34923898437386774</v>
      </c>
    </row>
    <row r="97" spans="18:79" x14ac:dyDescent="0.15">
      <c r="R97" s="17">
        <v>6</v>
      </c>
      <c r="S97" s="17">
        <v>4</v>
      </c>
      <c r="T97" s="18">
        <v>8.5000000000000006E-2</v>
      </c>
      <c r="U97" s="9">
        <v>2.5700000000000003</v>
      </c>
      <c r="V97" s="9">
        <v>1.9900000000000002</v>
      </c>
      <c r="W97" s="10">
        <v>3.68</v>
      </c>
      <c r="X97" s="9">
        <v>1.6</v>
      </c>
      <c r="Y97" s="33">
        <v>1.6926000000000001</v>
      </c>
      <c r="AA97" s="1">
        <v>2.2968261072846001</v>
      </c>
      <c r="AB97" s="1">
        <v>1.5085651074338999</v>
      </c>
      <c r="AC97" s="1">
        <v>3.4787337456887699</v>
      </c>
      <c r="AD97" s="1">
        <v>0.99286154319790998</v>
      </c>
      <c r="AE97" s="33">
        <v>2.6558570000000001</v>
      </c>
      <c r="AU97" s="7">
        <f t="shared" si="40"/>
        <v>0.27317389271540016</v>
      </c>
      <c r="AV97" s="1">
        <f t="shared" si="54"/>
        <v>0.27317389271540016</v>
      </c>
      <c r="AW97" s="28">
        <f t="shared" si="55"/>
        <v>7.4623975661284953E-2</v>
      </c>
      <c r="AX97" s="30">
        <f t="shared" si="41"/>
        <v>0.1189353829830667</v>
      </c>
      <c r="AY97" s="30">
        <f t="shared" si="42"/>
        <v>0.1189353829830667</v>
      </c>
      <c r="BB97" s="7">
        <f t="shared" si="43"/>
        <v>0.48143489256610028</v>
      </c>
      <c r="BC97" s="1">
        <f t="shared" si="56"/>
        <v>0.48143489256610028</v>
      </c>
      <c r="BD97" s="28">
        <f t="shared" si="57"/>
        <v>0.23177955578013251</v>
      </c>
      <c r="BE97" s="30">
        <f t="shared" si="44"/>
        <v>0.31913431524677838</v>
      </c>
      <c r="BF97" s="30">
        <f t="shared" si="45"/>
        <v>0.31913431524677838</v>
      </c>
      <c r="BI97" s="7">
        <f t="shared" si="58"/>
        <v>0.99286154319790998</v>
      </c>
      <c r="BJ97" s="1">
        <f t="shared" si="59"/>
        <v>0.99286154319790998</v>
      </c>
      <c r="BK97" s="28">
        <f t="shared" si="60"/>
        <v>0.98577404396133528</v>
      </c>
      <c r="BL97" s="30">
        <f t="shared" si="46"/>
        <v>0.28540889179241535</v>
      </c>
      <c r="BM97" s="30">
        <f t="shared" si="47"/>
        <v>0.28540889179241535</v>
      </c>
      <c r="BP97" s="7">
        <f t="shared" si="48"/>
        <v>0.60713845680209011</v>
      </c>
      <c r="BQ97" s="1">
        <f t="shared" si="61"/>
        <v>0.60713845680209011</v>
      </c>
      <c r="BR97" s="28">
        <f t="shared" si="62"/>
        <v>0.36861710572802342</v>
      </c>
      <c r="BS97" s="30">
        <f t="shared" si="49"/>
        <v>0.61150364918612565</v>
      </c>
      <c r="BT97" s="30">
        <f t="shared" si="50"/>
        <v>0.61150364918612565</v>
      </c>
      <c r="BW97" s="7">
        <f t="shared" si="51"/>
        <v>-0.96325700000000003</v>
      </c>
      <c r="BX97" s="1">
        <f t="shared" si="63"/>
        <v>0.96325700000000003</v>
      </c>
      <c r="BY97" s="36">
        <f t="shared" si="64"/>
        <v>0.92786404804900002</v>
      </c>
      <c r="BZ97" s="30">
        <f t="shared" si="52"/>
        <v>0.36269159069934864</v>
      </c>
      <c r="CA97" s="30">
        <f t="shared" si="53"/>
        <v>-0.36269159069934864</v>
      </c>
    </row>
    <row r="98" spans="18:79" x14ac:dyDescent="0.15">
      <c r="R98" s="17">
        <v>1</v>
      </c>
      <c r="S98" s="17">
        <v>1</v>
      </c>
      <c r="T98" s="18">
        <v>4.5000000000000005E-2</v>
      </c>
      <c r="U98" s="9">
        <v>2.15</v>
      </c>
      <c r="V98" s="9">
        <v>1.2429999999999999</v>
      </c>
      <c r="W98" s="10">
        <v>3.6020499999999998</v>
      </c>
      <c r="X98" s="9">
        <v>1.181</v>
      </c>
      <c r="Y98" s="33">
        <v>2.3772000000000002</v>
      </c>
      <c r="AA98" s="1">
        <v>2.0993681128385</v>
      </c>
      <c r="AB98" s="1">
        <v>1.1891439304770199</v>
      </c>
      <c r="AC98" s="1">
        <v>3.6506746551767</v>
      </c>
      <c r="AD98" s="1">
        <v>1.17906504650119</v>
      </c>
      <c r="AE98" s="33">
        <v>2.9294009999999999</v>
      </c>
      <c r="AU98" s="7">
        <f t="shared" ref="AU98:AU129" si="65">U98-AA98</f>
        <v>5.0631887161499911E-2</v>
      </c>
      <c r="AV98" s="1">
        <f t="shared" si="54"/>
        <v>5.0631887161499911E-2</v>
      </c>
      <c r="AW98" s="28">
        <f t="shared" si="55"/>
        <v>2.5635879975348594E-3</v>
      </c>
      <c r="AX98" s="30">
        <f t="shared" ref="AX98:AX129" si="66">AV98/AA98</f>
        <v>2.4117679435000029E-2</v>
      </c>
      <c r="AY98" s="30">
        <f t="shared" ref="AY98:AY129" si="67">AU98/AA98</f>
        <v>2.4117679435000029E-2</v>
      </c>
      <c r="BB98" s="7">
        <f t="shared" ref="BB98:BB129" si="68">V98-AB98</f>
        <v>5.3856069522979944E-2</v>
      </c>
      <c r="BC98" s="1">
        <f t="shared" si="56"/>
        <v>5.3856069522979944E-2</v>
      </c>
      <c r="BD98" s="28">
        <f t="shared" si="57"/>
        <v>2.9004762244640493E-3</v>
      </c>
      <c r="BE98" s="30">
        <f t="shared" ref="BE98:BE129" si="69">BC98/AB98</f>
        <v>4.5289782121980655E-2</v>
      </c>
      <c r="BF98" s="30">
        <f t="shared" ref="BF98:BF129" si="70">BB98/AB98</f>
        <v>4.5289782121980655E-2</v>
      </c>
      <c r="BI98" s="7">
        <f t="shared" si="58"/>
        <v>1.17906504650119</v>
      </c>
      <c r="BJ98" s="1">
        <f t="shared" si="59"/>
        <v>1.17906504650119</v>
      </c>
      <c r="BK98" s="28">
        <f t="shared" si="60"/>
        <v>1.3901943838808535</v>
      </c>
      <c r="BL98" s="30">
        <f t="shared" ref="BL98:BL129" si="71">BJ98/AC98</f>
        <v>0.32297182243541256</v>
      </c>
      <c r="BM98" s="30">
        <f t="shared" ref="BM98:BM129" si="72">BI98/AC98</f>
        <v>0.32297182243541256</v>
      </c>
      <c r="BP98" s="7">
        <f t="shared" ref="BP98:BP129" si="73">X98-AD98</f>
        <v>1.9349534988100103E-3</v>
      </c>
      <c r="BQ98" s="1">
        <f t="shared" si="61"/>
        <v>1.9349534988100103E-3</v>
      </c>
      <c r="BR98" s="28">
        <f t="shared" si="62"/>
        <v>3.7440450425571005E-6</v>
      </c>
      <c r="BS98" s="30">
        <f t="shared" ref="BS98:BS129" si="74">BQ98/AD98</f>
        <v>1.6410913923297762E-3</v>
      </c>
      <c r="BT98" s="30">
        <f t="shared" ref="BT98:BT129" si="75">BP98/AD98</f>
        <v>1.6410913923297762E-3</v>
      </c>
      <c r="BW98" s="7">
        <f t="shared" ref="BW98:BW129" si="76">Y98-AE98</f>
        <v>-0.55220099999999972</v>
      </c>
      <c r="BX98" s="1">
        <f t="shared" si="63"/>
        <v>0.55220099999999972</v>
      </c>
      <c r="BY98" s="36">
        <f t="shared" si="64"/>
        <v>0.30492594440099968</v>
      </c>
      <c r="BZ98" s="30">
        <f t="shared" ref="BZ98:BZ129" si="77">BX98/AE98</f>
        <v>0.18850304208949192</v>
      </c>
      <c r="CA98" s="30">
        <f t="shared" ref="CA98:CA129" si="78">BW98/AE98</f>
        <v>-0.18850304208949192</v>
      </c>
    </row>
    <row r="99" spans="18:79" x14ac:dyDescent="0.15">
      <c r="R99" s="17">
        <v>1</v>
      </c>
      <c r="S99" s="17">
        <v>2</v>
      </c>
      <c r="T99" s="18">
        <v>5.5E-2</v>
      </c>
      <c r="U99" s="9">
        <v>2.71</v>
      </c>
      <c r="V99" s="9">
        <v>1.3275999999999999</v>
      </c>
      <c r="W99" s="10">
        <v>2.96</v>
      </c>
      <c r="X99" s="9">
        <v>1.2</v>
      </c>
      <c r="Y99" s="33">
        <v>2.1777000000000002</v>
      </c>
      <c r="AA99" s="1">
        <v>2.3870309767502702</v>
      </c>
      <c r="AB99" s="1">
        <v>1.2798778235918999</v>
      </c>
      <c r="AC99" s="1">
        <v>2.86945763481926</v>
      </c>
      <c r="AD99" s="1">
        <v>0.80957824547528001</v>
      </c>
      <c r="AE99" s="33">
        <v>2.745943</v>
      </c>
      <c r="AU99" s="7">
        <f t="shared" si="65"/>
        <v>0.32296902324972976</v>
      </c>
      <c r="AV99" s="1">
        <f t="shared" si="54"/>
        <v>0.32296902324972976</v>
      </c>
      <c r="AW99" s="28">
        <f t="shared" si="55"/>
        <v>0.10430898997888448</v>
      </c>
      <c r="AX99" s="30">
        <f t="shared" si="66"/>
        <v>0.13530156348847358</v>
      </c>
      <c r="AY99" s="30">
        <f t="shared" si="67"/>
        <v>0.13530156348847358</v>
      </c>
      <c r="BB99" s="7">
        <f t="shared" si="68"/>
        <v>4.7722176408099948E-2</v>
      </c>
      <c r="BC99" s="1">
        <f t="shared" si="56"/>
        <v>4.7722176408099948E-2</v>
      </c>
      <c r="BD99" s="28">
        <f t="shared" si="57"/>
        <v>2.2774061211258113E-3</v>
      </c>
      <c r="BE99" s="30">
        <f t="shared" si="69"/>
        <v>3.7286509328031438E-2</v>
      </c>
      <c r="BF99" s="30">
        <f t="shared" si="70"/>
        <v>3.7286509328031438E-2</v>
      </c>
      <c r="BI99" s="7">
        <f t="shared" ref="BI99:BI130" si="79">AD99-AJ99</f>
        <v>0.80957824547528001</v>
      </c>
      <c r="BJ99" s="1">
        <f t="shared" si="59"/>
        <v>0.80957824547528001</v>
      </c>
      <c r="BK99" s="28">
        <f t="shared" si="60"/>
        <v>0.65541693554683278</v>
      </c>
      <c r="BL99" s="30">
        <f t="shared" si="71"/>
        <v>0.28213632975496894</v>
      </c>
      <c r="BM99" s="30">
        <f t="shared" si="72"/>
        <v>0.28213632975496894</v>
      </c>
      <c r="BP99" s="7">
        <f t="shared" si="73"/>
        <v>0.39042175452471994</v>
      </c>
      <c r="BQ99" s="1">
        <f t="shared" si="61"/>
        <v>0.39042175452471994</v>
      </c>
      <c r="BR99" s="28">
        <f t="shared" si="62"/>
        <v>0.15242914640616068</v>
      </c>
      <c r="BS99" s="30">
        <f t="shared" si="74"/>
        <v>0.48225326792904943</v>
      </c>
      <c r="BT99" s="30">
        <f t="shared" si="75"/>
        <v>0.48225326792904943</v>
      </c>
      <c r="BW99" s="7">
        <f t="shared" si="76"/>
        <v>-0.56824299999999983</v>
      </c>
      <c r="BX99" s="1">
        <f t="shared" si="63"/>
        <v>0.56824299999999983</v>
      </c>
      <c r="BY99" s="36">
        <f t="shared" si="64"/>
        <v>0.3229001070489998</v>
      </c>
      <c r="BZ99" s="30">
        <f t="shared" si="77"/>
        <v>0.20693910980672206</v>
      </c>
      <c r="CA99" s="30">
        <f t="shared" si="78"/>
        <v>-0.20693910980672206</v>
      </c>
    </row>
    <row r="100" spans="18:79" x14ac:dyDescent="0.15">
      <c r="R100" s="17">
        <v>1</v>
      </c>
      <c r="S100" s="17">
        <v>3</v>
      </c>
      <c r="T100" s="18">
        <v>0.03</v>
      </c>
      <c r="U100" s="9">
        <v>2.84</v>
      </c>
      <c r="V100" s="9">
        <v>1.0789999999999997</v>
      </c>
      <c r="W100" s="10">
        <v>2.7358500000000001</v>
      </c>
      <c r="X100" s="9">
        <v>0.89700000000000002</v>
      </c>
      <c r="Y100" s="33">
        <v>2.3730000000000002</v>
      </c>
      <c r="AA100" s="1">
        <v>2.2186906851386299</v>
      </c>
      <c r="AB100" s="1">
        <v>1.1300576397265201</v>
      </c>
      <c r="AC100" s="1">
        <v>2.5906851495128098</v>
      </c>
      <c r="AD100" s="1">
        <v>0.84837656403617301</v>
      </c>
      <c r="AE100" s="33">
        <v>3.142449</v>
      </c>
      <c r="AU100" s="7">
        <f t="shared" si="65"/>
        <v>0.62130931486136998</v>
      </c>
      <c r="AV100" s="1">
        <f t="shared" si="54"/>
        <v>0.62130931486136998</v>
      </c>
      <c r="AW100" s="28">
        <f t="shared" si="55"/>
        <v>0.38602526473350496</v>
      </c>
      <c r="AX100" s="30">
        <f t="shared" si="66"/>
        <v>0.28003421974187848</v>
      </c>
      <c r="AY100" s="30">
        <f t="shared" si="67"/>
        <v>0.28003421974187848</v>
      </c>
      <c r="BB100" s="7">
        <f t="shared" si="68"/>
        <v>-5.1057639726520332E-2</v>
      </c>
      <c r="BC100" s="1">
        <f t="shared" si="56"/>
        <v>5.1057639726520332E-2</v>
      </c>
      <c r="BD100" s="28">
        <f t="shared" si="57"/>
        <v>2.6068825744431472E-3</v>
      </c>
      <c r="BE100" s="30">
        <f t="shared" si="69"/>
        <v>4.5181447327657158E-2</v>
      </c>
      <c r="BF100" s="30">
        <f t="shared" si="70"/>
        <v>-4.5181447327657158E-2</v>
      </c>
      <c r="BI100" s="7">
        <f t="shared" si="79"/>
        <v>0.84837656403617301</v>
      </c>
      <c r="BJ100" s="1">
        <f t="shared" si="59"/>
        <v>0.84837656403617301</v>
      </c>
      <c r="BK100" s="28">
        <f t="shared" si="60"/>
        <v>0.71974279440582278</v>
      </c>
      <c r="BL100" s="30">
        <f t="shared" si="71"/>
        <v>0.32747189066788535</v>
      </c>
      <c r="BM100" s="30">
        <f t="shared" si="72"/>
        <v>0.32747189066788535</v>
      </c>
      <c r="BP100" s="7">
        <f t="shared" si="73"/>
        <v>4.8623435963827011E-2</v>
      </c>
      <c r="BQ100" s="1">
        <f t="shared" si="61"/>
        <v>4.8623435963827011E-2</v>
      </c>
      <c r="BR100" s="28">
        <f t="shared" si="62"/>
        <v>2.3642385249283858E-3</v>
      </c>
      <c r="BS100" s="30">
        <f t="shared" si="74"/>
        <v>5.7313506790545678E-2</v>
      </c>
      <c r="BT100" s="30">
        <f t="shared" si="75"/>
        <v>5.7313506790545678E-2</v>
      </c>
      <c r="BW100" s="7">
        <f t="shared" si="76"/>
        <v>-0.76944899999999983</v>
      </c>
      <c r="BX100" s="1">
        <f t="shared" si="63"/>
        <v>0.76944899999999983</v>
      </c>
      <c r="BY100" s="36">
        <f t="shared" si="64"/>
        <v>0.59205176360099976</v>
      </c>
      <c r="BZ100" s="30">
        <f t="shared" si="77"/>
        <v>0.24485647977103203</v>
      </c>
      <c r="CA100" s="30">
        <f t="shared" si="78"/>
        <v>-0.24485647977103203</v>
      </c>
    </row>
    <row r="101" spans="18:79" x14ac:dyDescent="0.15">
      <c r="R101" s="17">
        <v>1</v>
      </c>
      <c r="S101" s="17">
        <v>4</v>
      </c>
      <c r="T101" s="18">
        <v>7.4999999999999997E-2</v>
      </c>
      <c r="U101" s="9">
        <v>2.4500000000000002</v>
      </c>
      <c r="V101" s="9">
        <v>1.2439999999999998</v>
      </c>
      <c r="W101" s="10">
        <v>2.5009999999999999</v>
      </c>
      <c r="X101" s="9">
        <v>0.82000000000000006</v>
      </c>
      <c r="Y101" s="33">
        <v>2.0832000000000002</v>
      </c>
      <c r="AA101" s="1">
        <v>2.3806592178431001</v>
      </c>
      <c r="AB101" s="1">
        <v>1.18992947257787</v>
      </c>
      <c r="AC101" s="1">
        <v>2.4481104911720601</v>
      </c>
      <c r="AD101" s="1">
        <v>0.80201098204120802</v>
      </c>
      <c r="AE101" s="33">
        <v>2.6644060000000001</v>
      </c>
      <c r="AU101" s="7">
        <f t="shared" si="65"/>
        <v>6.9340782156900094E-2</v>
      </c>
      <c r="AV101" s="1">
        <f t="shared" si="54"/>
        <v>6.9340782156900094E-2</v>
      </c>
      <c r="AW101" s="28">
        <f t="shared" si="55"/>
        <v>4.8081440701306741E-3</v>
      </c>
      <c r="AX101" s="30">
        <f t="shared" si="66"/>
        <v>2.9126714834777363E-2</v>
      </c>
      <c r="AY101" s="30">
        <f t="shared" si="67"/>
        <v>2.9126714834777363E-2</v>
      </c>
      <c r="BB101" s="7">
        <f t="shared" si="68"/>
        <v>5.407052742212981E-2</v>
      </c>
      <c r="BC101" s="1">
        <f t="shared" si="56"/>
        <v>5.407052742212981E-2</v>
      </c>
      <c r="BD101" s="28">
        <f t="shared" si="57"/>
        <v>2.923621935707292E-3</v>
      </c>
      <c r="BE101" s="30">
        <f t="shared" si="69"/>
        <v>4.5440111089097672E-2</v>
      </c>
      <c r="BF101" s="30">
        <f t="shared" si="70"/>
        <v>4.5440111089097672E-2</v>
      </c>
      <c r="BI101" s="7">
        <f t="shared" si="79"/>
        <v>0.80201098204120802</v>
      </c>
      <c r="BJ101" s="1">
        <f t="shared" si="59"/>
        <v>0.80201098204120802</v>
      </c>
      <c r="BK101" s="28">
        <f t="shared" si="60"/>
        <v>0.6432216153147029</v>
      </c>
      <c r="BL101" s="30">
        <f t="shared" si="71"/>
        <v>0.32760407871020408</v>
      </c>
      <c r="BM101" s="30">
        <f t="shared" si="72"/>
        <v>0.32760407871020408</v>
      </c>
      <c r="BP101" s="7">
        <f t="shared" si="73"/>
        <v>1.7989017958792042E-2</v>
      </c>
      <c r="BQ101" s="1">
        <f t="shared" si="61"/>
        <v>1.7989017958792042E-2</v>
      </c>
      <c r="BR101" s="28">
        <f t="shared" si="62"/>
        <v>3.2360476712174261E-4</v>
      </c>
      <c r="BS101" s="30">
        <f t="shared" si="74"/>
        <v>2.242988981648103E-2</v>
      </c>
      <c r="BT101" s="30">
        <f t="shared" si="75"/>
        <v>2.242988981648103E-2</v>
      </c>
      <c r="BW101" s="7">
        <f t="shared" si="76"/>
        <v>-0.58120599999999989</v>
      </c>
      <c r="BX101" s="1">
        <f t="shared" si="63"/>
        <v>0.58120599999999989</v>
      </c>
      <c r="BY101" s="36">
        <f t="shared" si="64"/>
        <v>0.3378004144359999</v>
      </c>
      <c r="BZ101" s="30">
        <f t="shared" si="77"/>
        <v>0.21813717579077657</v>
      </c>
      <c r="CA101" s="30">
        <f t="shared" si="78"/>
        <v>-0.21813717579077657</v>
      </c>
    </row>
    <row r="102" spans="18:79" x14ac:dyDescent="0.15">
      <c r="R102" s="17">
        <v>2</v>
      </c>
      <c r="S102" s="17">
        <v>1</v>
      </c>
      <c r="T102" s="18">
        <v>9.5000000000000001E-2</v>
      </c>
      <c r="U102" s="9">
        <v>2.37</v>
      </c>
      <c r="V102" s="9">
        <v>1.282</v>
      </c>
      <c r="W102" s="10">
        <v>5.4778000000000002</v>
      </c>
      <c r="X102" s="9">
        <v>1.796</v>
      </c>
      <c r="Y102" s="33">
        <v>2.0223</v>
      </c>
      <c r="AA102" s="1">
        <v>2.3193311741456499</v>
      </c>
      <c r="AB102" s="1">
        <v>1.33046585827519</v>
      </c>
      <c r="AC102" s="1">
        <v>5.5043917212687701</v>
      </c>
      <c r="AD102" s="1">
        <v>1.8516510841738001</v>
      </c>
      <c r="AE102" s="33">
        <v>2.5552510000000002</v>
      </c>
      <c r="AU102" s="7">
        <f t="shared" si="65"/>
        <v>5.0668825854350175E-2</v>
      </c>
      <c r="AV102" s="1">
        <f t="shared" si="54"/>
        <v>5.0668825854350175E-2</v>
      </c>
      <c r="AW102" s="28">
        <f t="shared" si="55"/>
        <v>2.5673299134584648E-3</v>
      </c>
      <c r="AX102" s="30">
        <f t="shared" si="66"/>
        <v>2.1846309151177849E-2</v>
      </c>
      <c r="AY102" s="30">
        <f t="shared" si="67"/>
        <v>2.1846309151177849E-2</v>
      </c>
      <c r="BB102" s="7">
        <f t="shared" si="68"/>
        <v>-4.846585827519001E-2</v>
      </c>
      <c r="BC102" s="1">
        <f t="shared" si="56"/>
        <v>4.846585827519001E-2</v>
      </c>
      <c r="BD102" s="28">
        <f t="shared" si="57"/>
        <v>2.3489394183508041E-3</v>
      </c>
      <c r="BE102" s="30">
        <f t="shared" si="69"/>
        <v>3.6427735423456058E-2</v>
      </c>
      <c r="BF102" s="30">
        <f t="shared" si="70"/>
        <v>-3.6427735423456058E-2</v>
      </c>
      <c r="BI102" s="7">
        <f t="shared" si="79"/>
        <v>1.8516510841738001</v>
      </c>
      <c r="BJ102" s="1">
        <f t="shared" si="59"/>
        <v>1.8516510841738001</v>
      </c>
      <c r="BK102" s="28">
        <f t="shared" si="60"/>
        <v>3.4286117375220093</v>
      </c>
      <c r="BL102" s="30">
        <f t="shared" si="71"/>
        <v>0.33639522365733665</v>
      </c>
      <c r="BM102" s="30">
        <f t="shared" si="72"/>
        <v>0.33639522365733665</v>
      </c>
      <c r="BP102" s="7">
        <f t="shared" si="73"/>
        <v>-5.5651084173800047E-2</v>
      </c>
      <c r="BQ102" s="1">
        <f t="shared" si="61"/>
        <v>5.5651084173800047E-2</v>
      </c>
      <c r="BR102" s="28">
        <f t="shared" si="62"/>
        <v>3.0970431697193782E-3</v>
      </c>
      <c r="BS102" s="30">
        <f t="shared" si="74"/>
        <v>3.0054843836106064E-2</v>
      </c>
      <c r="BT102" s="30">
        <f t="shared" si="75"/>
        <v>-3.0054843836106064E-2</v>
      </c>
      <c r="BW102" s="7">
        <f t="shared" si="76"/>
        <v>-0.53295100000000017</v>
      </c>
      <c r="BX102" s="1">
        <f t="shared" si="63"/>
        <v>0.53295100000000017</v>
      </c>
      <c r="BY102" s="36">
        <f t="shared" si="64"/>
        <v>0.28403676840100017</v>
      </c>
      <c r="BZ102" s="30">
        <f t="shared" si="77"/>
        <v>0.2085708996885238</v>
      </c>
      <c r="CA102" s="30">
        <f t="shared" si="78"/>
        <v>-0.2085708996885238</v>
      </c>
    </row>
    <row r="103" spans="18:79" x14ac:dyDescent="0.15">
      <c r="R103" s="17">
        <v>2</v>
      </c>
      <c r="S103" s="17">
        <v>2</v>
      </c>
      <c r="T103" s="18">
        <v>0.12499999999999997</v>
      </c>
      <c r="U103" s="9">
        <v>2.17</v>
      </c>
      <c r="V103" s="9">
        <v>1.4470000000000001</v>
      </c>
      <c r="W103" s="10">
        <v>3.47</v>
      </c>
      <c r="X103" s="9">
        <v>1.3</v>
      </c>
      <c r="Y103" s="33">
        <v>2.6648999999999998</v>
      </c>
      <c r="AA103" s="1">
        <v>2.2269805232772</v>
      </c>
      <c r="AB103" s="1">
        <v>1.40560906498357</v>
      </c>
      <c r="AC103" s="1">
        <v>3.41445682576179</v>
      </c>
      <c r="AD103" s="1">
        <v>1.2102607522325599</v>
      </c>
      <c r="AE103" s="33">
        <v>2.2948590000000002</v>
      </c>
      <c r="AU103" s="7">
        <f t="shared" si="65"/>
        <v>-5.6980523277200046E-2</v>
      </c>
      <c r="AV103" s="1">
        <f t="shared" si="54"/>
        <v>5.6980523277200046E-2</v>
      </c>
      <c r="AW103" s="28">
        <f t="shared" si="55"/>
        <v>3.2467800329435362E-3</v>
      </c>
      <c r="AX103" s="30">
        <f t="shared" si="66"/>
        <v>2.5586448862762453E-2</v>
      </c>
      <c r="AY103" s="30">
        <f t="shared" si="67"/>
        <v>-2.5586448862762453E-2</v>
      </c>
      <c r="BB103" s="7">
        <f t="shared" si="68"/>
        <v>4.1390935016430097E-2</v>
      </c>
      <c r="BC103" s="1">
        <f t="shared" si="56"/>
        <v>4.1390935016430097E-2</v>
      </c>
      <c r="BD103" s="28">
        <f t="shared" si="57"/>
        <v>1.7132095015343391E-3</v>
      </c>
      <c r="BE103" s="30">
        <f t="shared" si="69"/>
        <v>2.9446975014289563E-2</v>
      </c>
      <c r="BF103" s="30">
        <f t="shared" si="70"/>
        <v>2.9446975014289563E-2</v>
      </c>
      <c r="BI103" s="7">
        <f t="shared" si="79"/>
        <v>1.2102607522325599</v>
      </c>
      <c r="BJ103" s="1">
        <f t="shared" si="59"/>
        <v>1.2102607522325599</v>
      </c>
      <c r="BK103" s="28">
        <f t="shared" si="60"/>
        <v>1.4647310883945217</v>
      </c>
      <c r="BL103" s="30">
        <f t="shared" si="71"/>
        <v>0.35445191255641134</v>
      </c>
      <c r="BM103" s="30">
        <f t="shared" si="72"/>
        <v>0.35445191255641134</v>
      </c>
      <c r="BP103" s="7">
        <f t="shared" si="73"/>
        <v>8.9739247767440133E-2</v>
      </c>
      <c r="BQ103" s="1">
        <f t="shared" si="61"/>
        <v>8.9739247767440133E-2</v>
      </c>
      <c r="BR103" s="28">
        <f t="shared" si="62"/>
        <v>8.0531325898660095E-3</v>
      </c>
      <c r="BS103" s="30">
        <f t="shared" si="74"/>
        <v>7.4148688703569665E-2</v>
      </c>
      <c r="BT103" s="30">
        <f t="shared" si="75"/>
        <v>7.4148688703569665E-2</v>
      </c>
      <c r="BW103" s="7">
        <f t="shared" si="76"/>
        <v>0.37004099999999962</v>
      </c>
      <c r="BX103" s="1">
        <f t="shared" si="63"/>
        <v>0.37004099999999962</v>
      </c>
      <c r="BY103" s="36">
        <f t="shared" si="64"/>
        <v>0.13693034168099971</v>
      </c>
      <c r="BZ103" s="30">
        <f t="shared" si="77"/>
        <v>0.16124781522524895</v>
      </c>
      <c r="CA103" s="30">
        <f t="shared" si="78"/>
        <v>0.16124781522524895</v>
      </c>
    </row>
    <row r="104" spans="18:79" x14ac:dyDescent="0.15">
      <c r="R104" s="17">
        <v>2</v>
      </c>
      <c r="S104" s="17">
        <v>3</v>
      </c>
      <c r="T104" s="18">
        <v>0.12499999999999997</v>
      </c>
      <c r="U104" s="9">
        <v>2.31</v>
      </c>
      <c r="V104" s="9">
        <v>1.4319999999999999</v>
      </c>
      <c r="W104" s="10">
        <v>3.82775</v>
      </c>
      <c r="X104" s="9">
        <v>1.2550000000000001</v>
      </c>
      <c r="Y104" s="33">
        <v>2.3624999999999998</v>
      </c>
      <c r="AA104" s="1">
        <v>2.2592672560539002</v>
      </c>
      <c r="AB104" s="1">
        <v>1.3789762955089999</v>
      </c>
      <c r="AC104" s="1">
        <v>3.9196831380767101</v>
      </c>
      <c r="AD104" s="1">
        <v>1.3104885441338701</v>
      </c>
      <c r="AE104" s="33">
        <v>2.267242</v>
      </c>
      <c r="AU104" s="7">
        <f t="shared" si="65"/>
        <v>5.0732743946099834E-2</v>
      </c>
      <c r="AV104" s="1">
        <f t="shared" si="54"/>
        <v>5.0732743946099834E-2</v>
      </c>
      <c r="AW104" s="28">
        <f t="shared" si="55"/>
        <v>2.5738113083005293E-3</v>
      </c>
      <c r="AX104" s="30">
        <f t="shared" si="66"/>
        <v>2.2455397346266625E-2</v>
      </c>
      <c r="AY104" s="30">
        <f t="shared" si="67"/>
        <v>2.2455397346266625E-2</v>
      </c>
      <c r="BB104" s="7">
        <f t="shared" si="68"/>
        <v>5.3023704491000023E-2</v>
      </c>
      <c r="BC104" s="1">
        <f t="shared" si="56"/>
        <v>5.3023704491000023E-2</v>
      </c>
      <c r="BD104" s="28">
        <f t="shared" si="57"/>
        <v>2.8115132379488961E-3</v>
      </c>
      <c r="BE104" s="30">
        <f t="shared" si="69"/>
        <v>3.8451498161125544E-2</v>
      </c>
      <c r="BF104" s="30">
        <f t="shared" si="70"/>
        <v>3.8451498161125544E-2</v>
      </c>
      <c r="BI104" s="7">
        <f t="shared" si="79"/>
        <v>1.3104885441338701</v>
      </c>
      <c r="BJ104" s="1">
        <f t="shared" si="59"/>
        <v>1.3104885441338701</v>
      </c>
      <c r="BK104" s="28">
        <f t="shared" si="60"/>
        <v>1.7173802243061103</v>
      </c>
      <c r="BL104" s="30">
        <f t="shared" si="71"/>
        <v>0.33433532710934738</v>
      </c>
      <c r="BM104" s="30">
        <f t="shared" si="72"/>
        <v>0.33433532710934738</v>
      </c>
      <c r="BP104" s="7">
        <f t="shared" si="73"/>
        <v>-5.5488544133869944E-2</v>
      </c>
      <c r="BQ104" s="1">
        <f t="shared" si="61"/>
        <v>5.5488544133869944E-2</v>
      </c>
      <c r="BR104" s="28">
        <f t="shared" si="62"/>
        <v>3.0789785300964325E-3</v>
      </c>
      <c r="BS104" s="30">
        <f t="shared" si="74"/>
        <v>4.2341876533185198E-2</v>
      </c>
      <c r="BT104" s="30">
        <f t="shared" si="75"/>
        <v>-4.2341876533185198E-2</v>
      </c>
      <c r="BW104" s="7">
        <f t="shared" si="76"/>
        <v>9.5257999999999843E-2</v>
      </c>
      <c r="BX104" s="1">
        <f t="shared" si="63"/>
        <v>9.5257999999999843E-2</v>
      </c>
      <c r="BY104" s="36">
        <f t="shared" si="64"/>
        <v>9.0740865639999703E-3</v>
      </c>
      <c r="BZ104" s="30">
        <f t="shared" si="77"/>
        <v>4.2014923859032181E-2</v>
      </c>
      <c r="CA104" s="30">
        <f t="shared" si="78"/>
        <v>4.2014923859032181E-2</v>
      </c>
    </row>
    <row r="105" spans="18:79" x14ac:dyDescent="0.15">
      <c r="R105" s="17">
        <v>2</v>
      </c>
      <c r="S105" s="17">
        <v>4</v>
      </c>
      <c r="T105" s="18">
        <v>9.5000000000000001E-2</v>
      </c>
      <c r="U105" s="9">
        <v>2.120000000000001</v>
      </c>
      <c r="V105" s="9">
        <v>1.2439999999999998</v>
      </c>
      <c r="W105" s="10">
        <v>2.94</v>
      </c>
      <c r="X105" s="9">
        <v>0.8</v>
      </c>
      <c r="Y105" s="33">
        <v>2.4380999999999999</v>
      </c>
      <c r="AA105" s="1">
        <v>2.1715732913458599</v>
      </c>
      <c r="AB105" s="1">
        <v>1.2902452825079</v>
      </c>
      <c r="AC105" s="1">
        <v>2.8896830336212602</v>
      </c>
      <c r="AD105" s="1">
        <v>0.85146438650584</v>
      </c>
      <c r="AE105" s="33">
        <v>2.4908109999999999</v>
      </c>
      <c r="AU105" s="7">
        <f t="shared" si="65"/>
        <v>-5.1573291345858863E-2</v>
      </c>
      <c r="AV105" s="1">
        <f t="shared" si="54"/>
        <v>5.1573291345858863E-2</v>
      </c>
      <c r="AW105" s="28">
        <f t="shared" si="55"/>
        <v>2.6598043802448408E-3</v>
      </c>
      <c r="AX105" s="30">
        <f t="shared" si="66"/>
        <v>2.3749275030867444E-2</v>
      </c>
      <c r="AY105" s="30">
        <f t="shared" si="67"/>
        <v>-2.3749275030867444E-2</v>
      </c>
      <c r="BB105" s="7">
        <f t="shared" si="68"/>
        <v>-4.6245282507900276E-2</v>
      </c>
      <c r="BC105" s="1">
        <f t="shared" si="56"/>
        <v>4.6245282507900276E-2</v>
      </c>
      <c r="BD105" s="28">
        <f t="shared" si="57"/>
        <v>2.1386261542355074E-3</v>
      </c>
      <c r="BE105" s="30">
        <f t="shared" si="69"/>
        <v>3.58422411109394E-2</v>
      </c>
      <c r="BF105" s="30">
        <f t="shared" si="70"/>
        <v>-3.58422411109394E-2</v>
      </c>
      <c r="BI105" s="7">
        <f t="shared" si="79"/>
        <v>0.85146438650584</v>
      </c>
      <c r="BJ105" s="1">
        <f t="shared" si="59"/>
        <v>0.85146438650584</v>
      </c>
      <c r="BK105" s="28">
        <f t="shared" si="60"/>
        <v>0.72499160148776653</v>
      </c>
      <c r="BL105" s="30">
        <f t="shared" si="71"/>
        <v>0.29465667223675102</v>
      </c>
      <c r="BM105" s="30">
        <f t="shared" si="72"/>
        <v>0.29465667223675102</v>
      </c>
      <c r="BP105" s="7">
        <f t="shared" si="73"/>
        <v>-5.1464386505839954E-2</v>
      </c>
      <c r="BQ105" s="1">
        <f t="shared" si="61"/>
        <v>5.1464386505839954E-2</v>
      </c>
      <c r="BR105" s="28">
        <f t="shared" si="62"/>
        <v>2.6485830784224815E-3</v>
      </c>
      <c r="BS105" s="30">
        <f t="shared" si="74"/>
        <v>6.0442206769251612E-2</v>
      </c>
      <c r="BT105" s="30">
        <f t="shared" si="75"/>
        <v>-6.0442206769251612E-2</v>
      </c>
      <c r="BW105" s="7">
        <f t="shared" si="76"/>
        <v>-5.2710999999999952E-2</v>
      </c>
      <c r="BX105" s="1">
        <f t="shared" si="63"/>
        <v>5.2710999999999952E-2</v>
      </c>
      <c r="BY105" s="36">
        <f t="shared" si="64"/>
        <v>2.778449520999995E-3</v>
      </c>
      <c r="BZ105" s="30">
        <f t="shared" si="77"/>
        <v>2.1162183722490367E-2</v>
      </c>
      <c r="CA105" s="30">
        <f t="shared" si="78"/>
        <v>-2.1162183722490367E-2</v>
      </c>
    </row>
    <row r="106" spans="18:79" x14ac:dyDescent="0.15">
      <c r="R106" s="17">
        <v>3</v>
      </c>
      <c r="S106" s="17">
        <v>1</v>
      </c>
      <c r="T106" s="18">
        <v>0.13500000000000001</v>
      </c>
      <c r="U106" s="9">
        <v>2.84</v>
      </c>
      <c r="V106" s="9">
        <v>1.1349999999999998</v>
      </c>
      <c r="W106" s="10">
        <v>2.6047000000000002</v>
      </c>
      <c r="X106" s="9">
        <v>0.85400000000000009</v>
      </c>
      <c r="Y106" s="33">
        <v>2.2448999999999999</v>
      </c>
      <c r="AA106" s="1">
        <v>2.4604631365842802</v>
      </c>
      <c r="AB106" s="1">
        <v>1.1417788620846701</v>
      </c>
      <c r="AC106" s="1">
        <v>2.9481620092672101</v>
      </c>
      <c r="AD106" s="1">
        <v>0.92810889399840502</v>
      </c>
      <c r="AE106" s="33">
        <v>2.2218710000000002</v>
      </c>
      <c r="AU106" s="7">
        <f t="shared" si="65"/>
        <v>0.37953686341571968</v>
      </c>
      <c r="AV106" s="1">
        <f t="shared" si="54"/>
        <v>0.37953686341571968</v>
      </c>
      <c r="AW106" s="28">
        <f t="shared" si="55"/>
        <v>0.14404823069144265</v>
      </c>
      <c r="AX106" s="30">
        <f t="shared" si="66"/>
        <v>0.15425423684364112</v>
      </c>
      <c r="AY106" s="30">
        <f t="shared" si="67"/>
        <v>0.15425423684364112</v>
      </c>
      <c r="BB106" s="7">
        <f t="shared" si="68"/>
        <v>-6.7788620846702674E-3</v>
      </c>
      <c r="BC106" s="1">
        <f t="shared" si="56"/>
        <v>6.7788620846702674E-3</v>
      </c>
      <c r="BD106" s="28">
        <f t="shared" si="57"/>
        <v>4.5952971162980123E-5</v>
      </c>
      <c r="BE106" s="30">
        <f t="shared" si="69"/>
        <v>5.9371059578851903E-3</v>
      </c>
      <c r="BF106" s="30">
        <f t="shared" si="70"/>
        <v>-5.9371059578851903E-3</v>
      </c>
      <c r="BI106" s="7">
        <f t="shared" si="79"/>
        <v>0.92810889399840502</v>
      </c>
      <c r="BJ106" s="1">
        <f t="shared" si="59"/>
        <v>0.92810889399840502</v>
      </c>
      <c r="BK106" s="28">
        <f t="shared" si="60"/>
        <v>0.86138611911894258</v>
      </c>
      <c r="BL106" s="30">
        <f t="shared" si="71"/>
        <v>0.3148093256344125</v>
      </c>
      <c r="BM106" s="30">
        <f t="shared" si="72"/>
        <v>0.3148093256344125</v>
      </c>
      <c r="BP106" s="7">
        <f t="shared" si="73"/>
        <v>-7.4108893998404923E-2</v>
      </c>
      <c r="BQ106" s="1">
        <f t="shared" si="61"/>
        <v>7.4108893998404923E-2</v>
      </c>
      <c r="BR106" s="28">
        <f t="shared" si="62"/>
        <v>5.4921281696668177E-3</v>
      </c>
      <c r="BS106" s="30">
        <f t="shared" si="74"/>
        <v>7.9849352244794114E-2</v>
      </c>
      <c r="BT106" s="30">
        <f t="shared" si="75"/>
        <v>-7.9849352244794114E-2</v>
      </c>
      <c r="BW106" s="7">
        <f t="shared" si="76"/>
        <v>2.3028999999999744E-2</v>
      </c>
      <c r="BX106" s="1">
        <f t="shared" si="63"/>
        <v>2.3028999999999744E-2</v>
      </c>
      <c r="BY106" s="36">
        <f t="shared" si="64"/>
        <v>5.3033484099998822E-4</v>
      </c>
      <c r="BZ106" s="30">
        <f t="shared" si="77"/>
        <v>1.0364688138960246E-2</v>
      </c>
      <c r="CA106" s="30">
        <f t="shared" si="78"/>
        <v>1.0364688138960246E-2</v>
      </c>
    </row>
    <row r="107" spans="18:79" x14ac:dyDescent="0.15">
      <c r="R107" s="17">
        <v>3</v>
      </c>
      <c r="S107" s="17">
        <v>2</v>
      </c>
      <c r="T107" s="18">
        <v>0.03</v>
      </c>
      <c r="U107" s="9">
        <v>2.54</v>
      </c>
      <c r="V107" s="9">
        <v>1.339</v>
      </c>
      <c r="W107" s="10">
        <v>2.6840000000000002</v>
      </c>
      <c r="X107" s="9">
        <v>0.88000000000000012</v>
      </c>
      <c r="Y107" s="33">
        <v>2.0811000000000002</v>
      </c>
      <c r="AA107" s="1">
        <v>2.3021064114510099</v>
      </c>
      <c r="AB107" s="1">
        <v>1.29687120962492</v>
      </c>
      <c r="AC107" s="1">
        <v>2.6288866291322299</v>
      </c>
      <c r="AD107" s="1">
        <v>0.84092104098503195</v>
      </c>
      <c r="AE107" s="33">
        <v>3.0964200000000002</v>
      </c>
      <c r="AU107" s="7">
        <f t="shared" si="65"/>
        <v>0.23789358854899012</v>
      </c>
      <c r="AV107" s="1">
        <f t="shared" si="54"/>
        <v>0.23789358854899012</v>
      </c>
      <c r="AW107" s="28">
        <f t="shared" si="55"/>
        <v>5.6593359472716202E-2</v>
      </c>
      <c r="AX107" s="30">
        <f t="shared" si="66"/>
        <v>0.10333735546092615</v>
      </c>
      <c r="AY107" s="30">
        <f t="shared" si="67"/>
        <v>0.10333735546092615</v>
      </c>
      <c r="BB107" s="7">
        <f t="shared" si="68"/>
        <v>4.2128790375079994E-2</v>
      </c>
      <c r="BC107" s="1">
        <f t="shared" si="56"/>
        <v>4.2128790375079994E-2</v>
      </c>
      <c r="BD107" s="28">
        <f t="shared" si="57"/>
        <v>1.7748349784674328E-3</v>
      </c>
      <c r="BE107" s="30">
        <f t="shared" si="69"/>
        <v>3.2484945353412883E-2</v>
      </c>
      <c r="BF107" s="30">
        <f t="shared" si="70"/>
        <v>3.2484945353412883E-2</v>
      </c>
      <c r="BI107" s="7">
        <f t="shared" si="79"/>
        <v>0.84092104098503195</v>
      </c>
      <c r="BJ107" s="1">
        <f t="shared" si="59"/>
        <v>0.84092104098503195</v>
      </c>
      <c r="BK107" s="28">
        <f t="shared" si="60"/>
        <v>0.7071481971713498</v>
      </c>
      <c r="BL107" s="30">
        <f t="shared" si="71"/>
        <v>0.31987725589467958</v>
      </c>
      <c r="BM107" s="30">
        <f t="shared" si="72"/>
        <v>0.31987725589467958</v>
      </c>
      <c r="BP107" s="7">
        <f t="shared" si="73"/>
        <v>3.9078959014968162E-2</v>
      </c>
      <c r="BQ107" s="1">
        <f t="shared" si="61"/>
        <v>3.9078959014968162E-2</v>
      </c>
      <c r="BR107" s="28">
        <f t="shared" si="62"/>
        <v>1.5271650376935614E-3</v>
      </c>
      <c r="BS107" s="30">
        <f t="shared" si="74"/>
        <v>4.647161518183935E-2</v>
      </c>
      <c r="BT107" s="30">
        <f t="shared" si="75"/>
        <v>4.647161518183935E-2</v>
      </c>
      <c r="BW107" s="7">
        <f t="shared" si="76"/>
        <v>-1.01532</v>
      </c>
      <c r="BX107" s="1">
        <f t="shared" si="63"/>
        <v>1.01532</v>
      </c>
      <c r="BY107" s="36">
        <f t="shared" si="64"/>
        <v>1.0308747024</v>
      </c>
      <c r="BZ107" s="30">
        <f t="shared" si="77"/>
        <v>0.32790125370589257</v>
      </c>
      <c r="CA107" s="30">
        <f t="shared" si="78"/>
        <v>-0.32790125370589257</v>
      </c>
    </row>
    <row r="108" spans="18:79" x14ac:dyDescent="0.15">
      <c r="R108" s="17">
        <v>3</v>
      </c>
      <c r="S108" s="17">
        <v>3</v>
      </c>
      <c r="T108" s="18">
        <v>8.5000000000000006E-2</v>
      </c>
      <c r="U108" s="9">
        <v>2.6000000000000014</v>
      </c>
      <c r="V108" s="9">
        <v>1.21</v>
      </c>
      <c r="W108" s="10">
        <v>5.0385999999999997</v>
      </c>
      <c r="X108" s="9">
        <v>1.6520000000000001</v>
      </c>
      <c r="Y108" s="33">
        <v>1.9257</v>
      </c>
      <c r="AA108" s="1">
        <v>2.0829447243061399</v>
      </c>
      <c r="AB108" s="1">
        <v>1.1078972326410399</v>
      </c>
      <c r="AC108" s="1">
        <v>4.11363850219103</v>
      </c>
      <c r="AD108" s="1">
        <v>1.2892251476216099</v>
      </c>
      <c r="AE108" s="33">
        <v>2.4993590000000001</v>
      </c>
      <c r="AU108" s="7">
        <f t="shared" si="65"/>
        <v>0.51705527569386156</v>
      </c>
      <c r="AV108" s="1">
        <f t="shared" si="54"/>
        <v>0.51705527569386156</v>
      </c>
      <c r="AW108" s="28">
        <f t="shared" si="55"/>
        <v>0.26734615812285517</v>
      </c>
      <c r="AX108" s="30">
        <f t="shared" si="66"/>
        <v>0.2482328357830525</v>
      </c>
      <c r="AY108" s="30">
        <f t="shared" si="67"/>
        <v>0.2482328357830525</v>
      </c>
      <c r="BB108" s="7">
        <f t="shared" si="68"/>
        <v>0.10210276735896007</v>
      </c>
      <c r="BC108" s="1">
        <f t="shared" si="56"/>
        <v>0.10210276735896007</v>
      </c>
      <c r="BD108" s="28">
        <f t="shared" si="57"/>
        <v>1.0424975102357922E-2</v>
      </c>
      <c r="BE108" s="30">
        <f t="shared" si="69"/>
        <v>9.2159059839480154E-2</v>
      </c>
      <c r="BF108" s="30">
        <f t="shared" si="70"/>
        <v>9.2159059839480154E-2</v>
      </c>
      <c r="BI108" s="7">
        <f t="shared" si="79"/>
        <v>1.2892251476216099</v>
      </c>
      <c r="BJ108" s="1">
        <f t="shared" si="59"/>
        <v>1.2892251476216099</v>
      </c>
      <c r="BK108" s="28">
        <f t="shared" si="60"/>
        <v>1.6621014812599617</v>
      </c>
      <c r="BL108" s="30">
        <f t="shared" si="71"/>
        <v>0.3134026353883394</v>
      </c>
      <c r="BM108" s="30">
        <f t="shared" si="72"/>
        <v>0.3134026353883394</v>
      </c>
      <c r="BP108" s="7">
        <f t="shared" si="73"/>
        <v>0.36277485237839024</v>
      </c>
      <c r="BQ108" s="1">
        <f t="shared" si="61"/>
        <v>0.36277485237839024</v>
      </c>
      <c r="BR108" s="28">
        <f t="shared" si="62"/>
        <v>0.13160559351816284</v>
      </c>
      <c r="BS108" s="30">
        <f t="shared" si="74"/>
        <v>0.28138983562928871</v>
      </c>
      <c r="BT108" s="30">
        <f t="shared" si="75"/>
        <v>0.28138983562928871</v>
      </c>
      <c r="BW108" s="7">
        <f t="shared" si="76"/>
        <v>-0.57365900000000014</v>
      </c>
      <c r="BX108" s="1">
        <f t="shared" si="63"/>
        <v>0.57365900000000014</v>
      </c>
      <c r="BY108" s="36">
        <f t="shared" si="64"/>
        <v>0.32908464828100015</v>
      </c>
      <c r="BZ108" s="30">
        <f t="shared" si="77"/>
        <v>0.22952244955606621</v>
      </c>
      <c r="CA108" s="30">
        <f t="shared" si="78"/>
        <v>-0.22952244955606621</v>
      </c>
    </row>
    <row r="109" spans="18:79" x14ac:dyDescent="0.15">
      <c r="R109" s="17">
        <v>3</v>
      </c>
      <c r="S109" s="17">
        <v>4</v>
      </c>
      <c r="T109" s="18">
        <v>7.4999999999999997E-2</v>
      </c>
      <c r="U109" s="9">
        <v>2.86</v>
      </c>
      <c r="V109" s="9">
        <v>1.29</v>
      </c>
      <c r="W109" s="10">
        <v>2.4704999999999999</v>
      </c>
      <c r="X109" s="9">
        <v>0.81</v>
      </c>
      <c r="Y109" s="33">
        <v>2.52</v>
      </c>
      <c r="AA109" s="1">
        <v>2.3466381378225698</v>
      </c>
      <c r="AB109" s="1">
        <v>1.23954625866572</v>
      </c>
      <c r="AC109" s="1">
        <v>2.5505276646192301</v>
      </c>
      <c r="AD109" s="1">
        <v>0.85465026313397496</v>
      </c>
      <c r="AE109" s="33">
        <v>2.7426550000000001</v>
      </c>
      <c r="AU109" s="7">
        <f t="shared" si="65"/>
        <v>0.51336186217743007</v>
      </c>
      <c r="AV109" s="1">
        <f t="shared" si="54"/>
        <v>0.51336186217743007</v>
      </c>
      <c r="AW109" s="28">
        <f t="shared" si="55"/>
        <v>0.26354040153827873</v>
      </c>
      <c r="AX109" s="30">
        <f t="shared" si="66"/>
        <v>0.21876481674067361</v>
      </c>
      <c r="AY109" s="30">
        <f t="shared" si="67"/>
        <v>0.21876481674067361</v>
      </c>
      <c r="BB109" s="7">
        <f t="shared" si="68"/>
        <v>5.0453741334280044E-2</v>
      </c>
      <c r="BC109" s="1">
        <f t="shared" si="56"/>
        <v>5.0453741334280044E-2</v>
      </c>
      <c r="BD109" s="28">
        <f t="shared" si="57"/>
        <v>2.5455800146264385E-3</v>
      </c>
      <c r="BE109" s="30">
        <f t="shared" si="69"/>
        <v>4.070339527997105E-2</v>
      </c>
      <c r="BF109" s="30">
        <f t="shared" si="70"/>
        <v>4.070339527997105E-2</v>
      </c>
      <c r="BI109" s="7">
        <f t="shared" si="79"/>
        <v>0.85465026313397496</v>
      </c>
      <c r="BJ109" s="1">
        <f t="shared" si="59"/>
        <v>0.85465026313397496</v>
      </c>
      <c r="BK109" s="28">
        <f t="shared" si="60"/>
        <v>0.73042707227497261</v>
      </c>
      <c r="BL109" s="30">
        <f t="shared" si="71"/>
        <v>0.3350876271563854</v>
      </c>
      <c r="BM109" s="30">
        <f t="shared" si="72"/>
        <v>0.3350876271563854</v>
      </c>
      <c r="BP109" s="7">
        <f t="shared" si="73"/>
        <v>-4.465026313397491E-2</v>
      </c>
      <c r="BQ109" s="1">
        <f t="shared" si="61"/>
        <v>4.465026313397491E-2</v>
      </c>
      <c r="BR109" s="28">
        <f t="shared" si="62"/>
        <v>1.9936459979331988E-3</v>
      </c>
      <c r="BS109" s="30">
        <f t="shared" si="74"/>
        <v>5.2243900294658349E-2</v>
      </c>
      <c r="BT109" s="30">
        <f t="shared" si="75"/>
        <v>-5.2243900294658349E-2</v>
      </c>
      <c r="BW109" s="7">
        <f t="shared" si="76"/>
        <v>-0.22265500000000005</v>
      </c>
      <c r="BX109" s="1">
        <f t="shared" si="63"/>
        <v>0.22265500000000005</v>
      </c>
      <c r="BY109" s="36">
        <f t="shared" si="64"/>
        <v>4.9575249025000018E-2</v>
      </c>
      <c r="BZ109" s="30">
        <f t="shared" si="77"/>
        <v>8.1182285048611677E-2</v>
      </c>
      <c r="CA109" s="30">
        <f t="shared" si="78"/>
        <v>-8.1182285048611677E-2</v>
      </c>
    </row>
    <row r="110" spans="18:79" x14ac:dyDescent="0.15">
      <c r="R110" s="17">
        <v>4</v>
      </c>
      <c r="S110" s="17">
        <v>1</v>
      </c>
      <c r="T110" s="18">
        <v>0.12499999999999997</v>
      </c>
      <c r="U110" s="9">
        <v>2.5700000000000003</v>
      </c>
      <c r="V110" s="9">
        <v>1.4</v>
      </c>
      <c r="W110" s="10">
        <v>3.94</v>
      </c>
      <c r="X110" s="9">
        <v>1.258</v>
      </c>
      <c r="Y110" s="33">
        <v>2.6648999999999998</v>
      </c>
      <c r="AA110" s="1">
        <v>2.6185633567662001</v>
      </c>
      <c r="AB110" s="1">
        <v>1.3905921116580999</v>
      </c>
      <c r="AC110" s="1">
        <v>3.9906583922688599</v>
      </c>
      <c r="AD110" s="1">
        <v>1.31040248840734</v>
      </c>
      <c r="AE110" s="33">
        <v>2.2948590000000002</v>
      </c>
      <c r="AU110" s="7">
        <f t="shared" si="65"/>
        <v>-4.8563356766199828E-2</v>
      </c>
      <c r="AV110" s="1">
        <f t="shared" si="54"/>
        <v>4.8563356766199828E-2</v>
      </c>
      <c r="AW110" s="28">
        <f t="shared" si="55"/>
        <v>2.3583996204012067E-3</v>
      </c>
      <c r="AX110" s="30">
        <f t="shared" si="66"/>
        <v>1.85458017048605E-2</v>
      </c>
      <c r="AY110" s="30">
        <f t="shared" si="67"/>
        <v>-1.85458017048605E-2</v>
      </c>
      <c r="BB110" s="7">
        <f t="shared" si="68"/>
        <v>9.4078883418999837E-3</v>
      </c>
      <c r="BC110" s="1">
        <f t="shared" si="56"/>
        <v>9.4078883418999837E-3</v>
      </c>
      <c r="BD110" s="28">
        <f t="shared" si="57"/>
        <v>8.8508363053657626E-5</v>
      </c>
      <c r="BE110" s="30">
        <f t="shared" si="69"/>
        <v>6.7653830789262152E-3</v>
      </c>
      <c r="BF110" s="30">
        <f t="shared" si="70"/>
        <v>6.7653830789262152E-3</v>
      </c>
      <c r="BI110" s="7">
        <f t="shared" si="79"/>
        <v>1.31040248840734</v>
      </c>
      <c r="BJ110" s="1">
        <f t="shared" si="59"/>
        <v>1.31040248840734</v>
      </c>
      <c r="BK110" s="28">
        <f t="shared" si="60"/>
        <v>1.7171546816241487</v>
      </c>
      <c r="BL110" s="30">
        <f t="shared" si="71"/>
        <v>0.32836749217773065</v>
      </c>
      <c r="BM110" s="30">
        <f t="shared" si="72"/>
        <v>0.32836749217773065</v>
      </c>
      <c r="BP110" s="7">
        <f t="shared" si="73"/>
        <v>-5.2402488407339964E-2</v>
      </c>
      <c r="BQ110" s="1">
        <f t="shared" si="61"/>
        <v>5.2402488407339964E-2</v>
      </c>
      <c r="BR110" s="28">
        <f t="shared" si="62"/>
        <v>2.7460207912813994E-3</v>
      </c>
      <c r="BS110" s="30">
        <f t="shared" si="74"/>
        <v>3.9989613016554799E-2</v>
      </c>
      <c r="BT110" s="30">
        <f t="shared" si="75"/>
        <v>-3.9989613016554799E-2</v>
      </c>
      <c r="BW110" s="7">
        <f t="shared" si="76"/>
        <v>0.37004099999999962</v>
      </c>
      <c r="BX110" s="1">
        <f t="shared" si="63"/>
        <v>0.37004099999999962</v>
      </c>
      <c r="BY110" s="36">
        <f t="shared" si="64"/>
        <v>0.13693034168099971</v>
      </c>
      <c r="BZ110" s="30">
        <f t="shared" si="77"/>
        <v>0.16124781522524895</v>
      </c>
      <c r="CA110" s="30">
        <f t="shared" si="78"/>
        <v>0.16124781522524895</v>
      </c>
    </row>
    <row r="111" spans="18:79" x14ac:dyDescent="0.15">
      <c r="R111" s="17">
        <v>4</v>
      </c>
      <c r="S111" s="17">
        <v>2</v>
      </c>
      <c r="T111" s="18">
        <v>0.125</v>
      </c>
      <c r="U111" s="9">
        <v>2.9</v>
      </c>
      <c r="V111" s="9">
        <v>1.65</v>
      </c>
      <c r="W111" s="10">
        <v>3.5</v>
      </c>
      <c r="X111" s="9">
        <v>0.82000000000000006</v>
      </c>
      <c r="Y111" s="33">
        <v>2.3624999999999998</v>
      </c>
      <c r="AA111" s="1">
        <v>2.6411533526728901</v>
      </c>
      <c r="AB111" s="1">
        <v>1.7015829280218</v>
      </c>
      <c r="AC111" s="1">
        <v>3.5509743220499601</v>
      </c>
      <c r="AD111" s="1">
        <v>1.15023046744159</v>
      </c>
      <c r="AE111" s="33">
        <v>2.2350219999999998</v>
      </c>
      <c r="AU111" s="7">
        <f t="shared" si="65"/>
        <v>0.25884664732710982</v>
      </c>
      <c r="AV111" s="1">
        <f t="shared" si="54"/>
        <v>0.25884664732710982</v>
      </c>
      <c r="AW111" s="28">
        <f t="shared" si="55"/>
        <v>6.7001586832485166E-2</v>
      </c>
      <c r="AX111" s="30">
        <f t="shared" si="66"/>
        <v>9.8005156370474591E-2</v>
      </c>
      <c r="AY111" s="30">
        <f t="shared" si="67"/>
        <v>9.8005156370474591E-2</v>
      </c>
      <c r="BB111" s="7">
        <f t="shared" si="68"/>
        <v>-5.158292802180009E-2</v>
      </c>
      <c r="BC111" s="1">
        <f t="shared" si="56"/>
        <v>5.158292802180009E-2</v>
      </c>
      <c r="BD111" s="28">
        <f t="shared" si="57"/>
        <v>2.6607984633022089E-3</v>
      </c>
      <c r="BE111" s="30">
        <f t="shared" si="69"/>
        <v>3.0314671810775965E-2</v>
      </c>
      <c r="BF111" s="30">
        <f t="shared" si="70"/>
        <v>-3.0314671810775965E-2</v>
      </c>
      <c r="BI111" s="7">
        <f t="shared" si="79"/>
        <v>1.15023046744159</v>
      </c>
      <c r="BJ111" s="1">
        <f t="shared" si="59"/>
        <v>1.15023046744159</v>
      </c>
      <c r="BK111" s="28">
        <f t="shared" si="60"/>
        <v>1.3230301282308985</v>
      </c>
      <c r="BL111" s="30">
        <f t="shared" si="71"/>
        <v>0.32391968038157132</v>
      </c>
      <c r="BM111" s="30">
        <f t="shared" si="72"/>
        <v>0.32391968038157132</v>
      </c>
      <c r="BP111" s="7">
        <f t="shared" si="73"/>
        <v>-0.3302304674415899</v>
      </c>
      <c r="BQ111" s="1">
        <f t="shared" si="61"/>
        <v>0.3302304674415899</v>
      </c>
      <c r="BR111" s="28">
        <f t="shared" si="62"/>
        <v>0.10905216162669097</v>
      </c>
      <c r="BS111" s="30">
        <f t="shared" si="74"/>
        <v>0.28709939163418952</v>
      </c>
      <c r="BT111" s="30">
        <f t="shared" si="75"/>
        <v>-0.28709939163418952</v>
      </c>
      <c r="BW111" s="7">
        <f t="shared" si="76"/>
        <v>0.12747799999999998</v>
      </c>
      <c r="BX111" s="1">
        <f t="shared" si="63"/>
        <v>0.12747799999999998</v>
      </c>
      <c r="BY111" s="36">
        <f t="shared" si="64"/>
        <v>1.6250640483999997E-2</v>
      </c>
      <c r="BZ111" s="30">
        <f t="shared" si="77"/>
        <v>5.7036575031476196E-2</v>
      </c>
      <c r="CA111" s="30">
        <f t="shared" si="78"/>
        <v>5.7036575031476196E-2</v>
      </c>
    </row>
    <row r="112" spans="18:79" x14ac:dyDescent="0.15">
      <c r="R112" s="17">
        <v>4</v>
      </c>
      <c r="S112" s="17">
        <v>3</v>
      </c>
      <c r="T112" s="18">
        <v>0.12499999999999997</v>
      </c>
      <c r="U112" s="9">
        <v>2.6</v>
      </c>
      <c r="V112" s="9">
        <v>1.7200000000000002</v>
      </c>
      <c r="W112" s="10">
        <v>4.9074500000000008</v>
      </c>
      <c r="X112" s="9">
        <v>1.6090000000000002</v>
      </c>
      <c r="Y112" s="33">
        <v>2.8580999999999999</v>
      </c>
      <c r="AA112" s="1">
        <v>2.7902317937986498</v>
      </c>
      <c r="AB112" s="1">
        <v>1.66888757344302</v>
      </c>
      <c r="AC112" s="1">
        <v>5.0196725449955499</v>
      </c>
      <c r="AD112" s="1">
        <v>1.66095538447613</v>
      </c>
      <c r="AE112" s="33">
        <v>2.1153469999999999</v>
      </c>
      <c r="AU112" s="7">
        <f t="shared" si="65"/>
        <v>-0.19023179379864974</v>
      </c>
      <c r="AV112" s="1">
        <f t="shared" si="54"/>
        <v>0.19023179379864974</v>
      </c>
      <c r="AW112" s="28">
        <f t="shared" si="55"/>
        <v>3.6188135371851997E-2</v>
      </c>
      <c r="AX112" s="30">
        <f t="shared" si="66"/>
        <v>6.8177774413381714E-2</v>
      </c>
      <c r="AY112" s="30">
        <f t="shared" si="67"/>
        <v>-6.8177774413381714E-2</v>
      </c>
      <c r="BB112" s="7">
        <f t="shared" si="68"/>
        <v>5.1112426556980228E-2</v>
      </c>
      <c r="BC112" s="1">
        <f t="shared" si="56"/>
        <v>5.1112426556980228E-2</v>
      </c>
      <c r="BD112" s="28">
        <f t="shared" si="57"/>
        <v>2.6124801485426976E-3</v>
      </c>
      <c r="BE112" s="30">
        <f t="shared" si="69"/>
        <v>3.0626644580696399E-2</v>
      </c>
      <c r="BF112" s="30">
        <f t="shared" si="70"/>
        <v>3.0626644580696399E-2</v>
      </c>
      <c r="BI112" s="7">
        <f t="shared" si="79"/>
        <v>1.66095538447613</v>
      </c>
      <c r="BJ112" s="1">
        <f t="shared" si="59"/>
        <v>1.66095538447613</v>
      </c>
      <c r="BK112" s="28">
        <f t="shared" si="60"/>
        <v>2.7587727892202487</v>
      </c>
      <c r="BL112" s="30">
        <f t="shared" si="71"/>
        <v>0.33088919039789727</v>
      </c>
      <c r="BM112" s="30">
        <f t="shared" si="72"/>
        <v>0.33088919039789727</v>
      </c>
      <c r="BP112" s="7">
        <f t="shared" si="73"/>
        <v>-5.1955384476129796E-2</v>
      </c>
      <c r="BQ112" s="1">
        <f t="shared" si="61"/>
        <v>5.1955384476129796E-2</v>
      </c>
      <c r="BR112" s="28">
        <f t="shared" si="62"/>
        <v>2.6993619760624691E-3</v>
      </c>
      <c r="BS112" s="30">
        <f t="shared" si="74"/>
        <v>3.1280421474124465E-2</v>
      </c>
      <c r="BT112" s="30">
        <f t="shared" si="75"/>
        <v>-3.1280421474124465E-2</v>
      </c>
      <c r="BW112" s="7">
        <f t="shared" si="76"/>
        <v>0.742753</v>
      </c>
      <c r="BX112" s="1">
        <f t="shared" si="63"/>
        <v>0.742753</v>
      </c>
      <c r="BY112" s="36">
        <f t="shared" si="64"/>
        <v>0.55168201900900005</v>
      </c>
      <c r="BZ112" s="30">
        <f t="shared" si="77"/>
        <v>0.35112584365591087</v>
      </c>
      <c r="CA112" s="30">
        <f t="shared" si="78"/>
        <v>0.35112584365591087</v>
      </c>
    </row>
    <row r="113" spans="18:79" x14ac:dyDescent="0.15">
      <c r="R113" s="17">
        <v>4</v>
      </c>
      <c r="S113" s="17">
        <v>4</v>
      </c>
      <c r="T113" s="18">
        <v>9.5000000000000001E-2</v>
      </c>
      <c r="U113" s="9">
        <v>2.6399999999999997</v>
      </c>
      <c r="V113" s="9">
        <v>1.75</v>
      </c>
      <c r="W113" s="10">
        <v>3.09</v>
      </c>
      <c r="X113" s="9">
        <v>0.85000000000000009</v>
      </c>
      <c r="Y113" s="33">
        <v>2.3730000000000002</v>
      </c>
      <c r="AA113" s="1">
        <v>2.7510701464024399</v>
      </c>
      <c r="AB113" s="1">
        <v>1.69978569873158</v>
      </c>
      <c r="AC113" s="1">
        <v>3.0395288731770602</v>
      </c>
      <c r="AD113" s="1">
        <v>0.88033895587555</v>
      </c>
      <c r="AE113" s="33">
        <v>2.6058829999999999</v>
      </c>
      <c r="AU113" s="7">
        <f t="shared" si="65"/>
        <v>-0.11107014640244017</v>
      </c>
      <c r="AV113" s="1">
        <f t="shared" si="54"/>
        <v>0.11107014640244017</v>
      </c>
      <c r="AW113" s="28">
        <f t="shared" si="55"/>
        <v>1.2336577421859493E-2</v>
      </c>
      <c r="AX113" s="30">
        <f t="shared" si="66"/>
        <v>4.0373433061198394E-2</v>
      </c>
      <c r="AY113" s="30">
        <f t="shared" si="67"/>
        <v>-4.0373433061198394E-2</v>
      </c>
      <c r="BB113" s="7">
        <f t="shared" si="68"/>
        <v>5.021430126841997E-2</v>
      </c>
      <c r="BC113" s="1">
        <f t="shared" si="56"/>
        <v>5.021430126841997E-2</v>
      </c>
      <c r="BD113" s="28">
        <f t="shared" si="57"/>
        <v>2.5214760518756435E-3</v>
      </c>
      <c r="BE113" s="30">
        <f t="shared" si="69"/>
        <v>2.954154827040318E-2</v>
      </c>
      <c r="BF113" s="30">
        <f t="shared" si="70"/>
        <v>2.954154827040318E-2</v>
      </c>
      <c r="BI113" s="7">
        <f t="shared" si="79"/>
        <v>0.88033895587555</v>
      </c>
      <c r="BJ113" s="1">
        <f t="shared" si="59"/>
        <v>0.88033895587555</v>
      </c>
      <c r="BK113" s="28">
        <f t="shared" si="60"/>
        <v>0.77499667723205357</v>
      </c>
      <c r="BL113" s="30">
        <f t="shared" si="71"/>
        <v>0.2896300685426218</v>
      </c>
      <c r="BM113" s="30">
        <f t="shared" si="72"/>
        <v>0.2896300685426218</v>
      </c>
      <c r="BP113" s="7">
        <f t="shared" si="73"/>
        <v>-3.0338955875549911E-2</v>
      </c>
      <c r="BQ113" s="1">
        <f t="shared" si="61"/>
        <v>3.0338955875549911E-2</v>
      </c>
      <c r="BR113" s="28">
        <f t="shared" si="62"/>
        <v>9.2045224361856444E-4</v>
      </c>
      <c r="BS113" s="30">
        <f t="shared" si="74"/>
        <v>3.4462811935177848E-2</v>
      </c>
      <c r="BT113" s="30">
        <f t="shared" si="75"/>
        <v>-3.4462811935177848E-2</v>
      </c>
      <c r="BW113" s="7">
        <f t="shared" si="76"/>
        <v>-0.23288299999999973</v>
      </c>
      <c r="BX113" s="1">
        <f t="shared" si="63"/>
        <v>0.23288299999999973</v>
      </c>
      <c r="BY113" s="36">
        <f t="shared" si="64"/>
        <v>5.4234491688999874E-2</v>
      </c>
      <c r="BZ113" s="30">
        <f t="shared" si="77"/>
        <v>8.9368171940182942E-2</v>
      </c>
      <c r="CA113" s="30">
        <f t="shared" si="78"/>
        <v>-8.9368171940182942E-2</v>
      </c>
    </row>
    <row r="114" spans="18:79" x14ac:dyDescent="0.15">
      <c r="R114" s="17">
        <v>5</v>
      </c>
      <c r="S114" s="17">
        <v>1</v>
      </c>
      <c r="T114" s="18">
        <v>8.5000000000000006E-2</v>
      </c>
      <c r="U114" s="9">
        <v>2.8</v>
      </c>
      <c r="V114" s="9">
        <v>1.92</v>
      </c>
      <c r="W114" s="10">
        <v>5.0629999999999997</v>
      </c>
      <c r="X114" s="9">
        <v>1.6600000000000001</v>
      </c>
      <c r="Y114" s="33">
        <v>2.6648999999999998</v>
      </c>
      <c r="AA114" s="1">
        <v>2.4425274365997001</v>
      </c>
      <c r="AB114" s="1">
        <v>1.6968507558797901</v>
      </c>
      <c r="AC114" s="1">
        <v>4.4146366939643498</v>
      </c>
      <c r="AD114" s="1">
        <v>1.47275891624629</v>
      </c>
      <c r="AE114" s="33">
        <v>2.6558570000000001</v>
      </c>
      <c r="AU114" s="7">
        <f t="shared" si="65"/>
        <v>0.35747256340029976</v>
      </c>
      <c r="AV114" s="1">
        <f t="shared" si="54"/>
        <v>0.35747256340029976</v>
      </c>
      <c r="AW114" s="28">
        <f t="shared" si="55"/>
        <v>0.12778663358398132</v>
      </c>
      <c r="AX114" s="30">
        <f t="shared" si="66"/>
        <v>0.14635355085220486</v>
      </c>
      <c r="AY114" s="30">
        <f t="shared" si="67"/>
        <v>0.14635355085220486</v>
      </c>
      <c r="BB114" s="7">
        <f t="shared" si="68"/>
        <v>0.22314924412020987</v>
      </c>
      <c r="BC114" s="1">
        <f t="shared" si="56"/>
        <v>0.22314924412020987</v>
      </c>
      <c r="BD114" s="28">
        <f t="shared" si="57"/>
        <v>4.9795585151421018E-2</v>
      </c>
      <c r="BE114" s="30">
        <f t="shared" si="69"/>
        <v>0.13150787913843992</v>
      </c>
      <c r="BF114" s="30">
        <f t="shared" si="70"/>
        <v>0.13150787913843992</v>
      </c>
      <c r="BI114" s="7">
        <f t="shared" si="79"/>
        <v>1.47275891624629</v>
      </c>
      <c r="BJ114" s="1">
        <f t="shared" si="59"/>
        <v>1.47275891624629</v>
      </c>
      <c r="BK114" s="28">
        <f t="shared" si="60"/>
        <v>2.1690188253829463</v>
      </c>
      <c r="BL114" s="30">
        <f t="shared" si="71"/>
        <v>0.33360818077279886</v>
      </c>
      <c r="BM114" s="30">
        <f t="shared" si="72"/>
        <v>0.33360818077279886</v>
      </c>
      <c r="BP114" s="7">
        <f t="shared" si="73"/>
        <v>0.18724108375371018</v>
      </c>
      <c r="BQ114" s="1">
        <f t="shared" si="61"/>
        <v>0.18724108375371018</v>
      </c>
      <c r="BR114" s="28">
        <f t="shared" si="62"/>
        <v>3.505922344526391E-2</v>
      </c>
      <c r="BS114" s="30">
        <f t="shared" si="74"/>
        <v>0.12713627579382977</v>
      </c>
      <c r="BT114" s="30">
        <f t="shared" si="75"/>
        <v>0.12713627579382977</v>
      </c>
      <c r="BW114" s="7">
        <f t="shared" si="76"/>
        <v>9.0429999999996902E-3</v>
      </c>
      <c r="BX114" s="1">
        <f t="shared" si="63"/>
        <v>9.0429999999996902E-3</v>
      </c>
      <c r="BY114" s="36">
        <f t="shared" si="64"/>
        <v>8.1775848999994394E-5</v>
      </c>
      <c r="BZ114" s="30">
        <f t="shared" si="77"/>
        <v>3.404927298419941E-3</v>
      </c>
      <c r="CA114" s="30">
        <f t="shared" si="78"/>
        <v>3.404927298419941E-3</v>
      </c>
    </row>
    <row r="115" spans="18:79" x14ac:dyDescent="0.15">
      <c r="R115" s="17">
        <v>5</v>
      </c>
      <c r="S115" s="17">
        <v>2</v>
      </c>
      <c r="T115" s="18">
        <v>0.125</v>
      </c>
      <c r="U115" s="9">
        <v>2.6799999999999997</v>
      </c>
      <c r="V115" s="9">
        <v>1.52</v>
      </c>
      <c r="W115" s="10">
        <v>2.94</v>
      </c>
      <c r="X115" s="9">
        <v>0.8</v>
      </c>
      <c r="Y115" s="33">
        <v>2.8580999999999999</v>
      </c>
      <c r="AA115" s="1">
        <v>2.7440942010033802</v>
      </c>
      <c r="AB115" s="1">
        <v>1.5716468441917</v>
      </c>
      <c r="AC115" s="1">
        <v>3.0762347821619702</v>
      </c>
      <c r="AD115" s="1">
        <v>0.85158728262130201</v>
      </c>
      <c r="AE115" s="33">
        <v>2.225816</v>
      </c>
      <c r="AU115" s="7">
        <f t="shared" si="65"/>
        <v>-6.409420100338048E-2</v>
      </c>
      <c r="AV115" s="1">
        <f t="shared" si="54"/>
        <v>6.409420100338048E-2</v>
      </c>
      <c r="AW115" s="28">
        <f t="shared" si="55"/>
        <v>4.1080666022617392E-3</v>
      </c>
      <c r="AX115" s="30">
        <f t="shared" si="66"/>
        <v>2.3357143125751434E-2</v>
      </c>
      <c r="AY115" s="30">
        <f t="shared" si="67"/>
        <v>-2.3357143125751434E-2</v>
      </c>
      <c r="BB115" s="7">
        <f t="shared" si="68"/>
        <v>-5.1646844191699959E-2</v>
      </c>
      <c r="BC115" s="1">
        <f t="shared" si="56"/>
        <v>5.1646844191699959E-2</v>
      </c>
      <c r="BD115" s="28">
        <f t="shared" si="57"/>
        <v>2.6673965149617319E-3</v>
      </c>
      <c r="BE115" s="30">
        <f t="shared" si="69"/>
        <v>3.2861609071128187E-2</v>
      </c>
      <c r="BF115" s="30">
        <f t="shared" si="70"/>
        <v>-3.2861609071128187E-2</v>
      </c>
      <c r="BI115" s="7">
        <f t="shared" si="79"/>
        <v>0.85158728262130201</v>
      </c>
      <c r="BJ115" s="1">
        <f t="shared" si="59"/>
        <v>0.85158728262130201</v>
      </c>
      <c r="BK115" s="28">
        <f t="shared" si="60"/>
        <v>0.72520089992233328</v>
      </c>
      <c r="BL115" s="30">
        <f t="shared" si="71"/>
        <v>0.2768277920656006</v>
      </c>
      <c r="BM115" s="30">
        <f t="shared" si="72"/>
        <v>0.2768277920656006</v>
      </c>
      <c r="BP115" s="7">
        <f t="shared" si="73"/>
        <v>-5.1587282621301966E-2</v>
      </c>
      <c r="BQ115" s="1">
        <f t="shared" si="61"/>
        <v>5.1587282621301966E-2</v>
      </c>
      <c r="BR115" s="28">
        <f t="shared" si="62"/>
        <v>2.6612477282500838E-3</v>
      </c>
      <c r="BS115" s="30">
        <f t="shared" si="74"/>
        <v>6.0577798276307347E-2</v>
      </c>
      <c r="BT115" s="30">
        <f t="shared" si="75"/>
        <v>-6.0577798276307347E-2</v>
      </c>
      <c r="BW115" s="7">
        <f t="shared" si="76"/>
        <v>0.63228399999999985</v>
      </c>
      <c r="BX115" s="1">
        <f t="shared" si="63"/>
        <v>0.63228399999999985</v>
      </c>
      <c r="BY115" s="36">
        <f t="shared" si="64"/>
        <v>0.39978305665599978</v>
      </c>
      <c r="BZ115" s="30">
        <f t="shared" si="77"/>
        <v>0.28406840457611943</v>
      </c>
      <c r="CA115" s="30">
        <f t="shared" si="78"/>
        <v>0.28406840457611943</v>
      </c>
    </row>
    <row r="116" spans="18:79" x14ac:dyDescent="0.15">
      <c r="R116" s="17">
        <v>5</v>
      </c>
      <c r="S116" s="17">
        <v>3</v>
      </c>
      <c r="T116" s="18">
        <v>0.13500000000000001</v>
      </c>
      <c r="U116" s="9">
        <v>2.16</v>
      </c>
      <c r="V116" s="9">
        <v>1.4500000000000002</v>
      </c>
      <c r="W116" s="10">
        <v>3.9802499999999994</v>
      </c>
      <c r="X116" s="9">
        <v>1.3049999999999999</v>
      </c>
      <c r="Y116" s="33">
        <v>2.0390999999999999</v>
      </c>
      <c r="AA116" s="1">
        <v>2.2115596975371798</v>
      </c>
      <c r="AB116" s="1">
        <v>1.4676481826197501</v>
      </c>
      <c r="AC116" s="1">
        <v>4.0305878995446198</v>
      </c>
      <c r="AD116" s="1">
        <v>1.35436910187739</v>
      </c>
      <c r="AE116" s="33">
        <v>2.0837840000000001</v>
      </c>
      <c r="AU116" s="7">
        <f t="shared" si="65"/>
        <v>-5.1559697537179705E-2</v>
      </c>
      <c r="AV116" s="1">
        <f t="shared" si="54"/>
        <v>5.1559697537179705E-2</v>
      </c>
      <c r="AW116" s="28">
        <f t="shared" si="55"/>
        <v>2.6584024101254551E-3</v>
      </c>
      <c r="AX116" s="30">
        <f t="shared" si="66"/>
        <v>2.331372632382351E-2</v>
      </c>
      <c r="AY116" s="30">
        <f t="shared" si="67"/>
        <v>-2.331372632382351E-2</v>
      </c>
      <c r="BB116" s="7">
        <f t="shared" si="68"/>
        <v>-1.7648182619749875E-2</v>
      </c>
      <c r="BC116" s="1">
        <f t="shared" si="56"/>
        <v>1.7648182619749875E-2</v>
      </c>
      <c r="BD116" s="28">
        <f t="shared" si="57"/>
        <v>3.1145834978004155E-4</v>
      </c>
      <c r="BE116" s="30">
        <f t="shared" si="69"/>
        <v>1.202480460150054E-2</v>
      </c>
      <c r="BF116" s="30">
        <f t="shared" si="70"/>
        <v>-1.202480460150054E-2</v>
      </c>
      <c r="BI116" s="7">
        <f t="shared" si="79"/>
        <v>1.35436910187739</v>
      </c>
      <c r="BJ116" s="1">
        <f t="shared" si="59"/>
        <v>1.35436910187739</v>
      </c>
      <c r="BK116" s="28">
        <f t="shared" si="60"/>
        <v>1.8343156641201681</v>
      </c>
      <c r="BL116" s="30">
        <f t="shared" si="71"/>
        <v>0.33602271818223045</v>
      </c>
      <c r="BM116" s="30">
        <f t="shared" si="72"/>
        <v>0.33602271818223045</v>
      </c>
      <c r="BP116" s="7">
        <f t="shared" si="73"/>
        <v>-4.9369101877390076E-2</v>
      </c>
      <c r="BQ116" s="1">
        <f t="shared" si="61"/>
        <v>4.9369101877390076E-2</v>
      </c>
      <c r="BR116" s="28">
        <f t="shared" si="62"/>
        <v>2.4373082201801202E-3</v>
      </c>
      <c r="BS116" s="30">
        <f t="shared" si="74"/>
        <v>3.6451733732670036E-2</v>
      </c>
      <c r="BT116" s="30">
        <f t="shared" si="75"/>
        <v>-3.6451733732670036E-2</v>
      </c>
      <c r="BW116" s="7">
        <f t="shared" si="76"/>
        <v>-4.4684000000000168E-2</v>
      </c>
      <c r="BX116" s="1">
        <f t="shared" si="63"/>
        <v>4.4684000000000168E-2</v>
      </c>
      <c r="BY116" s="36">
        <f t="shared" si="64"/>
        <v>1.9966598560000148E-3</v>
      </c>
      <c r="BZ116" s="30">
        <f t="shared" si="77"/>
        <v>2.1443681302860645E-2</v>
      </c>
      <c r="CA116" s="30">
        <f t="shared" si="78"/>
        <v>-2.1443681302860645E-2</v>
      </c>
    </row>
    <row r="117" spans="18:79" x14ac:dyDescent="0.15">
      <c r="R117" s="17">
        <v>5</v>
      </c>
      <c r="S117" s="17">
        <v>4</v>
      </c>
      <c r="T117" s="18">
        <v>0.13500000000000001</v>
      </c>
      <c r="U117" s="9">
        <v>2.2199999999999998</v>
      </c>
      <c r="V117" s="9">
        <v>1.52</v>
      </c>
      <c r="W117" s="10">
        <v>3.48</v>
      </c>
      <c r="X117" s="9">
        <v>1.6</v>
      </c>
      <c r="Y117" s="33">
        <v>1.8857999999999999</v>
      </c>
      <c r="AA117" s="1">
        <v>2.2227756746368899</v>
      </c>
      <c r="AB117" s="1">
        <v>1.44176365759879</v>
      </c>
      <c r="AC117" s="1">
        <v>3.5300720392438598</v>
      </c>
      <c r="AD117" s="1">
        <v>1.0500029187148601</v>
      </c>
      <c r="AE117" s="33">
        <v>2.1758419999999998</v>
      </c>
      <c r="AU117" s="7">
        <f t="shared" si="65"/>
        <v>-2.775674636890102E-3</v>
      </c>
      <c r="AV117" s="1">
        <f t="shared" si="54"/>
        <v>2.775674636890102E-3</v>
      </c>
      <c r="AW117" s="28">
        <f t="shared" si="55"/>
        <v>7.7043696898750002E-6</v>
      </c>
      <c r="AX117" s="30">
        <f t="shared" si="66"/>
        <v>1.2487425827815634E-3</v>
      </c>
      <c r="AY117" s="30">
        <f t="shared" si="67"/>
        <v>-1.2487425827815634E-3</v>
      </c>
      <c r="BB117" s="7">
        <f t="shared" si="68"/>
        <v>7.8236342401210024E-2</v>
      </c>
      <c r="BC117" s="1">
        <f t="shared" si="56"/>
        <v>7.8236342401210024E-2</v>
      </c>
      <c r="BD117" s="28">
        <f t="shared" si="57"/>
        <v>6.1209252723193738E-3</v>
      </c>
      <c r="BE117" s="30">
        <f t="shared" si="69"/>
        <v>5.426433242984504E-2</v>
      </c>
      <c r="BF117" s="30">
        <f t="shared" si="70"/>
        <v>5.426433242984504E-2</v>
      </c>
      <c r="BI117" s="7">
        <f t="shared" si="79"/>
        <v>1.0500029187148601</v>
      </c>
      <c r="BJ117" s="1">
        <f t="shared" si="59"/>
        <v>1.0500029187148601</v>
      </c>
      <c r="BK117" s="28">
        <f t="shared" si="60"/>
        <v>1.1025061293097251</v>
      </c>
      <c r="BL117" s="30">
        <f t="shared" si="71"/>
        <v>0.29744518158325467</v>
      </c>
      <c r="BM117" s="30">
        <f t="shared" si="72"/>
        <v>0.29744518158325467</v>
      </c>
      <c r="BP117" s="7">
        <f t="shared" si="73"/>
        <v>0.54999708128514002</v>
      </c>
      <c r="BQ117" s="1">
        <f t="shared" si="61"/>
        <v>0.54999708128514002</v>
      </c>
      <c r="BR117" s="28">
        <f t="shared" si="62"/>
        <v>0.3024967894221729</v>
      </c>
      <c r="BS117" s="30">
        <f t="shared" si="74"/>
        <v>0.52380528804463045</v>
      </c>
      <c r="BT117" s="30">
        <f t="shared" si="75"/>
        <v>0.52380528804463045</v>
      </c>
      <c r="BW117" s="7">
        <f t="shared" si="76"/>
        <v>-0.29004199999999991</v>
      </c>
      <c r="BX117" s="1">
        <f t="shared" si="63"/>
        <v>0.29004199999999991</v>
      </c>
      <c r="BY117" s="36">
        <f t="shared" si="64"/>
        <v>8.4124361763999955E-2</v>
      </c>
      <c r="BZ117" s="30">
        <f t="shared" si="77"/>
        <v>0.13330103932178897</v>
      </c>
      <c r="CA117" s="30">
        <f t="shared" si="78"/>
        <v>-0.13330103932178897</v>
      </c>
    </row>
    <row r="118" spans="18:79" x14ac:dyDescent="0.15">
      <c r="R118" s="17">
        <v>6</v>
      </c>
      <c r="S118" s="17">
        <v>1</v>
      </c>
      <c r="T118" s="18">
        <v>0.115</v>
      </c>
      <c r="U118" s="9">
        <v>2.4580000000000002</v>
      </c>
      <c r="V118" s="9">
        <v>1.35</v>
      </c>
      <c r="W118" s="10">
        <v>2.5498000000000003</v>
      </c>
      <c r="X118" s="9">
        <v>0.83600000000000008</v>
      </c>
      <c r="Y118" s="33">
        <v>2.1777000000000002</v>
      </c>
      <c r="AA118" s="1">
        <v>2.4537043844624402</v>
      </c>
      <c r="AB118" s="1">
        <v>1.3046510340936699</v>
      </c>
      <c r="AC118" s="1">
        <v>2.51816423902783</v>
      </c>
      <c r="AD118" s="1">
        <v>0.82279705297032302</v>
      </c>
      <c r="AE118" s="33">
        <v>2.2757900000000002</v>
      </c>
      <c r="AU118" s="7">
        <f t="shared" si="65"/>
        <v>4.2956155375599714E-3</v>
      </c>
      <c r="AV118" s="1">
        <f t="shared" si="54"/>
        <v>4.2956155375599714E-3</v>
      </c>
      <c r="AW118" s="28">
        <f t="shared" si="55"/>
        <v>1.8452312846526641E-5</v>
      </c>
      <c r="AX118" s="30">
        <f t="shared" si="66"/>
        <v>1.7506654692232041E-3</v>
      </c>
      <c r="AY118" s="30">
        <f t="shared" si="67"/>
        <v>1.7506654692232041E-3</v>
      </c>
      <c r="BB118" s="7">
        <f t="shared" si="68"/>
        <v>4.5348965906330196E-2</v>
      </c>
      <c r="BC118" s="1">
        <f t="shared" si="56"/>
        <v>4.5348965906330196E-2</v>
      </c>
      <c r="BD118" s="28">
        <f t="shared" si="57"/>
        <v>2.0565287087734984E-3</v>
      </c>
      <c r="BE118" s="30">
        <f t="shared" si="69"/>
        <v>3.4759460362390117E-2</v>
      </c>
      <c r="BF118" s="30">
        <f t="shared" si="70"/>
        <v>3.4759460362390117E-2</v>
      </c>
      <c r="BI118" s="7">
        <f t="shared" si="79"/>
        <v>0.82279705297032302</v>
      </c>
      <c r="BJ118" s="1">
        <f t="shared" si="59"/>
        <v>0.82279705297032302</v>
      </c>
      <c r="BK118" s="28">
        <f t="shared" si="60"/>
        <v>0.67699499037664856</v>
      </c>
      <c r="BL118" s="30">
        <f t="shared" si="71"/>
        <v>0.32674479297981551</v>
      </c>
      <c r="BM118" s="30">
        <f t="shared" si="72"/>
        <v>0.32674479297981551</v>
      </c>
      <c r="BP118" s="7">
        <f t="shared" si="73"/>
        <v>1.3202947029677059E-2</v>
      </c>
      <c r="BQ118" s="1">
        <f t="shared" si="61"/>
        <v>1.3202947029677059E-2</v>
      </c>
      <c r="BR118" s="28">
        <f t="shared" si="62"/>
        <v>1.7431781026845826E-4</v>
      </c>
      <c r="BS118" s="30">
        <f t="shared" si="74"/>
        <v>1.6046419930666994E-2</v>
      </c>
      <c r="BT118" s="30">
        <f t="shared" si="75"/>
        <v>1.6046419930666994E-2</v>
      </c>
      <c r="BW118" s="7">
        <f t="shared" si="76"/>
        <v>-9.8090000000000011E-2</v>
      </c>
      <c r="BX118" s="1">
        <f t="shared" si="63"/>
        <v>9.8090000000000011E-2</v>
      </c>
      <c r="BY118" s="36">
        <f t="shared" si="64"/>
        <v>9.6216481000000013E-3</v>
      </c>
      <c r="BZ118" s="30">
        <f t="shared" si="77"/>
        <v>4.3101516396504072E-2</v>
      </c>
      <c r="CA118" s="30">
        <f t="shared" si="78"/>
        <v>-4.3101516396504072E-2</v>
      </c>
    </row>
    <row r="119" spans="18:79" x14ac:dyDescent="0.15">
      <c r="R119" s="17">
        <v>6</v>
      </c>
      <c r="S119" s="17">
        <v>2</v>
      </c>
      <c r="T119" s="18">
        <v>5.5E-2</v>
      </c>
      <c r="U119" s="9">
        <v>2.742</v>
      </c>
      <c r="V119" s="9">
        <v>1.44</v>
      </c>
      <c r="W119" s="10">
        <v>3.27</v>
      </c>
      <c r="X119" s="9">
        <v>1.4000000000000001</v>
      </c>
      <c r="Y119" s="33">
        <v>2.1777000000000002</v>
      </c>
      <c r="AA119" s="1">
        <v>2.8283263635493401</v>
      </c>
      <c r="AB119" s="1">
        <v>1.73400905650463</v>
      </c>
      <c r="AC119" s="1">
        <v>3.2190577918304899</v>
      </c>
      <c r="AD119" s="1">
        <v>0.94524474246006795</v>
      </c>
      <c r="AE119" s="33">
        <v>2.8057799999999999</v>
      </c>
      <c r="AU119" s="7">
        <f t="shared" si="65"/>
        <v>-8.632636354934009E-2</v>
      </c>
      <c r="AV119" s="1">
        <f t="shared" si="54"/>
        <v>8.632636354934009E-2</v>
      </c>
      <c r="AW119" s="28">
        <f t="shared" si="55"/>
        <v>7.4522410436528332E-3</v>
      </c>
      <c r="AX119" s="30">
        <f t="shared" si="66"/>
        <v>3.0522065862656281E-2</v>
      </c>
      <c r="AY119" s="30">
        <f t="shared" si="67"/>
        <v>-3.0522065862656281E-2</v>
      </c>
      <c r="BB119" s="7">
        <f t="shared" si="68"/>
        <v>-0.29400905650463005</v>
      </c>
      <c r="BC119" s="1">
        <f t="shared" si="56"/>
        <v>0.29400905650463005</v>
      </c>
      <c r="BD119" s="28">
        <f t="shared" si="57"/>
        <v>8.6441325306742742E-2</v>
      </c>
      <c r="BE119" s="30">
        <f t="shared" si="69"/>
        <v>0.16955451034222727</v>
      </c>
      <c r="BF119" s="30">
        <f t="shared" si="70"/>
        <v>-0.16955451034222727</v>
      </c>
      <c r="BI119" s="7">
        <f t="shared" si="79"/>
        <v>0.94524474246006795</v>
      </c>
      <c r="BJ119" s="1">
        <f t="shared" si="59"/>
        <v>0.94524474246006795</v>
      </c>
      <c r="BK119" s="28">
        <f t="shared" si="60"/>
        <v>0.89348762314840025</v>
      </c>
      <c r="BL119" s="30">
        <f t="shared" si="71"/>
        <v>0.29364019026280436</v>
      </c>
      <c r="BM119" s="30">
        <f t="shared" si="72"/>
        <v>0.29364019026280436</v>
      </c>
      <c r="BP119" s="7">
        <f t="shared" si="73"/>
        <v>0.45475525753993218</v>
      </c>
      <c r="BQ119" s="1">
        <f t="shared" si="61"/>
        <v>0.45475525753993218</v>
      </c>
      <c r="BR119" s="28">
        <f t="shared" si="62"/>
        <v>0.20680234426021005</v>
      </c>
      <c r="BS119" s="30">
        <f t="shared" si="74"/>
        <v>0.48109789678004306</v>
      </c>
      <c r="BT119" s="30">
        <f t="shared" si="75"/>
        <v>0.48109789678004306</v>
      </c>
      <c r="BW119" s="7">
        <f t="shared" si="76"/>
        <v>-0.62807999999999975</v>
      </c>
      <c r="BX119" s="1">
        <f t="shared" si="63"/>
        <v>0.62807999999999975</v>
      </c>
      <c r="BY119" s="36">
        <f t="shared" si="64"/>
        <v>0.39448448639999967</v>
      </c>
      <c r="BZ119" s="30">
        <f t="shared" si="77"/>
        <v>0.22385219083463415</v>
      </c>
      <c r="CA119" s="30">
        <f t="shared" si="78"/>
        <v>-0.22385219083463415</v>
      </c>
    </row>
    <row r="120" spans="18:79" x14ac:dyDescent="0.15">
      <c r="R120" s="17">
        <v>6</v>
      </c>
      <c r="S120" s="17">
        <v>3</v>
      </c>
      <c r="T120" s="18">
        <v>5.5E-2</v>
      </c>
      <c r="U120" s="9">
        <v>2.67</v>
      </c>
      <c r="V120" s="9">
        <v>1.62</v>
      </c>
      <c r="W120" s="10">
        <v>5.32</v>
      </c>
      <c r="X120" s="9">
        <v>1.5470000000000002</v>
      </c>
      <c r="Y120" s="33">
        <v>2.3730000000000002</v>
      </c>
      <c r="AA120" s="1">
        <v>2.4900001632985602</v>
      </c>
      <c r="AB120" s="1">
        <v>1.3700002078501099</v>
      </c>
      <c r="AC120" s="1">
        <v>4.9804664262042504</v>
      </c>
      <c r="AD120" s="1">
        <v>1.6230892779419499</v>
      </c>
      <c r="AE120" s="33">
        <v>2.8518089999999998</v>
      </c>
      <c r="AU120" s="7">
        <f t="shared" si="65"/>
        <v>0.17999983670143971</v>
      </c>
      <c r="AV120" s="1">
        <f t="shared" si="54"/>
        <v>0.17999983670143971</v>
      </c>
      <c r="AW120" s="28">
        <f t="shared" si="55"/>
        <v>3.2399941212544962E-2</v>
      </c>
      <c r="AX120" s="30">
        <f t="shared" si="66"/>
        <v>7.2289086303910038E-2</v>
      </c>
      <c r="AY120" s="30">
        <f t="shared" si="67"/>
        <v>7.2289086303910038E-2</v>
      </c>
      <c r="BB120" s="7">
        <f t="shared" si="68"/>
        <v>0.24999979214989021</v>
      </c>
      <c r="BC120" s="1">
        <f t="shared" si="56"/>
        <v>0.24999979214989021</v>
      </c>
      <c r="BD120" s="28">
        <f t="shared" si="57"/>
        <v>6.2499896074988306E-2</v>
      </c>
      <c r="BE120" s="30">
        <f t="shared" si="69"/>
        <v>0.18248157242414256</v>
      </c>
      <c r="BF120" s="30">
        <f t="shared" si="70"/>
        <v>0.18248157242414256</v>
      </c>
      <c r="BI120" s="7">
        <f t="shared" si="79"/>
        <v>1.6230892779419499</v>
      </c>
      <c r="BJ120" s="1">
        <f t="shared" si="59"/>
        <v>1.6230892779419499</v>
      </c>
      <c r="BK120" s="28">
        <f t="shared" si="60"/>
        <v>2.6344188041701204</v>
      </c>
      <c r="BL120" s="30">
        <f t="shared" si="71"/>
        <v>0.32589101884157273</v>
      </c>
      <c r="BM120" s="30">
        <f t="shared" si="72"/>
        <v>0.32589101884157273</v>
      </c>
      <c r="BP120" s="7">
        <f t="shared" si="73"/>
        <v>-7.6089277941949751E-2</v>
      </c>
      <c r="BQ120" s="1">
        <f t="shared" si="61"/>
        <v>7.6089277941949751E-2</v>
      </c>
      <c r="BR120" s="28">
        <f t="shared" si="62"/>
        <v>5.7895782177272807E-3</v>
      </c>
      <c r="BS120" s="30">
        <f t="shared" si="74"/>
        <v>4.6879293071561461E-2</v>
      </c>
      <c r="BT120" s="30">
        <f t="shared" si="75"/>
        <v>-4.6879293071561461E-2</v>
      </c>
      <c r="BW120" s="7">
        <f t="shared" si="76"/>
        <v>-0.4788089999999996</v>
      </c>
      <c r="BX120" s="1">
        <f t="shared" si="63"/>
        <v>0.4788089999999996</v>
      </c>
      <c r="BY120" s="36">
        <f t="shared" si="64"/>
        <v>0.22925805848099962</v>
      </c>
      <c r="BZ120" s="30">
        <f t="shared" si="77"/>
        <v>0.16789658774483132</v>
      </c>
      <c r="CA120" s="30">
        <f t="shared" si="78"/>
        <v>-0.16789658774483132</v>
      </c>
    </row>
    <row r="121" spans="18:79" x14ac:dyDescent="0.15">
      <c r="R121" s="17">
        <v>6</v>
      </c>
      <c r="S121" s="17">
        <v>4</v>
      </c>
      <c r="T121" s="18">
        <v>9.5000000000000001E-2</v>
      </c>
      <c r="U121" s="9">
        <v>2.4500000000000002</v>
      </c>
      <c r="V121" s="9">
        <v>1.7200000000000002</v>
      </c>
      <c r="W121" s="10">
        <v>3.59</v>
      </c>
      <c r="X121" s="9">
        <v>0.85000000000000009</v>
      </c>
      <c r="Y121" s="33">
        <v>2.1777000000000002</v>
      </c>
      <c r="AA121" s="1">
        <v>2.5004774795369502</v>
      </c>
      <c r="AB121" s="1">
        <v>1.77135822629928</v>
      </c>
      <c r="AC121" s="1">
        <v>3.6415037158308698</v>
      </c>
      <c r="AD121" s="1">
        <v>0.90161334625165701</v>
      </c>
      <c r="AE121" s="33">
        <v>2.5138250000000002</v>
      </c>
      <c r="AU121" s="7">
        <f t="shared" si="65"/>
        <v>-5.0477479536950032E-2</v>
      </c>
      <c r="AV121" s="1">
        <f t="shared" si="54"/>
        <v>5.0477479536950032E-2</v>
      </c>
      <c r="AW121" s="28">
        <f t="shared" si="55"/>
        <v>2.5479759404032094E-3</v>
      </c>
      <c r="AX121" s="30">
        <f t="shared" si="66"/>
        <v>2.0187136236994897E-2</v>
      </c>
      <c r="AY121" s="30">
        <f t="shared" si="67"/>
        <v>-2.0187136236994897E-2</v>
      </c>
      <c r="BB121" s="7">
        <f t="shared" si="68"/>
        <v>-5.1358226299279774E-2</v>
      </c>
      <c r="BC121" s="1">
        <f t="shared" si="56"/>
        <v>5.1358226299279774E-2</v>
      </c>
      <c r="BD121" s="28">
        <f t="shared" si="57"/>
        <v>2.6376674086080326E-3</v>
      </c>
      <c r="BE121" s="30">
        <f t="shared" si="69"/>
        <v>2.8993698472034837E-2</v>
      </c>
      <c r="BF121" s="30">
        <f t="shared" si="70"/>
        <v>-2.8993698472034837E-2</v>
      </c>
      <c r="BI121" s="7">
        <f t="shared" si="79"/>
        <v>0.90161334625165701</v>
      </c>
      <c r="BJ121" s="1">
        <f t="shared" si="59"/>
        <v>0.90161334625165701</v>
      </c>
      <c r="BK121" s="28">
        <f t="shared" si="60"/>
        <v>0.81290662613911036</v>
      </c>
      <c r="BL121" s="30">
        <f t="shared" si="71"/>
        <v>0.24759369112601301</v>
      </c>
      <c r="BM121" s="30">
        <f t="shared" si="72"/>
        <v>0.24759369112601301</v>
      </c>
      <c r="BP121" s="7">
        <f t="shared" si="73"/>
        <v>-5.1613346251656922E-2</v>
      </c>
      <c r="BQ121" s="1">
        <f t="shared" si="61"/>
        <v>5.1613346251656922E-2</v>
      </c>
      <c r="BR121" s="28">
        <f t="shared" si="62"/>
        <v>2.6639375112934276E-3</v>
      </c>
      <c r="BS121" s="30">
        <f t="shared" si="74"/>
        <v>5.7245543742484355E-2</v>
      </c>
      <c r="BT121" s="30">
        <f t="shared" si="75"/>
        <v>-5.7245543742484355E-2</v>
      </c>
      <c r="BW121" s="7">
        <f t="shared" si="76"/>
        <v>-0.33612500000000001</v>
      </c>
      <c r="BX121" s="1">
        <f t="shared" si="63"/>
        <v>0.33612500000000001</v>
      </c>
      <c r="BY121" s="36">
        <f t="shared" si="64"/>
        <v>0.112980015625</v>
      </c>
      <c r="BZ121" s="30">
        <f t="shared" si="77"/>
        <v>0.1337105804898909</v>
      </c>
      <c r="CA121" s="30">
        <f t="shared" si="78"/>
        <v>-0.1337105804898909</v>
      </c>
    </row>
    <row r="122" spans="18:79" x14ac:dyDescent="0.15">
      <c r="R122" s="17">
        <v>1</v>
      </c>
      <c r="S122" s="17">
        <v>1</v>
      </c>
      <c r="T122" s="18">
        <v>5.5E-2</v>
      </c>
      <c r="U122" s="9">
        <v>2.2000000000000002</v>
      </c>
      <c r="V122" s="9">
        <v>1.2199999999999998</v>
      </c>
      <c r="W122" s="10">
        <v>3.6752500000000001</v>
      </c>
      <c r="X122" s="9">
        <v>1.2050000000000001</v>
      </c>
      <c r="Y122" s="33">
        <v>2.4276</v>
      </c>
      <c r="AA122" s="1">
        <v>2.0433370212148199</v>
      </c>
      <c r="AB122" s="1">
        <v>1.1032029728288399</v>
      </c>
      <c r="AC122" s="1">
        <v>3.2592359102445401</v>
      </c>
      <c r="AD122" s="1">
        <v>1.04141186748994</v>
      </c>
      <c r="AE122" s="33">
        <v>2.8932349999999998</v>
      </c>
      <c r="AU122" s="7">
        <f t="shared" si="65"/>
        <v>0.15666297878518032</v>
      </c>
      <c r="AV122" s="1">
        <f t="shared" si="54"/>
        <v>0.15666297878518032</v>
      </c>
      <c r="AW122" s="28">
        <f t="shared" si="55"/>
        <v>2.454328892184586E-2</v>
      </c>
      <c r="AX122" s="30">
        <f t="shared" si="66"/>
        <v>7.6670161191539452E-2</v>
      </c>
      <c r="AY122" s="30">
        <f t="shared" si="67"/>
        <v>7.6670161191539452E-2</v>
      </c>
      <c r="BB122" s="7">
        <f t="shared" si="68"/>
        <v>0.11679702717115981</v>
      </c>
      <c r="BC122" s="1">
        <f t="shared" si="56"/>
        <v>0.11679702717115981</v>
      </c>
      <c r="BD122" s="28">
        <f t="shared" si="57"/>
        <v>1.3641545556020642E-2</v>
      </c>
      <c r="BE122" s="30">
        <f t="shared" si="69"/>
        <v>0.10587084158381856</v>
      </c>
      <c r="BF122" s="30">
        <f t="shared" si="70"/>
        <v>0.10587084158381856</v>
      </c>
      <c r="BI122" s="7">
        <f t="shared" si="79"/>
        <v>1.04141186748994</v>
      </c>
      <c r="BJ122" s="1">
        <f t="shared" si="59"/>
        <v>1.04141186748994</v>
      </c>
      <c r="BK122" s="28">
        <f t="shared" si="60"/>
        <v>1.0845386777488843</v>
      </c>
      <c r="BL122" s="30">
        <f t="shared" si="71"/>
        <v>0.31952638476292528</v>
      </c>
      <c r="BM122" s="30">
        <f t="shared" si="72"/>
        <v>0.31952638476292528</v>
      </c>
      <c r="BP122" s="7">
        <f t="shared" si="73"/>
        <v>0.1635881325100601</v>
      </c>
      <c r="BQ122" s="1">
        <f t="shared" si="61"/>
        <v>0.1635881325100601</v>
      </c>
      <c r="BR122" s="28">
        <f t="shared" si="62"/>
        <v>2.6761077098128982E-2</v>
      </c>
      <c r="BS122" s="30">
        <f t="shared" si="74"/>
        <v>0.15708303085151884</v>
      </c>
      <c r="BT122" s="30">
        <f t="shared" si="75"/>
        <v>0.15708303085151884</v>
      </c>
      <c r="BW122" s="7">
        <f t="shared" si="76"/>
        <v>-0.4656349999999998</v>
      </c>
      <c r="BX122" s="1">
        <f t="shared" si="63"/>
        <v>0.4656349999999998</v>
      </c>
      <c r="BY122" s="36">
        <f t="shared" si="64"/>
        <v>0.2168159532249998</v>
      </c>
      <c r="BZ122" s="30">
        <f t="shared" si="77"/>
        <v>0.1609392254690683</v>
      </c>
      <c r="CA122" s="30">
        <f t="shared" si="78"/>
        <v>-0.1609392254690683</v>
      </c>
    </row>
    <row r="123" spans="18:79" x14ac:dyDescent="0.15">
      <c r="R123" s="17">
        <v>1</v>
      </c>
      <c r="S123" s="17">
        <v>2</v>
      </c>
      <c r="T123" s="18">
        <v>4.4999999999999998E-2</v>
      </c>
      <c r="U123" s="9">
        <v>2.4500000000000002</v>
      </c>
      <c r="V123" s="9">
        <v>1.2709999999999999</v>
      </c>
      <c r="W123" s="10">
        <v>2.9</v>
      </c>
      <c r="X123" s="9">
        <v>0.82000000000000006</v>
      </c>
      <c r="Y123" s="33">
        <v>2.3730000000000002</v>
      </c>
      <c r="AA123" s="1">
        <v>2.5009818640050998</v>
      </c>
      <c r="AB123" s="1">
        <v>1.30994577267712</v>
      </c>
      <c r="AC123" s="1">
        <v>2.9462773333402299</v>
      </c>
      <c r="AD123" s="1">
        <v>0.78758578643813004</v>
      </c>
      <c r="AE123" s="33">
        <v>3.0674869999999999</v>
      </c>
      <c r="AU123" s="7">
        <f t="shared" si="65"/>
        <v>-5.0981864005099631E-2</v>
      </c>
      <c r="AV123" s="1">
        <f t="shared" si="54"/>
        <v>5.0981864005099631E-2</v>
      </c>
      <c r="AW123" s="28">
        <f t="shared" si="55"/>
        <v>2.5991504574344733E-3</v>
      </c>
      <c r="AX123" s="30">
        <f t="shared" si="66"/>
        <v>2.0384739585219028E-2</v>
      </c>
      <c r="AY123" s="30">
        <f t="shared" si="67"/>
        <v>-2.0384739585219028E-2</v>
      </c>
      <c r="BB123" s="7">
        <f t="shared" si="68"/>
        <v>-3.8945772677120072E-2</v>
      </c>
      <c r="BC123" s="1">
        <f t="shared" si="56"/>
        <v>3.8945772677120072E-2</v>
      </c>
      <c r="BD123" s="28">
        <f t="shared" si="57"/>
        <v>1.5167732094179124E-3</v>
      </c>
      <c r="BE123" s="30">
        <f t="shared" si="69"/>
        <v>2.9730828168197436E-2</v>
      </c>
      <c r="BF123" s="30">
        <f t="shared" si="70"/>
        <v>-2.9730828168197436E-2</v>
      </c>
      <c r="BI123" s="7">
        <f t="shared" si="79"/>
        <v>0.78758578643813004</v>
      </c>
      <c r="BJ123" s="1">
        <f t="shared" si="59"/>
        <v>0.78758578643813004</v>
      </c>
      <c r="BK123" s="28">
        <f t="shared" si="60"/>
        <v>0.62029137099936782</v>
      </c>
      <c r="BL123" s="30">
        <f t="shared" si="71"/>
        <v>0.26731556378816335</v>
      </c>
      <c r="BM123" s="30">
        <f t="shared" si="72"/>
        <v>0.26731556378816335</v>
      </c>
      <c r="BP123" s="7">
        <f t="shared" si="73"/>
        <v>3.241421356187002E-2</v>
      </c>
      <c r="BQ123" s="1">
        <f t="shared" si="61"/>
        <v>3.241421356187002E-2</v>
      </c>
      <c r="BR123" s="28">
        <f t="shared" si="62"/>
        <v>1.0506812408345183E-3</v>
      </c>
      <c r="BS123" s="30">
        <f t="shared" si="74"/>
        <v>4.1156422728835476E-2</v>
      </c>
      <c r="BT123" s="30">
        <f t="shared" si="75"/>
        <v>4.1156422728835476E-2</v>
      </c>
      <c r="BW123" s="7">
        <f t="shared" si="76"/>
        <v>-0.69448699999999963</v>
      </c>
      <c r="BX123" s="1">
        <f t="shared" si="63"/>
        <v>0.69448699999999963</v>
      </c>
      <c r="BY123" s="36">
        <f t="shared" si="64"/>
        <v>0.48231219316899948</v>
      </c>
      <c r="BZ123" s="30">
        <f t="shared" si="77"/>
        <v>0.22640258948122671</v>
      </c>
      <c r="CA123" s="30">
        <f t="shared" si="78"/>
        <v>-0.22640258948122671</v>
      </c>
    </row>
    <row r="124" spans="18:79" x14ac:dyDescent="0.15">
      <c r="R124" s="17">
        <v>1</v>
      </c>
      <c r="S124" s="17">
        <v>3</v>
      </c>
      <c r="T124" s="18">
        <v>2.5000000000000001E-2</v>
      </c>
      <c r="U124" s="9">
        <v>2.15</v>
      </c>
      <c r="V124" s="9">
        <v>1.722</v>
      </c>
      <c r="W124" s="10">
        <v>2.1746500000000002</v>
      </c>
      <c r="X124" s="9">
        <v>0.71300000000000008</v>
      </c>
      <c r="Y124" s="33">
        <v>2.4380999999999999</v>
      </c>
      <c r="AA124" s="1">
        <v>2.2700929042457201</v>
      </c>
      <c r="AB124" s="1">
        <v>1.1369808997089701</v>
      </c>
      <c r="AC124" s="1">
        <v>2.4706823229139698</v>
      </c>
      <c r="AD124" s="1">
        <v>0.78330258489420002</v>
      </c>
      <c r="AE124" s="33">
        <v>3.1444209999999999</v>
      </c>
      <c r="AU124" s="7">
        <f t="shared" si="65"/>
        <v>-0.12009290424572017</v>
      </c>
      <c r="AV124" s="1">
        <f t="shared" si="54"/>
        <v>0.12009290424572017</v>
      </c>
      <c r="AW124" s="28">
        <f t="shared" si="55"/>
        <v>1.4422305650171713E-2</v>
      </c>
      <c r="AX124" s="30">
        <f t="shared" si="66"/>
        <v>5.2902197976616834E-2</v>
      </c>
      <c r="AY124" s="30">
        <f t="shared" si="67"/>
        <v>-5.2902197976616834E-2</v>
      </c>
      <c r="BB124" s="7">
        <f t="shared" si="68"/>
        <v>0.58501910029102988</v>
      </c>
      <c r="BC124" s="1">
        <f t="shared" si="56"/>
        <v>0.58501910029102988</v>
      </c>
      <c r="BD124" s="28">
        <f t="shared" si="57"/>
        <v>0.34224734770532605</v>
      </c>
      <c r="BE124" s="30">
        <f t="shared" si="69"/>
        <v>0.51453731583421991</v>
      </c>
      <c r="BF124" s="30">
        <f t="shared" si="70"/>
        <v>0.51453731583421991</v>
      </c>
      <c r="BI124" s="7">
        <f t="shared" si="79"/>
        <v>0.78330258489420002</v>
      </c>
      <c r="BJ124" s="1">
        <f t="shared" si="59"/>
        <v>0.78330258489420002</v>
      </c>
      <c r="BK124" s="28">
        <f t="shared" si="60"/>
        <v>0.61356293950193541</v>
      </c>
      <c r="BL124" s="30">
        <f t="shared" si="71"/>
        <v>0.3170389724448095</v>
      </c>
      <c r="BM124" s="30">
        <f t="shared" si="72"/>
        <v>0.3170389724448095</v>
      </c>
      <c r="BP124" s="7">
        <f t="shared" si="73"/>
        <v>-7.0302584894199938E-2</v>
      </c>
      <c r="BQ124" s="1">
        <f t="shared" si="61"/>
        <v>7.0302584894199938E-2</v>
      </c>
      <c r="BR124" s="28">
        <f t="shared" si="62"/>
        <v>4.9424534428061896E-3</v>
      </c>
      <c r="BS124" s="30">
        <f t="shared" si="74"/>
        <v>8.9751503761085691E-2</v>
      </c>
      <c r="BT124" s="30">
        <f t="shared" si="75"/>
        <v>-8.9751503761085691E-2</v>
      </c>
      <c r="BW124" s="7">
        <f t="shared" si="76"/>
        <v>-0.70632099999999998</v>
      </c>
      <c r="BX124" s="1">
        <f t="shared" si="63"/>
        <v>0.70632099999999998</v>
      </c>
      <c r="BY124" s="36">
        <f t="shared" si="64"/>
        <v>0.49888935504099996</v>
      </c>
      <c r="BZ124" s="30">
        <f t="shared" si="77"/>
        <v>0.22462672778231668</v>
      </c>
      <c r="CA124" s="30">
        <f t="shared" si="78"/>
        <v>-0.22462672778231668</v>
      </c>
    </row>
    <row r="125" spans="18:79" x14ac:dyDescent="0.15">
      <c r="R125" s="17">
        <v>1</v>
      </c>
      <c r="S125" s="17">
        <v>4</v>
      </c>
      <c r="T125" s="18">
        <v>8.5000000000000006E-2</v>
      </c>
      <c r="U125" s="9">
        <v>2.61</v>
      </c>
      <c r="V125" s="9">
        <v>1.2269999999999999</v>
      </c>
      <c r="W125" s="10">
        <v>2.5620000000000003</v>
      </c>
      <c r="X125" s="9">
        <v>0.84000000000000008</v>
      </c>
      <c r="Y125" s="33">
        <v>1.6904999999999999</v>
      </c>
      <c r="AA125" s="1">
        <v>2.1269795117241999</v>
      </c>
      <c r="AB125" s="1">
        <v>1.17817108592682</v>
      </c>
      <c r="AC125" s="1">
        <v>2.3856345251921902</v>
      </c>
      <c r="AD125" s="1">
        <v>0.78960462460426595</v>
      </c>
      <c r="AE125" s="33">
        <v>2.4947560000000002</v>
      </c>
      <c r="AU125" s="7">
        <f t="shared" si="65"/>
        <v>0.48302048827580002</v>
      </c>
      <c r="AV125" s="1">
        <f t="shared" si="54"/>
        <v>0.48302048827580002</v>
      </c>
      <c r="AW125" s="28">
        <f t="shared" si="55"/>
        <v>0.23330879209419225</v>
      </c>
      <c r="AX125" s="30">
        <f t="shared" si="66"/>
        <v>0.22709221485835923</v>
      </c>
      <c r="AY125" s="30">
        <f t="shared" si="67"/>
        <v>0.22709221485835923</v>
      </c>
      <c r="BB125" s="7">
        <f t="shared" si="68"/>
        <v>4.8828914073179908E-2</v>
      </c>
      <c r="BC125" s="1">
        <f t="shared" si="56"/>
        <v>4.8828914073179908E-2</v>
      </c>
      <c r="BD125" s="28">
        <f t="shared" si="57"/>
        <v>2.3842628495659868E-3</v>
      </c>
      <c r="BE125" s="30">
        <f t="shared" si="69"/>
        <v>4.1444671878675544E-2</v>
      </c>
      <c r="BF125" s="30">
        <f t="shared" si="70"/>
        <v>4.1444671878675544E-2</v>
      </c>
      <c r="BI125" s="7">
        <f t="shared" si="79"/>
        <v>0.78960462460426595</v>
      </c>
      <c r="BJ125" s="1">
        <f t="shared" si="59"/>
        <v>0.78960462460426595</v>
      </c>
      <c r="BK125" s="28">
        <f t="shared" si="60"/>
        <v>0.62347546319644376</v>
      </c>
      <c r="BL125" s="30">
        <f t="shared" si="71"/>
        <v>0.33098306394633281</v>
      </c>
      <c r="BM125" s="30">
        <f t="shared" si="72"/>
        <v>0.33098306394633281</v>
      </c>
      <c r="BP125" s="7">
        <f t="shared" si="73"/>
        <v>5.0395375395734132E-2</v>
      </c>
      <c r="BQ125" s="1">
        <f t="shared" si="61"/>
        <v>5.0395375395734132E-2</v>
      </c>
      <c r="BR125" s="28">
        <f t="shared" si="62"/>
        <v>2.5396938612769651E-3</v>
      </c>
      <c r="BS125" s="30">
        <f t="shared" si="74"/>
        <v>6.3823556531208622E-2</v>
      </c>
      <c r="BT125" s="30">
        <f t="shared" si="75"/>
        <v>6.3823556531208622E-2</v>
      </c>
      <c r="BW125" s="7">
        <f t="shared" si="76"/>
        <v>-0.8042560000000003</v>
      </c>
      <c r="BX125" s="1">
        <f t="shared" si="63"/>
        <v>0.8042560000000003</v>
      </c>
      <c r="BY125" s="36">
        <f t="shared" si="64"/>
        <v>0.64682771353600044</v>
      </c>
      <c r="BZ125" s="30">
        <f t="shared" si="77"/>
        <v>0.32237862139624085</v>
      </c>
      <c r="CA125" s="30">
        <f t="shared" si="78"/>
        <v>-0.32237862139624085</v>
      </c>
    </row>
    <row r="126" spans="18:79" x14ac:dyDescent="0.15">
      <c r="R126" s="17">
        <v>2</v>
      </c>
      <c r="S126" s="17">
        <v>1</v>
      </c>
      <c r="T126" s="18">
        <v>8.5000000000000006E-2</v>
      </c>
      <c r="U126" s="9">
        <v>2.2200000000000002</v>
      </c>
      <c r="V126" s="9">
        <v>1.4083999999999999</v>
      </c>
      <c r="W126" s="10">
        <v>4.8220499999999999</v>
      </c>
      <c r="X126" s="9">
        <v>1.5810000000000002</v>
      </c>
      <c r="Y126" s="33">
        <v>1.9865999999999999</v>
      </c>
      <c r="AA126" s="1">
        <v>2.17342953065</v>
      </c>
      <c r="AB126" s="1">
        <v>1.31143417715643</v>
      </c>
      <c r="AC126" s="1">
        <v>4.7699993574700397</v>
      </c>
      <c r="AD126" s="1">
        <v>1.5285460540250999</v>
      </c>
      <c r="AE126" s="33">
        <v>2.6420490000000001</v>
      </c>
      <c r="AU126" s="7">
        <f t="shared" si="65"/>
        <v>4.6570469350000199E-2</v>
      </c>
      <c r="AV126" s="1">
        <f t="shared" si="54"/>
        <v>4.6570469350000199E-2</v>
      </c>
      <c r="AW126" s="28">
        <f t="shared" si="55"/>
        <v>2.1688086154793081E-3</v>
      </c>
      <c r="AX126" s="30">
        <f t="shared" si="66"/>
        <v>2.1427181646911979E-2</v>
      </c>
      <c r="AY126" s="30">
        <f t="shared" si="67"/>
        <v>2.1427181646911979E-2</v>
      </c>
      <c r="BB126" s="7">
        <f t="shared" si="68"/>
        <v>9.6965822843569915E-2</v>
      </c>
      <c r="BC126" s="1">
        <f t="shared" si="56"/>
        <v>9.6965822843569915E-2</v>
      </c>
      <c r="BD126" s="28">
        <f t="shared" si="57"/>
        <v>9.4023707997305857E-3</v>
      </c>
      <c r="BE126" s="30">
        <f t="shared" si="69"/>
        <v>7.3938764546932864E-2</v>
      </c>
      <c r="BF126" s="30">
        <f t="shared" si="70"/>
        <v>7.3938764546932864E-2</v>
      </c>
      <c r="BI126" s="7">
        <f t="shared" si="79"/>
        <v>1.5285460540250999</v>
      </c>
      <c r="BJ126" s="1">
        <f t="shared" si="59"/>
        <v>1.5285460540250999</v>
      </c>
      <c r="BK126" s="28">
        <f t="shared" si="60"/>
        <v>2.3364530392757037</v>
      </c>
      <c r="BL126" s="30">
        <f t="shared" si="71"/>
        <v>0.32044994966955836</v>
      </c>
      <c r="BM126" s="30">
        <f t="shared" si="72"/>
        <v>0.32044994966955836</v>
      </c>
      <c r="BP126" s="7">
        <f t="shared" si="73"/>
        <v>5.2453945974900273E-2</v>
      </c>
      <c r="BQ126" s="1">
        <f t="shared" si="61"/>
        <v>5.2453945974900273E-2</v>
      </c>
      <c r="BR126" s="28">
        <f t="shared" si="62"/>
        <v>2.7514164483377567E-3</v>
      </c>
      <c r="BS126" s="30">
        <f t="shared" si="74"/>
        <v>3.4316235246412106E-2</v>
      </c>
      <c r="BT126" s="30">
        <f t="shared" si="75"/>
        <v>3.4316235246412106E-2</v>
      </c>
      <c r="BW126" s="7">
        <f t="shared" si="76"/>
        <v>-0.65544900000000017</v>
      </c>
      <c r="BX126" s="1">
        <f t="shared" si="63"/>
        <v>0.65544900000000017</v>
      </c>
      <c r="BY126" s="36">
        <f t="shared" si="64"/>
        <v>0.42961339160100021</v>
      </c>
      <c r="BZ126" s="30">
        <f t="shared" si="77"/>
        <v>0.24808358966847327</v>
      </c>
      <c r="CA126" s="30">
        <f t="shared" si="78"/>
        <v>-0.24808358966847327</v>
      </c>
    </row>
    <row r="127" spans="18:79" x14ac:dyDescent="0.15">
      <c r="R127" s="17">
        <v>2</v>
      </c>
      <c r="S127" s="17">
        <v>2</v>
      </c>
      <c r="T127" s="18">
        <v>0.13500000000000001</v>
      </c>
      <c r="U127" s="9">
        <v>2.3100000000000005</v>
      </c>
      <c r="V127" s="9">
        <v>1.7001999999999997</v>
      </c>
      <c r="W127" s="10">
        <v>3.44</v>
      </c>
      <c r="X127" s="9">
        <v>0.8</v>
      </c>
      <c r="Y127" s="33">
        <v>2.6648999999999998</v>
      </c>
      <c r="AA127" s="1">
        <v>2.2816852733279598</v>
      </c>
      <c r="AB127" s="1">
        <v>1.46173569788418</v>
      </c>
      <c r="AC127" s="1">
        <v>3.4914922883895301</v>
      </c>
      <c r="AD127" s="1">
        <v>1.2492612168502499</v>
      </c>
      <c r="AE127" s="33">
        <v>2.1247500000000001</v>
      </c>
      <c r="AU127" s="7">
        <f t="shared" si="65"/>
        <v>2.8314726672040713E-2</v>
      </c>
      <c r="AV127" s="1">
        <f t="shared" si="54"/>
        <v>2.8314726672040713E-2</v>
      </c>
      <c r="AW127" s="28">
        <f t="shared" si="55"/>
        <v>8.0172374651237379E-4</v>
      </c>
      <c r="AX127" s="30">
        <f t="shared" si="66"/>
        <v>1.2409567175205621E-2</v>
      </c>
      <c r="AY127" s="30">
        <f t="shared" si="67"/>
        <v>1.2409567175205621E-2</v>
      </c>
      <c r="BB127" s="7">
        <f t="shared" si="68"/>
        <v>0.2384643021158197</v>
      </c>
      <c r="BC127" s="1">
        <f t="shared" si="56"/>
        <v>0.2384643021158197</v>
      </c>
      <c r="BD127" s="28">
        <f t="shared" si="57"/>
        <v>5.6865223383584934E-2</v>
      </c>
      <c r="BE127" s="30">
        <f t="shared" si="69"/>
        <v>0.16313777002298696</v>
      </c>
      <c r="BF127" s="30">
        <f t="shared" si="70"/>
        <v>0.16313777002298696</v>
      </c>
      <c r="BI127" s="7">
        <f t="shared" si="79"/>
        <v>1.2492612168502499</v>
      </c>
      <c r="BJ127" s="1">
        <f t="shared" si="59"/>
        <v>1.2492612168502499</v>
      </c>
      <c r="BK127" s="28">
        <f t="shared" si="60"/>
        <v>1.5606535879261672</v>
      </c>
      <c r="BL127" s="30">
        <f t="shared" si="71"/>
        <v>0.35780151112018593</v>
      </c>
      <c r="BM127" s="30">
        <f t="shared" si="72"/>
        <v>0.35780151112018593</v>
      </c>
      <c r="BP127" s="7">
        <f t="shared" si="73"/>
        <v>-0.44926121685024989</v>
      </c>
      <c r="BQ127" s="1">
        <f t="shared" si="61"/>
        <v>0.44926121685024989</v>
      </c>
      <c r="BR127" s="28">
        <f t="shared" si="62"/>
        <v>0.20183564096576725</v>
      </c>
      <c r="BS127" s="30">
        <f t="shared" si="74"/>
        <v>0.3596215193352178</v>
      </c>
      <c r="BT127" s="30">
        <f t="shared" si="75"/>
        <v>-0.3596215193352178</v>
      </c>
      <c r="BW127" s="7">
        <f t="shared" si="76"/>
        <v>0.54014999999999969</v>
      </c>
      <c r="BX127" s="1">
        <f t="shared" si="63"/>
        <v>0.54014999999999969</v>
      </c>
      <c r="BY127" s="36">
        <f t="shared" si="64"/>
        <v>0.29176202249999966</v>
      </c>
      <c r="BZ127" s="30">
        <f t="shared" si="77"/>
        <v>0.25421814331097758</v>
      </c>
      <c r="CA127" s="30">
        <f t="shared" si="78"/>
        <v>0.25421814331097758</v>
      </c>
    </row>
    <row r="128" spans="18:79" x14ac:dyDescent="0.15">
      <c r="R128" s="17">
        <v>2</v>
      </c>
      <c r="S128" s="17">
        <v>3</v>
      </c>
      <c r="T128" s="18">
        <v>0.115</v>
      </c>
      <c r="U128" s="9">
        <v>2.21</v>
      </c>
      <c r="V128" s="9">
        <v>1.4349999999999996</v>
      </c>
      <c r="W128" s="10">
        <v>3.7636999999999996</v>
      </c>
      <c r="X128" s="9">
        <v>1.234</v>
      </c>
      <c r="Y128" s="33">
        <v>2.1398999999999999</v>
      </c>
      <c r="AA128" s="1">
        <v>2.1535509761329901</v>
      </c>
      <c r="AB128" s="1">
        <v>1.3049807817596799</v>
      </c>
      <c r="AC128" s="1">
        <v>3.78204628939466</v>
      </c>
      <c r="AD128" s="1">
        <v>1.2585423548648</v>
      </c>
      <c r="AE128" s="33">
        <v>2.2895989999999999</v>
      </c>
      <c r="AU128" s="7">
        <f t="shared" si="65"/>
        <v>5.6449023867009895E-2</v>
      </c>
      <c r="AV128" s="1">
        <f t="shared" si="54"/>
        <v>5.6449023867009895E-2</v>
      </c>
      <c r="AW128" s="28">
        <f t="shared" si="55"/>
        <v>3.1864922955382527E-3</v>
      </c>
      <c r="AX128" s="30">
        <f t="shared" si="66"/>
        <v>2.6212067646697746E-2</v>
      </c>
      <c r="AY128" s="30">
        <f t="shared" si="67"/>
        <v>2.6212067646697746E-2</v>
      </c>
      <c r="BB128" s="7">
        <f t="shared" si="68"/>
        <v>0.1300192182403197</v>
      </c>
      <c r="BC128" s="1">
        <f t="shared" si="56"/>
        <v>0.1300192182403197</v>
      </c>
      <c r="BD128" s="28">
        <f t="shared" si="57"/>
        <v>1.6904997111823881E-2</v>
      </c>
      <c r="BE128" s="30">
        <f t="shared" si="69"/>
        <v>9.9633052116673643E-2</v>
      </c>
      <c r="BF128" s="30">
        <f t="shared" si="70"/>
        <v>9.9633052116673643E-2</v>
      </c>
      <c r="BI128" s="7">
        <f t="shared" si="79"/>
        <v>1.2585423548648</v>
      </c>
      <c r="BJ128" s="1">
        <f t="shared" si="59"/>
        <v>1.2585423548648</v>
      </c>
      <c r="BK128" s="28">
        <f t="shared" si="60"/>
        <v>1.5839288589886362</v>
      </c>
      <c r="BL128" s="30">
        <f t="shared" si="71"/>
        <v>0.33276757040068844</v>
      </c>
      <c r="BM128" s="30">
        <f t="shared" si="72"/>
        <v>0.33276757040068844</v>
      </c>
      <c r="BP128" s="7">
        <f t="shared" si="73"/>
        <v>-2.4542354864800053E-2</v>
      </c>
      <c r="BQ128" s="1">
        <f t="shared" si="61"/>
        <v>2.4542354864800053E-2</v>
      </c>
      <c r="BR128" s="28">
        <f t="shared" si="62"/>
        <v>6.0232718230977486E-4</v>
      </c>
      <c r="BS128" s="30">
        <f t="shared" si="74"/>
        <v>1.9500618926278836E-2</v>
      </c>
      <c r="BT128" s="30">
        <f t="shared" si="75"/>
        <v>-1.9500618926278836E-2</v>
      </c>
      <c r="BW128" s="7">
        <f t="shared" si="76"/>
        <v>-0.14969900000000003</v>
      </c>
      <c r="BX128" s="1">
        <f t="shared" si="63"/>
        <v>0.14969900000000003</v>
      </c>
      <c r="BY128" s="36">
        <f t="shared" si="64"/>
        <v>2.2409790601000009E-2</v>
      </c>
      <c r="BZ128" s="30">
        <f t="shared" si="77"/>
        <v>6.5382191379363824E-2</v>
      </c>
      <c r="CA128" s="30">
        <f t="shared" si="78"/>
        <v>-6.5382191379363824E-2</v>
      </c>
    </row>
    <row r="129" spans="18:79" x14ac:dyDescent="0.15">
      <c r="R129" s="17">
        <v>2</v>
      </c>
      <c r="S129" s="17">
        <v>4</v>
      </c>
      <c r="T129" s="18">
        <v>9.5000000000000001E-2</v>
      </c>
      <c r="U129" s="9">
        <v>2.94</v>
      </c>
      <c r="V129" s="9">
        <v>1.2999999999999998</v>
      </c>
      <c r="W129" s="10">
        <v>2.94</v>
      </c>
      <c r="X129" s="9">
        <v>0.8</v>
      </c>
      <c r="Y129" s="33">
        <v>2.5977000000000001</v>
      </c>
      <c r="AA129" s="1">
        <v>2.1715732913458599</v>
      </c>
      <c r="AB129" s="1">
        <v>1.2902452825079</v>
      </c>
      <c r="AC129" s="1">
        <v>2.8896830336212602</v>
      </c>
      <c r="AD129" s="1">
        <v>0.85146438650584</v>
      </c>
      <c r="AE129" s="33">
        <v>2.5322369999999998</v>
      </c>
      <c r="AU129" s="7">
        <f t="shared" si="65"/>
        <v>0.76842670865414009</v>
      </c>
      <c r="AV129" s="1">
        <f t="shared" si="54"/>
        <v>0.76842670865414009</v>
      </c>
      <c r="AW129" s="28">
        <f t="shared" si="55"/>
        <v>0.59047960657303467</v>
      </c>
      <c r="AX129" s="30">
        <f t="shared" si="66"/>
        <v>0.35385713745719261</v>
      </c>
      <c r="AY129" s="30">
        <f t="shared" si="67"/>
        <v>0.35385713745719261</v>
      </c>
      <c r="BB129" s="7">
        <f t="shared" si="68"/>
        <v>9.7547174920997737E-3</v>
      </c>
      <c r="BC129" s="1">
        <f t="shared" si="56"/>
        <v>9.7547174920997737E-3</v>
      </c>
      <c r="BD129" s="28">
        <f t="shared" si="57"/>
        <v>9.5154513350677292E-5</v>
      </c>
      <c r="BE129" s="30">
        <f t="shared" si="69"/>
        <v>7.5603589676678752E-3</v>
      </c>
      <c r="BF129" s="30">
        <f t="shared" si="70"/>
        <v>7.5603589676678752E-3</v>
      </c>
      <c r="BI129" s="7">
        <f t="shared" si="79"/>
        <v>0.85146438650584</v>
      </c>
      <c r="BJ129" s="1">
        <f t="shared" si="59"/>
        <v>0.85146438650584</v>
      </c>
      <c r="BK129" s="28">
        <f t="shared" si="60"/>
        <v>0.72499160148776653</v>
      </c>
      <c r="BL129" s="30">
        <f t="shared" si="71"/>
        <v>0.29465667223675102</v>
      </c>
      <c r="BM129" s="30">
        <f t="shared" si="72"/>
        <v>0.29465667223675102</v>
      </c>
      <c r="BP129" s="7">
        <f t="shared" si="73"/>
        <v>-5.1464386505839954E-2</v>
      </c>
      <c r="BQ129" s="1">
        <f t="shared" si="61"/>
        <v>5.1464386505839954E-2</v>
      </c>
      <c r="BR129" s="28">
        <f t="shared" si="62"/>
        <v>2.6485830784224815E-3</v>
      </c>
      <c r="BS129" s="30">
        <f t="shared" si="74"/>
        <v>6.0442206769251612E-2</v>
      </c>
      <c r="BT129" s="30">
        <f t="shared" si="75"/>
        <v>-6.0442206769251612E-2</v>
      </c>
      <c r="BW129" s="7">
        <f t="shared" si="76"/>
        <v>6.5463000000000271E-2</v>
      </c>
      <c r="BX129" s="1">
        <f t="shared" si="63"/>
        <v>6.5463000000000271E-2</v>
      </c>
      <c r="BY129" s="36">
        <f t="shared" si="64"/>
        <v>4.2854043690000359E-3</v>
      </c>
      <c r="BZ129" s="30">
        <f t="shared" si="77"/>
        <v>2.5851845621085338E-2</v>
      </c>
      <c r="CA129" s="30">
        <f t="shared" si="78"/>
        <v>2.5851845621085338E-2</v>
      </c>
    </row>
    <row r="130" spans="18:79" x14ac:dyDescent="0.15">
      <c r="R130" s="17">
        <v>3</v>
      </c>
      <c r="S130" s="17">
        <v>1</v>
      </c>
      <c r="T130" s="18">
        <v>0.13500000000000001</v>
      </c>
      <c r="U130" s="9">
        <v>2.41</v>
      </c>
      <c r="V130" s="9">
        <v>1.093</v>
      </c>
      <c r="W130" s="10">
        <v>2.9706999999999999</v>
      </c>
      <c r="X130" s="9">
        <v>0.97399999999999998</v>
      </c>
      <c r="Y130" s="33">
        <v>2.2281</v>
      </c>
      <c r="AA130" s="1">
        <v>2.4604631365842802</v>
      </c>
      <c r="AB130" s="1">
        <v>1.1417788620846701</v>
      </c>
      <c r="AC130" s="1">
        <v>2.9481620092672101</v>
      </c>
      <c r="AD130" s="1">
        <v>0.92810889399840502</v>
      </c>
      <c r="AE130" s="33">
        <v>2.1942529999999998</v>
      </c>
      <c r="AU130" s="7">
        <f t="shared" ref="AU130:AU145" si="80">U130-AA130</f>
        <v>-5.0463136584280033E-2</v>
      </c>
      <c r="AV130" s="1">
        <f t="shared" si="54"/>
        <v>5.0463136584280033E-2</v>
      </c>
      <c r="AW130" s="28">
        <f t="shared" si="55"/>
        <v>2.5465281539237021E-3</v>
      </c>
      <c r="AX130" s="30">
        <f t="shared" ref="AX130:AX145" si="81">AV130/AA130</f>
        <v>2.0509608875642456E-2</v>
      </c>
      <c r="AY130" s="30">
        <f t="shared" ref="AY130:AY145" si="82">AU130/AA130</f>
        <v>-2.0509608875642456E-2</v>
      </c>
      <c r="BB130" s="7">
        <f t="shared" ref="BB130:BB145" si="83">V130-AB130</f>
        <v>-4.8778862084670083E-2</v>
      </c>
      <c r="BC130" s="1">
        <f t="shared" si="56"/>
        <v>4.8778862084670083E-2</v>
      </c>
      <c r="BD130" s="28">
        <f t="shared" si="57"/>
        <v>2.3793773862752646E-3</v>
      </c>
      <c r="BE130" s="30">
        <f t="shared" ref="BE130:BE145" si="84">BC130/AB130</f>
        <v>4.27218121691351E-2</v>
      </c>
      <c r="BF130" s="30">
        <f t="shared" ref="BF130:BF145" si="85">BB130/AB130</f>
        <v>-4.27218121691351E-2</v>
      </c>
      <c r="BI130" s="7">
        <f t="shared" si="79"/>
        <v>0.92810889399840502</v>
      </c>
      <c r="BJ130" s="1">
        <f t="shared" si="59"/>
        <v>0.92810889399840502</v>
      </c>
      <c r="BK130" s="28">
        <f t="shared" si="60"/>
        <v>0.86138611911894258</v>
      </c>
      <c r="BL130" s="30">
        <f t="shared" ref="BL130:BL145" si="86">BJ130/AC130</f>
        <v>0.3148093256344125</v>
      </c>
      <c r="BM130" s="30">
        <f t="shared" ref="BM130:BM145" si="87">BI130/AC130</f>
        <v>0.3148093256344125</v>
      </c>
      <c r="BP130" s="7">
        <f t="shared" ref="BP130:BP145" si="88">X130-AD130</f>
        <v>4.5891106001594961E-2</v>
      </c>
      <c r="BQ130" s="1">
        <f t="shared" si="61"/>
        <v>4.5891106001594961E-2</v>
      </c>
      <c r="BR130" s="28">
        <f t="shared" si="62"/>
        <v>2.105993610049625E-3</v>
      </c>
      <c r="BS130" s="30">
        <f t="shared" ref="BS130:BS145" si="89">BQ130/AD130</f>
        <v>4.9445820741885735E-2</v>
      </c>
      <c r="BT130" s="30">
        <f t="shared" ref="BT130:BT145" si="90">BP130/AD130</f>
        <v>4.9445820741885735E-2</v>
      </c>
      <c r="BW130" s="7">
        <f t="shared" ref="BW130:BW145" si="91">Y130-AE130</f>
        <v>3.3847000000000182E-2</v>
      </c>
      <c r="BX130" s="1">
        <f t="shared" si="63"/>
        <v>3.3847000000000182E-2</v>
      </c>
      <c r="BY130" s="36">
        <f t="shared" si="64"/>
        <v>1.1456194090000123E-3</v>
      </c>
      <c r="BZ130" s="30">
        <f t="shared" ref="BZ130:BZ145" si="92">BX130/AE130</f>
        <v>1.5425295077641541E-2</v>
      </c>
      <c r="CA130" s="30">
        <f t="shared" ref="CA130:CA145" si="93">BW130/AE130</f>
        <v>1.5425295077641541E-2</v>
      </c>
    </row>
    <row r="131" spans="18:79" x14ac:dyDescent="0.15">
      <c r="R131" s="17">
        <v>3</v>
      </c>
      <c r="S131" s="17">
        <v>2</v>
      </c>
      <c r="T131" s="18">
        <v>2.5000000000000001E-2</v>
      </c>
      <c r="U131" s="9">
        <v>2.78</v>
      </c>
      <c r="V131" s="9">
        <v>1.278</v>
      </c>
      <c r="W131" s="10">
        <v>2.7450000000000001</v>
      </c>
      <c r="X131" s="9">
        <v>0.90000000000000013</v>
      </c>
      <c r="Y131" s="33">
        <v>2.4066000000000001</v>
      </c>
      <c r="AA131" s="1">
        <v>2.34369806804545</v>
      </c>
      <c r="AB131" s="1">
        <v>1.3316315917274399</v>
      </c>
      <c r="AC131" s="1">
        <v>2.6675290542546199</v>
      </c>
      <c r="AD131" s="1">
        <v>0.84997434505810798</v>
      </c>
      <c r="AE131" s="33">
        <v>3.1950530000000001</v>
      </c>
      <c r="AU131" s="7">
        <f t="shared" si="80"/>
        <v>0.4363019319545498</v>
      </c>
      <c r="AV131" s="1">
        <f t="shared" ref="AV131:AV144" si="94">ABS(AU131)</f>
        <v>0.4363019319545498</v>
      </c>
      <c r="AW131" s="28">
        <f t="shared" ref="AW131:AW144" si="95">AU131^2</f>
        <v>0.19035937582727261</v>
      </c>
      <c r="AX131" s="30">
        <f t="shared" si="81"/>
        <v>0.18615961582389667</v>
      </c>
      <c r="AY131" s="30">
        <f t="shared" si="82"/>
        <v>0.18615961582389667</v>
      </c>
      <c r="BB131" s="7">
        <f t="shared" si="83"/>
        <v>-5.363159172743992E-2</v>
      </c>
      <c r="BC131" s="1">
        <f t="shared" ref="BC131:BC144" si="96">ABS(BB131)</f>
        <v>5.363159172743992E-2</v>
      </c>
      <c r="BD131" s="28">
        <f t="shared" ref="BD131:BD144" si="97">BB131^2</f>
        <v>2.8763476312188021E-3</v>
      </c>
      <c r="BE131" s="30">
        <f t="shared" si="84"/>
        <v>4.0275097151958608E-2</v>
      </c>
      <c r="BF131" s="30">
        <f t="shared" si="85"/>
        <v>-4.0275097151958608E-2</v>
      </c>
      <c r="BI131" s="7">
        <f t="shared" ref="BI131:BI145" si="98">AD131-AJ131</f>
        <v>0.84997434505810798</v>
      </c>
      <c r="BJ131" s="1">
        <f t="shared" ref="BJ131:BJ144" si="99">ABS(BI131)</f>
        <v>0.84997434505810798</v>
      </c>
      <c r="BK131" s="28">
        <f t="shared" ref="BK131:BK144" si="100">BI131^2</f>
        <v>0.7224563872569596</v>
      </c>
      <c r="BL131" s="30">
        <f t="shared" si="86"/>
        <v>0.31863733356621821</v>
      </c>
      <c r="BM131" s="30">
        <f t="shared" si="87"/>
        <v>0.31863733356621821</v>
      </c>
      <c r="BP131" s="7">
        <f t="shared" si="88"/>
        <v>5.002565494189215E-2</v>
      </c>
      <c r="BQ131" s="1">
        <f t="shared" ref="BQ131:BQ145" si="101">ABS(BP131)</f>
        <v>5.002565494189215E-2</v>
      </c>
      <c r="BR131" s="28">
        <f t="shared" ref="BR131:BR145" si="102">BP131^2</f>
        <v>2.5025661523652583E-3</v>
      </c>
      <c r="BS131" s="30">
        <f t="shared" si="89"/>
        <v>5.8855488089434249E-2</v>
      </c>
      <c r="BT131" s="30">
        <f t="shared" si="90"/>
        <v>5.8855488089434249E-2</v>
      </c>
      <c r="BW131" s="7">
        <f t="shared" si="91"/>
        <v>-0.78845300000000007</v>
      </c>
      <c r="BX131" s="1">
        <f t="shared" ref="BX131:BX145" si="103">ABS(BW131)</f>
        <v>0.78845300000000007</v>
      </c>
      <c r="BY131" s="36">
        <f t="shared" ref="BY131:BY145" si="104">BW131^2</f>
        <v>0.6216581332090001</v>
      </c>
      <c r="BZ131" s="30">
        <f t="shared" si="92"/>
        <v>0.24677305822469925</v>
      </c>
      <c r="CA131" s="30">
        <f t="shared" si="93"/>
        <v>-0.24677305822469925</v>
      </c>
    </row>
    <row r="132" spans="18:79" x14ac:dyDescent="0.15">
      <c r="R132" s="17">
        <v>3</v>
      </c>
      <c r="S132" s="17">
        <v>3</v>
      </c>
      <c r="T132" s="18">
        <v>9.5000000000000001E-2</v>
      </c>
      <c r="U132" s="9">
        <v>2.21</v>
      </c>
      <c r="V132" s="9">
        <v>1.27</v>
      </c>
      <c r="W132" s="10">
        <v>5.09</v>
      </c>
      <c r="X132" s="9">
        <v>1.5390000000000001</v>
      </c>
      <c r="Y132" s="33">
        <v>2.0223</v>
      </c>
      <c r="AA132" s="1">
        <v>2.1592899561813099</v>
      </c>
      <c r="AB132" s="1">
        <v>1.2188816638016899</v>
      </c>
      <c r="AC132" s="1">
        <v>5.0187714539051296</v>
      </c>
      <c r="AD132" s="1">
        <v>1.59090913722656</v>
      </c>
      <c r="AE132" s="33">
        <v>2.5092219999999998</v>
      </c>
      <c r="AU132" s="7">
        <f t="shared" si="80"/>
        <v>5.0710043818690043E-2</v>
      </c>
      <c r="AV132" s="1">
        <f t="shared" si="94"/>
        <v>5.0710043818690043E-2</v>
      </c>
      <c r="AW132" s="28">
        <f t="shared" si="95"/>
        <v>2.571508544093464E-3</v>
      </c>
      <c r="AX132" s="30">
        <f t="shared" si="81"/>
        <v>2.3484592087099975E-2</v>
      </c>
      <c r="AY132" s="30">
        <f t="shared" si="82"/>
        <v>2.3484592087099975E-2</v>
      </c>
      <c r="BB132" s="7">
        <f t="shared" si="83"/>
        <v>5.1118336198310077E-2</v>
      </c>
      <c r="BC132" s="1">
        <f t="shared" si="96"/>
        <v>5.1118336198310077E-2</v>
      </c>
      <c r="BD132" s="28">
        <f t="shared" si="97"/>
        <v>2.6130842956834585E-3</v>
      </c>
      <c r="BE132" s="30">
        <f t="shared" si="84"/>
        <v>4.1938719497077399E-2</v>
      </c>
      <c r="BF132" s="30">
        <f t="shared" si="85"/>
        <v>4.1938719497077399E-2</v>
      </c>
      <c r="BI132" s="7">
        <f t="shared" si="98"/>
        <v>1.59090913722656</v>
      </c>
      <c r="BJ132" s="1">
        <f t="shared" si="99"/>
        <v>1.59090913722656</v>
      </c>
      <c r="BK132" s="28">
        <f t="shared" si="100"/>
        <v>2.5309918829109574</v>
      </c>
      <c r="BL132" s="30">
        <f t="shared" si="86"/>
        <v>0.31699174824720622</v>
      </c>
      <c r="BM132" s="30">
        <f t="shared" si="87"/>
        <v>0.31699174824720622</v>
      </c>
      <c r="BP132" s="7">
        <f t="shared" si="88"/>
        <v>-5.1909137226559876E-2</v>
      </c>
      <c r="BQ132" s="1">
        <f t="shared" si="101"/>
        <v>5.1909137226559876E-2</v>
      </c>
      <c r="BR132" s="28">
        <f t="shared" si="102"/>
        <v>2.6945585276058242E-3</v>
      </c>
      <c r="BS132" s="30">
        <f t="shared" si="89"/>
        <v>3.2628599592465314E-2</v>
      </c>
      <c r="BT132" s="30">
        <f t="shared" si="90"/>
        <v>-3.2628599592465314E-2</v>
      </c>
      <c r="BW132" s="7">
        <f t="shared" si="91"/>
        <v>-0.48692199999999985</v>
      </c>
      <c r="BX132" s="1">
        <f t="shared" si="103"/>
        <v>0.48692199999999985</v>
      </c>
      <c r="BY132" s="36">
        <f t="shared" si="104"/>
        <v>0.23709303408399987</v>
      </c>
      <c r="BZ132" s="30">
        <f t="shared" si="92"/>
        <v>0.19405297737705149</v>
      </c>
      <c r="CA132" s="30">
        <f t="shared" si="93"/>
        <v>-0.19405297737705149</v>
      </c>
    </row>
    <row r="133" spans="18:79" x14ac:dyDescent="0.15">
      <c r="R133" s="17">
        <v>3</v>
      </c>
      <c r="S133" s="17">
        <v>4</v>
      </c>
      <c r="T133" s="18">
        <v>8.5000000000000006E-2</v>
      </c>
      <c r="U133" s="9">
        <v>2.0299999999999998</v>
      </c>
      <c r="V133" s="9">
        <v>1.2799999999999998</v>
      </c>
      <c r="W133" s="10">
        <v>2.8059999999999996</v>
      </c>
      <c r="X133" s="9">
        <v>0.91999999999999993</v>
      </c>
      <c r="Y133" s="33">
        <v>2.6648999999999998</v>
      </c>
      <c r="AA133" s="1">
        <v>2.7206532208853398</v>
      </c>
      <c r="AB133" s="1">
        <v>1.2780766573218401</v>
      </c>
      <c r="AC133" s="1">
        <v>2.86041110125361</v>
      </c>
      <c r="AD133" s="1">
        <v>0.97002022299021995</v>
      </c>
      <c r="AE133" s="33">
        <v>2.5914169999999999</v>
      </c>
      <c r="AU133" s="7">
        <f t="shared" si="80"/>
        <v>-0.69065322088533998</v>
      </c>
      <c r="AV133" s="1">
        <f t="shared" si="94"/>
        <v>0.69065322088533998</v>
      </c>
      <c r="AW133" s="28">
        <f t="shared" si="95"/>
        <v>0.47700187151929424</v>
      </c>
      <c r="AX133" s="30">
        <f t="shared" si="81"/>
        <v>0.2538556606859993</v>
      </c>
      <c r="AY133" s="30">
        <f t="shared" si="82"/>
        <v>-0.2538556606859993</v>
      </c>
      <c r="BB133" s="7">
        <f t="shared" si="83"/>
        <v>1.9233426781597451E-3</v>
      </c>
      <c r="BC133" s="1">
        <f t="shared" si="96"/>
        <v>1.9233426781597451E-3</v>
      </c>
      <c r="BD133" s="28">
        <f t="shared" si="97"/>
        <v>3.6992470576307012E-6</v>
      </c>
      <c r="BE133" s="30">
        <f t="shared" si="84"/>
        <v>1.5048727062976293E-3</v>
      </c>
      <c r="BF133" s="30">
        <f t="shared" si="85"/>
        <v>1.5048727062976293E-3</v>
      </c>
      <c r="BI133" s="7">
        <f t="shared" si="98"/>
        <v>0.97002022299021995</v>
      </c>
      <c r="BJ133" s="1">
        <f t="shared" si="99"/>
        <v>0.97002022299021995</v>
      </c>
      <c r="BK133" s="28">
        <f t="shared" si="100"/>
        <v>0.94093923300999605</v>
      </c>
      <c r="BL133" s="30">
        <f t="shared" si="86"/>
        <v>0.33911916457221719</v>
      </c>
      <c r="BM133" s="30">
        <f t="shared" si="87"/>
        <v>0.33911916457221719</v>
      </c>
      <c r="BP133" s="7">
        <f t="shared" si="88"/>
        <v>-5.002022299022002E-2</v>
      </c>
      <c r="BQ133" s="1">
        <f t="shared" si="101"/>
        <v>5.002022299022002E-2</v>
      </c>
      <c r="BR133" s="28">
        <f t="shared" si="102"/>
        <v>2.5020227079913353E-3</v>
      </c>
      <c r="BS133" s="30">
        <f t="shared" si="89"/>
        <v>5.156616512182173E-2</v>
      </c>
      <c r="BT133" s="30">
        <f t="shared" si="90"/>
        <v>-5.156616512182173E-2</v>
      </c>
      <c r="BW133" s="7">
        <f t="shared" si="91"/>
        <v>7.3482999999999965E-2</v>
      </c>
      <c r="BX133" s="1">
        <f t="shared" si="103"/>
        <v>7.3482999999999965E-2</v>
      </c>
      <c r="BY133" s="36">
        <f t="shared" si="104"/>
        <v>5.3997512889999945E-3</v>
      </c>
      <c r="BZ133" s="30">
        <f t="shared" si="92"/>
        <v>2.8356300819204306E-2</v>
      </c>
      <c r="CA133" s="30">
        <f t="shared" si="93"/>
        <v>2.8356300819204306E-2</v>
      </c>
    </row>
    <row r="134" spans="18:79" x14ac:dyDescent="0.15">
      <c r="R134" s="17">
        <v>4</v>
      </c>
      <c r="S134" s="17">
        <v>1</v>
      </c>
      <c r="T134" s="18">
        <v>0.115</v>
      </c>
      <c r="U134" s="9">
        <v>2.38</v>
      </c>
      <c r="V134" s="9">
        <v>1.3900000000000001</v>
      </c>
      <c r="W134" s="10">
        <v>4.08</v>
      </c>
      <c r="X134" s="9">
        <v>1.4019999999999999</v>
      </c>
      <c r="Y134" s="33">
        <v>2.6648999999999998</v>
      </c>
      <c r="AA134" s="1">
        <v>2.4737291295113302</v>
      </c>
      <c r="AB134" s="1">
        <v>1.3393033044625</v>
      </c>
      <c r="AC134" s="1">
        <v>3.86493269554843</v>
      </c>
      <c r="AD134" s="1">
        <v>1.27021027035395</v>
      </c>
      <c r="AE134" s="33">
        <v>2.2711869999999998</v>
      </c>
      <c r="AU134" s="7">
        <f t="shared" si="80"/>
        <v>-9.3729129511330278E-2</v>
      </c>
      <c r="AV134" s="1">
        <f t="shared" si="94"/>
        <v>9.3729129511330278E-2</v>
      </c>
      <c r="AW134" s="28">
        <f t="shared" si="95"/>
        <v>8.7851497189517236E-3</v>
      </c>
      <c r="AX134" s="30">
        <f t="shared" si="81"/>
        <v>3.7889811132977957E-2</v>
      </c>
      <c r="AY134" s="30">
        <f t="shared" si="82"/>
        <v>-3.7889811132977957E-2</v>
      </c>
      <c r="BB134" s="7">
        <f t="shared" si="83"/>
        <v>5.0696695537500114E-2</v>
      </c>
      <c r="BC134" s="1">
        <f t="shared" si="96"/>
        <v>5.0696695537500114E-2</v>
      </c>
      <c r="BD134" s="28">
        <f t="shared" si="97"/>
        <v>2.5701549384219841E-3</v>
      </c>
      <c r="BE134" s="30">
        <f t="shared" si="84"/>
        <v>3.7853035506282218E-2</v>
      </c>
      <c r="BF134" s="30">
        <f t="shared" si="85"/>
        <v>3.7853035506282218E-2</v>
      </c>
      <c r="BI134" s="7">
        <f t="shared" si="98"/>
        <v>1.27021027035395</v>
      </c>
      <c r="BJ134" s="1">
        <f t="shared" si="99"/>
        <v>1.27021027035395</v>
      </c>
      <c r="BK134" s="28">
        <f t="shared" si="100"/>
        <v>1.6134341309126545</v>
      </c>
      <c r="BL134" s="30">
        <f t="shared" si="86"/>
        <v>0.32865003621329775</v>
      </c>
      <c r="BM134" s="30">
        <f t="shared" si="87"/>
        <v>0.32865003621329775</v>
      </c>
      <c r="BP134" s="7">
        <f t="shared" si="88"/>
        <v>0.13178972964604996</v>
      </c>
      <c r="BQ134" s="1">
        <f t="shared" si="101"/>
        <v>0.13178972964604996</v>
      </c>
      <c r="BR134" s="28">
        <f t="shared" si="102"/>
        <v>1.7368532840178939E-2</v>
      </c>
      <c r="BS134" s="30">
        <f t="shared" si="89"/>
        <v>0.10375426236266075</v>
      </c>
      <c r="BT134" s="30">
        <f t="shared" si="90"/>
        <v>0.10375426236266075</v>
      </c>
      <c r="BW134" s="7">
        <f t="shared" si="91"/>
        <v>0.39371299999999998</v>
      </c>
      <c r="BX134" s="1">
        <f t="shared" si="103"/>
        <v>0.39371299999999998</v>
      </c>
      <c r="BY134" s="36">
        <f t="shared" si="104"/>
        <v>0.15500992636899999</v>
      </c>
      <c r="BZ134" s="30">
        <f t="shared" si="92"/>
        <v>0.17335120357768868</v>
      </c>
      <c r="CA134" s="30">
        <f t="shared" si="93"/>
        <v>0.17335120357768868</v>
      </c>
    </row>
    <row r="135" spans="18:79" x14ac:dyDescent="0.15">
      <c r="R135" s="17">
        <v>4</v>
      </c>
      <c r="S135" s="17">
        <v>2</v>
      </c>
      <c r="T135" s="18">
        <v>0.125</v>
      </c>
      <c r="U135" s="9">
        <v>2.16</v>
      </c>
      <c r="V135" s="9">
        <v>1.79</v>
      </c>
      <c r="W135" s="10">
        <v>3.66</v>
      </c>
      <c r="X135" s="9">
        <v>1.1000000000000001</v>
      </c>
      <c r="Y135" s="33">
        <v>2.4066000000000001</v>
      </c>
      <c r="AA135" s="1">
        <v>2.6411533526728901</v>
      </c>
      <c r="AB135" s="1">
        <v>1.7015829280218</v>
      </c>
      <c r="AC135" s="1">
        <v>3.5509743220499601</v>
      </c>
      <c r="AD135" s="1">
        <v>1.15023046744159</v>
      </c>
      <c r="AE135" s="33">
        <v>2.2166100000000002</v>
      </c>
      <c r="AU135" s="7">
        <f t="shared" si="80"/>
        <v>-0.48115335267288994</v>
      </c>
      <c r="AV135" s="1">
        <f t="shared" si="94"/>
        <v>0.48115335267288994</v>
      </c>
      <c r="AW135" s="28">
        <f t="shared" si="95"/>
        <v>0.23150854878836241</v>
      </c>
      <c r="AX135" s="30">
        <f t="shared" si="81"/>
        <v>0.18217546973785334</v>
      </c>
      <c r="AY135" s="30">
        <f t="shared" si="82"/>
        <v>-0.18217546973785334</v>
      </c>
      <c r="BB135" s="7">
        <f t="shared" si="83"/>
        <v>8.8417071978200035E-2</v>
      </c>
      <c r="BC135" s="1">
        <f t="shared" si="96"/>
        <v>8.8417071978200035E-2</v>
      </c>
      <c r="BD135" s="28">
        <f t="shared" si="97"/>
        <v>7.8175786171982061E-3</v>
      </c>
      <c r="BE135" s="30">
        <f t="shared" si="84"/>
        <v>5.1961659065885547E-2</v>
      </c>
      <c r="BF135" s="30">
        <f t="shared" si="85"/>
        <v>5.1961659065885547E-2</v>
      </c>
      <c r="BI135" s="7">
        <f t="shared" si="98"/>
        <v>1.15023046744159</v>
      </c>
      <c r="BJ135" s="1">
        <f t="shared" si="99"/>
        <v>1.15023046744159</v>
      </c>
      <c r="BK135" s="28">
        <f t="shared" si="100"/>
        <v>1.3230301282308985</v>
      </c>
      <c r="BL135" s="30">
        <f t="shared" si="86"/>
        <v>0.32391968038157132</v>
      </c>
      <c r="BM135" s="30">
        <f t="shared" si="87"/>
        <v>0.32391968038157132</v>
      </c>
      <c r="BP135" s="7">
        <f t="shared" si="88"/>
        <v>-5.0230467441589877E-2</v>
      </c>
      <c r="BQ135" s="1">
        <f t="shared" si="101"/>
        <v>5.0230467441589877E-2</v>
      </c>
      <c r="BR135" s="28">
        <f t="shared" si="102"/>
        <v>2.5230998594006205E-3</v>
      </c>
      <c r="BS135" s="30">
        <f t="shared" si="89"/>
        <v>4.3669915606839582E-2</v>
      </c>
      <c r="BT135" s="30">
        <f t="shared" si="90"/>
        <v>-4.3669915606839582E-2</v>
      </c>
      <c r="BW135" s="7">
        <f t="shared" si="91"/>
        <v>0.18998999999999988</v>
      </c>
      <c r="BX135" s="1">
        <f t="shared" si="103"/>
        <v>0.18998999999999988</v>
      </c>
      <c r="BY135" s="36">
        <f t="shared" si="104"/>
        <v>3.6096200099999955E-2</v>
      </c>
      <c r="BZ135" s="30">
        <f t="shared" si="92"/>
        <v>8.5711965569044563E-2</v>
      </c>
      <c r="CA135" s="30">
        <f t="shared" si="93"/>
        <v>8.5711965569044563E-2</v>
      </c>
    </row>
    <row r="136" spans="18:79" x14ac:dyDescent="0.15">
      <c r="R136" s="17">
        <v>4</v>
      </c>
      <c r="S136" s="17">
        <v>3</v>
      </c>
      <c r="T136" s="18">
        <v>0.115</v>
      </c>
      <c r="U136" s="9">
        <v>2.85</v>
      </c>
      <c r="V136" s="9">
        <v>1.5899999999999999</v>
      </c>
      <c r="W136" s="10">
        <v>5.07</v>
      </c>
      <c r="X136" s="9">
        <v>1.5640000000000001</v>
      </c>
      <c r="Y136" s="33">
        <v>2.1777000000000002</v>
      </c>
      <c r="AA136" s="1">
        <v>2.6431374339948901</v>
      </c>
      <c r="AB136" s="1">
        <v>1.53086070422362</v>
      </c>
      <c r="AC136" s="1">
        <v>4.6241140893337702</v>
      </c>
      <c r="AD136" s="1">
        <v>1.5268964815960899</v>
      </c>
      <c r="AE136" s="33">
        <v>2.3448329999999999</v>
      </c>
      <c r="AU136" s="7">
        <f t="shared" si="80"/>
        <v>0.20686256600510999</v>
      </c>
      <c r="AV136" s="1">
        <f t="shared" si="94"/>
        <v>0.20686256600510999</v>
      </c>
      <c r="AW136" s="28">
        <f t="shared" si="95"/>
        <v>4.2792121214218486E-2</v>
      </c>
      <c r="AX136" s="30">
        <f t="shared" si="81"/>
        <v>7.8264021894788052E-2</v>
      </c>
      <c r="AY136" s="30">
        <f t="shared" si="82"/>
        <v>7.8264021894788052E-2</v>
      </c>
      <c r="BB136" s="7">
        <f t="shared" si="83"/>
        <v>5.9139295776379885E-2</v>
      </c>
      <c r="BC136" s="1">
        <f t="shared" si="96"/>
        <v>5.9139295776379885E-2</v>
      </c>
      <c r="BD136" s="28">
        <f t="shared" si="97"/>
        <v>3.4974563049261437E-3</v>
      </c>
      <c r="BE136" s="30">
        <f t="shared" si="84"/>
        <v>3.8631402330215628E-2</v>
      </c>
      <c r="BF136" s="30">
        <f t="shared" si="85"/>
        <v>3.8631402330215628E-2</v>
      </c>
      <c r="BI136" s="7">
        <f t="shared" si="98"/>
        <v>1.5268964815960899</v>
      </c>
      <c r="BJ136" s="1">
        <f t="shared" si="99"/>
        <v>1.5268964815960899</v>
      </c>
      <c r="BK136" s="28">
        <f t="shared" si="100"/>
        <v>2.3314128655105186</v>
      </c>
      <c r="BL136" s="30">
        <f t="shared" si="86"/>
        <v>0.33020302961774045</v>
      </c>
      <c r="BM136" s="30">
        <f t="shared" si="87"/>
        <v>0.33020302961774045</v>
      </c>
      <c r="BP136" s="7">
        <f t="shared" si="88"/>
        <v>3.710351840391013E-2</v>
      </c>
      <c r="BQ136" s="1">
        <f t="shared" si="101"/>
        <v>3.710351840391013E-2</v>
      </c>
      <c r="BR136" s="28">
        <f t="shared" si="102"/>
        <v>1.3766710779492977E-3</v>
      </c>
      <c r="BS136" s="30">
        <f t="shared" si="89"/>
        <v>2.4299956710310325E-2</v>
      </c>
      <c r="BT136" s="30">
        <f t="shared" si="90"/>
        <v>2.4299956710310325E-2</v>
      </c>
      <c r="BW136" s="7">
        <f t="shared" si="91"/>
        <v>-0.16713299999999975</v>
      </c>
      <c r="BX136" s="1">
        <f t="shared" si="103"/>
        <v>0.16713299999999975</v>
      </c>
      <c r="BY136" s="36">
        <f t="shared" si="104"/>
        <v>2.7933439688999917E-2</v>
      </c>
      <c r="BZ136" s="30">
        <f t="shared" si="92"/>
        <v>7.1277144257181541E-2</v>
      </c>
      <c r="CA136" s="30">
        <f t="shared" si="93"/>
        <v>-7.1277144257181541E-2</v>
      </c>
    </row>
    <row r="137" spans="18:79" x14ac:dyDescent="0.15">
      <c r="R137" s="17">
        <v>4</v>
      </c>
      <c r="S137" s="17">
        <v>4</v>
      </c>
      <c r="T137" s="18">
        <v>8.5000000000000006E-2</v>
      </c>
      <c r="U137" s="9">
        <v>2.77</v>
      </c>
      <c r="V137" s="9">
        <v>1.65</v>
      </c>
      <c r="W137" s="10">
        <v>2.97</v>
      </c>
      <c r="X137" s="9">
        <v>1.3</v>
      </c>
      <c r="Y137" s="33">
        <v>2.8580999999999999</v>
      </c>
      <c r="AA137" s="1">
        <v>2.4881620073919302</v>
      </c>
      <c r="AB137" s="1">
        <v>1.6171165443645099</v>
      </c>
      <c r="AC137" s="1">
        <v>2.9722115430795899</v>
      </c>
      <c r="AD137" s="1">
        <v>0.85189697380676599</v>
      </c>
      <c r="AE137" s="33">
        <v>2.701886</v>
      </c>
      <c r="AU137" s="7">
        <f t="shared" si="80"/>
        <v>0.28183799260806985</v>
      </c>
      <c r="AV137" s="1">
        <f t="shared" si="94"/>
        <v>0.28183799260806985</v>
      </c>
      <c r="AW137" s="28">
        <f t="shared" si="95"/>
        <v>7.943265407734644E-2</v>
      </c>
      <c r="AX137" s="30">
        <f t="shared" si="81"/>
        <v>0.1132715602001696</v>
      </c>
      <c r="AY137" s="30">
        <f t="shared" si="82"/>
        <v>0.1132715602001696</v>
      </c>
      <c r="BB137" s="7">
        <f t="shared" si="83"/>
        <v>3.288345563549E-2</v>
      </c>
      <c r="BC137" s="1">
        <f t="shared" si="96"/>
        <v>3.288345563549E-2</v>
      </c>
      <c r="BD137" s="28">
        <f t="shared" si="97"/>
        <v>1.081321654531239E-3</v>
      </c>
      <c r="BE137" s="30">
        <f t="shared" si="84"/>
        <v>2.033462322186089E-2</v>
      </c>
      <c r="BF137" s="30">
        <f t="shared" si="85"/>
        <v>2.033462322186089E-2</v>
      </c>
      <c r="BI137" s="7">
        <f t="shared" si="98"/>
        <v>0.85189697380676599</v>
      </c>
      <c r="BJ137" s="1">
        <f t="shared" si="99"/>
        <v>0.85189697380676599</v>
      </c>
      <c r="BK137" s="28">
        <f t="shared" si="100"/>
        <v>0.72572845398112573</v>
      </c>
      <c r="BL137" s="30">
        <f t="shared" si="86"/>
        <v>0.28662057241191258</v>
      </c>
      <c r="BM137" s="30">
        <f t="shared" si="87"/>
        <v>0.28662057241191258</v>
      </c>
      <c r="BP137" s="7">
        <f t="shared" si="88"/>
        <v>0.44810302619323406</v>
      </c>
      <c r="BQ137" s="1">
        <f t="shared" si="101"/>
        <v>0.44810302619323406</v>
      </c>
      <c r="BR137" s="28">
        <f t="shared" si="102"/>
        <v>0.20079632208353421</v>
      </c>
      <c r="BS137" s="30">
        <f t="shared" si="89"/>
        <v>0.52600612511962785</v>
      </c>
      <c r="BT137" s="30">
        <f t="shared" si="90"/>
        <v>0.52600612511962785</v>
      </c>
      <c r="BW137" s="7">
        <f t="shared" si="91"/>
        <v>0.15621399999999985</v>
      </c>
      <c r="BX137" s="1">
        <f t="shared" si="103"/>
        <v>0.15621399999999985</v>
      </c>
      <c r="BY137" s="36">
        <f t="shared" si="104"/>
        <v>2.4402813795999952E-2</v>
      </c>
      <c r="BZ137" s="30">
        <f t="shared" si="92"/>
        <v>5.7816651035609887E-2</v>
      </c>
      <c r="CA137" s="30">
        <f t="shared" si="93"/>
        <v>5.7816651035609887E-2</v>
      </c>
    </row>
    <row r="138" spans="18:79" x14ac:dyDescent="0.15">
      <c r="R138" s="17">
        <v>5</v>
      </c>
      <c r="S138" s="17">
        <v>1</v>
      </c>
      <c r="T138" s="18">
        <v>9.5000000000000001E-2</v>
      </c>
      <c r="U138" s="9">
        <v>2.91</v>
      </c>
      <c r="V138" s="9">
        <v>1.92</v>
      </c>
      <c r="W138" s="10">
        <v>4.84</v>
      </c>
      <c r="X138" s="9">
        <v>1.52</v>
      </c>
      <c r="Y138" s="33">
        <v>2.6648999999999998</v>
      </c>
      <c r="AA138" s="1">
        <v>2.7696450871184499</v>
      </c>
      <c r="AB138" s="1">
        <v>1.94118048582654</v>
      </c>
      <c r="AC138" s="1">
        <v>4.9885963818939896</v>
      </c>
      <c r="AD138" s="1">
        <v>1.6693948455576899</v>
      </c>
      <c r="AE138" s="33">
        <v>2.5598540000000001</v>
      </c>
      <c r="AU138" s="7">
        <f t="shared" si="80"/>
        <v>0.14035491288155022</v>
      </c>
      <c r="AV138" s="1">
        <f t="shared" si="94"/>
        <v>0.14035491288155022</v>
      </c>
      <c r="AW138" s="28">
        <f t="shared" si="95"/>
        <v>1.9699501569987551E-2</v>
      </c>
      <c r="AX138" s="30">
        <f t="shared" si="81"/>
        <v>5.0676136640877709E-2</v>
      </c>
      <c r="AY138" s="30">
        <f t="shared" si="82"/>
        <v>5.0676136640877709E-2</v>
      </c>
      <c r="BB138" s="7">
        <f t="shared" si="83"/>
        <v>-2.1180485826540085E-2</v>
      </c>
      <c r="BC138" s="1">
        <f t="shared" si="96"/>
        <v>2.1180485826540085E-2</v>
      </c>
      <c r="BD138" s="28">
        <f t="shared" si="97"/>
        <v>4.4861297984826544E-4</v>
      </c>
      <c r="BE138" s="30">
        <f t="shared" si="84"/>
        <v>1.0911136795979893E-2</v>
      </c>
      <c r="BF138" s="30">
        <f t="shared" si="85"/>
        <v>-1.0911136795979893E-2</v>
      </c>
      <c r="BI138" s="7">
        <f t="shared" si="98"/>
        <v>1.6693948455576899</v>
      </c>
      <c r="BJ138" s="1">
        <f t="shared" si="99"/>
        <v>1.6693948455576899</v>
      </c>
      <c r="BK138" s="28">
        <f t="shared" si="100"/>
        <v>2.7868791503745833</v>
      </c>
      <c r="BL138" s="30">
        <f t="shared" si="86"/>
        <v>0.33464219547140051</v>
      </c>
      <c r="BM138" s="30">
        <f t="shared" si="87"/>
        <v>0.33464219547140051</v>
      </c>
      <c r="BP138" s="7">
        <f t="shared" si="88"/>
        <v>-0.14939484555768989</v>
      </c>
      <c r="BQ138" s="1">
        <f t="shared" si="101"/>
        <v>0.14939484555768989</v>
      </c>
      <c r="BR138" s="28">
        <f t="shared" si="102"/>
        <v>2.2318819879206014E-2</v>
      </c>
      <c r="BS138" s="30">
        <f t="shared" si="89"/>
        <v>8.9490419810049182E-2</v>
      </c>
      <c r="BT138" s="30">
        <f t="shared" si="90"/>
        <v>-8.9490419810049182E-2</v>
      </c>
      <c r="BW138" s="7">
        <f t="shared" si="91"/>
        <v>0.10504599999999975</v>
      </c>
      <c r="BX138" s="1">
        <f t="shared" si="103"/>
        <v>0.10504599999999975</v>
      </c>
      <c r="BY138" s="36">
        <f t="shared" si="104"/>
        <v>1.1034662115999948E-2</v>
      </c>
      <c r="BZ138" s="30">
        <f t="shared" si="92"/>
        <v>4.1035934080615434E-2</v>
      </c>
      <c r="CA138" s="30">
        <f t="shared" si="93"/>
        <v>4.1035934080615434E-2</v>
      </c>
    </row>
    <row r="139" spans="18:79" x14ac:dyDescent="0.15">
      <c r="R139" s="17">
        <v>5</v>
      </c>
      <c r="S139" s="17">
        <v>2</v>
      </c>
      <c r="T139" s="18">
        <v>0.115</v>
      </c>
      <c r="U139" s="9">
        <v>2.52</v>
      </c>
      <c r="V139" s="9">
        <v>1.62</v>
      </c>
      <c r="W139" s="10">
        <v>2.97</v>
      </c>
      <c r="X139" s="9">
        <v>1.3</v>
      </c>
      <c r="Y139" s="33">
        <v>2.1777000000000002</v>
      </c>
      <c r="AA139" s="1">
        <v>2.5712391701148598</v>
      </c>
      <c r="AB139" s="1">
        <v>1.45642136479771</v>
      </c>
      <c r="AC139" s="1">
        <v>2.97865560904784</v>
      </c>
      <c r="AD139" s="1">
        <v>0.84214383680527005</v>
      </c>
      <c r="AE139" s="33">
        <v>2.3218190000000001</v>
      </c>
      <c r="AU139" s="7">
        <f t="shared" si="80"/>
        <v>-5.1239170114859789E-2</v>
      </c>
      <c r="AV139" s="1">
        <f t="shared" si="94"/>
        <v>5.1239170114859789E-2</v>
      </c>
      <c r="AW139" s="28">
        <f t="shared" si="95"/>
        <v>2.6254525540595403E-3</v>
      </c>
      <c r="AX139" s="30">
        <f t="shared" si="81"/>
        <v>1.9927811737782013E-2</v>
      </c>
      <c r="AY139" s="30">
        <f t="shared" si="82"/>
        <v>-1.9927811737782013E-2</v>
      </c>
      <c r="BB139" s="7">
        <f t="shared" si="83"/>
        <v>0.1635786352022901</v>
      </c>
      <c r="BC139" s="1">
        <f t="shared" si="96"/>
        <v>0.1635786352022901</v>
      </c>
      <c r="BD139" s="28">
        <f t="shared" si="97"/>
        <v>2.6757969894643904E-2</v>
      </c>
      <c r="BE139" s="30">
        <f t="shared" si="84"/>
        <v>0.11231545976738017</v>
      </c>
      <c r="BF139" s="30">
        <f t="shared" si="85"/>
        <v>0.11231545976738017</v>
      </c>
      <c r="BI139" s="7">
        <f t="shared" si="98"/>
        <v>0.84214383680527005</v>
      </c>
      <c r="BJ139" s="1">
        <f t="shared" si="99"/>
        <v>0.84214383680527005</v>
      </c>
      <c r="BK139" s="28">
        <f t="shared" si="100"/>
        <v>0.70920624186910131</v>
      </c>
      <c r="BL139" s="30">
        <f t="shared" si="86"/>
        <v>0.28272615143798735</v>
      </c>
      <c r="BM139" s="30">
        <f t="shared" si="87"/>
        <v>0.28272615143798735</v>
      </c>
      <c r="BP139" s="7">
        <f t="shared" si="88"/>
        <v>0.45785616319472999</v>
      </c>
      <c r="BQ139" s="1">
        <f t="shared" si="101"/>
        <v>0.45785616319472999</v>
      </c>
      <c r="BR139" s="28">
        <f t="shared" si="102"/>
        <v>0.20963226617539923</v>
      </c>
      <c r="BS139" s="30">
        <f t="shared" si="89"/>
        <v>0.54367928990805003</v>
      </c>
      <c r="BT139" s="30">
        <f t="shared" si="90"/>
        <v>0.54367928990805003</v>
      </c>
      <c r="BW139" s="7">
        <f t="shared" si="91"/>
        <v>-0.14411899999999989</v>
      </c>
      <c r="BX139" s="1">
        <f t="shared" si="103"/>
        <v>0.14411899999999989</v>
      </c>
      <c r="BY139" s="36">
        <f t="shared" si="104"/>
        <v>2.0770286160999966E-2</v>
      </c>
      <c r="BZ139" s="30">
        <f t="shared" si="92"/>
        <v>6.2071591282524555E-2</v>
      </c>
      <c r="CA139" s="30">
        <f t="shared" si="93"/>
        <v>-6.2071591282524555E-2</v>
      </c>
    </row>
    <row r="140" spans="18:79" x14ac:dyDescent="0.15">
      <c r="R140" s="17">
        <v>5</v>
      </c>
      <c r="S140" s="17">
        <v>3</v>
      </c>
      <c r="T140" s="18">
        <v>0.125</v>
      </c>
      <c r="U140" s="9">
        <v>2.4</v>
      </c>
      <c r="V140" s="9">
        <v>1.4900000000000002</v>
      </c>
      <c r="W140" s="10">
        <v>3.8369</v>
      </c>
      <c r="X140" s="9">
        <v>1.258</v>
      </c>
      <c r="Y140" s="33">
        <v>1.9424999999999999</v>
      </c>
      <c r="AA140" s="1">
        <v>2.1602800358149601</v>
      </c>
      <c r="AB140" s="1">
        <v>1.43978999036583</v>
      </c>
      <c r="AC140" s="1">
        <v>3.8815021736268598</v>
      </c>
      <c r="AD140" s="1">
        <v>1.29995050044702</v>
      </c>
      <c r="AE140" s="33">
        <v>2.1797870000000001</v>
      </c>
      <c r="AU140" s="7">
        <f t="shared" si="80"/>
        <v>0.23971996418503982</v>
      </c>
      <c r="AV140" s="1">
        <f t="shared" si="94"/>
        <v>0.23971996418503982</v>
      </c>
      <c r="AW140" s="28">
        <f t="shared" si="95"/>
        <v>5.7465661228876773E-2</v>
      </c>
      <c r="AX140" s="30">
        <f t="shared" si="81"/>
        <v>0.1109670784392571</v>
      </c>
      <c r="AY140" s="30">
        <f t="shared" si="82"/>
        <v>0.1109670784392571</v>
      </c>
      <c r="BB140" s="7">
        <f t="shared" si="83"/>
        <v>5.0210009634170216E-2</v>
      </c>
      <c r="BC140" s="1">
        <f t="shared" si="96"/>
        <v>5.0210009634170216E-2</v>
      </c>
      <c r="BD140" s="28">
        <f t="shared" si="97"/>
        <v>2.5210450674634658E-3</v>
      </c>
      <c r="BE140" s="30">
        <f t="shared" si="84"/>
        <v>3.4873148146704766E-2</v>
      </c>
      <c r="BF140" s="30">
        <f t="shared" si="85"/>
        <v>3.4873148146704766E-2</v>
      </c>
      <c r="BI140" s="7">
        <f t="shared" si="98"/>
        <v>1.29995050044702</v>
      </c>
      <c r="BJ140" s="1">
        <f t="shared" si="99"/>
        <v>1.29995050044702</v>
      </c>
      <c r="BK140" s="28">
        <f t="shared" si="100"/>
        <v>1.6898713036124577</v>
      </c>
      <c r="BL140" s="30">
        <f t="shared" si="86"/>
        <v>0.33490912597695432</v>
      </c>
      <c r="BM140" s="30">
        <f t="shared" si="87"/>
        <v>0.33490912597695432</v>
      </c>
      <c r="BP140" s="7">
        <f t="shared" si="88"/>
        <v>-4.1950500447019978E-2</v>
      </c>
      <c r="BQ140" s="1">
        <f t="shared" si="101"/>
        <v>4.1950500447019978E-2</v>
      </c>
      <c r="BR140" s="28">
        <f t="shared" si="102"/>
        <v>1.7598444877554235E-3</v>
      </c>
      <c r="BS140" s="30">
        <f t="shared" si="89"/>
        <v>3.2270844491843545E-2</v>
      </c>
      <c r="BT140" s="30">
        <f t="shared" si="90"/>
        <v>-3.2270844491843545E-2</v>
      </c>
      <c r="BW140" s="7">
        <f t="shared" si="91"/>
        <v>-0.23728700000000025</v>
      </c>
      <c r="BX140" s="1">
        <f t="shared" si="103"/>
        <v>0.23728700000000025</v>
      </c>
      <c r="BY140" s="36">
        <f t="shared" si="104"/>
        <v>5.6305120369000115E-2</v>
      </c>
      <c r="BZ140" s="30">
        <f t="shared" si="92"/>
        <v>0.10885788382075874</v>
      </c>
      <c r="CA140" s="30">
        <f t="shared" si="93"/>
        <v>-0.10885788382075874</v>
      </c>
    </row>
    <row r="141" spans="18:79" x14ac:dyDescent="0.15">
      <c r="R141" s="17">
        <v>5</v>
      </c>
      <c r="S141" s="17">
        <v>4</v>
      </c>
      <c r="T141" s="18">
        <v>0.125</v>
      </c>
      <c r="U141" s="9">
        <v>2.2199999999999998</v>
      </c>
      <c r="V141" s="9">
        <v>1.3199999999999998</v>
      </c>
      <c r="W141" s="10">
        <v>3.53</v>
      </c>
      <c r="X141" s="9">
        <v>0.83000000000000007</v>
      </c>
      <c r="Y141" s="33">
        <v>2.3730000000000002</v>
      </c>
      <c r="AA141" s="1">
        <v>2.1683945951216699</v>
      </c>
      <c r="AB141" s="1">
        <v>1.3570930985540399</v>
      </c>
      <c r="AC141" s="1">
        <v>3.4468527612894402</v>
      </c>
      <c r="AD141" s="1">
        <v>0.987284863022729</v>
      </c>
      <c r="AE141" s="33">
        <v>2.225816</v>
      </c>
      <c r="AU141" s="7">
        <f t="shared" si="80"/>
        <v>5.1605404878329875E-2</v>
      </c>
      <c r="AV141" s="1">
        <f t="shared" si="94"/>
        <v>5.1605404878329875E-2</v>
      </c>
      <c r="AW141" s="28">
        <f t="shared" si="95"/>
        <v>2.6631178126563528E-3</v>
      </c>
      <c r="AX141" s="30">
        <f t="shared" si="81"/>
        <v>2.379889942283972E-2</v>
      </c>
      <c r="AY141" s="30">
        <f t="shared" si="82"/>
        <v>2.379889942283972E-2</v>
      </c>
      <c r="BB141" s="7">
        <f t="shared" si="83"/>
        <v>-3.7093098554040083E-2</v>
      </c>
      <c r="BC141" s="1">
        <f t="shared" si="96"/>
        <v>3.7093098554040083E-2</v>
      </c>
      <c r="BD141" s="28">
        <f t="shared" si="97"/>
        <v>1.3758979603397305E-3</v>
      </c>
      <c r="BE141" s="30">
        <f t="shared" si="84"/>
        <v>2.7332758963671808E-2</v>
      </c>
      <c r="BF141" s="30">
        <f t="shared" si="85"/>
        <v>-2.7332758963671808E-2</v>
      </c>
      <c r="BI141" s="7">
        <f t="shared" si="98"/>
        <v>0.987284863022729</v>
      </c>
      <c r="BJ141" s="1">
        <f t="shared" si="99"/>
        <v>0.987284863022729</v>
      </c>
      <c r="BK141" s="28">
        <f t="shared" si="100"/>
        <v>0.97473140075380871</v>
      </c>
      <c r="BL141" s="30">
        <f t="shared" si="86"/>
        <v>0.28643082005434822</v>
      </c>
      <c r="BM141" s="30">
        <f t="shared" si="87"/>
        <v>0.28643082005434822</v>
      </c>
      <c r="BP141" s="7">
        <f t="shared" si="88"/>
        <v>-0.15728486302272893</v>
      </c>
      <c r="BQ141" s="1">
        <f t="shared" si="101"/>
        <v>0.15728486302272893</v>
      </c>
      <c r="BR141" s="28">
        <f t="shared" si="102"/>
        <v>2.4738528136078602E-2</v>
      </c>
      <c r="BS141" s="30">
        <f t="shared" si="89"/>
        <v>0.15931051808206237</v>
      </c>
      <c r="BT141" s="30">
        <f t="shared" si="90"/>
        <v>-0.15931051808206237</v>
      </c>
      <c r="BW141" s="7">
        <f t="shared" si="91"/>
        <v>0.1471840000000002</v>
      </c>
      <c r="BX141" s="1">
        <f t="shared" si="103"/>
        <v>0.1471840000000002</v>
      </c>
      <c r="BY141" s="36">
        <f t="shared" si="104"/>
        <v>2.1663129856000059E-2</v>
      </c>
      <c r="BZ141" s="30">
        <f t="shared" si="92"/>
        <v>6.6125861257174984E-2</v>
      </c>
      <c r="CA141" s="30">
        <f t="shared" si="93"/>
        <v>6.6125861257174984E-2</v>
      </c>
    </row>
    <row r="142" spans="18:79" x14ac:dyDescent="0.15">
      <c r="R142" s="17">
        <v>6</v>
      </c>
      <c r="S142" s="17">
        <v>1</v>
      </c>
      <c r="T142" s="18">
        <v>0.115</v>
      </c>
      <c r="U142" s="9">
        <v>2.6799999999999997</v>
      </c>
      <c r="V142" s="9">
        <v>1.3399999999999999</v>
      </c>
      <c r="W142" s="10">
        <v>2.5742000000000003</v>
      </c>
      <c r="X142" s="9">
        <v>0.84400000000000008</v>
      </c>
      <c r="Y142" s="33">
        <v>2.4066000000000001</v>
      </c>
      <c r="AA142" s="1">
        <v>2.4537043844624402</v>
      </c>
      <c r="AB142" s="1">
        <v>1.3046510340936699</v>
      </c>
      <c r="AC142" s="1">
        <v>2.51816423902783</v>
      </c>
      <c r="AD142" s="1">
        <v>0.82279705297032302</v>
      </c>
      <c r="AE142" s="33">
        <v>2.3218190000000001</v>
      </c>
      <c r="AU142" s="7">
        <f t="shared" si="80"/>
        <v>0.2262956155375595</v>
      </c>
      <c r="AV142" s="1">
        <f t="shared" si="94"/>
        <v>0.2262956155375595</v>
      </c>
      <c r="AW142" s="28">
        <f t="shared" si="95"/>
        <v>5.1209705611522945E-2</v>
      </c>
      <c r="AX142" s="30">
        <f t="shared" si="81"/>
        <v>9.2226112065711019E-2</v>
      </c>
      <c r="AY142" s="30">
        <f t="shared" si="82"/>
        <v>9.2226112065711019E-2</v>
      </c>
      <c r="BB142" s="7">
        <f t="shared" si="83"/>
        <v>3.5348965906329965E-2</v>
      </c>
      <c r="BC142" s="1">
        <f t="shared" si="96"/>
        <v>3.5348965906329965E-2</v>
      </c>
      <c r="BD142" s="28">
        <f t="shared" si="97"/>
        <v>1.2495493906468783E-3</v>
      </c>
      <c r="BE142" s="30">
        <f t="shared" si="84"/>
        <v>2.709457547081668E-2</v>
      </c>
      <c r="BF142" s="30">
        <f t="shared" si="85"/>
        <v>2.709457547081668E-2</v>
      </c>
      <c r="BI142" s="7">
        <f t="shared" si="98"/>
        <v>0.82279705297032302</v>
      </c>
      <c r="BJ142" s="1">
        <f t="shared" si="99"/>
        <v>0.82279705297032302</v>
      </c>
      <c r="BK142" s="28">
        <f t="shared" si="100"/>
        <v>0.67699499037664856</v>
      </c>
      <c r="BL142" s="30">
        <f t="shared" si="86"/>
        <v>0.32674479297981551</v>
      </c>
      <c r="BM142" s="30">
        <f t="shared" si="87"/>
        <v>0.32674479297981551</v>
      </c>
      <c r="BP142" s="7">
        <f t="shared" si="88"/>
        <v>2.1202947029677066E-2</v>
      </c>
      <c r="BQ142" s="1">
        <f t="shared" si="101"/>
        <v>2.1202947029677066E-2</v>
      </c>
      <c r="BR142" s="28">
        <f t="shared" si="102"/>
        <v>4.4956496274329151E-4</v>
      </c>
      <c r="BS142" s="30">
        <f t="shared" si="89"/>
        <v>2.5769352178807357E-2</v>
      </c>
      <c r="BT142" s="30">
        <f t="shared" si="90"/>
        <v>2.5769352178807357E-2</v>
      </c>
      <c r="BW142" s="7">
        <f t="shared" si="91"/>
        <v>8.4780999999999995E-2</v>
      </c>
      <c r="BX142" s="1">
        <f t="shared" si="103"/>
        <v>8.4780999999999995E-2</v>
      </c>
      <c r="BY142" s="36">
        <f t="shared" si="104"/>
        <v>7.1878179609999992E-3</v>
      </c>
      <c r="BZ142" s="30">
        <f t="shared" si="92"/>
        <v>3.6514904908608294E-2</v>
      </c>
      <c r="CA142" s="30">
        <f t="shared" si="93"/>
        <v>3.6514904908608294E-2</v>
      </c>
    </row>
    <row r="143" spans="18:79" x14ac:dyDescent="0.15">
      <c r="R143" s="17">
        <v>6</v>
      </c>
      <c r="S143" s="17">
        <v>2</v>
      </c>
      <c r="T143" s="18">
        <v>6.5000000000000002E-2</v>
      </c>
      <c r="U143" s="9">
        <v>2.54</v>
      </c>
      <c r="V143" s="9">
        <v>1.5899999999999999</v>
      </c>
      <c r="W143" s="10">
        <v>2.94</v>
      </c>
      <c r="X143" s="9">
        <v>0.8</v>
      </c>
      <c r="Y143" s="33">
        <v>2.1777000000000002</v>
      </c>
      <c r="AA143" s="1">
        <v>2.5747898839298702</v>
      </c>
      <c r="AB143" s="1">
        <v>1.4985148401217201</v>
      </c>
      <c r="AC143" s="1">
        <v>3.0503090543075402</v>
      </c>
      <c r="AD143" s="1">
        <v>0.89082263998986999</v>
      </c>
      <c r="AE143" s="33">
        <v>2.7097769999999999</v>
      </c>
      <c r="AU143" s="7">
        <f t="shared" si="80"/>
        <v>-3.4789883929870147E-2</v>
      </c>
      <c r="AV143" s="1">
        <f t="shared" si="94"/>
        <v>3.4789883929870147E-2</v>
      </c>
      <c r="AW143" s="28">
        <f t="shared" si="95"/>
        <v>1.2103360238538371E-3</v>
      </c>
      <c r="AX143" s="30">
        <f t="shared" si="81"/>
        <v>1.3511737072995942E-2</v>
      </c>
      <c r="AY143" s="30">
        <f t="shared" si="82"/>
        <v>-1.3511737072995942E-2</v>
      </c>
      <c r="BB143" s="7">
        <f t="shared" si="83"/>
        <v>9.1485159878279765E-2</v>
      </c>
      <c r="BC143" s="1">
        <f t="shared" si="96"/>
        <v>9.1485159878279765E-2</v>
      </c>
      <c r="BD143" s="28">
        <f t="shared" si="97"/>
        <v>8.3695344779544101E-3</v>
      </c>
      <c r="BE143" s="30">
        <f t="shared" si="84"/>
        <v>6.1050553140233624E-2</v>
      </c>
      <c r="BF143" s="30">
        <f t="shared" si="85"/>
        <v>6.1050553140233624E-2</v>
      </c>
      <c r="BI143" s="7">
        <f t="shared" si="98"/>
        <v>0.89082263998986999</v>
      </c>
      <c r="BJ143" s="1">
        <f t="shared" si="99"/>
        <v>0.89082263998986999</v>
      </c>
      <c r="BK143" s="28">
        <f t="shared" si="100"/>
        <v>0.79356497591852149</v>
      </c>
      <c r="BL143" s="30">
        <f t="shared" si="86"/>
        <v>0.29204340416977792</v>
      </c>
      <c r="BM143" s="30">
        <f t="shared" si="87"/>
        <v>0.29204340416977792</v>
      </c>
      <c r="BP143" s="7">
        <f t="shared" si="88"/>
        <v>-9.0822639989869947E-2</v>
      </c>
      <c r="BQ143" s="1">
        <f t="shared" si="101"/>
        <v>9.0822639989869947E-2</v>
      </c>
      <c r="BR143" s="28">
        <f t="shared" si="102"/>
        <v>8.2487519347295233E-3</v>
      </c>
      <c r="BS143" s="30">
        <f t="shared" si="89"/>
        <v>0.1019536728331273</v>
      </c>
      <c r="BT143" s="30">
        <f t="shared" si="90"/>
        <v>-0.1019536728331273</v>
      </c>
      <c r="BW143" s="7">
        <f t="shared" si="91"/>
        <v>-0.53207699999999969</v>
      </c>
      <c r="BX143" s="1">
        <f t="shared" si="103"/>
        <v>0.53207699999999969</v>
      </c>
      <c r="BY143" s="36">
        <f t="shared" si="104"/>
        <v>0.28310593392899969</v>
      </c>
      <c r="BZ143" s="30">
        <f t="shared" si="92"/>
        <v>0.19635453397087646</v>
      </c>
      <c r="CA143" s="30">
        <f t="shared" si="93"/>
        <v>-0.19635453397087646</v>
      </c>
    </row>
    <row r="144" spans="18:79" x14ac:dyDescent="0.15">
      <c r="R144" s="17">
        <v>6</v>
      </c>
      <c r="S144" s="17">
        <v>3</v>
      </c>
      <c r="T144" s="18">
        <v>5.5E-2</v>
      </c>
      <c r="U144" s="9">
        <v>2.65</v>
      </c>
      <c r="V144" s="9">
        <v>1.3900000000000001</v>
      </c>
      <c r="W144" s="10">
        <v>5.13</v>
      </c>
      <c r="X144" s="9">
        <v>1.8779999999999999</v>
      </c>
      <c r="Y144" s="33">
        <v>2.1189</v>
      </c>
      <c r="AA144" s="1">
        <v>2.4900001632985602</v>
      </c>
      <c r="AB144" s="1">
        <v>1.3700002078501099</v>
      </c>
      <c r="AC144" s="1">
        <v>4.9804664262042504</v>
      </c>
      <c r="AD144" s="1">
        <v>1.6230892779419499</v>
      </c>
      <c r="AE144" s="33">
        <v>2.8978380000000001</v>
      </c>
      <c r="AU144" s="7">
        <f t="shared" si="80"/>
        <v>0.15999983670143969</v>
      </c>
      <c r="AV144" s="1">
        <f t="shared" si="94"/>
        <v>0.15999983670143969</v>
      </c>
      <c r="AW144" s="28">
        <f t="shared" si="95"/>
        <v>2.5599947744487369E-2</v>
      </c>
      <c r="AX144" s="30">
        <f t="shared" si="81"/>
        <v>6.4256958316614821E-2</v>
      </c>
      <c r="AY144" s="30">
        <f t="shared" si="82"/>
        <v>6.4256958316614821E-2</v>
      </c>
      <c r="BB144" s="7">
        <f t="shared" si="83"/>
        <v>1.9999792149890228E-2</v>
      </c>
      <c r="BC144" s="1">
        <f t="shared" si="96"/>
        <v>1.9999792149890228E-2</v>
      </c>
      <c r="BD144" s="28">
        <f t="shared" si="97"/>
        <v>3.9999168603881076E-4</v>
      </c>
      <c r="BE144" s="30">
        <f t="shared" si="84"/>
        <v>1.4598386215776677E-2</v>
      </c>
      <c r="BF144" s="30">
        <f t="shared" si="85"/>
        <v>1.4598386215776677E-2</v>
      </c>
      <c r="BI144" s="7">
        <f t="shared" si="98"/>
        <v>1.6230892779419499</v>
      </c>
      <c r="BJ144" s="1">
        <f t="shared" si="99"/>
        <v>1.6230892779419499</v>
      </c>
      <c r="BK144" s="28">
        <f t="shared" si="100"/>
        <v>2.6344188041701204</v>
      </c>
      <c r="BL144" s="30">
        <f t="shared" si="86"/>
        <v>0.32589101884157273</v>
      </c>
      <c r="BM144" s="30">
        <f t="shared" si="87"/>
        <v>0.32589101884157273</v>
      </c>
      <c r="BP144" s="7">
        <f t="shared" si="88"/>
        <v>0.25491072205804999</v>
      </c>
      <c r="BQ144" s="1">
        <f t="shared" si="101"/>
        <v>0.25491072205804999</v>
      </c>
      <c r="BR144" s="28">
        <f t="shared" si="102"/>
        <v>6.4979476220156415E-2</v>
      </c>
      <c r="BS144" s="30">
        <f t="shared" si="89"/>
        <v>0.15705280388597756</v>
      </c>
      <c r="BT144" s="30">
        <f t="shared" si="90"/>
        <v>0.15705280388597756</v>
      </c>
      <c r="BW144" s="7">
        <f t="shared" si="91"/>
        <v>-0.77893800000000013</v>
      </c>
      <c r="BX144" s="1">
        <f t="shared" si="103"/>
        <v>0.77893800000000013</v>
      </c>
      <c r="BY144" s="36">
        <f t="shared" si="104"/>
        <v>0.60674440784400019</v>
      </c>
      <c r="BZ144" s="30">
        <f t="shared" si="92"/>
        <v>0.26879970515950169</v>
      </c>
      <c r="CA144" s="30">
        <f t="shared" si="93"/>
        <v>-0.26879970515950169</v>
      </c>
    </row>
    <row r="145" spans="15:79" x14ac:dyDescent="0.15">
      <c r="R145" s="17">
        <v>6</v>
      </c>
      <c r="S145" s="17">
        <v>4</v>
      </c>
      <c r="T145" s="18">
        <v>8.5000000000000006E-2</v>
      </c>
      <c r="U145" s="9">
        <v>2.4500000000000002</v>
      </c>
      <c r="V145" s="9">
        <v>1.7200000000000002</v>
      </c>
      <c r="W145" s="10">
        <v>3.86</v>
      </c>
      <c r="X145" s="9">
        <v>1.2</v>
      </c>
      <c r="Y145" s="33">
        <v>2.4066000000000001</v>
      </c>
      <c r="AA145" s="1">
        <v>2.2968261072846001</v>
      </c>
      <c r="AB145" s="1">
        <v>1.5085651074338999</v>
      </c>
      <c r="AC145" s="1">
        <v>3.4787337456887699</v>
      </c>
      <c r="AD145" s="1">
        <v>0.99286154319790998</v>
      </c>
      <c r="AE145" s="33">
        <v>2.6098279999999998</v>
      </c>
      <c r="AU145" s="7">
        <f t="shared" si="80"/>
        <v>0.15317389271540005</v>
      </c>
      <c r="AV145" s="1">
        <f>ABS(AU145)</f>
        <v>0.15317389271540005</v>
      </c>
      <c r="AW145" s="28">
        <f>AU145^2</f>
        <v>2.3462241409588885E-2</v>
      </c>
      <c r="AX145" s="30">
        <f t="shared" si="81"/>
        <v>6.6689372882690001E-2</v>
      </c>
      <c r="AY145" s="30">
        <f t="shared" si="82"/>
        <v>6.6689372882690001E-2</v>
      </c>
      <c r="BB145" s="7">
        <f t="shared" si="83"/>
        <v>0.21143489256610026</v>
      </c>
      <c r="BC145" s="1">
        <f>ABS(BB145)</f>
        <v>0.21143489256610026</v>
      </c>
      <c r="BD145" s="28">
        <f>BB145^2</f>
        <v>4.4704713794438362E-2</v>
      </c>
      <c r="BE145" s="30">
        <f t="shared" si="84"/>
        <v>0.14015629257510492</v>
      </c>
      <c r="BF145" s="30">
        <f t="shared" si="85"/>
        <v>0.14015629257510492</v>
      </c>
      <c r="BI145" s="7">
        <f t="shared" si="98"/>
        <v>0.99286154319790998</v>
      </c>
      <c r="BJ145" s="1">
        <f>ABS(BI145)</f>
        <v>0.99286154319790998</v>
      </c>
      <c r="BK145" s="28">
        <f>BI145^2</f>
        <v>0.98577404396133528</v>
      </c>
      <c r="BL145" s="30">
        <f t="shared" si="86"/>
        <v>0.28540889179241535</v>
      </c>
      <c r="BM145" s="30">
        <f t="shared" si="87"/>
        <v>0.28540889179241535</v>
      </c>
      <c r="BP145" s="7">
        <f t="shared" si="88"/>
        <v>0.20713845680208998</v>
      </c>
      <c r="BQ145" s="1">
        <f t="shared" si="101"/>
        <v>0.20713845680208998</v>
      </c>
      <c r="BR145" s="28">
        <f t="shared" si="102"/>
        <v>4.2906340286351298E-2</v>
      </c>
      <c r="BS145" s="30">
        <f t="shared" si="89"/>
        <v>0.20862773688959416</v>
      </c>
      <c r="BT145" s="30">
        <f t="shared" si="90"/>
        <v>0.20862773688959416</v>
      </c>
      <c r="BW145" s="7">
        <f t="shared" si="91"/>
        <v>-0.20322799999999974</v>
      </c>
      <c r="BX145" s="1">
        <f t="shared" si="103"/>
        <v>0.20322799999999974</v>
      </c>
      <c r="BY145" s="36">
        <f t="shared" si="104"/>
        <v>4.1301619983999893E-2</v>
      </c>
      <c r="BZ145" s="30">
        <f t="shared" si="92"/>
        <v>7.7870265779967016E-2</v>
      </c>
      <c r="CA145" s="30">
        <f t="shared" si="93"/>
        <v>-7.7870265779967016E-2</v>
      </c>
    </row>
    <row r="146" spans="15:79" x14ac:dyDescent="0.15">
      <c r="R146" s="20">
        <v>2</v>
      </c>
      <c r="S146" s="20">
        <v>2</v>
      </c>
      <c r="T146" s="20">
        <v>0.05</v>
      </c>
      <c r="U146" s="8">
        <v>1.8853486872501799</v>
      </c>
      <c r="V146" s="8">
        <v>1.11189537370289</v>
      </c>
      <c r="W146" s="8">
        <v>2.8916773162500999</v>
      </c>
      <c r="X146" s="8">
        <v>0.91085597906898197</v>
      </c>
      <c r="Y146" s="8">
        <v>4.9708160000000001</v>
      </c>
      <c r="AA146" s="1">
        <v>1.8853486872501799</v>
      </c>
      <c r="AB146" s="1">
        <v>1.11189537370289</v>
      </c>
      <c r="AC146" s="1">
        <v>2.8916773162500999</v>
      </c>
      <c r="AD146" s="1">
        <v>0.91085597906898197</v>
      </c>
      <c r="AE146" s="33">
        <v>4.9708160000000001</v>
      </c>
      <c r="AU146" s="7">
        <f t="shared" ref="AU146:AU193" si="105">U146-AA146</f>
        <v>0</v>
      </c>
      <c r="AV146" s="1">
        <f t="shared" ref="AV146:AV193" si="106">ABS(AU146)</f>
        <v>0</v>
      </c>
      <c r="AW146" s="28">
        <f t="shared" ref="AW146:AW193" si="107">AU146^2</f>
        <v>0</v>
      </c>
      <c r="AX146" s="30">
        <f t="shared" ref="AX146:AX193" si="108">AV146/AA146</f>
        <v>0</v>
      </c>
      <c r="AY146" s="30">
        <f t="shared" ref="AY146:AY193" si="109">AU146/AA146</f>
        <v>0</v>
      </c>
      <c r="BB146" s="7">
        <f t="shared" ref="BB146:BB193" si="110">V146-AB146</f>
        <v>0</v>
      </c>
      <c r="BC146" s="1">
        <f t="shared" ref="BC146:BC193" si="111">ABS(BB146)</f>
        <v>0</v>
      </c>
      <c r="BD146" s="28">
        <f t="shared" ref="BD146:BD193" si="112">BB146^2</f>
        <v>0</v>
      </c>
      <c r="BE146" s="30">
        <f t="shared" ref="BE146:BE193" si="113">BC146/AB146</f>
        <v>0</v>
      </c>
      <c r="BF146" s="30">
        <f t="shared" ref="BF146:BF193" si="114">BB146/AB146</f>
        <v>0</v>
      </c>
      <c r="BI146" s="7">
        <f t="shared" ref="BI146:BI193" si="115">AD146-AJ146</f>
        <v>0.91085597906898197</v>
      </c>
      <c r="BJ146" s="1">
        <f t="shared" ref="BJ146:BJ193" si="116">ABS(BI146)</f>
        <v>0.91085597906898197</v>
      </c>
      <c r="BK146" s="28">
        <f t="shared" ref="BK146:BK193" si="117">BI146^2</f>
        <v>0.82965861460571377</v>
      </c>
      <c r="BL146" s="30">
        <f t="shared" ref="BL146:BL193" si="118">BJ146/AC146</f>
        <v>0.31499226208620384</v>
      </c>
      <c r="BM146" s="30">
        <f t="shared" ref="BM146:BM193" si="119">BI146/AC146</f>
        <v>0.31499226208620384</v>
      </c>
      <c r="BP146" s="7">
        <f t="shared" ref="BP146:BP193" si="120">X146-AD146</f>
        <v>0</v>
      </c>
      <c r="BQ146" s="1">
        <f t="shared" ref="BQ146:BQ193" si="121">ABS(BP146)</f>
        <v>0</v>
      </c>
      <c r="BR146" s="28">
        <f t="shared" ref="BR146:BR193" si="122">BP146^2</f>
        <v>0</v>
      </c>
      <c r="BS146" s="30">
        <f t="shared" ref="BS146:BS193" si="123">BQ146/AD146</f>
        <v>0</v>
      </c>
      <c r="BT146" s="30">
        <f t="shared" ref="BT146:BT193" si="124">BP146/AD146</f>
        <v>0</v>
      </c>
      <c r="BW146" s="7">
        <f t="shared" ref="BW146:BW193" si="125">Y146-AE146</f>
        <v>0</v>
      </c>
      <c r="BX146" s="1">
        <f t="shared" ref="BX146:BX193" si="126">ABS(BW146)</f>
        <v>0</v>
      </c>
      <c r="BY146" s="36">
        <f t="shared" ref="BY146:BY193" si="127">BW146^2</f>
        <v>0</v>
      </c>
      <c r="BZ146" s="30">
        <f t="shared" ref="BZ146:BZ193" si="128">BX146/AE146</f>
        <v>0</v>
      </c>
      <c r="CA146" s="30">
        <f t="shared" ref="CA146:CA193" si="129">BW146/AE146</f>
        <v>0</v>
      </c>
    </row>
    <row r="147" spans="15:79" x14ac:dyDescent="0.15">
      <c r="R147" s="20">
        <v>2</v>
      </c>
      <c r="S147" s="20">
        <v>2</v>
      </c>
      <c r="T147" s="20">
        <v>0.2</v>
      </c>
      <c r="U147" s="8">
        <v>2.6682225905458798</v>
      </c>
      <c r="V147" s="8">
        <v>1.5471759491307899</v>
      </c>
      <c r="W147" s="8">
        <v>3.7709850321853802</v>
      </c>
      <c r="X147" s="8">
        <v>1.1816882329218401</v>
      </c>
      <c r="Y147" s="8">
        <v>4.6828070000000004</v>
      </c>
      <c r="AA147" s="1">
        <v>2.6682225905458798</v>
      </c>
      <c r="AB147" s="1">
        <v>1.5471759491307899</v>
      </c>
      <c r="AC147" s="1">
        <v>3.7709850321853802</v>
      </c>
      <c r="AD147" s="1">
        <v>1.1816882329218401</v>
      </c>
      <c r="AE147" s="33">
        <v>4.6828070000000004</v>
      </c>
      <c r="AU147" s="7">
        <f t="shared" si="105"/>
        <v>0</v>
      </c>
      <c r="AV147" s="1">
        <f t="shared" si="106"/>
        <v>0</v>
      </c>
      <c r="AW147" s="28">
        <f t="shared" si="107"/>
        <v>0</v>
      </c>
      <c r="AX147" s="30">
        <f t="shared" si="108"/>
        <v>0</v>
      </c>
      <c r="AY147" s="30">
        <f t="shared" si="109"/>
        <v>0</v>
      </c>
      <c r="BB147" s="7">
        <f t="shared" si="110"/>
        <v>0</v>
      </c>
      <c r="BC147" s="1">
        <f t="shared" si="111"/>
        <v>0</v>
      </c>
      <c r="BD147" s="28">
        <f t="shared" si="112"/>
        <v>0</v>
      </c>
      <c r="BE147" s="30">
        <f t="shared" si="113"/>
        <v>0</v>
      </c>
      <c r="BF147" s="30">
        <f t="shared" si="114"/>
        <v>0</v>
      </c>
      <c r="BI147" s="7">
        <f t="shared" si="115"/>
        <v>1.1816882329218401</v>
      </c>
      <c r="BJ147" s="1">
        <f t="shared" si="116"/>
        <v>1.1816882329218401</v>
      </c>
      <c r="BK147" s="28">
        <f t="shared" si="117"/>
        <v>1.396387079825941</v>
      </c>
      <c r="BL147" s="30">
        <f t="shared" si="118"/>
        <v>0.31336327851638868</v>
      </c>
      <c r="BM147" s="30">
        <f t="shared" si="119"/>
        <v>0.31336327851638868</v>
      </c>
      <c r="BP147" s="7">
        <f t="shared" si="120"/>
        <v>0</v>
      </c>
      <c r="BQ147" s="1">
        <f t="shared" si="121"/>
        <v>0</v>
      </c>
      <c r="BR147" s="28">
        <f t="shared" si="122"/>
        <v>0</v>
      </c>
      <c r="BS147" s="30">
        <f t="shared" si="123"/>
        <v>0</v>
      </c>
      <c r="BT147" s="30">
        <f t="shared" si="124"/>
        <v>0</v>
      </c>
      <c r="BW147" s="7">
        <f t="shared" si="125"/>
        <v>0</v>
      </c>
      <c r="BX147" s="1">
        <f t="shared" si="126"/>
        <v>0</v>
      </c>
      <c r="BY147" s="36">
        <f t="shared" si="127"/>
        <v>0</v>
      </c>
      <c r="BZ147" s="30">
        <f t="shared" si="128"/>
        <v>0</v>
      </c>
      <c r="CA147" s="30">
        <f t="shared" si="129"/>
        <v>0</v>
      </c>
    </row>
    <row r="148" spans="15:79" x14ac:dyDescent="0.15">
      <c r="R148" s="20">
        <v>2</v>
      </c>
      <c r="S148" s="20">
        <v>2</v>
      </c>
      <c r="T148" s="20">
        <v>0.35</v>
      </c>
      <c r="U148" s="8">
        <v>3.4513340981682599</v>
      </c>
      <c r="V148" s="8">
        <v>1.98257161766075</v>
      </c>
      <c r="W148" s="8">
        <v>4.6501111401858699</v>
      </c>
      <c r="X148" s="8">
        <v>1.4523810144416001</v>
      </c>
      <c r="Y148" s="8">
        <v>4.3947969999999996</v>
      </c>
      <c r="Z148" s="1" t="s">
        <v>3</v>
      </c>
      <c r="AA148" s="1">
        <v>3.4513340981682599</v>
      </c>
      <c r="AB148" s="1">
        <v>1.98257161766075</v>
      </c>
      <c r="AC148" s="1">
        <v>4.6501111401858699</v>
      </c>
      <c r="AD148" s="1">
        <v>1.4523810144416001</v>
      </c>
      <c r="AE148" s="33">
        <v>4.3947969999999996</v>
      </c>
      <c r="AU148" s="7">
        <f t="shared" si="105"/>
        <v>0</v>
      </c>
      <c r="AV148" s="1">
        <f t="shared" si="106"/>
        <v>0</v>
      </c>
      <c r="AW148" s="28">
        <f t="shared" si="107"/>
        <v>0</v>
      </c>
      <c r="AX148" s="30">
        <f t="shared" si="108"/>
        <v>0</v>
      </c>
      <c r="AY148" s="30">
        <f t="shared" si="109"/>
        <v>0</v>
      </c>
      <c r="BB148" s="7">
        <f t="shared" si="110"/>
        <v>0</v>
      </c>
      <c r="BC148" s="1">
        <f t="shared" si="111"/>
        <v>0</v>
      </c>
      <c r="BD148" s="28">
        <f t="shared" si="112"/>
        <v>0</v>
      </c>
      <c r="BE148" s="30">
        <f t="shared" si="113"/>
        <v>0</v>
      </c>
      <c r="BF148" s="30">
        <f t="shared" si="114"/>
        <v>0</v>
      </c>
      <c r="BI148" s="7">
        <f t="shared" si="115"/>
        <v>1.4523810144416001</v>
      </c>
      <c r="BJ148" s="1">
        <f t="shared" si="116"/>
        <v>1.4523810144416001</v>
      </c>
      <c r="BK148" s="28">
        <f t="shared" si="117"/>
        <v>2.1094106111104112</v>
      </c>
      <c r="BL148" s="30">
        <f t="shared" si="118"/>
        <v>0.31233253800973598</v>
      </c>
      <c r="BM148" s="30">
        <f t="shared" si="119"/>
        <v>0.31233253800973598</v>
      </c>
      <c r="BP148" s="7">
        <f t="shared" si="120"/>
        <v>0</v>
      </c>
      <c r="BQ148" s="1">
        <f t="shared" si="121"/>
        <v>0</v>
      </c>
      <c r="BR148" s="28">
        <f t="shared" si="122"/>
        <v>0</v>
      </c>
      <c r="BS148" s="30">
        <f t="shared" si="123"/>
        <v>0</v>
      </c>
      <c r="BT148" s="30">
        <f t="shared" si="124"/>
        <v>0</v>
      </c>
      <c r="BW148" s="7">
        <f t="shared" si="125"/>
        <v>0</v>
      </c>
      <c r="BX148" s="1">
        <f t="shared" si="126"/>
        <v>0</v>
      </c>
      <c r="BY148" s="36">
        <f t="shared" si="127"/>
        <v>0</v>
      </c>
      <c r="BZ148" s="30">
        <f t="shared" si="128"/>
        <v>0</v>
      </c>
      <c r="CA148" s="30">
        <f t="shared" si="129"/>
        <v>0</v>
      </c>
    </row>
    <row r="149" spans="15:79" x14ac:dyDescent="0.15">
      <c r="R149" s="20">
        <v>2</v>
      </c>
      <c r="S149" s="20">
        <v>2</v>
      </c>
      <c r="T149" s="20">
        <v>0.5</v>
      </c>
      <c r="U149" s="8">
        <v>4.2346378827603903</v>
      </c>
      <c r="V149" s="8">
        <v>2.4180650232744201</v>
      </c>
      <c r="W149" s="8">
        <v>5.5290327815137799</v>
      </c>
      <c r="X149" s="8">
        <v>1.7229272842484</v>
      </c>
      <c r="Y149" s="8">
        <v>4.1067879999999999</v>
      </c>
      <c r="Z149" s="1" t="s">
        <v>2</v>
      </c>
      <c r="AA149" s="1">
        <v>4.2346378827603903</v>
      </c>
      <c r="AB149" s="1">
        <v>2.4180650232744201</v>
      </c>
      <c r="AC149" s="1">
        <v>5.5290327815137799</v>
      </c>
      <c r="AD149" s="1">
        <v>1.7229272842484</v>
      </c>
      <c r="AE149" s="33">
        <v>4.1067879999999999</v>
      </c>
      <c r="AU149" s="7">
        <f t="shared" si="105"/>
        <v>0</v>
      </c>
      <c r="AV149" s="1">
        <f t="shared" si="106"/>
        <v>0</v>
      </c>
      <c r="AW149" s="28">
        <f t="shared" si="107"/>
        <v>0</v>
      </c>
      <c r="AX149" s="30">
        <f t="shared" si="108"/>
        <v>0</v>
      </c>
      <c r="AY149" s="30">
        <f t="shared" si="109"/>
        <v>0</v>
      </c>
      <c r="BB149" s="7">
        <f t="shared" si="110"/>
        <v>0</v>
      </c>
      <c r="BC149" s="1">
        <f t="shared" si="111"/>
        <v>0</v>
      </c>
      <c r="BD149" s="28">
        <f t="shared" si="112"/>
        <v>0</v>
      </c>
      <c r="BE149" s="30">
        <f t="shared" si="113"/>
        <v>0</v>
      </c>
      <c r="BF149" s="30">
        <f t="shared" si="114"/>
        <v>0</v>
      </c>
      <c r="BI149" s="7">
        <f t="shared" si="115"/>
        <v>1.7229272842484</v>
      </c>
      <c r="BJ149" s="1">
        <f t="shared" si="116"/>
        <v>1.7229272842484</v>
      </c>
      <c r="BK149" s="28">
        <f t="shared" si="117"/>
        <v>2.9684784268075672</v>
      </c>
      <c r="BL149" s="30">
        <f t="shared" si="118"/>
        <v>0.3116145901700883</v>
      </c>
      <c r="BM149" s="30">
        <f t="shared" si="119"/>
        <v>0.3116145901700883</v>
      </c>
      <c r="BP149" s="7">
        <f t="shared" si="120"/>
        <v>0</v>
      </c>
      <c r="BQ149" s="1">
        <f t="shared" si="121"/>
        <v>0</v>
      </c>
      <c r="BR149" s="28">
        <f t="shared" si="122"/>
        <v>0</v>
      </c>
      <c r="BS149" s="30">
        <f t="shared" si="123"/>
        <v>0</v>
      </c>
      <c r="BT149" s="30">
        <f t="shared" si="124"/>
        <v>0</v>
      </c>
      <c r="BW149" s="7">
        <f t="shared" si="125"/>
        <v>0</v>
      </c>
      <c r="BX149" s="1">
        <f t="shared" si="126"/>
        <v>0</v>
      </c>
      <c r="BY149" s="36">
        <f t="shared" si="127"/>
        <v>0</v>
      </c>
      <c r="BZ149" s="30">
        <f t="shared" si="128"/>
        <v>0</v>
      </c>
      <c r="CA149" s="30">
        <f t="shared" si="129"/>
        <v>0</v>
      </c>
    </row>
    <row r="150" spans="15:79" x14ac:dyDescent="0.15">
      <c r="R150" s="20">
        <v>2</v>
      </c>
      <c r="S150" s="20">
        <v>2</v>
      </c>
      <c r="T150" s="20">
        <v>0.65</v>
      </c>
      <c r="U150" s="8">
        <v>5.01808861330555</v>
      </c>
      <c r="V150" s="8">
        <v>2.8536388070285001</v>
      </c>
      <c r="W150" s="8">
        <v>6.4077271024298899</v>
      </c>
      <c r="X150" s="8">
        <v>1.9933200084993901</v>
      </c>
      <c r="Y150" s="8">
        <v>3.818778</v>
      </c>
      <c r="Z150" s="1" t="s">
        <v>4</v>
      </c>
      <c r="AA150" s="1">
        <v>5.01808861330555</v>
      </c>
      <c r="AB150" s="1">
        <v>2.8536388070285001</v>
      </c>
      <c r="AC150" s="1">
        <v>6.4077271024298899</v>
      </c>
      <c r="AD150" s="1">
        <v>1.9933200084993901</v>
      </c>
      <c r="AE150" s="33">
        <v>3.818778</v>
      </c>
      <c r="AU150" s="7">
        <f t="shared" si="105"/>
        <v>0</v>
      </c>
      <c r="AV150" s="1">
        <f t="shared" si="106"/>
        <v>0</v>
      </c>
      <c r="AW150" s="28">
        <f t="shared" si="107"/>
        <v>0</v>
      </c>
      <c r="AX150" s="30">
        <f t="shared" si="108"/>
        <v>0</v>
      </c>
      <c r="AY150" s="30">
        <f t="shared" si="109"/>
        <v>0</v>
      </c>
      <c r="BB150" s="7">
        <f t="shared" si="110"/>
        <v>0</v>
      </c>
      <c r="BC150" s="1">
        <f t="shared" si="111"/>
        <v>0</v>
      </c>
      <c r="BD150" s="28">
        <f t="shared" si="112"/>
        <v>0</v>
      </c>
      <c r="BE150" s="30">
        <f t="shared" si="113"/>
        <v>0</v>
      </c>
      <c r="BF150" s="30">
        <f t="shared" si="114"/>
        <v>0</v>
      </c>
      <c r="BI150" s="7">
        <f t="shared" si="115"/>
        <v>1.9933200084993901</v>
      </c>
      <c r="BJ150" s="1">
        <f t="shared" si="116"/>
        <v>1.9933200084993901</v>
      </c>
      <c r="BK150" s="28">
        <f t="shared" si="117"/>
        <v>3.9733246562840083</v>
      </c>
      <c r="BL150" s="30">
        <f t="shared" si="118"/>
        <v>0.31108066505258913</v>
      </c>
      <c r="BM150" s="30">
        <f t="shared" si="119"/>
        <v>0.31108066505258913</v>
      </c>
      <c r="BP150" s="7">
        <f t="shared" si="120"/>
        <v>0</v>
      </c>
      <c r="BQ150" s="1">
        <f t="shared" si="121"/>
        <v>0</v>
      </c>
      <c r="BR150" s="28">
        <f t="shared" si="122"/>
        <v>0</v>
      </c>
      <c r="BS150" s="30">
        <f t="shared" si="123"/>
        <v>0</v>
      </c>
      <c r="BT150" s="30">
        <f t="shared" si="124"/>
        <v>0</v>
      </c>
      <c r="BW150" s="7">
        <f t="shared" si="125"/>
        <v>0</v>
      </c>
      <c r="BX150" s="1">
        <f t="shared" si="126"/>
        <v>0</v>
      </c>
      <c r="BY150" s="36">
        <f t="shared" si="127"/>
        <v>0</v>
      </c>
      <c r="BZ150" s="30">
        <f t="shared" si="128"/>
        <v>0</v>
      </c>
      <c r="CA150" s="30">
        <f t="shared" si="129"/>
        <v>0</v>
      </c>
    </row>
    <row r="151" spans="15:79" x14ac:dyDescent="0.15">
      <c r="O151" s="27">
        <v>0.05</v>
      </c>
      <c r="R151" s="20">
        <v>2</v>
      </c>
      <c r="S151" s="20">
        <v>2</v>
      </c>
      <c r="T151" s="20">
        <v>0.8</v>
      </c>
      <c r="U151" s="8">
        <v>5.8016409503068598</v>
      </c>
      <c r="V151" s="8">
        <v>3.2892756085245001</v>
      </c>
      <c r="W151" s="8">
        <v>7.2861712572458401</v>
      </c>
      <c r="X151" s="8">
        <v>2.2635521564185499</v>
      </c>
      <c r="Y151" s="8">
        <v>3.5307689999999998</v>
      </c>
      <c r="Z151" s="1" t="s">
        <v>5</v>
      </c>
      <c r="AA151" s="1">
        <v>5.8016409503068598</v>
      </c>
      <c r="AB151" s="1">
        <v>3.2892756085245001</v>
      </c>
      <c r="AC151" s="1">
        <v>7.2861712572458401</v>
      </c>
      <c r="AD151" s="1">
        <v>2.2635521564185499</v>
      </c>
      <c r="AE151" s="33">
        <v>3.5307689999999998</v>
      </c>
      <c r="AU151" s="7">
        <f t="shared" si="105"/>
        <v>0</v>
      </c>
      <c r="AV151" s="1">
        <f t="shared" si="106"/>
        <v>0</v>
      </c>
      <c r="AW151" s="28">
        <f t="shared" si="107"/>
        <v>0</v>
      </c>
      <c r="AX151" s="30">
        <f t="shared" si="108"/>
        <v>0</v>
      </c>
      <c r="AY151" s="30">
        <f t="shared" si="109"/>
        <v>0</v>
      </c>
      <c r="BB151" s="7">
        <f t="shared" si="110"/>
        <v>0</v>
      </c>
      <c r="BC151" s="1">
        <f t="shared" si="111"/>
        <v>0</v>
      </c>
      <c r="BD151" s="28">
        <f t="shared" si="112"/>
        <v>0</v>
      </c>
      <c r="BE151" s="30">
        <f t="shared" si="113"/>
        <v>0</v>
      </c>
      <c r="BF151" s="30">
        <f t="shared" si="114"/>
        <v>0</v>
      </c>
      <c r="BI151" s="7">
        <f t="shared" si="115"/>
        <v>2.2635521564185499</v>
      </c>
      <c r="BJ151" s="1">
        <f t="shared" si="116"/>
        <v>2.2635521564185499</v>
      </c>
      <c r="BK151" s="28">
        <f t="shared" si="117"/>
        <v>5.1236683648270676</v>
      </c>
      <c r="BL151" s="30">
        <f t="shared" si="118"/>
        <v>0.31066414396553294</v>
      </c>
      <c r="BM151" s="30">
        <f t="shared" si="119"/>
        <v>0.31066414396553294</v>
      </c>
      <c r="BP151" s="7">
        <f t="shared" si="120"/>
        <v>0</v>
      </c>
      <c r="BQ151" s="1">
        <f t="shared" si="121"/>
        <v>0</v>
      </c>
      <c r="BR151" s="28">
        <f t="shared" si="122"/>
        <v>0</v>
      </c>
      <c r="BS151" s="30">
        <f t="shared" si="123"/>
        <v>0</v>
      </c>
      <c r="BT151" s="30">
        <f t="shared" si="124"/>
        <v>0</v>
      </c>
      <c r="BW151" s="7">
        <f t="shared" si="125"/>
        <v>0</v>
      </c>
      <c r="BX151" s="1">
        <f t="shared" si="126"/>
        <v>0</v>
      </c>
      <c r="BY151" s="36">
        <f t="shared" si="127"/>
        <v>0</v>
      </c>
      <c r="BZ151" s="30">
        <f t="shared" si="128"/>
        <v>0</v>
      </c>
      <c r="CA151" s="30">
        <f t="shared" si="129"/>
        <v>0</v>
      </c>
    </row>
    <row r="152" spans="15:79" x14ac:dyDescent="0.15">
      <c r="O152" s="27">
        <v>0.2</v>
      </c>
      <c r="R152" s="20">
        <v>2</v>
      </c>
      <c r="S152" s="20">
        <v>2</v>
      </c>
      <c r="T152" s="20">
        <v>0.95</v>
      </c>
      <c r="U152" s="8">
        <v>6.58524955751981</v>
      </c>
      <c r="V152" s="8">
        <v>3.7249580642025402</v>
      </c>
      <c r="W152" s="8">
        <v>8.1643424078948392</v>
      </c>
      <c r="X152" s="8">
        <v>2.53361670245034</v>
      </c>
      <c r="Y152" s="8">
        <v>3.2427589999999999</v>
      </c>
      <c r="Z152" s="1" t="s">
        <v>6</v>
      </c>
      <c r="AA152" s="1">
        <v>6.58524955751981</v>
      </c>
      <c r="AB152" s="1">
        <v>3.7249580642025402</v>
      </c>
      <c r="AC152" s="1">
        <v>8.1643424078948392</v>
      </c>
      <c r="AD152" s="1">
        <v>2.53361670245034</v>
      </c>
      <c r="AE152" s="33">
        <v>3.2427589999999999</v>
      </c>
      <c r="AU152" s="7">
        <f t="shared" si="105"/>
        <v>0</v>
      </c>
      <c r="AV152" s="1">
        <f t="shared" si="106"/>
        <v>0</v>
      </c>
      <c r="AW152" s="28">
        <f t="shared" si="107"/>
        <v>0</v>
      </c>
      <c r="AX152" s="30">
        <f t="shared" si="108"/>
        <v>0</v>
      </c>
      <c r="AY152" s="30">
        <f t="shared" si="109"/>
        <v>0</v>
      </c>
      <c r="BB152" s="7">
        <f t="shared" si="110"/>
        <v>0</v>
      </c>
      <c r="BC152" s="1">
        <f t="shared" si="111"/>
        <v>0</v>
      </c>
      <c r="BD152" s="28">
        <f t="shared" si="112"/>
        <v>0</v>
      </c>
      <c r="BE152" s="30">
        <f t="shared" si="113"/>
        <v>0</v>
      </c>
      <c r="BF152" s="30">
        <f t="shared" si="114"/>
        <v>0</v>
      </c>
      <c r="BI152" s="7">
        <f t="shared" si="115"/>
        <v>2.53361670245034</v>
      </c>
      <c r="BJ152" s="1">
        <f t="shared" si="116"/>
        <v>2.53361670245034</v>
      </c>
      <c r="BK152" s="28">
        <f t="shared" si="117"/>
        <v>6.4192135949353348</v>
      </c>
      <c r="BL152" s="30">
        <f t="shared" si="118"/>
        <v>0.31032709995116781</v>
      </c>
      <c r="BM152" s="30">
        <f t="shared" si="119"/>
        <v>0.31032709995116781</v>
      </c>
      <c r="BP152" s="7">
        <f t="shared" si="120"/>
        <v>0</v>
      </c>
      <c r="BQ152" s="1">
        <f t="shared" si="121"/>
        <v>0</v>
      </c>
      <c r="BR152" s="28">
        <f t="shared" si="122"/>
        <v>0</v>
      </c>
      <c r="BS152" s="30">
        <f t="shared" si="123"/>
        <v>0</v>
      </c>
      <c r="BT152" s="30">
        <f t="shared" si="124"/>
        <v>0</v>
      </c>
      <c r="BW152" s="7">
        <f t="shared" si="125"/>
        <v>0</v>
      </c>
      <c r="BX152" s="1">
        <f t="shared" si="126"/>
        <v>0</v>
      </c>
      <c r="BY152" s="36">
        <f t="shared" si="127"/>
        <v>0</v>
      </c>
      <c r="BZ152" s="30">
        <f t="shared" si="128"/>
        <v>0</v>
      </c>
      <c r="CA152" s="30">
        <f t="shared" si="129"/>
        <v>0</v>
      </c>
    </row>
    <row r="153" spans="15:79" x14ac:dyDescent="0.15">
      <c r="O153" s="27">
        <v>0.35</v>
      </c>
      <c r="R153" s="20">
        <v>2</v>
      </c>
      <c r="S153" s="20">
        <v>2</v>
      </c>
      <c r="T153" s="20">
        <v>1.1000000000000001</v>
      </c>
      <c r="U153" s="8">
        <v>7.36886910047523</v>
      </c>
      <c r="V153" s="8">
        <v>4.1606688141843398</v>
      </c>
      <c r="W153" s="8">
        <v>9.0422177250885198</v>
      </c>
      <c r="X153" s="8">
        <v>2.8035066262670099</v>
      </c>
      <c r="Y153" s="8">
        <v>2.9547500000000002</v>
      </c>
      <c r="Z153" s="1" t="s">
        <v>7</v>
      </c>
      <c r="AA153" s="1">
        <v>7.36886910047523</v>
      </c>
      <c r="AB153" s="1">
        <v>4.1606688141843398</v>
      </c>
      <c r="AC153" s="1">
        <v>9.0422177250885198</v>
      </c>
      <c r="AD153" s="1">
        <v>2.8035066262670099</v>
      </c>
      <c r="AE153" s="33">
        <v>2.9547500000000002</v>
      </c>
      <c r="AU153" s="7">
        <f t="shared" si="105"/>
        <v>0</v>
      </c>
      <c r="AV153" s="1">
        <f t="shared" si="106"/>
        <v>0</v>
      </c>
      <c r="AW153" s="28">
        <f t="shared" si="107"/>
        <v>0</v>
      </c>
      <c r="AX153" s="30">
        <f t="shared" si="108"/>
        <v>0</v>
      </c>
      <c r="AY153" s="30">
        <f t="shared" si="109"/>
        <v>0</v>
      </c>
      <c r="BB153" s="7">
        <f t="shared" si="110"/>
        <v>0</v>
      </c>
      <c r="BC153" s="1">
        <f t="shared" si="111"/>
        <v>0</v>
      </c>
      <c r="BD153" s="28">
        <f t="shared" si="112"/>
        <v>0</v>
      </c>
      <c r="BE153" s="30">
        <f t="shared" si="113"/>
        <v>0</v>
      </c>
      <c r="BF153" s="30">
        <f t="shared" si="114"/>
        <v>0</v>
      </c>
      <c r="BI153" s="7">
        <f t="shared" si="115"/>
        <v>2.8035066262670099</v>
      </c>
      <c r="BJ153" s="1">
        <f t="shared" si="116"/>
        <v>2.8035066262670099</v>
      </c>
      <c r="BK153" s="28">
        <f t="shared" si="117"/>
        <v>7.859649403523032</v>
      </c>
      <c r="BL153" s="30">
        <f t="shared" si="118"/>
        <v>0.31004635273141079</v>
      </c>
      <c r="BM153" s="30">
        <f t="shared" si="119"/>
        <v>0.31004635273141079</v>
      </c>
      <c r="BP153" s="7">
        <f t="shared" si="120"/>
        <v>0</v>
      </c>
      <c r="BQ153" s="1">
        <f t="shared" si="121"/>
        <v>0</v>
      </c>
      <c r="BR153" s="28">
        <f t="shared" si="122"/>
        <v>0</v>
      </c>
      <c r="BS153" s="30">
        <f t="shared" si="123"/>
        <v>0</v>
      </c>
      <c r="BT153" s="30">
        <f t="shared" si="124"/>
        <v>0</v>
      </c>
      <c r="BW153" s="7">
        <f t="shared" si="125"/>
        <v>0</v>
      </c>
      <c r="BX153" s="1">
        <f t="shared" si="126"/>
        <v>0</v>
      </c>
      <c r="BY153" s="36">
        <f t="shared" si="127"/>
        <v>0</v>
      </c>
      <c r="BZ153" s="30">
        <f t="shared" si="128"/>
        <v>0</v>
      </c>
      <c r="CA153" s="30">
        <f t="shared" si="129"/>
        <v>0</v>
      </c>
    </row>
    <row r="154" spans="15:79" x14ac:dyDescent="0.15">
      <c r="O154" s="27">
        <v>0.5</v>
      </c>
      <c r="R154" s="21">
        <v>2</v>
      </c>
      <c r="S154" s="21">
        <v>4</v>
      </c>
      <c r="T154" s="27">
        <v>0.05</v>
      </c>
      <c r="U154" s="8">
        <v>1.93646881597287</v>
      </c>
      <c r="V154" s="8">
        <v>1.1183260255972201</v>
      </c>
      <c r="W154" s="8">
        <v>2.5287794148835698</v>
      </c>
      <c r="X154" s="8">
        <v>0.76787653685427204</v>
      </c>
      <c r="Y154" s="8">
        <v>4.9708160000000001</v>
      </c>
      <c r="Z154" s="1"/>
      <c r="AA154" s="1">
        <v>1.93646881597287</v>
      </c>
      <c r="AB154" s="1">
        <v>1.1183260255972201</v>
      </c>
      <c r="AC154" s="1">
        <v>2.5287794148835698</v>
      </c>
      <c r="AD154" s="1">
        <v>0.76787653685427204</v>
      </c>
      <c r="AE154" s="33">
        <v>4.9708160000000001</v>
      </c>
      <c r="AU154" s="7">
        <f t="shared" si="105"/>
        <v>0</v>
      </c>
      <c r="AV154" s="1">
        <f t="shared" si="106"/>
        <v>0</v>
      </c>
      <c r="AW154" s="28">
        <f t="shared" si="107"/>
        <v>0</v>
      </c>
      <c r="AX154" s="30">
        <f t="shared" si="108"/>
        <v>0</v>
      </c>
      <c r="AY154" s="30">
        <f t="shared" si="109"/>
        <v>0</v>
      </c>
      <c r="BB154" s="7">
        <f t="shared" si="110"/>
        <v>0</v>
      </c>
      <c r="BC154" s="1">
        <f t="shared" si="111"/>
        <v>0</v>
      </c>
      <c r="BD154" s="28">
        <f t="shared" si="112"/>
        <v>0</v>
      </c>
      <c r="BE154" s="30">
        <f t="shared" si="113"/>
        <v>0</v>
      </c>
      <c r="BF154" s="30">
        <f t="shared" si="114"/>
        <v>0</v>
      </c>
      <c r="BI154" s="7">
        <f t="shared" si="115"/>
        <v>0.76787653685427204</v>
      </c>
      <c r="BJ154" s="1">
        <f t="shared" si="116"/>
        <v>0.76787653685427204</v>
      </c>
      <c r="BK154" s="28">
        <f t="shared" si="117"/>
        <v>0.58963437585131018</v>
      </c>
      <c r="BL154" s="30">
        <f t="shared" si="118"/>
        <v>0.30365500934355977</v>
      </c>
      <c r="BM154" s="30">
        <f t="shared" si="119"/>
        <v>0.30365500934355977</v>
      </c>
      <c r="BP154" s="7">
        <f t="shared" si="120"/>
        <v>0</v>
      </c>
      <c r="BQ154" s="1">
        <f t="shared" si="121"/>
        <v>0</v>
      </c>
      <c r="BR154" s="28">
        <f t="shared" si="122"/>
        <v>0</v>
      </c>
      <c r="BS154" s="30">
        <f t="shared" si="123"/>
        <v>0</v>
      </c>
      <c r="BT154" s="30">
        <f t="shared" si="124"/>
        <v>0</v>
      </c>
      <c r="BW154" s="7">
        <f t="shared" si="125"/>
        <v>0</v>
      </c>
      <c r="BX154" s="1">
        <f t="shared" si="126"/>
        <v>0</v>
      </c>
      <c r="BY154" s="36">
        <f t="shared" si="127"/>
        <v>0</v>
      </c>
      <c r="BZ154" s="30">
        <f t="shared" si="128"/>
        <v>0</v>
      </c>
      <c r="CA154" s="30">
        <f t="shared" si="129"/>
        <v>0</v>
      </c>
    </row>
    <row r="155" spans="15:79" x14ac:dyDescent="0.15">
      <c r="O155" s="27">
        <v>0.65</v>
      </c>
      <c r="R155" s="21">
        <v>2</v>
      </c>
      <c r="S155" s="21">
        <v>4</v>
      </c>
      <c r="T155" s="27">
        <v>0.2</v>
      </c>
      <c r="U155" s="8">
        <v>2.7159746747709401</v>
      </c>
      <c r="V155" s="8">
        <v>1.5531607118397599</v>
      </c>
      <c r="W155" s="8">
        <v>3.4084358870832898</v>
      </c>
      <c r="X155" s="8">
        <v>1.03891011519558</v>
      </c>
      <c r="Y155" s="8">
        <v>4.6828070000000004</v>
      </c>
      <c r="AA155" s="1">
        <v>2.7159746747709401</v>
      </c>
      <c r="AB155" s="1">
        <v>1.5531607118397599</v>
      </c>
      <c r="AC155" s="1">
        <v>3.4084358870832898</v>
      </c>
      <c r="AD155" s="1">
        <v>1.03891011519558</v>
      </c>
      <c r="AE155" s="33">
        <v>4.6828070000000004</v>
      </c>
      <c r="AU155" s="7">
        <f t="shared" si="105"/>
        <v>0</v>
      </c>
      <c r="AV155" s="1">
        <f t="shared" si="106"/>
        <v>0</v>
      </c>
      <c r="AW155" s="28">
        <f t="shared" si="107"/>
        <v>0</v>
      </c>
      <c r="AX155" s="30">
        <f t="shared" si="108"/>
        <v>0</v>
      </c>
      <c r="AY155" s="30">
        <f t="shared" si="109"/>
        <v>0</v>
      </c>
      <c r="BB155" s="7">
        <f t="shared" si="110"/>
        <v>0</v>
      </c>
      <c r="BC155" s="1">
        <f t="shared" si="111"/>
        <v>0</v>
      </c>
      <c r="BD155" s="28">
        <f t="shared" si="112"/>
        <v>0</v>
      </c>
      <c r="BE155" s="30">
        <f t="shared" si="113"/>
        <v>0</v>
      </c>
      <c r="BF155" s="30">
        <f t="shared" si="114"/>
        <v>0</v>
      </c>
      <c r="BI155" s="7">
        <f t="shared" si="115"/>
        <v>1.03891011519558</v>
      </c>
      <c r="BJ155" s="1">
        <f t="shared" si="116"/>
        <v>1.03891011519558</v>
      </c>
      <c r="BK155" s="28">
        <f t="shared" si="117"/>
        <v>1.0793342274556932</v>
      </c>
      <c r="BL155" s="30">
        <f t="shared" si="118"/>
        <v>0.30480553239468716</v>
      </c>
      <c r="BM155" s="30">
        <f t="shared" si="119"/>
        <v>0.30480553239468716</v>
      </c>
      <c r="BP155" s="7">
        <f t="shared" si="120"/>
        <v>0</v>
      </c>
      <c r="BQ155" s="1">
        <f t="shared" si="121"/>
        <v>0</v>
      </c>
      <c r="BR155" s="28">
        <f t="shared" si="122"/>
        <v>0</v>
      </c>
      <c r="BS155" s="30">
        <f t="shared" si="123"/>
        <v>0</v>
      </c>
      <c r="BT155" s="30">
        <f t="shared" si="124"/>
        <v>0</v>
      </c>
      <c r="BW155" s="7">
        <f t="shared" si="125"/>
        <v>0</v>
      </c>
      <c r="BX155" s="1">
        <f t="shared" si="126"/>
        <v>0</v>
      </c>
      <c r="BY155" s="36">
        <f t="shared" si="127"/>
        <v>0</v>
      </c>
      <c r="BZ155" s="30">
        <f t="shared" si="128"/>
        <v>0</v>
      </c>
      <c r="CA155" s="30">
        <f t="shared" si="129"/>
        <v>0</v>
      </c>
    </row>
    <row r="156" spans="15:79" x14ac:dyDescent="0.15">
      <c r="O156" s="27">
        <v>0.8</v>
      </c>
      <c r="R156" s="21">
        <v>2</v>
      </c>
      <c r="S156" s="21">
        <v>4</v>
      </c>
      <c r="T156" s="27">
        <v>0.35</v>
      </c>
      <c r="U156" s="8">
        <v>3.49571729116705</v>
      </c>
      <c r="V156" s="8">
        <v>1.9881104160055401</v>
      </c>
      <c r="W156" s="8">
        <v>4.2879138895451296</v>
      </c>
      <c r="X156" s="8">
        <v>1.30980545546448</v>
      </c>
      <c r="Y156" s="8">
        <v>4.3947969999999996</v>
      </c>
      <c r="AA156" s="1">
        <v>3.49571729116705</v>
      </c>
      <c r="AB156" s="1">
        <v>1.9881104160055401</v>
      </c>
      <c r="AC156" s="1">
        <v>4.2879138895451296</v>
      </c>
      <c r="AD156" s="1">
        <v>1.30980545546448</v>
      </c>
      <c r="AE156" s="33">
        <v>4.3947969999999996</v>
      </c>
      <c r="AU156" s="7">
        <f t="shared" si="105"/>
        <v>0</v>
      </c>
      <c r="AV156" s="1">
        <f t="shared" si="106"/>
        <v>0</v>
      </c>
      <c r="AW156" s="28">
        <f t="shared" si="107"/>
        <v>0</v>
      </c>
      <c r="AX156" s="30">
        <f t="shared" si="108"/>
        <v>0</v>
      </c>
      <c r="AY156" s="30">
        <f t="shared" si="109"/>
        <v>0</v>
      </c>
      <c r="BB156" s="7">
        <f t="shared" si="110"/>
        <v>0</v>
      </c>
      <c r="BC156" s="1">
        <f t="shared" si="111"/>
        <v>0</v>
      </c>
      <c r="BD156" s="28">
        <f t="shared" si="112"/>
        <v>0</v>
      </c>
      <c r="BE156" s="30">
        <f t="shared" si="113"/>
        <v>0</v>
      </c>
      <c r="BF156" s="30">
        <f t="shared" si="114"/>
        <v>0</v>
      </c>
      <c r="BI156" s="7">
        <f t="shared" si="115"/>
        <v>1.30980545546448</v>
      </c>
      <c r="BJ156" s="1">
        <f t="shared" si="116"/>
        <v>1.30980545546448</v>
      </c>
      <c r="BK156" s="28">
        <f t="shared" si="117"/>
        <v>1.715590331164514</v>
      </c>
      <c r="BL156" s="30">
        <f t="shared" si="118"/>
        <v>0.30546449607070508</v>
      </c>
      <c r="BM156" s="30">
        <f t="shared" si="119"/>
        <v>0.30546449607070508</v>
      </c>
      <c r="BP156" s="7">
        <f t="shared" si="120"/>
        <v>0</v>
      </c>
      <c r="BQ156" s="1">
        <f t="shared" si="121"/>
        <v>0</v>
      </c>
      <c r="BR156" s="28">
        <f t="shared" si="122"/>
        <v>0</v>
      </c>
      <c r="BS156" s="30">
        <f t="shared" si="123"/>
        <v>0</v>
      </c>
      <c r="BT156" s="30">
        <f t="shared" si="124"/>
        <v>0</v>
      </c>
      <c r="BW156" s="7">
        <f t="shared" si="125"/>
        <v>0</v>
      </c>
      <c r="BX156" s="1">
        <f t="shared" si="126"/>
        <v>0</v>
      </c>
      <c r="BY156" s="36">
        <f t="shared" si="127"/>
        <v>0</v>
      </c>
      <c r="BZ156" s="30">
        <f t="shared" si="128"/>
        <v>0</v>
      </c>
      <c r="CA156" s="30">
        <f t="shared" si="129"/>
        <v>0</v>
      </c>
    </row>
    <row r="157" spans="15:79" x14ac:dyDescent="0.15">
      <c r="O157" s="27">
        <v>0.95</v>
      </c>
      <c r="R157" s="21">
        <v>2</v>
      </c>
      <c r="S157" s="21">
        <v>4</v>
      </c>
      <c r="T157" s="27">
        <v>0.5</v>
      </c>
      <c r="U157" s="8">
        <v>4.2756515326980598</v>
      </c>
      <c r="V157" s="8">
        <v>2.4231578012483301</v>
      </c>
      <c r="W157" s="8">
        <v>5.1671905544545398</v>
      </c>
      <c r="X157" s="8">
        <v>1.58055551514157</v>
      </c>
      <c r="Y157" s="8">
        <v>4.1067879999999999</v>
      </c>
      <c r="AA157" s="1">
        <v>4.2756515326980598</v>
      </c>
      <c r="AB157" s="1">
        <v>2.4231578012483301</v>
      </c>
      <c r="AC157" s="1">
        <v>5.1671905544545398</v>
      </c>
      <c r="AD157" s="1">
        <v>1.58055551514157</v>
      </c>
      <c r="AE157" s="33">
        <v>4.1067879999999999</v>
      </c>
      <c r="AU157" s="7">
        <f t="shared" si="105"/>
        <v>0</v>
      </c>
      <c r="AV157" s="1">
        <f t="shared" si="106"/>
        <v>0</v>
      </c>
      <c r="AW157" s="28">
        <f t="shared" si="107"/>
        <v>0</v>
      </c>
      <c r="AX157" s="30">
        <f t="shared" si="108"/>
        <v>0</v>
      </c>
      <c r="AY157" s="30">
        <f t="shared" si="109"/>
        <v>0</v>
      </c>
      <c r="BB157" s="7">
        <f t="shared" si="110"/>
        <v>0</v>
      </c>
      <c r="BC157" s="1">
        <f t="shared" si="111"/>
        <v>0</v>
      </c>
      <c r="BD157" s="28">
        <f t="shared" si="112"/>
        <v>0</v>
      </c>
      <c r="BE157" s="30">
        <f t="shared" si="113"/>
        <v>0</v>
      </c>
      <c r="BF157" s="30">
        <f t="shared" si="114"/>
        <v>0</v>
      </c>
      <c r="BI157" s="7">
        <f t="shared" si="115"/>
        <v>1.58055551514157</v>
      </c>
      <c r="BJ157" s="1">
        <f t="shared" si="116"/>
        <v>1.58055551514157</v>
      </c>
      <c r="BK157" s="28">
        <f t="shared" si="117"/>
        <v>2.4981557364444336</v>
      </c>
      <c r="BL157" s="30">
        <f t="shared" si="118"/>
        <v>0.30588295486393513</v>
      </c>
      <c r="BM157" s="30">
        <f t="shared" si="119"/>
        <v>0.30588295486393513</v>
      </c>
      <c r="BP157" s="7">
        <f t="shared" si="120"/>
        <v>0</v>
      </c>
      <c r="BQ157" s="1">
        <f t="shared" si="121"/>
        <v>0</v>
      </c>
      <c r="BR157" s="28">
        <f t="shared" si="122"/>
        <v>0</v>
      </c>
      <c r="BS157" s="30">
        <f t="shared" si="123"/>
        <v>0</v>
      </c>
      <c r="BT157" s="30">
        <f t="shared" si="124"/>
        <v>0</v>
      </c>
      <c r="BW157" s="7">
        <f t="shared" si="125"/>
        <v>0</v>
      </c>
      <c r="BX157" s="1">
        <f t="shared" si="126"/>
        <v>0</v>
      </c>
      <c r="BY157" s="36">
        <f t="shared" si="127"/>
        <v>0</v>
      </c>
      <c r="BZ157" s="30">
        <f t="shared" si="128"/>
        <v>0</v>
      </c>
      <c r="CA157" s="30">
        <f t="shared" si="129"/>
        <v>0</v>
      </c>
    </row>
    <row r="158" spans="15:79" x14ac:dyDescent="0.15">
      <c r="O158" s="27">
        <v>1.1000000000000001</v>
      </c>
      <c r="R158" s="21">
        <v>2</v>
      </c>
      <c r="S158" s="21">
        <v>4</v>
      </c>
      <c r="T158" s="27">
        <v>0.65</v>
      </c>
      <c r="U158" s="8">
        <v>5.0557322621605598</v>
      </c>
      <c r="V158" s="8">
        <v>2.8582855251994901</v>
      </c>
      <c r="W158" s="8">
        <v>6.0462430183079796</v>
      </c>
      <c r="X158" s="8">
        <v>1.8511532533917801</v>
      </c>
      <c r="Y158" s="8">
        <v>3.818778</v>
      </c>
      <c r="AA158" s="1">
        <v>5.0557322621605598</v>
      </c>
      <c r="AB158" s="1">
        <v>2.8582855251994901</v>
      </c>
      <c r="AC158" s="1">
        <v>6.0462430183079796</v>
      </c>
      <c r="AD158" s="1">
        <v>1.8511532533917801</v>
      </c>
      <c r="AE158" s="33">
        <v>3.818778</v>
      </c>
      <c r="AU158" s="7">
        <f t="shared" si="105"/>
        <v>0</v>
      </c>
      <c r="AV158" s="1">
        <f t="shared" si="106"/>
        <v>0</v>
      </c>
      <c r="AW158" s="28">
        <f t="shared" si="107"/>
        <v>0</v>
      </c>
      <c r="AX158" s="30">
        <f t="shared" si="108"/>
        <v>0</v>
      </c>
      <c r="AY158" s="30">
        <f t="shared" si="109"/>
        <v>0</v>
      </c>
      <c r="BB158" s="7">
        <f t="shared" si="110"/>
        <v>0</v>
      </c>
      <c r="BC158" s="1">
        <f t="shared" si="111"/>
        <v>0</v>
      </c>
      <c r="BD158" s="28">
        <f t="shared" si="112"/>
        <v>0</v>
      </c>
      <c r="BE158" s="30">
        <f t="shared" si="113"/>
        <v>0</v>
      </c>
      <c r="BF158" s="30">
        <f t="shared" si="114"/>
        <v>0</v>
      </c>
      <c r="BI158" s="7">
        <f t="shared" si="115"/>
        <v>1.8511532533917801</v>
      </c>
      <c r="BJ158" s="1">
        <f t="shared" si="116"/>
        <v>1.8511532533917801</v>
      </c>
      <c r="BK158" s="28">
        <f t="shared" si="117"/>
        <v>3.4267683675429716</v>
      </c>
      <c r="BL158" s="30">
        <f t="shared" si="118"/>
        <v>0.30616586991070349</v>
      </c>
      <c r="BM158" s="30">
        <f t="shared" si="119"/>
        <v>0.30616586991070349</v>
      </c>
      <c r="BP158" s="7">
        <f t="shared" si="120"/>
        <v>0</v>
      </c>
      <c r="BQ158" s="1">
        <f t="shared" si="121"/>
        <v>0</v>
      </c>
      <c r="BR158" s="28">
        <f t="shared" si="122"/>
        <v>0</v>
      </c>
      <c r="BS158" s="30">
        <f t="shared" si="123"/>
        <v>0</v>
      </c>
      <c r="BT158" s="30">
        <f t="shared" si="124"/>
        <v>0</v>
      </c>
      <c r="BW158" s="7">
        <f t="shared" si="125"/>
        <v>0</v>
      </c>
      <c r="BX158" s="1">
        <f t="shared" si="126"/>
        <v>0</v>
      </c>
      <c r="BY158" s="36">
        <f t="shared" si="127"/>
        <v>0</v>
      </c>
      <c r="BZ158" s="30">
        <f t="shared" si="128"/>
        <v>0</v>
      </c>
      <c r="CA158" s="30">
        <f t="shared" si="129"/>
        <v>0</v>
      </c>
    </row>
    <row r="159" spans="15:79" x14ac:dyDescent="0.15">
      <c r="R159" s="21">
        <v>2</v>
      </c>
      <c r="S159" s="21">
        <v>4</v>
      </c>
      <c r="T159" s="27">
        <v>0.8</v>
      </c>
      <c r="U159" s="8">
        <v>5.8359143356536096</v>
      </c>
      <c r="V159" s="8">
        <v>3.2934762454430402</v>
      </c>
      <c r="W159" s="8">
        <v>6.9250484274426301</v>
      </c>
      <c r="X159" s="8">
        <v>2.1215916350589699</v>
      </c>
      <c r="Y159" s="8">
        <v>3.5307689999999998</v>
      </c>
      <c r="AA159" s="1">
        <v>5.8359143356536096</v>
      </c>
      <c r="AB159" s="1">
        <v>3.2934762454430402</v>
      </c>
      <c r="AC159" s="1">
        <v>6.9250484274426301</v>
      </c>
      <c r="AD159" s="1">
        <v>2.1215916350589699</v>
      </c>
      <c r="AE159" s="33">
        <v>3.5307689999999998</v>
      </c>
      <c r="AU159" s="7">
        <f t="shared" si="105"/>
        <v>0</v>
      </c>
      <c r="AV159" s="1">
        <f t="shared" si="106"/>
        <v>0</v>
      </c>
      <c r="AW159" s="28">
        <f t="shared" si="107"/>
        <v>0</v>
      </c>
      <c r="AX159" s="30">
        <f t="shared" si="108"/>
        <v>0</v>
      </c>
      <c r="AY159" s="30">
        <f t="shared" si="109"/>
        <v>0</v>
      </c>
      <c r="BB159" s="7">
        <f t="shared" si="110"/>
        <v>0</v>
      </c>
      <c r="BC159" s="1">
        <f t="shared" si="111"/>
        <v>0</v>
      </c>
      <c r="BD159" s="28">
        <f t="shared" si="112"/>
        <v>0</v>
      </c>
      <c r="BE159" s="30">
        <f t="shared" si="113"/>
        <v>0</v>
      </c>
      <c r="BF159" s="30">
        <f t="shared" si="114"/>
        <v>0</v>
      </c>
      <c r="BI159" s="7">
        <f t="shared" si="115"/>
        <v>2.1215916350589699</v>
      </c>
      <c r="BJ159" s="1">
        <f t="shared" si="116"/>
        <v>2.1215916350589699</v>
      </c>
      <c r="BK159" s="28">
        <f t="shared" si="117"/>
        <v>4.5011510659521932</v>
      </c>
      <c r="BL159" s="30">
        <f t="shared" si="118"/>
        <v>0.30636488066300183</v>
      </c>
      <c r="BM159" s="30">
        <f t="shared" si="119"/>
        <v>0.30636488066300183</v>
      </c>
      <c r="BP159" s="7">
        <f t="shared" si="120"/>
        <v>0</v>
      </c>
      <c r="BQ159" s="1">
        <f t="shared" si="121"/>
        <v>0</v>
      </c>
      <c r="BR159" s="28">
        <f t="shared" si="122"/>
        <v>0</v>
      </c>
      <c r="BS159" s="30">
        <f t="shared" si="123"/>
        <v>0</v>
      </c>
      <c r="BT159" s="30">
        <f t="shared" si="124"/>
        <v>0</v>
      </c>
      <c r="BW159" s="7">
        <f t="shared" si="125"/>
        <v>0</v>
      </c>
      <c r="BX159" s="1">
        <f t="shared" si="126"/>
        <v>0</v>
      </c>
      <c r="BY159" s="36">
        <f t="shared" si="127"/>
        <v>0</v>
      </c>
      <c r="BZ159" s="30">
        <f t="shared" si="128"/>
        <v>0</v>
      </c>
      <c r="CA159" s="30">
        <f t="shared" si="129"/>
        <v>0</v>
      </c>
    </row>
    <row r="160" spans="15:79" x14ac:dyDescent="0.15">
      <c r="R160" s="21">
        <v>2</v>
      </c>
      <c r="S160" s="21">
        <v>4</v>
      </c>
      <c r="T160" s="27">
        <v>0.95</v>
      </c>
      <c r="U160" s="8">
        <v>6.6161526134635897</v>
      </c>
      <c r="V160" s="8">
        <v>3.72871261678362</v>
      </c>
      <c r="W160" s="8">
        <v>7.8035839326667702</v>
      </c>
      <c r="X160" s="8">
        <v>2.3918636287595598</v>
      </c>
      <c r="Y160" s="8">
        <v>3.2427589999999999</v>
      </c>
      <c r="AA160" s="1">
        <v>6.6161526134635897</v>
      </c>
      <c r="AB160" s="1">
        <v>3.72871261678362</v>
      </c>
      <c r="AC160" s="1">
        <v>7.8035839326667702</v>
      </c>
      <c r="AD160" s="1">
        <v>2.3918636287595598</v>
      </c>
      <c r="AE160" s="33">
        <v>3.2427589999999999</v>
      </c>
      <c r="AU160" s="7">
        <f t="shared" si="105"/>
        <v>0</v>
      </c>
      <c r="AV160" s="1">
        <f t="shared" si="106"/>
        <v>0</v>
      </c>
      <c r="AW160" s="28">
        <f t="shared" si="107"/>
        <v>0</v>
      </c>
      <c r="AX160" s="30">
        <f t="shared" si="108"/>
        <v>0</v>
      </c>
      <c r="AY160" s="30">
        <f t="shared" si="109"/>
        <v>0</v>
      </c>
      <c r="BB160" s="7">
        <f t="shared" si="110"/>
        <v>0</v>
      </c>
      <c r="BC160" s="1">
        <f t="shared" si="111"/>
        <v>0</v>
      </c>
      <c r="BD160" s="28">
        <f t="shared" si="112"/>
        <v>0</v>
      </c>
      <c r="BE160" s="30">
        <f t="shared" si="113"/>
        <v>0</v>
      </c>
      <c r="BF160" s="30">
        <f t="shared" si="114"/>
        <v>0</v>
      </c>
      <c r="BI160" s="7">
        <f t="shared" si="115"/>
        <v>2.3918636287595598</v>
      </c>
      <c r="BJ160" s="1">
        <f t="shared" si="116"/>
        <v>2.3918636287595598</v>
      </c>
      <c r="BK160" s="28">
        <f t="shared" si="117"/>
        <v>5.7210116185828497</v>
      </c>
      <c r="BL160" s="30">
        <f t="shared" si="118"/>
        <v>0.30650834916337888</v>
      </c>
      <c r="BM160" s="30">
        <f t="shared" si="119"/>
        <v>0.30650834916337888</v>
      </c>
      <c r="BP160" s="7">
        <f t="shared" si="120"/>
        <v>0</v>
      </c>
      <c r="BQ160" s="1">
        <f t="shared" si="121"/>
        <v>0</v>
      </c>
      <c r="BR160" s="28">
        <f t="shared" si="122"/>
        <v>0</v>
      </c>
      <c r="BS160" s="30">
        <f t="shared" si="123"/>
        <v>0</v>
      </c>
      <c r="BT160" s="30">
        <f t="shared" si="124"/>
        <v>0</v>
      </c>
      <c r="BW160" s="7">
        <f t="shared" si="125"/>
        <v>0</v>
      </c>
      <c r="BX160" s="1">
        <f t="shared" si="126"/>
        <v>0</v>
      </c>
      <c r="BY160" s="36">
        <f t="shared" si="127"/>
        <v>0</v>
      </c>
      <c r="BZ160" s="30">
        <f t="shared" si="128"/>
        <v>0</v>
      </c>
      <c r="CA160" s="30">
        <f t="shared" si="129"/>
        <v>0</v>
      </c>
    </row>
    <row r="161" spans="18:79" x14ac:dyDescent="0.15">
      <c r="R161" s="21">
        <v>2</v>
      </c>
      <c r="S161" s="21">
        <v>4</v>
      </c>
      <c r="T161" s="27">
        <v>1.1000000000000001</v>
      </c>
      <c r="U161" s="8">
        <v>7.3964019531047498</v>
      </c>
      <c r="V161" s="8">
        <v>4.16397729676161</v>
      </c>
      <c r="W161" s="8">
        <v>8.6818266965647908</v>
      </c>
      <c r="X161" s="8">
        <v>2.6619622089489301</v>
      </c>
      <c r="Y161" s="8">
        <v>2.9547500000000002</v>
      </c>
      <c r="AA161" s="1">
        <v>7.3964019531047498</v>
      </c>
      <c r="AB161" s="1">
        <v>4.16397729676161</v>
      </c>
      <c r="AC161" s="1">
        <v>8.6818266965647908</v>
      </c>
      <c r="AD161" s="1">
        <v>2.6619622089489301</v>
      </c>
      <c r="AE161" s="33">
        <v>2.9547500000000002</v>
      </c>
      <c r="AU161" s="7">
        <f t="shared" si="105"/>
        <v>0</v>
      </c>
      <c r="AV161" s="1">
        <f t="shared" si="106"/>
        <v>0</v>
      </c>
      <c r="AW161" s="28">
        <f t="shared" si="107"/>
        <v>0</v>
      </c>
      <c r="AX161" s="30">
        <f t="shared" si="108"/>
        <v>0</v>
      </c>
      <c r="AY161" s="30">
        <f t="shared" si="109"/>
        <v>0</v>
      </c>
      <c r="BB161" s="7">
        <f t="shared" si="110"/>
        <v>0</v>
      </c>
      <c r="BC161" s="1">
        <f t="shared" si="111"/>
        <v>0</v>
      </c>
      <c r="BD161" s="28">
        <f t="shared" si="112"/>
        <v>0</v>
      </c>
      <c r="BE161" s="30">
        <f t="shared" si="113"/>
        <v>0</v>
      </c>
      <c r="BF161" s="30">
        <f t="shared" si="114"/>
        <v>0</v>
      </c>
      <c r="BI161" s="7">
        <f t="shared" si="115"/>
        <v>2.6619622089489301</v>
      </c>
      <c r="BJ161" s="1">
        <f t="shared" si="116"/>
        <v>2.6619622089489301</v>
      </c>
      <c r="BK161" s="28">
        <f t="shared" si="117"/>
        <v>7.0860428018722672</v>
      </c>
      <c r="BL161" s="30">
        <f t="shared" si="118"/>
        <v>0.30661314743845447</v>
      </c>
      <c r="BM161" s="30">
        <f t="shared" si="119"/>
        <v>0.30661314743845447</v>
      </c>
      <c r="BP161" s="7">
        <f t="shared" si="120"/>
        <v>0</v>
      </c>
      <c r="BQ161" s="1">
        <f t="shared" si="121"/>
        <v>0</v>
      </c>
      <c r="BR161" s="28">
        <f t="shared" si="122"/>
        <v>0</v>
      </c>
      <c r="BS161" s="30">
        <f t="shared" si="123"/>
        <v>0</v>
      </c>
      <c r="BT161" s="30">
        <f t="shared" si="124"/>
        <v>0</v>
      </c>
      <c r="BW161" s="7">
        <f t="shared" si="125"/>
        <v>0</v>
      </c>
      <c r="BX161" s="1">
        <f t="shared" si="126"/>
        <v>0</v>
      </c>
      <c r="BY161" s="36">
        <f t="shared" si="127"/>
        <v>0</v>
      </c>
      <c r="BZ161" s="30">
        <f t="shared" si="128"/>
        <v>0</v>
      </c>
      <c r="CA161" s="30">
        <f t="shared" si="129"/>
        <v>0</v>
      </c>
    </row>
    <row r="162" spans="18:79" x14ac:dyDescent="0.15">
      <c r="R162" s="22">
        <v>4</v>
      </c>
      <c r="S162" s="22">
        <v>2</v>
      </c>
      <c r="T162" s="27">
        <v>0.05</v>
      </c>
      <c r="U162" s="8">
        <v>1.8649848007587899</v>
      </c>
      <c r="V162" s="8">
        <v>1.1214142692667</v>
      </c>
      <c r="W162" s="8">
        <v>2.9226177264072999</v>
      </c>
      <c r="X162" s="8">
        <v>0.94951579641168704</v>
      </c>
      <c r="Y162" s="8">
        <v>4.9708160000000001</v>
      </c>
      <c r="AA162" s="1">
        <v>1.8649848007587899</v>
      </c>
      <c r="AB162" s="1">
        <v>1.1214142692667</v>
      </c>
      <c r="AC162" s="1">
        <v>2.9226177264072999</v>
      </c>
      <c r="AD162" s="1">
        <v>0.94951579641168704</v>
      </c>
      <c r="AE162" s="33">
        <v>4.9708160000000001</v>
      </c>
      <c r="AU162" s="7">
        <f t="shared" si="105"/>
        <v>0</v>
      </c>
      <c r="AV162" s="1">
        <f t="shared" si="106"/>
        <v>0</v>
      </c>
      <c r="AW162" s="28">
        <f t="shared" si="107"/>
        <v>0</v>
      </c>
      <c r="AX162" s="30">
        <f t="shared" si="108"/>
        <v>0</v>
      </c>
      <c r="AY162" s="30">
        <f t="shared" si="109"/>
        <v>0</v>
      </c>
      <c r="BB162" s="7">
        <f t="shared" si="110"/>
        <v>0</v>
      </c>
      <c r="BC162" s="1">
        <f t="shared" si="111"/>
        <v>0</v>
      </c>
      <c r="BD162" s="28">
        <f t="shared" si="112"/>
        <v>0</v>
      </c>
      <c r="BE162" s="30">
        <f t="shared" si="113"/>
        <v>0</v>
      </c>
      <c r="BF162" s="30">
        <f t="shared" si="114"/>
        <v>0</v>
      </c>
      <c r="BI162" s="7">
        <f t="shared" si="115"/>
        <v>0.94951579641168704</v>
      </c>
      <c r="BJ162" s="1">
        <f t="shared" si="116"/>
        <v>0.94951579641168704</v>
      </c>
      <c r="BK162" s="28">
        <f t="shared" si="117"/>
        <v>0.9015802476353203</v>
      </c>
      <c r="BL162" s="30">
        <f t="shared" si="118"/>
        <v>0.32488538881850376</v>
      </c>
      <c r="BM162" s="30">
        <f t="shared" si="119"/>
        <v>0.32488538881850376</v>
      </c>
      <c r="BP162" s="7">
        <f t="shared" si="120"/>
        <v>0</v>
      </c>
      <c r="BQ162" s="1">
        <f t="shared" si="121"/>
        <v>0</v>
      </c>
      <c r="BR162" s="28">
        <f t="shared" si="122"/>
        <v>0</v>
      </c>
      <c r="BS162" s="30">
        <f t="shared" si="123"/>
        <v>0</v>
      </c>
      <c r="BT162" s="30">
        <f t="shared" si="124"/>
        <v>0</v>
      </c>
      <c r="BW162" s="7">
        <f t="shared" si="125"/>
        <v>0</v>
      </c>
      <c r="BX162" s="1">
        <f t="shared" si="126"/>
        <v>0</v>
      </c>
      <c r="BY162" s="36">
        <f t="shared" si="127"/>
        <v>0</v>
      </c>
      <c r="BZ162" s="30">
        <f t="shared" si="128"/>
        <v>0</v>
      </c>
      <c r="CA162" s="30">
        <f t="shared" si="129"/>
        <v>0</v>
      </c>
    </row>
    <row r="163" spans="18:79" x14ac:dyDescent="0.15">
      <c r="R163" s="22">
        <v>4</v>
      </c>
      <c r="S163" s="22">
        <v>2</v>
      </c>
      <c r="T163" s="27">
        <v>0.2</v>
      </c>
      <c r="U163" s="8">
        <v>2.6538552413183298</v>
      </c>
      <c r="V163" s="8">
        <v>1.55840168911952</v>
      </c>
      <c r="W163" s="8">
        <v>3.8020560416344602</v>
      </c>
      <c r="X163" s="8">
        <v>1.21998357261294</v>
      </c>
      <c r="Y163" s="8">
        <v>4.6828070000000004</v>
      </c>
      <c r="AA163" s="1">
        <v>2.6538552413183298</v>
      </c>
      <c r="AB163" s="1">
        <v>1.55840168911952</v>
      </c>
      <c r="AC163" s="1">
        <v>3.8020560416344602</v>
      </c>
      <c r="AD163" s="1">
        <v>1.21998357261294</v>
      </c>
      <c r="AE163" s="33">
        <v>4.6828070000000004</v>
      </c>
      <c r="AU163" s="7">
        <f t="shared" si="105"/>
        <v>0</v>
      </c>
      <c r="AV163" s="1">
        <f t="shared" si="106"/>
        <v>0</v>
      </c>
      <c r="AW163" s="28">
        <f t="shared" si="107"/>
        <v>0</v>
      </c>
      <c r="AX163" s="30">
        <f t="shared" si="108"/>
        <v>0</v>
      </c>
      <c r="AY163" s="30">
        <f t="shared" si="109"/>
        <v>0</v>
      </c>
      <c r="BB163" s="7">
        <f t="shared" si="110"/>
        <v>0</v>
      </c>
      <c r="BC163" s="1">
        <f t="shared" si="111"/>
        <v>0</v>
      </c>
      <c r="BD163" s="28">
        <f t="shared" si="112"/>
        <v>0</v>
      </c>
      <c r="BE163" s="30">
        <f t="shared" si="113"/>
        <v>0</v>
      </c>
      <c r="BF163" s="30">
        <f t="shared" si="114"/>
        <v>0</v>
      </c>
      <c r="BI163" s="7">
        <f t="shared" si="115"/>
        <v>1.21998357261294</v>
      </c>
      <c r="BJ163" s="1">
        <f t="shared" si="116"/>
        <v>1.21998357261294</v>
      </c>
      <c r="BK163" s="28">
        <f t="shared" si="117"/>
        <v>1.4883599174454327</v>
      </c>
      <c r="BL163" s="30">
        <f t="shared" si="118"/>
        <v>0.32087469496858945</v>
      </c>
      <c r="BM163" s="30">
        <f t="shared" si="119"/>
        <v>0.32087469496858945</v>
      </c>
      <c r="BP163" s="7">
        <f t="shared" si="120"/>
        <v>0</v>
      </c>
      <c r="BQ163" s="1">
        <f t="shared" si="121"/>
        <v>0</v>
      </c>
      <c r="BR163" s="28">
        <f t="shared" si="122"/>
        <v>0</v>
      </c>
      <c r="BS163" s="30">
        <f t="shared" si="123"/>
        <v>0</v>
      </c>
      <c r="BT163" s="30">
        <f t="shared" si="124"/>
        <v>0</v>
      </c>
      <c r="BW163" s="7">
        <f t="shared" si="125"/>
        <v>0</v>
      </c>
      <c r="BX163" s="1">
        <f t="shared" si="126"/>
        <v>0</v>
      </c>
      <c r="BY163" s="36">
        <f t="shared" si="127"/>
        <v>0</v>
      </c>
      <c r="BZ163" s="30">
        <f t="shared" si="128"/>
        <v>0</v>
      </c>
      <c r="CA163" s="30">
        <f t="shared" si="129"/>
        <v>0</v>
      </c>
    </row>
    <row r="164" spans="18:79" x14ac:dyDescent="0.15">
      <c r="R164" s="22">
        <v>4</v>
      </c>
      <c r="S164" s="22">
        <v>2</v>
      </c>
      <c r="T164" s="27">
        <v>0.35</v>
      </c>
      <c r="U164" s="8">
        <v>3.4429633807483602</v>
      </c>
      <c r="V164" s="8">
        <v>1.9955040189967499</v>
      </c>
      <c r="W164" s="8">
        <v>4.6813124780975004</v>
      </c>
      <c r="X164" s="8">
        <v>1.49031154900844</v>
      </c>
      <c r="Y164" s="8">
        <v>4.3947969999999996</v>
      </c>
      <c r="AA164" s="1">
        <v>3.4429633807483602</v>
      </c>
      <c r="AB164" s="1">
        <v>1.9955040189967499</v>
      </c>
      <c r="AC164" s="1">
        <v>4.6813124780975004</v>
      </c>
      <c r="AD164" s="1">
        <v>1.49031154900844</v>
      </c>
      <c r="AE164" s="33">
        <v>4.3947969999999996</v>
      </c>
      <c r="AU164" s="7">
        <f t="shared" si="105"/>
        <v>0</v>
      </c>
      <c r="AV164" s="1">
        <f t="shared" si="106"/>
        <v>0</v>
      </c>
      <c r="AW164" s="28">
        <f t="shared" si="107"/>
        <v>0</v>
      </c>
      <c r="AX164" s="30">
        <f t="shared" si="108"/>
        <v>0</v>
      </c>
      <c r="AY164" s="30">
        <f t="shared" si="109"/>
        <v>0</v>
      </c>
      <c r="BB164" s="7">
        <f t="shared" si="110"/>
        <v>0</v>
      </c>
      <c r="BC164" s="1">
        <f t="shared" si="111"/>
        <v>0</v>
      </c>
      <c r="BD164" s="28">
        <f t="shared" si="112"/>
        <v>0</v>
      </c>
      <c r="BE164" s="30">
        <f t="shared" si="113"/>
        <v>0</v>
      </c>
      <c r="BF164" s="30">
        <f t="shared" si="114"/>
        <v>0</v>
      </c>
      <c r="BI164" s="7">
        <f t="shared" si="115"/>
        <v>1.49031154900844</v>
      </c>
      <c r="BJ164" s="1">
        <f t="shared" si="116"/>
        <v>1.49031154900844</v>
      </c>
      <c r="BK164" s="28">
        <f t="shared" si="117"/>
        <v>2.2210285131079357</v>
      </c>
      <c r="BL164" s="30">
        <f t="shared" si="118"/>
        <v>0.31835335837570644</v>
      </c>
      <c r="BM164" s="30">
        <f t="shared" si="119"/>
        <v>0.31835335837570644</v>
      </c>
      <c r="BP164" s="7">
        <f t="shared" si="120"/>
        <v>0</v>
      </c>
      <c r="BQ164" s="1">
        <f t="shared" si="121"/>
        <v>0</v>
      </c>
      <c r="BR164" s="28">
        <f t="shared" si="122"/>
        <v>0</v>
      </c>
      <c r="BS164" s="30">
        <f t="shared" si="123"/>
        <v>0</v>
      </c>
      <c r="BT164" s="30">
        <f t="shared" si="124"/>
        <v>0</v>
      </c>
      <c r="BW164" s="7">
        <f t="shared" si="125"/>
        <v>0</v>
      </c>
      <c r="BX164" s="1">
        <f t="shared" si="126"/>
        <v>0</v>
      </c>
      <c r="BY164" s="36">
        <f t="shared" si="127"/>
        <v>0</v>
      </c>
      <c r="BZ164" s="30">
        <f t="shared" si="128"/>
        <v>0</v>
      </c>
      <c r="CA164" s="30">
        <f t="shared" si="129"/>
        <v>0</v>
      </c>
    </row>
    <row r="165" spans="18:79" x14ac:dyDescent="0.15">
      <c r="R165" s="22">
        <v>4</v>
      </c>
      <c r="S165" s="22">
        <v>2</v>
      </c>
      <c r="T165" s="27">
        <v>0.5</v>
      </c>
      <c r="U165" s="8">
        <v>4.2322635469970802</v>
      </c>
      <c r="V165" s="8">
        <v>2.43270383580299</v>
      </c>
      <c r="W165" s="8">
        <v>5.5603641745265904</v>
      </c>
      <c r="X165" s="8">
        <v>1.76049269688487</v>
      </c>
      <c r="Y165" s="8">
        <v>4.1067879999999999</v>
      </c>
      <c r="AA165" s="1">
        <v>4.2322635469970802</v>
      </c>
      <c r="AB165" s="1">
        <v>2.43270383580299</v>
      </c>
      <c r="AC165" s="1">
        <v>5.5603641745265904</v>
      </c>
      <c r="AD165" s="1">
        <v>1.76049269688487</v>
      </c>
      <c r="AE165" s="33">
        <v>4.1067879999999999</v>
      </c>
      <c r="AU165" s="7">
        <f t="shared" si="105"/>
        <v>0</v>
      </c>
      <c r="AV165" s="1">
        <f t="shared" si="106"/>
        <v>0</v>
      </c>
      <c r="AW165" s="28">
        <f t="shared" si="107"/>
        <v>0</v>
      </c>
      <c r="AX165" s="30">
        <f t="shared" si="108"/>
        <v>0</v>
      </c>
      <c r="AY165" s="30">
        <f t="shared" si="109"/>
        <v>0</v>
      </c>
      <c r="BB165" s="7">
        <f t="shared" si="110"/>
        <v>0</v>
      </c>
      <c r="BC165" s="1">
        <f t="shared" si="111"/>
        <v>0</v>
      </c>
      <c r="BD165" s="28">
        <f t="shared" si="112"/>
        <v>0</v>
      </c>
      <c r="BE165" s="30">
        <f t="shared" si="113"/>
        <v>0</v>
      </c>
      <c r="BF165" s="30">
        <f t="shared" si="114"/>
        <v>0</v>
      </c>
      <c r="BI165" s="7">
        <f t="shared" si="115"/>
        <v>1.76049269688487</v>
      </c>
      <c r="BJ165" s="1">
        <f t="shared" si="116"/>
        <v>1.76049269688487</v>
      </c>
      <c r="BK165" s="28">
        <f t="shared" si="117"/>
        <v>3.0993345357849629</v>
      </c>
      <c r="BL165" s="30">
        <f t="shared" si="118"/>
        <v>0.3166146391903833</v>
      </c>
      <c r="BM165" s="30">
        <f t="shared" si="119"/>
        <v>0.3166146391903833</v>
      </c>
      <c r="BP165" s="7">
        <f t="shared" si="120"/>
        <v>0</v>
      </c>
      <c r="BQ165" s="1">
        <f t="shared" si="121"/>
        <v>0</v>
      </c>
      <c r="BR165" s="28">
        <f t="shared" si="122"/>
        <v>0</v>
      </c>
      <c r="BS165" s="30">
        <f t="shared" si="123"/>
        <v>0</v>
      </c>
      <c r="BT165" s="30">
        <f t="shared" si="124"/>
        <v>0</v>
      </c>
      <c r="BW165" s="7">
        <f t="shared" si="125"/>
        <v>0</v>
      </c>
      <c r="BX165" s="1">
        <f t="shared" si="126"/>
        <v>0</v>
      </c>
      <c r="BY165" s="36">
        <f t="shared" si="127"/>
        <v>0</v>
      </c>
      <c r="BZ165" s="30">
        <f t="shared" si="128"/>
        <v>0</v>
      </c>
      <c r="CA165" s="30">
        <f t="shared" si="129"/>
        <v>0</v>
      </c>
    </row>
    <row r="166" spans="18:79" x14ac:dyDescent="0.15">
      <c r="R166" s="22">
        <v>4</v>
      </c>
      <c r="S166" s="22">
        <v>2</v>
      </c>
      <c r="T166" s="27">
        <v>0.65</v>
      </c>
      <c r="U166" s="8">
        <v>5.0217100586631096</v>
      </c>
      <c r="V166" s="8">
        <v>2.86998371105134</v>
      </c>
      <c r="W166" s="8">
        <v>6.4391882728023901</v>
      </c>
      <c r="X166" s="8">
        <v>2.03051999083949</v>
      </c>
      <c r="Y166" s="8">
        <v>3.818778</v>
      </c>
      <c r="AA166" s="1">
        <v>5.0217100586631096</v>
      </c>
      <c r="AB166" s="1">
        <v>2.86998371105134</v>
      </c>
      <c r="AC166" s="1">
        <v>6.4391882728023901</v>
      </c>
      <c r="AD166" s="1">
        <v>2.03051999083949</v>
      </c>
      <c r="AE166" s="33">
        <v>3.818778</v>
      </c>
      <c r="AU166" s="7">
        <f t="shared" si="105"/>
        <v>0</v>
      </c>
      <c r="AV166" s="1">
        <f t="shared" si="106"/>
        <v>0</v>
      </c>
      <c r="AW166" s="28">
        <f t="shared" si="107"/>
        <v>0</v>
      </c>
      <c r="AX166" s="30">
        <f t="shared" si="108"/>
        <v>0</v>
      </c>
      <c r="AY166" s="30">
        <f t="shared" si="109"/>
        <v>0</v>
      </c>
      <c r="BB166" s="7">
        <f t="shared" si="110"/>
        <v>0</v>
      </c>
      <c r="BC166" s="1">
        <f t="shared" si="111"/>
        <v>0</v>
      </c>
      <c r="BD166" s="28">
        <f t="shared" si="112"/>
        <v>0</v>
      </c>
      <c r="BE166" s="30">
        <f t="shared" si="113"/>
        <v>0</v>
      </c>
      <c r="BF166" s="30">
        <f t="shared" si="114"/>
        <v>0</v>
      </c>
      <c r="BI166" s="7">
        <f t="shared" si="115"/>
        <v>2.03051999083949</v>
      </c>
      <c r="BJ166" s="1">
        <f t="shared" si="116"/>
        <v>2.03051999083949</v>
      </c>
      <c r="BK166" s="28">
        <f t="shared" si="117"/>
        <v>4.1230114331988021</v>
      </c>
      <c r="BL166" s="30">
        <f t="shared" si="118"/>
        <v>0.31533788185941491</v>
      </c>
      <c r="BM166" s="30">
        <f t="shared" si="119"/>
        <v>0.31533788185941491</v>
      </c>
      <c r="BP166" s="7">
        <f t="shared" si="120"/>
        <v>0</v>
      </c>
      <c r="BQ166" s="1">
        <f t="shared" si="121"/>
        <v>0</v>
      </c>
      <c r="BR166" s="28">
        <f t="shared" si="122"/>
        <v>0</v>
      </c>
      <c r="BS166" s="30">
        <f t="shared" si="123"/>
        <v>0</v>
      </c>
      <c r="BT166" s="30">
        <f t="shared" si="124"/>
        <v>0</v>
      </c>
      <c r="BW166" s="7">
        <f t="shared" si="125"/>
        <v>0</v>
      </c>
      <c r="BX166" s="1">
        <f t="shared" si="126"/>
        <v>0</v>
      </c>
      <c r="BY166" s="36">
        <f t="shared" si="127"/>
        <v>0</v>
      </c>
      <c r="BZ166" s="30">
        <f t="shared" si="128"/>
        <v>0</v>
      </c>
      <c r="CA166" s="30">
        <f t="shared" si="129"/>
        <v>0</v>
      </c>
    </row>
    <row r="167" spans="18:79" x14ac:dyDescent="0.15">
      <c r="R167" s="22">
        <v>4</v>
      </c>
      <c r="S167" s="22">
        <v>2</v>
      </c>
      <c r="T167" s="27">
        <v>0.8</v>
      </c>
      <c r="U167" s="8">
        <v>5.8112572314674198</v>
      </c>
      <c r="V167" s="8">
        <v>3.30732621839404</v>
      </c>
      <c r="W167" s="8">
        <v>7.3177619248900401</v>
      </c>
      <c r="X167" s="8">
        <v>2.3003864106355101</v>
      </c>
      <c r="Y167" s="8">
        <v>3.5307689999999998</v>
      </c>
      <c r="AA167" s="1">
        <v>5.8112572314674198</v>
      </c>
      <c r="AB167" s="1">
        <v>3.30732621839404</v>
      </c>
      <c r="AC167" s="1">
        <v>7.3177619248900401</v>
      </c>
      <c r="AD167" s="1">
        <v>2.3003864106355101</v>
      </c>
      <c r="AE167" s="33">
        <v>3.5307689999999998</v>
      </c>
      <c r="AU167" s="7">
        <f t="shared" si="105"/>
        <v>0</v>
      </c>
      <c r="AV167" s="1">
        <f t="shared" si="106"/>
        <v>0</v>
      </c>
      <c r="AW167" s="28">
        <f t="shared" si="107"/>
        <v>0</v>
      </c>
      <c r="AX167" s="30">
        <f t="shared" si="108"/>
        <v>0</v>
      </c>
      <c r="AY167" s="30">
        <f t="shared" si="109"/>
        <v>0</v>
      </c>
      <c r="BB167" s="7">
        <f t="shared" si="110"/>
        <v>0</v>
      </c>
      <c r="BC167" s="1">
        <f t="shared" si="111"/>
        <v>0</v>
      </c>
      <c r="BD167" s="28">
        <f t="shared" si="112"/>
        <v>0</v>
      </c>
      <c r="BE167" s="30">
        <f t="shared" si="113"/>
        <v>0</v>
      </c>
      <c r="BF167" s="30">
        <f t="shared" si="114"/>
        <v>0</v>
      </c>
      <c r="BI167" s="7">
        <f t="shared" si="115"/>
        <v>2.3003864106355101</v>
      </c>
      <c r="BJ167" s="1">
        <f t="shared" si="116"/>
        <v>2.3003864106355101</v>
      </c>
      <c r="BK167" s="28">
        <f t="shared" si="117"/>
        <v>5.2917776382365256</v>
      </c>
      <c r="BL167" s="30">
        <f t="shared" si="118"/>
        <v>0.31435655248788058</v>
      </c>
      <c r="BM167" s="30">
        <f t="shared" si="119"/>
        <v>0.31435655248788058</v>
      </c>
      <c r="BP167" s="7">
        <f t="shared" si="120"/>
        <v>0</v>
      </c>
      <c r="BQ167" s="1">
        <f t="shared" si="121"/>
        <v>0</v>
      </c>
      <c r="BR167" s="28">
        <f t="shared" si="122"/>
        <v>0</v>
      </c>
      <c r="BS167" s="30">
        <f t="shared" si="123"/>
        <v>0</v>
      </c>
      <c r="BT167" s="30">
        <f t="shared" si="124"/>
        <v>0</v>
      </c>
      <c r="BW167" s="7">
        <f t="shared" si="125"/>
        <v>0</v>
      </c>
      <c r="BX167" s="1">
        <f t="shared" si="126"/>
        <v>0</v>
      </c>
      <c r="BY167" s="36">
        <f t="shared" si="127"/>
        <v>0</v>
      </c>
      <c r="BZ167" s="30">
        <f t="shared" si="128"/>
        <v>0</v>
      </c>
      <c r="CA167" s="30">
        <f t="shared" si="129"/>
        <v>0</v>
      </c>
    </row>
    <row r="168" spans="18:79" x14ac:dyDescent="0.15">
      <c r="R168" s="22">
        <v>4</v>
      </c>
      <c r="S168" s="22">
        <v>2</v>
      </c>
      <c r="T168" s="27">
        <v>0.95</v>
      </c>
      <c r="U168" s="8">
        <v>6.60085938185129</v>
      </c>
      <c r="V168" s="8">
        <v>3.7447139241054801</v>
      </c>
      <c r="W168" s="8">
        <v>8.1960622883244305</v>
      </c>
      <c r="X168" s="8">
        <v>2.5700849395030998</v>
      </c>
      <c r="Y168" s="8">
        <v>3.2427589999999999</v>
      </c>
      <c r="AA168" s="1">
        <v>6.60085938185129</v>
      </c>
      <c r="AB168" s="1">
        <v>3.7447139241054801</v>
      </c>
      <c r="AC168" s="1">
        <v>8.1960622883244305</v>
      </c>
      <c r="AD168" s="1">
        <v>2.5700849395030998</v>
      </c>
      <c r="AE168" s="33">
        <v>3.2427589999999999</v>
      </c>
      <c r="AU168" s="7">
        <f t="shared" si="105"/>
        <v>0</v>
      </c>
      <c r="AV168" s="1">
        <f t="shared" si="106"/>
        <v>0</v>
      </c>
      <c r="AW168" s="28">
        <f t="shared" si="107"/>
        <v>0</v>
      </c>
      <c r="AX168" s="30">
        <f t="shared" si="108"/>
        <v>0</v>
      </c>
      <c r="AY168" s="30">
        <f t="shared" si="109"/>
        <v>0</v>
      </c>
      <c r="BB168" s="7">
        <f t="shared" si="110"/>
        <v>0</v>
      </c>
      <c r="BC168" s="1">
        <f t="shared" si="111"/>
        <v>0</v>
      </c>
      <c r="BD168" s="28">
        <f t="shared" si="112"/>
        <v>0</v>
      </c>
      <c r="BE168" s="30">
        <f t="shared" si="113"/>
        <v>0</v>
      </c>
      <c r="BF168" s="30">
        <f t="shared" si="114"/>
        <v>0</v>
      </c>
      <c r="BI168" s="7">
        <f t="shared" si="115"/>
        <v>2.5700849395030998</v>
      </c>
      <c r="BJ168" s="1">
        <f t="shared" si="116"/>
        <v>2.5700849395030998</v>
      </c>
      <c r="BK168" s="28">
        <f t="shared" si="117"/>
        <v>6.6053365962606518</v>
      </c>
      <c r="BL168" s="30">
        <f t="shared" si="118"/>
        <v>0.31357557435407407</v>
      </c>
      <c r="BM168" s="30">
        <f t="shared" si="119"/>
        <v>0.31357557435407407</v>
      </c>
      <c r="BP168" s="7">
        <f t="shared" si="120"/>
        <v>0</v>
      </c>
      <c r="BQ168" s="1">
        <f t="shared" si="121"/>
        <v>0</v>
      </c>
      <c r="BR168" s="28">
        <f t="shared" si="122"/>
        <v>0</v>
      </c>
      <c r="BS168" s="30">
        <f t="shared" si="123"/>
        <v>0</v>
      </c>
      <c r="BT168" s="30">
        <f t="shared" si="124"/>
        <v>0</v>
      </c>
      <c r="BW168" s="7">
        <f t="shared" si="125"/>
        <v>0</v>
      </c>
      <c r="BX168" s="1">
        <f t="shared" si="126"/>
        <v>0</v>
      </c>
      <c r="BY168" s="36">
        <f t="shared" si="127"/>
        <v>0</v>
      </c>
      <c r="BZ168" s="30">
        <f t="shared" si="128"/>
        <v>0</v>
      </c>
      <c r="CA168" s="30">
        <f t="shared" si="129"/>
        <v>0</v>
      </c>
    </row>
    <row r="169" spans="18:79" x14ac:dyDescent="0.15">
      <c r="R169" s="22">
        <v>4</v>
      </c>
      <c r="S169" s="22">
        <v>2</v>
      </c>
      <c r="T169" s="27">
        <v>1.1000000000000001</v>
      </c>
      <c r="U169" s="8">
        <v>7.3904708282423499</v>
      </c>
      <c r="V169" s="8">
        <v>4.1821294008120002</v>
      </c>
      <c r="W169" s="8">
        <v>9.0740665309141004</v>
      </c>
      <c r="X169" s="8">
        <v>2.8396085665295998</v>
      </c>
      <c r="Y169" s="8">
        <v>2.9547500000000002</v>
      </c>
      <c r="AA169" s="1">
        <v>7.3904708282423499</v>
      </c>
      <c r="AB169" s="1">
        <v>4.1821294008120002</v>
      </c>
      <c r="AC169" s="1">
        <v>9.0740665309141004</v>
      </c>
      <c r="AD169" s="1">
        <v>2.8396085665295998</v>
      </c>
      <c r="AE169" s="33">
        <v>2.9547500000000002</v>
      </c>
      <c r="AU169" s="7">
        <f t="shared" si="105"/>
        <v>0</v>
      </c>
      <c r="AV169" s="1">
        <f t="shared" si="106"/>
        <v>0</v>
      </c>
      <c r="AW169" s="28">
        <f t="shared" si="107"/>
        <v>0</v>
      </c>
      <c r="AX169" s="30">
        <f t="shared" si="108"/>
        <v>0</v>
      </c>
      <c r="AY169" s="30">
        <f t="shared" si="109"/>
        <v>0</v>
      </c>
      <c r="BB169" s="7">
        <f t="shared" si="110"/>
        <v>0</v>
      </c>
      <c r="BC169" s="1">
        <f t="shared" si="111"/>
        <v>0</v>
      </c>
      <c r="BD169" s="28">
        <f t="shared" si="112"/>
        <v>0</v>
      </c>
      <c r="BE169" s="30">
        <f t="shared" si="113"/>
        <v>0</v>
      </c>
      <c r="BF169" s="30">
        <f t="shared" si="114"/>
        <v>0</v>
      </c>
      <c r="BI169" s="7">
        <f t="shared" si="115"/>
        <v>2.8396085665295998</v>
      </c>
      <c r="BJ169" s="1">
        <f t="shared" si="116"/>
        <v>2.8396085665295998</v>
      </c>
      <c r="BK169" s="28">
        <f t="shared" si="117"/>
        <v>8.063376811108288</v>
      </c>
      <c r="BL169" s="30">
        <f t="shared" si="118"/>
        <v>0.31293671441083692</v>
      </c>
      <c r="BM169" s="30">
        <f t="shared" si="119"/>
        <v>0.31293671441083692</v>
      </c>
      <c r="BP169" s="7">
        <f t="shared" si="120"/>
        <v>0</v>
      </c>
      <c r="BQ169" s="1">
        <f t="shared" si="121"/>
        <v>0</v>
      </c>
      <c r="BR169" s="28">
        <f t="shared" si="122"/>
        <v>0</v>
      </c>
      <c r="BS169" s="30">
        <f t="shared" si="123"/>
        <v>0</v>
      </c>
      <c r="BT169" s="30">
        <f t="shared" si="124"/>
        <v>0</v>
      </c>
      <c r="BW169" s="7">
        <f t="shared" si="125"/>
        <v>0</v>
      </c>
      <c r="BX169" s="1">
        <f t="shared" si="126"/>
        <v>0</v>
      </c>
      <c r="BY169" s="36">
        <f t="shared" si="127"/>
        <v>0</v>
      </c>
      <c r="BZ169" s="30">
        <f t="shared" si="128"/>
        <v>0</v>
      </c>
      <c r="CA169" s="30">
        <f t="shared" si="129"/>
        <v>0</v>
      </c>
    </row>
    <row r="170" spans="18:79" x14ac:dyDescent="0.15">
      <c r="R170" s="24">
        <v>4</v>
      </c>
      <c r="S170" s="24">
        <v>4</v>
      </c>
      <c r="T170" s="27">
        <v>0.05</v>
      </c>
      <c r="U170" s="8">
        <v>1.8571788917904899</v>
      </c>
      <c r="V170" s="8">
        <v>1.1932503026879799</v>
      </c>
      <c r="W170" s="8">
        <v>2.7829144976868299</v>
      </c>
      <c r="X170" s="8">
        <v>0.86973478351832301</v>
      </c>
      <c r="Y170" s="8">
        <v>4.9708160000000001</v>
      </c>
      <c r="AA170" s="1">
        <v>1.8571788917904899</v>
      </c>
      <c r="AB170" s="1">
        <v>1.1932503026879799</v>
      </c>
      <c r="AC170" s="1">
        <v>2.7829144976868299</v>
      </c>
      <c r="AD170" s="1">
        <v>0.86973478351832301</v>
      </c>
      <c r="AE170" s="33">
        <v>4.9708160000000001</v>
      </c>
      <c r="AU170" s="7">
        <f t="shared" si="105"/>
        <v>0</v>
      </c>
      <c r="AV170" s="1">
        <f t="shared" si="106"/>
        <v>0</v>
      </c>
      <c r="AW170" s="28">
        <f t="shared" si="107"/>
        <v>0</v>
      </c>
      <c r="AX170" s="30">
        <f t="shared" si="108"/>
        <v>0</v>
      </c>
      <c r="AY170" s="30">
        <f t="shared" si="109"/>
        <v>0</v>
      </c>
      <c r="BB170" s="7">
        <f t="shared" si="110"/>
        <v>0</v>
      </c>
      <c r="BC170" s="1">
        <f t="shared" si="111"/>
        <v>0</v>
      </c>
      <c r="BD170" s="28">
        <f t="shared" si="112"/>
        <v>0</v>
      </c>
      <c r="BE170" s="30">
        <f t="shared" si="113"/>
        <v>0</v>
      </c>
      <c r="BF170" s="30">
        <f t="shared" si="114"/>
        <v>0</v>
      </c>
      <c r="BI170" s="7">
        <f t="shared" si="115"/>
        <v>0.86973478351832301</v>
      </c>
      <c r="BJ170" s="1">
        <f t="shared" si="116"/>
        <v>0.86973478351832301</v>
      </c>
      <c r="BK170" s="28">
        <f t="shared" si="117"/>
        <v>0.75643859366166422</v>
      </c>
      <c r="BL170" s="30">
        <f t="shared" si="118"/>
        <v>0.31252659190257198</v>
      </c>
      <c r="BM170" s="30">
        <f t="shared" si="119"/>
        <v>0.31252659190257198</v>
      </c>
      <c r="BP170" s="7">
        <f t="shared" si="120"/>
        <v>0</v>
      </c>
      <c r="BQ170" s="1">
        <f t="shared" si="121"/>
        <v>0</v>
      </c>
      <c r="BR170" s="28">
        <f t="shared" si="122"/>
        <v>0</v>
      </c>
      <c r="BS170" s="30">
        <f t="shared" si="123"/>
        <v>0</v>
      </c>
      <c r="BT170" s="30">
        <f t="shared" si="124"/>
        <v>0</v>
      </c>
      <c r="BW170" s="7">
        <f t="shared" si="125"/>
        <v>0</v>
      </c>
      <c r="BX170" s="1">
        <f t="shared" si="126"/>
        <v>0</v>
      </c>
      <c r="BY170" s="36">
        <f t="shared" si="127"/>
        <v>0</v>
      </c>
      <c r="BZ170" s="30">
        <f t="shared" si="128"/>
        <v>0</v>
      </c>
      <c r="CA170" s="30">
        <f t="shared" si="129"/>
        <v>0</v>
      </c>
    </row>
    <row r="171" spans="18:79" x14ac:dyDescent="0.15">
      <c r="R171" s="24">
        <v>4</v>
      </c>
      <c r="S171" s="24">
        <v>4</v>
      </c>
      <c r="T171" s="27">
        <v>0.2</v>
      </c>
      <c r="U171" s="8">
        <v>2.6426678812747801</v>
      </c>
      <c r="V171" s="8">
        <v>1.62978838305996</v>
      </c>
      <c r="W171" s="8">
        <v>3.6627015222303099</v>
      </c>
      <c r="X171" s="8">
        <v>1.14040394802181</v>
      </c>
      <c r="Y171" s="8">
        <v>4.6828070000000004</v>
      </c>
      <c r="AA171" s="1">
        <v>2.6426678812747801</v>
      </c>
      <c r="AB171" s="1">
        <v>1.62978838305996</v>
      </c>
      <c r="AC171" s="1">
        <v>3.6627015222303099</v>
      </c>
      <c r="AD171" s="1">
        <v>1.14040394802181</v>
      </c>
      <c r="AE171" s="33">
        <v>4.6828070000000004</v>
      </c>
      <c r="AU171" s="7">
        <f t="shared" si="105"/>
        <v>0</v>
      </c>
      <c r="AV171" s="1">
        <f t="shared" si="106"/>
        <v>0</v>
      </c>
      <c r="AW171" s="28">
        <f t="shared" si="107"/>
        <v>0</v>
      </c>
      <c r="AX171" s="30">
        <f t="shared" si="108"/>
        <v>0</v>
      </c>
      <c r="AY171" s="30">
        <f t="shared" si="109"/>
        <v>0</v>
      </c>
      <c r="BB171" s="7">
        <f t="shared" si="110"/>
        <v>0</v>
      </c>
      <c r="BC171" s="1">
        <f t="shared" si="111"/>
        <v>0</v>
      </c>
      <c r="BD171" s="28">
        <f t="shared" si="112"/>
        <v>0</v>
      </c>
      <c r="BE171" s="30">
        <f t="shared" si="113"/>
        <v>0</v>
      </c>
      <c r="BF171" s="30">
        <f t="shared" si="114"/>
        <v>0</v>
      </c>
      <c r="BI171" s="7">
        <f t="shared" si="115"/>
        <v>1.14040394802181</v>
      </c>
      <c r="BJ171" s="1">
        <f t="shared" si="116"/>
        <v>1.14040394802181</v>
      </c>
      <c r="BK171" s="28">
        <f t="shared" si="117"/>
        <v>1.3005211646637311</v>
      </c>
      <c r="BL171" s="30">
        <f t="shared" si="118"/>
        <v>0.31135595982917813</v>
      </c>
      <c r="BM171" s="30">
        <f t="shared" si="119"/>
        <v>0.31135595982917813</v>
      </c>
      <c r="BP171" s="7">
        <f t="shared" si="120"/>
        <v>0</v>
      </c>
      <c r="BQ171" s="1">
        <f t="shared" si="121"/>
        <v>0</v>
      </c>
      <c r="BR171" s="28">
        <f t="shared" si="122"/>
        <v>0</v>
      </c>
      <c r="BS171" s="30">
        <f t="shared" si="123"/>
        <v>0</v>
      </c>
      <c r="BT171" s="30">
        <f t="shared" si="124"/>
        <v>0</v>
      </c>
      <c r="BW171" s="7">
        <f t="shared" si="125"/>
        <v>0</v>
      </c>
      <c r="BX171" s="1">
        <f t="shared" si="126"/>
        <v>0</v>
      </c>
      <c r="BY171" s="36">
        <f t="shared" si="127"/>
        <v>0</v>
      </c>
      <c r="BZ171" s="30">
        <f t="shared" si="128"/>
        <v>0</v>
      </c>
      <c r="CA171" s="30">
        <f t="shared" si="129"/>
        <v>0</v>
      </c>
    </row>
    <row r="172" spans="18:79" x14ac:dyDescent="0.15">
      <c r="R172" s="24">
        <v>4</v>
      </c>
      <c r="S172" s="24">
        <v>4</v>
      </c>
      <c r="T172" s="27">
        <v>0.35</v>
      </c>
      <c r="U172" s="8">
        <v>3.42839486055508</v>
      </c>
      <c r="V172" s="8">
        <v>2.0664404305613702</v>
      </c>
      <c r="W172" s="8">
        <v>4.5423078717549998</v>
      </c>
      <c r="X172" s="8">
        <v>1.4109340004103099</v>
      </c>
      <c r="Y172" s="8">
        <v>4.3947969999999996</v>
      </c>
      <c r="AA172" s="1">
        <v>3.42839486055508</v>
      </c>
      <c r="AB172" s="1">
        <v>2.0664404305613702</v>
      </c>
      <c r="AC172" s="1">
        <v>4.5423078717549998</v>
      </c>
      <c r="AD172" s="1">
        <v>1.4109340004103099</v>
      </c>
      <c r="AE172" s="33">
        <v>4.3947969999999996</v>
      </c>
      <c r="AU172" s="7">
        <f t="shared" si="105"/>
        <v>0</v>
      </c>
      <c r="AV172" s="1">
        <f t="shared" si="106"/>
        <v>0</v>
      </c>
      <c r="AW172" s="28">
        <f t="shared" si="107"/>
        <v>0</v>
      </c>
      <c r="AX172" s="30">
        <f t="shared" si="108"/>
        <v>0</v>
      </c>
      <c r="AY172" s="30">
        <f t="shared" si="109"/>
        <v>0</v>
      </c>
      <c r="BB172" s="7">
        <f t="shared" si="110"/>
        <v>0</v>
      </c>
      <c r="BC172" s="1">
        <f t="shared" si="111"/>
        <v>0</v>
      </c>
      <c r="BD172" s="28">
        <f t="shared" si="112"/>
        <v>0</v>
      </c>
      <c r="BE172" s="30">
        <f t="shared" si="113"/>
        <v>0</v>
      </c>
      <c r="BF172" s="30">
        <f t="shared" si="114"/>
        <v>0</v>
      </c>
      <c r="BI172" s="7">
        <f t="shared" si="115"/>
        <v>1.4109340004103099</v>
      </c>
      <c r="BJ172" s="1">
        <f t="shared" si="116"/>
        <v>1.4109340004103099</v>
      </c>
      <c r="BK172" s="28">
        <f t="shared" si="117"/>
        <v>1.9907347535138404</v>
      </c>
      <c r="BL172" s="30">
        <f t="shared" si="118"/>
        <v>0.31062051279786346</v>
      </c>
      <c r="BM172" s="30">
        <f t="shared" si="119"/>
        <v>0.31062051279786346</v>
      </c>
      <c r="BP172" s="7">
        <f t="shared" si="120"/>
        <v>0</v>
      </c>
      <c r="BQ172" s="1">
        <f t="shared" si="121"/>
        <v>0</v>
      </c>
      <c r="BR172" s="28">
        <f t="shared" si="122"/>
        <v>0</v>
      </c>
      <c r="BS172" s="30">
        <f t="shared" si="123"/>
        <v>0</v>
      </c>
      <c r="BT172" s="30">
        <f t="shared" si="124"/>
        <v>0</v>
      </c>
      <c r="BW172" s="7">
        <f t="shared" si="125"/>
        <v>0</v>
      </c>
      <c r="BX172" s="1">
        <f t="shared" si="126"/>
        <v>0</v>
      </c>
      <c r="BY172" s="36">
        <f t="shared" si="127"/>
        <v>0</v>
      </c>
      <c r="BZ172" s="30">
        <f t="shared" si="128"/>
        <v>0</v>
      </c>
      <c r="CA172" s="30">
        <f t="shared" si="129"/>
        <v>0</v>
      </c>
    </row>
    <row r="173" spans="18:79" x14ac:dyDescent="0.15">
      <c r="R173" s="24">
        <v>4</v>
      </c>
      <c r="S173" s="24">
        <v>4</v>
      </c>
      <c r="T173" s="27">
        <v>0.5</v>
      </c>
      <c r="U173" s="8">
        <v>4.21431435124377</v>
      </c>
      <c r="V173" s="8">
        <v>2.5031890390497802</v>
      </c>
      <c r="W173" s="8">
        <v>5.4217106755578097</v>
      </c>
      <c r="X173" s="8">
        <v>1.6813179067936601</v>
      </c>
      <c r="Y173" s="8">
        <v>4.1067879999999999</v>
      </c>
      <c r="AA173" s="1">
        <v>4.21431435124377</v>
      </c>
      <c r="AB173" s="1">
        <v>2.5031890390497802</v>
      </c>
      <c r="AC173" s="1">
        <v>5.4217106755578097</v>
      </c>
      <c r="AD173" s="1">
        <v>1.6813179067936601</v>
      </c>
      <c r="AE173" s="33">
        <v>4.1067879999999999</v>
      </c>
      <c r="AU173" s="7">
        <f t="shared" si="105"/>
        <v>0</v>
      </c>
      <c r="AV173" s="1">
        <f t="shared" si="106"/>
        <v>0</v>
      </c>
      <c r="AW173" s="28">
        <f t="shared" si="107"/>
        <v>0</v>
      </c>
      <c r="AX173" s="30">
        <f t="shared" si="108"/>
        <v>0</v>
      </c>
      <c r="AY173" s="30">
        <f t="shared" si="109"/>
        <v>0</v>
      </c>
      <c r="BB173" s="7">
        <f t="shared" si="110"/>
        <v>0</v>
      </c>
      <c r="BC173" s="1">
        <f t="shared" si="111"/>
        <v>0</v>
      </c>
      <c r="BD173" s="28">
        <f t="shared" si="112"/>
        <v>0</v>
      </c>
      <c r="BE173" s="30">
        <f t="shared" si="113"/>
        <v>0</v>
      </c>
      <c r="BF173" s="30">
        <f t="shared" si="114"/>
        <v>0</v>
      </c>
      <c r="BI173" s="7">
        <f t="shared" si="115"/>
        <v>1.6813179067936601</v>
      </c>
      <c r="BJ173" s="1">
        <f t="shared" si="116"/>
        <v>1.6813179067936601</v>
      </c>
      <c r="BK173" s="28">
        <f t="shared" si="117"/>
        <v>2.8268299037050149</v>
      </c>
      <c r="BL173" s="30">
        <f t="shared" si="118"/>
        <v>0.31010837859227497</v>
      </c>
      <c r="BM173" s="30">
        <f t="shared" si="119"/>
        <v>0.31010837859227497</v>
      </c>
      <c r="BP173" s="7">
        <f t="shared" si="120"/>
        <v>0</v>
      </c>
      <c r="BQ173" s="1">
        <f t="shared" si="121"/>
        <v>0</v>
      </c>
      <c r="BR173" s="28">
        <f t="shared" si="122"/>
        <v>0</v>
      </c>
      <c r="BS173" s="30">
        <f t="shared" si="123"/>
        <v>0</v>
      </c>
      <c r="BT173" s="30">
        <f t="shared" si="124"/>
        <v>0</v>
      </c>
      <c r="BW173" s="7">
        <f t="shared" si="125"/>
        <v>0</v>
      </c>
      <c r="BX173" s="1">
        <f t="shared" si="126"/>
        <v>0</v>
      </c>
      <c r="BY173" s="36">
        <f t="shared" si="127"/>
        <v>0</v>
      </c>
      <c r="BZ173" s="30">
        <f t="shared" si="128"/>
        <v>0</v>
      </c>
      <c r="CA173" s="30">
        <f t="shared" si="129"/>
        <v>0</v>
      </c>
    </row>
    <row r="174" spans="18:79" x14ac:dyDescent="0.15">
      <c r="R174" s="24">
        <v>4</v>
      </c>
      <c r="S174" s="24">
        <v>4</v>
      </c>
      <c r="T174" s="27">
        <v>0.65</v>
      </c>
      <c r="U174" s="8">
        <v>5.00038086990007</v>
      </c>
      <c r="V174" s="8">
        <v>2.9400167989594301</v>
      </c>
      <c r="W174" s="8">
        <v>6.3008870668937398</v>
      </c>
      <c r="X174" s="8">
        <v>1.9515486362066801</v>
      </c>
      <c r="Y174" s="8">
        <v>3.818778</v>
      </c>
      <c r="AA174" s="1">
        <v>5.00038086990007</v>
      </c>
      <c r="AB174" s="1">
        <v>2.9400167989594301</v>
      </c>
      <c r="AC174" s="1">
        <v>6.3008870668937398</v>
      </c>
      <c r="AD174" s="1">
        <v>1.9515486362066801</v>
      </c>
      <c r="AE174" s="33">
        <v>3.818778</v>
      </c>
      <c r="AU174" s="7">
        <f t="shared" si="105"/>
        <v>0</v>
      </c>
      <c r="AV174" s="1">
        <f t="shared" si="106"/>
        <v>0</v>
      </c>
      <c r="AW174" s="28">
        <f t="shared" si="107"/>
        <v>0</v>
      </c>
      <c r="AX174" s="30">
        <f t="shared" si="108"/>
        <v>0</v>
      </c>
      <c r="AY174" s="30">
        <f t="shared" si="109"/>
        <v>0</v>
      </c>
      <c r="BB174" s="7">
        <f t="shared" si="110"/>
        <v>0</v>
      </c>
      <c r="BC174" s="1">
        <f t="shared" si="111"/>
        <v>0</v>
      </c>
      <c r="BD174" s="28">
        <f t="shared" si="112"/>
        <v>0</v>
      </c>
      <c r="BE174" s="30">
        <f t="shared" si="113"/>
        <v>0</v>
      </c>
      <c r="BF174" s="30">
        <f t="shared" si="114"/>
        <v>0</v>
      </c>
      <c r="BI174" s="7">
        <f t="shared" si="115"/>
        <v>1.9515486362066801</v>
      </c>
      <c r="BJ174" s="1">
        <f t="shared" si="116"/>
        <v>1.9515486362066801</v>
      </c>
      <c r="BK174" s="28">
        <f t="shared" si="117"/>
        <v>3.8085420794801528</v>
      </c>
      <c r="BL174" s="30">
        <f t="shared" si="118"/>
        <v>0.30972601404975975</v>
      </c>
      <c r="BM174" s="30">
        <f t="shared" si="119"/>
        <v>0.30972601404975975</v>
      </c>
      <c r="BP174" s="7">
        <f t="shared" si="120"/>
        <v>0</v>
      </c>
      <c r="BQ174" s="1">
        <f t="shared" si="121"/>
        <v>0</v>
      </c>
      <c r="BR174" s="28">
        <f t="shared" si="122"/>
        <v>0</v>
      </c>
      <c r="BS174" s="30">
        <f t="shared" si="123"/>
        <v>0</v>
      </c>
      <c r="BT174" s="30">
        <f t="shared" si="124"/>
        <v>0</v>
      </c>
      <c r="BW174" s="7">
        <f t="shared" si="125"/>
        <v>0</v>
      </c>
      <c r="BX174" s="1">
        <f t="shared" si="126"/>
        <v>0</v>
      </c>
      <c r="BY174" s="36">
        <f t="shared" si="127"/>
        <v>0</v>
      </c>
      <c r="BZ174" s="30">
        <f t="shared" si="128"/>
        <v>0</v>
      </c>
      <c r="CA174" s="30">
        <f t="shared" si="129"/>
        <v>0</v>
      </c>
    </row>
    <row r="175" spans="18:79" x14ac:dyDescent="0.15">
      <c r="R175" s="24">
        <v>4</v>
      </c>
      <c r="S175" s="24">
        <v>4</v>
      </c>
      <c r="T175" s="27">
        <v>0.8</v>
      </c>
      <c r="U175" s="8">
        <v>5.7865489264293402</v>
      </c>
      <c r="V175" s="8">
        <v>3.3769062999860302</v>
      </c>
      <c r="W175" s="8">
        <v>7.1798141884001598</v>
      </c>
      <c r="X175" s="8">
        <v>2.2216191628537101</v>
      </c>
      <c r="Y175" s="8">
        <v>3.5307689999999998</v>
      </c>
      <c r="AA175" s="1">
        <v>5.7865489264293402</v>
      </c>
      <c r="AB175" s="1">
        <v>3.3769062999860302</v>
      </c>
      <c r="AC175" s="1">
        <v>7.1798141884001598</v>
      </c>
      <c r="AD175" s="1">
        <v>2.2216191628537101</v>
      </c>
      <c r="AE175" s="33">
        <v>3.5307689999999998</v>
      </c>
      <c r="AU175" s="7">
        <f t="shared" si="105"/>
        <v>0</v>
      </c>
      <c r="AV175" s="1">
        <f t="shared" si="106"/>
        <v>0</v>
      </c>
      <c r="AW175" s="28">
        <f t="shared" si="107"/>
        <v>0</v>
      </c>
      <c r="AX175" s="30">
        <f t="shared" si="108"/>
        <v>0</v>
      </c>
      <c r="AY175" s="30">
        <f t="shared" si="109"/>
        <v>0</v>
      </c>
      <c r="BB175" s="7">
        <f t="shared" si="110"/>
        <v>0</v>
      </c>
      <c r="BC175" s="1">
        <f t="shared" si="111"/>
        <v>0</v>
      </c>
      <c r="BD175" s="28">
        <f t="shared" si="112"/>
        <v>0</v>
      </c>
      <c r="BE175" s="30">
        <f t="shared" si="113"/>
        <v>0</v>
      </c>
      <c r="BF175" s="30">
        <f t="shared" si="114"/>
        <v>0</v>
      </c>
      <c r="BI175" s="7">
        <f t="shared" si="115"/>
        <v>2.2216191628537101</v>
      </c>
      <c r="BJ175" s="1">
        <f t="shared" si="116"/>
        <v>2.2216191628537101</v>
      </c>
      <c r="BK175" s="28">
        <f t="shared" si="117"/>
        <v>4.9355917047588198</v>
      </c>
      <c r="BL175" s="30">
        <f t="shared" si="118"/>
        <v>0.30942571834839389</v>
      </c>
      <c r="BM175" s="30">
        <f t="shared" si="119"/>
        <v>0.30942571834839389</v>
      </c>
      <c r="BP175" s="7">
        <f t="shared" si="120"/>
        <v>0</v>
      </c>
      <c r="BQ175" s="1">
        <f t="shared" si="121"/>
        <v>0</v>
      </c>
      <c r="BR175" s="28">
        <f t="shared" si="122"/>
        <v>0</v>
      </c>
      <c r="BS175" s="30">
        <f t="shared" si="123"/>
        <v>0</v>
      </c>
      <c r="BT175" s="30">
        <f t="shared" si="124"/>
        <v>0</v>
      </c>
      <c r="BW175" s="7">
        <f t="shared" si="125"/>
        <v>0</v>
      </c>
      <c r="BX175" s="1">
        <f t="shared" si="126"/>
        <v>0</v>
      </c>
      <c r="BY175" s="36">
        <f t="shared" si="127"/>
        <v>0</v>
      </c>
      <c r="BZ175" s="30">
        <f t="shared" si="128"/>
        <v>0</v>
      </c>
      <c r="CA175" s="30">
        <f t="shared" si="129"/>
        <v>0</v>
      </c>
    </row>
    <row r="176" spans="18:79" x14ac:dyDescent="0.15">
      <c r="R176" s="24">
        <v>4</v>
      </c>
      <c r="S176" s="24">
        <v>4</v>
      </c>
      <c r="T176" s="27">
        <v>0.95</v>
      </c>
      <c r="U176" s="8">
        <v>6.57277303303617</v>
      </c>
      <c r="V176" s="8">
        <v>3.8138401294897202</v>
      </c>
      <c r="W176" s="8">
        <v>8.0584691885606698</v>
      </c>
      <c r="X176" s="8">
        <v>2.49152246509006</v>
      </c>
      <c r="Y176" s="8">
        <v>3.2427589999999999</v>
      </c>
      <c r="AA176" s="1">
        <v>6.57277303303617</v>
      </c>
      <c r="AB176" s="1">
        <v>3.8138401294897202</v>
      </c>
      <c r="AC176" s="1">
        <v>8.0584691885606698</v>
      </c>
      <c r="AD176" s="1">
        <v>2.49152246509006</v>
      </c>
      <c r="AE176" s="33">
        <v>3.2427589999999999</v>
      </c>
      <c r="AU176" s="7">
        <f t="shared" si="105"/>
        <v>0</v>
      </c>
      <c r="AV176" s="1">
        <f t="shared" si="106"/>
        <v>0</v>
      </c>
      <c r="AW176" s="28">
        <f t="shared" si="107"/>
        <v>0</v>
      </c>
      <c r="AX176" s="30">
        <f t="shared" si="108"/>
        <v>0</v>
      </c>
      <c r="AY176" s="30">
        <f t="shared" si="109"/>
        <v>0</v>
      </c>
      <c r="BB176" s="7">
        <f t="shared" si="110"/>
        <v>0</v>
      </c>
      <c r="BC176" s="1">
        <f t="shared" si="111"/>
        <v>0</v>
      </c>
      <c r="BD176" s="28">
        <f t="shared" si="112"/>
        <v>0</v>
      </c>
      <c r="BE176" s="30">
        <f t="shared" si="113"/>
        <v>0</v>
      </c>
      <c r="BF176" s="30">
        <f t="shared" si="114"/>
        <v>0</v>
      </c>
      <c r="BI176" s="7">
        <f t="shared" si="115"/>
        <v>2.49152246509006</v>
      </c>
      <c r="BJ176" s="1">
        <f t="shared" si="116"/>
        <v>2.49152246509006</v>
      </c>
      <c r="BK176" s="28">
        <f t="shared" si="117"/>
        <v>6.2076841940484497</v>
      </c>
      <c r="BL176" s="30">
        <f t="shared" si="118"/>
        <v>0.30918061567163141</v>
      </c>
      <c r="BM176" s="30">
        <f t="shared" si="119"/>
        <v>0.30918061567163141</v>
      </c>
      <c r="BP176" s="7">
        <f t="shared" si="120"/>
        <v>0</v>
      </c>
      <c r="BQ176" s="1">
        <f t="shared" si="121"/>
        <v>0</v>
      </c>
      <c r="BR176" s="28">
        <f t="shared" si="122"/>
        <v>0</v>
      </c>
      <c r="BS176" s="30">
        <f t="shared" si="123"/>
        <v>0</v>
      </c>
      <c r="BT176" s="30">
        <f t="shared" si="124"/>
        <v>0</v>
      </c>
      <c r="BW176" s="7">
        <f t="shared" si="125"/>
        <v>0</v>
      </c>
      <c r="BX176" s="1">
        <f t="shared" si="126"/>
        <v>0</v>
      </c>
      <c r="BY176" s="36">
        <f t="shared" si="127"/>
        <v>0</v>
      </c>
      <c r="BZ176" s="30">
        <f t="shared" si="128"/>
        <v>0</v>
      </c>
      <c r="CA176" s="30">
        <f t="shared" si="129"/>
        <v>0</v>
      </c>
    </row>
    <row r="177" spans="18:79" x14ac:dyDescent="0.15">
      <c r="R177" s="24">
        <v>4</v>
      </c>
      <c r="S177" s="24">
        <v>4</v>
      </c>
      <c r="T177" s="27">
        <v>1.1000000000000001</v>
      </c>
      <c r="U177" s="8">
        <v>7.35900770427524</v>
      </c>
      <c r="V177" s="8">
        <v>4.2508008759656803</v>
      </c>
      <c r="W177" s="8">
        <v>8.9368292254303707</v>
      </c>
      <c r="X177" s="8">
        <v>2.7612515270444802</v>
      </c>
      <c r="Y177" s="8">
        <v>2.9547500000000002</v>
      </c>
      <c r="AA177" s="1">
        <v>7.35900770427524</v>
      </c>
      <c r="AB177" s="1">
        <v>4.2508008759656803</v>
      </c>
      <c r="AC177" s="1">
        <v>8.9368292254303707</v>
      </c>
      <c r="AD177" s="1">
        <v>2.7612515270444802</v>
      </c>
      <c r="AE177" s="33">
        <v>2.9547500000000002</v>
      </c>
      <c r="AU177" s="7">
        <f t="shared" si="105"/>
        <v>0</v>
      </c>
      <c r="AV177" s="1">
        <f t="shared" si="106"/>
        <v>0</v>
      </c>
      <c r="AW177" s="28">
        <f t="shared" si="107"/>
        <v>0</v>
      </c>
      <c r="AX177" s="30">
        <f t="shared" si="108"/>
        <v>0</v>
      </c>
      <c r="AY177" s="30">
        <f t="shared" si="109"/>
        <v>0</v>
      </c>
      <c r="BB177" s="7">
        <f t="shared" si="110"/>
        <v>0</v>
      </c>
      <c r="BC177" s="1">
        <f t="shared" si="111"/>
        <v>0</v>
      </c>
      <c r="BD177" s="28">
        <f t="shared" si="112"/>
        <v>0</v>
      </c>
      <c r="BE177" s="30">
        <f t="shared" si="113"/>
        <v>0</v>
      </c>
      <c r="BF177" s="30">
        <f t="shared" si="114"/>
        <v>0</v>
      </c>
      <c r="BI177" s="7">
        <f t="shared" si="115"/>
        <v>2.7612515270444802</v>
      </c>
      <c r="BJ177" s="1">
        <f t="shared" si="116"/>
        <v>2.7612515270444802</v>
      </c>
      <c r="BK177" s="28">
        <f t="shared" si="117"/>
        <v>7.6245099956054734</v>
      </c>
      <c r="BL177" s="30">
        <f t="shared" si="118"/>
        <v>0.30897440886384475</v>
      </c>
      <c r="BM177" s="30">
        <f t="shared" si="119"/>
        <v>0.30897440886384475</v>
      </c>
      <c r="BP177" s="7">
        <f t="shared" si="120"/>
        <v>0</v>
      </c>
      <c r="BQ177" s="1">
        <f t="shared" si="121"/>
        <v>0</v>
      </c>
      <c r="BR177" s="28">
        <f t="shared" si="122"/>
        <v>0</v>
      </c>
      <c r="BS177" s="30">
        <f t="shared" si="123"/>
        <v>0</v>
      </c>
      <c r="BT177" s="30">
        <f t="shared" si="124"/>
        <v>0</v>
      </c>
      <c r="BW177" s="7">
        <f t="shared" si="125"/>
        <v>0</v>
      </c>
      <c r="BX177" s="1">
        <f t="shared" si="126"/>
        <v>0</v>
      </c>
      <c r="BY177" s="36">
        <f t="shared" si="127"/>
        <v>0</v>
      </c>
      <c r="BZ177" s="30">
        <f t="shared" si="128"/>
        <v>0</v>
      </c>
      <c r="CA177" s="30">
        <f t="shared" si="129"/>
        <v>0</v>
      </c>
    </row>
    <row r="178" spans="18:79" x14ac:dyDescent="0.15">
      <c r="R178" s="23">
        <v>6</v>
      </c>
      <c r="S178" s="23">
        <v>2</v>
      </c>
      <c r="T178" s="27">
        <v>0.05</v>
      </c>
      <c r="U178" s="8">
        <v>1.88485925303011</v>
      </c>
      <c r="V178" s="8">
        <v>1.1384025271478699</v>
      </c>
      <c r="W178" s="8">
        <v>2.9576483457104401</v>
      </c>
      <c r="X178" s="8">
        <v>1.0178473754600801</v>
      </c>
      <c r="Y178" s="8">
        <v>4.9708160000000001</v>
      </c>
      <c r="AA178" s="1">
        <v>1.88485925303011</v>
      </c>
      <c r="AB178" s="1">
        <v>1.1384025271478699</v>
      </c>
      <c r="AC178" s="1">
        <v>2.9576483457104401</v>
      </c>
      <c r="AD178" s="1">
        <v>1.0178473754600801</v>
      </c>
      <c r="AE178" s="33">
        <v>4.9708160000000001</v>
      </c>
      <c r="AU178" s="7">
        <f t="shared" si="105"/>
        <v>0</v>
      </c>
      <c r="AV178" s="1">
        <f t="shared" si="106"/>
        <v>0</v>
      </c>
      <c r="AW178" s="28">
        <f t="shared" si="107"/>
        <v>0</v>
      </c>
      <c r="AX178" s="30">
        <f t="shared" si="108"/>
        <v>0</v>
      </c>
      <c r="AY178" s="30">
        <f t="shared" si="109"/>
        <v>0</v>
      </c>
      <c r="BB178" s="7">
        <f t="shared" si="110"/>
        <v>0</v>
      </c>
      <c r="BC178" s="1">
        <f t="shared" si="111"/>
        <v>0</v>
      </c>
      <c r="BD178" s="28">
        <f t="shared" si="112"/>
        <v>0</v>
      </c>
      <c r="BE178" s="30">
        <f t="shared" si="113"/>
        <v>0</v>
      </c>
      <c r="BF178" s="30">
        <f t="shared" si="114"/>
        <v>0</v>
      </c>
      <c r="BI178" s="7">
        <f t="shared" si="115"/>
        <v>1.0178473754600801</v>
      </c>
      <c r="BJ178" s="1">
        <f t="shared" si="116"/>
        <v>1.0178473754600801</v>
      </c>
      <c r="BK178" s="28">
        <f t="shared" si="117"/>
        <v>1.0360132797309733</v>
      </c>
      <c r="BL178" s="30">
        <f t="shared" si="118"/>
        <v>0.34414076877539973</v>
      </c>
      <c r="BM178" s="30">
        <f t="shared" si="119"/>
        <v>0.34414076877539973</v>
      </c>
      <c r="BP178" s="7">
        <f t="shared" si="120"/>
        <v>0</v>
      </c>
      <c r="BQ178" s="1">
        <f t="shared" si="121"/>
        <v>0</v>
      </c>
      <c r="BR178" s="28">
        <f t="shared" si="122"/>
        <v>0</v>
      </c>
      <c r="BS178" s="30">
        <f t="shared" si="123"/>
        <v>0</v>
      </c>
      <c r="BT178" s="30">
        <f t="shared" si="124"/>
        <v>0</v>
      </c>
      <c r="BW178" s="7">
        <f t="shared" si="125"/>
        <v>0</v>
      </c>
      <c r="BX178" s="1">
        <f t="shared" si="126"/>
        <v>0</v>
      </c>
      <c r="BY178" s="36">
        <f t="shared" si="127"/>
        <v>0</v>
      </c>
      <c r="BZ178" s="30">
        <f t="shared" si="128"/>
        <v>0</v>
      </c>
      <c r="CA178" s="30">
        <f t="shared" si="129"/>
        <v>0</v>
      </c>
    </row>
    <row r="179" spans="18:79" x14ac:dyDescent="0.15">
      <c r="R179" s="23">
        <v>6</v>
      </c>
      <c r="S179" s="23">
        <v>2</v>
      </c>
      <c r="T179" s="27">
        <v>0.2</v>
      </c>
      <c r="U179" s="8">
        <v>2.6770037710155399</v>
      </c>
      <c r="V179" s="8">
        <v>1.5760624941328101</v>
      </c>
      <c r="W179" s="8">
        <v>3.8358625932460901</v>
      </c>
      <c r="X179" s="8">
        <v>1.28753359072256</v>
      </c>
      <c r="Y179" s="8">
        <v>4.6828070000000004</v>
      </c>
      <c r="AA179" s="1">
        <v>2.6770037710155399</v>
      </c>
      <c r="AB179" s="1">
        <v>1.5760624941328101</v>
      </c>
      <c r="AC179" s="1">
        <v>3.8358625932460901</v>
      </c>
      <c r="AD179" s="1">
        <v>1.28753359072256</v>
      </c>
      <c r="AE179" s="33">
        <v>4.6828070000000004</v>
      </c>
      <c r="AU179" s="7">
        <f t="shared" si="105"/>
        <v>0</v>
      </c>
      <c r="AV179" s="1">
        <f t="shared" si="106"/>
        <v>0</v>
      </c>
      <c r="AW179" s="28">
        <f t="shared" si="107"/>
        <v>0</v>
      </c>
      <c r="AX179" s="30">
        <f t="shared" si="108"/>
        <v>0</v>
      </c>
      <c r="AY179" s="30">
        <f t="shared" si="109"/>
        <v>0</v>
      </c>
      <c r="BB179" s="7">
        <f t="shared" si="110"/>
        <v>0</v>
      </c>
      <c r="BC179" s="1">
        <f t="shared" si="111"/>
        <v>0</v>
      </c>
      <c r="BD179" s="28">
        <f t="shared" si="112"/>
        <v>0</v>
      </c>
      <c r="BE179" s="30">
        <f t="shared" si="113"/>
        <v>0</v>
      </c>
      <c r="BF179" s="30">
        <f t="shared" si="114"/>
        <v>0</v>
      </c>
      <c r="BI179" s="7">
        <f t="shared" si="115"/>
        <v>1.28753359072256</v>
      </c>
      <c r="BJ179" s="1">
        <f t="shared" si="116"/>
        <v>1.28753359072256</v>
      </c>
      <c r="BK179" s="28">
        <f t="shared" si="117"/>
        <v>1.6577427472389288</v>
      </c>
      <c r="BL179" s="30">
        <f t="shared" si="118"/>
        <v>0.33565685929145539</v>
      </c>
      <c r="BM179" s="30">
        <f t="shared" si="119"/>
        <v>0.33565685929145539</v>
      </c>
      <c r="BP179" s="7">
        <f t="shared" si="120"/>
        <v>0</v>
      </c>
      <c r="BQ179" s="1">
        <f t="shared" si="121"/>
        <v>0</v>
      </c>
      <c r="BR179" s="28">
        <f t="shared" si="122"/>
        <v>0</v>
      </c>
      <c r="BS179" s="30">
        <f t="shared" si="123"/>
        <v>0</v>
      </c>
      <c r="BT179" s="30">
        <f t="shared" si="124"/>
        <v>0</v>
      </c>
      <c r="BW179" s="7">
        <f t="shared" si="125"/>
        <v>0</v>
      </c>
      <c r="BX179" s="1">
        <f t="shared" si="126"/>
        <v>0</v>
      </c>
      <c r="BY179" s="36">
        <f t="shared" si="127"/>
        <v>0</v>
      </c>
      <c r="BZ179" s="30">
        <f t="shared" si="128"/>
        <v>0</v>
      </c>
      <c r="CA179" s="30">
        <f t="shared" si="129"/>
        <v>0</v>
      </c>
    </row>
    <row r="180" spans="18:79" x14ac:dyDescent="0.15">
      <c r="R180" s="23">
        <v>6</v>
      </c>
      <c r="S180" s="23">
        <v>2</v>
      </c>
      <c r="T180" s="27">
        <v>0.35</v>
      </c>
      <c r="U180" s="8">
        <v>3.4693854039322001</v>
      </c>
      <c r="V180" s="8">
        <v>2.01383711364603</v>
      </c>
      <c r="W180" s="8">
        <v>4.7138946855385102</v>
      </c>
      <c r="X180" s="8">
        <v>1.5570794304982301</v>
      </c>
      <c r="Y180" s="8">
        <v>4.3947969999999996</v>
      </c>
      <c r="AA180" s="1">
        <v>3.4693854039322001</v>
      </c>
      <c r="AB180" s="1">
        <v>2.01383711364603</v>
      </c>
      <c r="AC180" s="1">
        <v>4.7138946855385102</v>
      </c>
      <c r="AD180" s="1">
        <v>1.5570794304982301</v>
      </c>
      <c r="AE180" s="33">
        <v>4.3947969999999996</v>
      </c>
      <c r="AU180" s="7">
        <f t="shared" si="105"/>
        <v>0</v>
      </c>
      <c r="AV180" s="1">
        <f t="shared" si="106"/>
        <v>0</v>
      </c>
      <c r="AW180" s="28">
        <f t="shared" si="107"/>
        <v>0</v>
      </c>
      <c r="AX180" s="30">
        <f t="shared" si="108"/>
        <v>0</v>
      </c>
      <c r="AY180" s="30">
        <f t="shared" si="109"/>
        <v>0</v>
      </c>
      <c r="BB180" s="7">
        <f t="shared" si="110"/>
        <v>0</v>
      </c>
      <c r="BC180" s="1">
        <f t="shared" si="111"/>
        <v>0</v>
      </c>
      <c r="BD180" s="28">
        <f t="shared" si="112"/>
        <v>0</v>
      </c>
      <c r="BE180" s="30">
        <f t="shared" si="113"/>
        <v>0</v>
      </c>
      <c r="BF180" s="30">
        <f t="shared" si="114"/>
        <v>0</v>
      </c>
      <c r="BI180" s="7">
        <f t="shared" si="115"/>
        <v>1.5570794304982301</v>
      </c>
      <c r="BJ180" s="1">
        <f t="shared" si="116"/>
        <v>1.5570794304982301</v>
      </c>
      <c r="BK180" s="28">
        <f t="shared" si="117"/>
        <v>2.4244963528806927</v>
      </c>
      <c r="BL180" s="30">
        <f t="shared" si="118"/>
        <v>0.33031697447019887</v>
      </c>
      <c r="BM180" s="30">
        <f t="shared" si="119"/>
        <v>0.33031697447019887</v>
      </c>
      <c r="BP180" s="7">
        <f t="shared" si="120"/>
        <v>0</v>
      </c>
      <c r="BQ180" s="1">
        <f t="shared" si="121"/>
        <v>0</v>
      </c>
      <c r="BR180" s="28">
        <f t="shared" si="122"/>
        <v>0</v>
      </c>
      <c r="BS180" s="30">
        <f t="shared" si="123"/>
        <v>0</v>
      </c>
      <c r="BT180" s="30">
        <f t="shared" si="124"/>
        <v>0</v>
      </c>
      <c r="BW180" s="7">
        <f t="shared" si="125"/>
        <v>0</v>
      </c>
      <c r="BX180" s="1">
        <f t="shared" si="126"/>
        <v>0</v>
      </c>
      <c r="BY180" s="36">
        <f t="shared" si="127"/>
        <v>0</v>
      </c>
      <c r="BZ180" s="30">
        <f t="shared" si="128"/>
        <v>0</v>
      </c>
      <c r="CA180" s="30">
        <f t="shared" si="129"/>
        <v>0</v>
      </c>
    </row>
    <row r="181" spans="18:79" x14ac:dyDescent="0.15">
      <c r="R181" s="23">
        <v>6</v>
      </c>
      <c r="S181" s="23">
        <v>2</v>
      </c>
      <c r="T181" s="27">
        <v>0.5</v>
      </c>
      <c r="U181" s="8">
        <v>4.2619582883924396</v>
      </c>
      <c r="V181" s="8">
        <v>2.4517089363477398</v>
      </c>
      <c r="W181" s="8">
        <v>5.5917217922661404</v>
      </c>
      <c r="X181" s="8">
        <v>1.82647788653743</v>
      </c>
      <c r="Y181" s="8">
        <v>4.1067879999999999</v>
      </c>
      <c r="AA181" s="1">
        <v>4.2619582883924396</v>
      </c>
      <c r="AB181" s="1">
        <v>2.4517089363477398</v>
      </c>
      <c r="AC181" s="1">
        <v>5.5917217922661404</v>
      </c>
      <c r="AD181" s="1">
        <v>1.82647788653743</v>
      </c>
      <c r="AE181" s="33">
        <v>4.1067879999999999</v>
      </c>
      <c r="AU181" s="7">
        <f t="shared" si="105"/>
        <v>0</v>
      </c>
      <c r="AV181" s="1">
        <f t="shared" si="106"/>
        <v>0</v>
      </c>
      <c r="AW181" s="28">
        <f t="shared" si="107"/>
        <v>0</v>
      </c>
      <c r="AX181" s="30">
        <f t="shared" si="108"/>
        <v>0</v>
      </c>
      <c r="AY181" s="30">
        <f t="shared" si="109"/>
        <v>0</v>
      </c>
      <c r="BB181" s="7">
        <f t="shared" si="110"/>
        <v>0</v>
      </c>
      <c r="BC181" s="1">
        <f t="shared" si="111"/>
        <v>0</v>
      </c>
      <c r="BD181" s="28">
        <f t="shared" si="112"/>
        <v>0</v>
      </c>
      <c r="BE181" s="30">
        <f t="shared" si="113"/>
        <v>0</v>
      </c>
      <c r="BF181" s="30">
        <f t="shared" si="114"/>
        <v>0</v>
      </c>
      <c r="BI181" s="7">
        <f t="shared" si="115"/>
        <v>1.82647788653743</v>
      </c>
      <c r="BJ181" s="1">
        <f t="shared" si="116"/>
        <v>1.82647788653743</v>
      </c>
      <c r="BK181" s="28">
        <f t="shared" si="117"/>
        <v>3.3360214700102371</v>
      </c>
      <c r="BL181" s="30">
        <f t="shared" si="118"/>
        <v>0.32663962092384763</v>
      </c>
      <c r="BM181" s="30">
        <f t="shared" si="119"/>
        <v>0.32663962092384763</v>
      </c>
      <c r="BP181" s="7">
        <f t="shared" si="120"/>
        <v>0</v>
      </c>
      <c r="BQ181" s="1">
        <f t="shared" si="121"/>
        <v>0</v>
      </c>
      <c r="BR181" s="28">
        <f t="shared" si="122"/>
        <v>0</v>
      </c>
      <c r="BS181" s="30">
        <f t="shared" si="123"/>
        <v>0</v>
      </c>
      <c r="BT181" s="30">
        <f t="shared" si="124"/>
        <v>0</v>
      </c>
      <c r="BW181" s="7">
        <f t="shared" si="125"/>
        <v>0</v>
      </c>
      <c r="BX181" s="1">
        <f t="shared" si="126"/>
        <v>0</v>
      </c>
      <c r="BY181" s="36">
        <f t="shared" si="127"/>
        <v>0</v>
      </c>
      <c r="BZ181" s="30">
        <f t="shared" si="128"/>
        <v>0</v>
      </c>
      <c r="CA181" s="30">
        <f t="shared" si="129"/>
        <v>0</v>
      </c>
    </row>
    <row r="182" spans="18:79" x14ac:dyDescent="0.15">
      <c r="R182" s="23">
        <v>6</v>
      </c>
      <c r="S182" s="23">
        <v>2</v>
      </c>
      <c r="T182" s="27">
        <v>0.65</v>
      </c>
      <c r="U182" s="8">
        <v>5.0546765555225601</v>
      </c>
      <c r="V182" s="8">
        <v>2.8896605064771101</v>
      </c>
      <c r="W182" s="8">
        <v>6.4693210881205996</v>
      </c>
      <c r="X182" s="8">
        <v>2.09572195459954</v>
      </c>
      <c r="Y182" s="8">
        <v>3.818778</v>
      </c>
      <c r="AA182" s="1">
        <v>5.0546765555225601</v>
      </c>
      <c r="AB182" s="1">
        <v>2.8896605064771101</v>
      </c>
      <c r="AC182" s="1">
        <v>6.4693210881205996</v>
      </c>
      <c r="AD182" s="1">
        <v>2.09572195459954</v>
      </c>
      <c r="AE182" s="33">
        <v>3.818778</v>
      </c>
      <c r="AU182" s="7">
        <f t="shared" si="105"/>
        <v>0</v>
      </c>
      <c r="AV182" s="1">
        <f t="shared" si="106"/>
        <v>0</v>
      </c>
      <c r="AW182" s="28">
        <f t="shared" si="107"/>
        <v>0</v>
      </c>
      <c r="AX182" s="30">
        <f t="shared" si="108"/>
        <v>0</v>
      </c>
      <c r="AY182" s="30">
        <f t="shared" si="109"/>
        <v>0</v>
      </c>
      <c r="BB182" s="7">
        <f t="shared" si="110"/>
        <v>0</v>
      </c>
      <c r="BC182" s="1">
        <f t="shared" si="111"/>
        <v>0</v>
      </c>
      <c r="BD182" s="28">
        <f t="shared" si="112"/>
        <v>0</v>
      </c>
      <c r="BE182" s="30">
        <f t="shared" si="113"/>
        <v>0</v>
      </c>
      <c r="BF182" s="30">
        <f t="shared" si="114"/>
        <v>0</v>
      </c>
      <c r="BI182" s="7">
        <f t="shared" si="115"/>
        <v>2.09572195459954</v>
      </c>
      <c r="BJ182" s="1">
        <f t="shared" si="116"/>
        <v>2.09572195459954</v>
      </c>
      <c r="BK182" s="28">
        <f t="shared" si="117"/>
        <v>4.3920505109905168</v>
      </c>
      <c r="BL182" s="30">
        <f t="shared" si="118"/>
        <v>0.32394774135540205</v>
      </c>
      <c r="BM182" s="30">
        <f t="shared" si="119"/>
        <v>0.32394774135540205</v>
      </c>
      <c r="BP182" s="7">
        <f t="shared" si="120"/>
        <v>0</v>
      </c>
      <c r="BQ182" s="1">
        <f t="shared" si="121"/>
        <v>0</v>
      </c>
      <c r="BR182" s="28">
        <f t="shared" si="122"/>
        <v>0</v>
      </c>
      <c r="BS182" s="30">
        <f t="shared" si="123"/>
        <v>0</v>
      </c>
      <c r="BT182" s="30">
        <f t="shared" si="124"/>
        <v>0</v>
      </c>
      <c r="BW182" s="7">
        <f t="shared" si="125"/>
        <v>0</v>
      </c>
      <c r="BX182" s="1">
        <f t="shared" si="126"/>
        <v>0</v>
      </c>
      <c r="BY182" s="36">
        <f t="shared" si="127"/>
        <v>0</v>
      </c>
      <c r="BZ182" s="30">
        <f t="shared" si="128"/>
        <v>0</v>
      </c>
      <c r="CA182" s="30">
        <f t="shared" si="129"/>
        <v>0</v>
      </c>
    </row>
    <row r="183" spans="18:79" x14ac:dyDescent="0.15">
      <c r="R183" s="23">
        <v>6</v>
      </c>
      <c r="S183" s="23">
        <v>2</v>
      </c>
      <c r="T183" s="27">
        <v>0.8</v>
      </c>
      <c r="U183" s="8">
        <v>5.8474943311410197</v>
      </c>
      <c r="V183" s="8">
        <v>3.32767436976853</v>
      </c>
      <c r="W183" s="8">
        <v>7.3466697559607201</v>
      </c>
      <c r="X183" s="8">
        <v>2.3648046334307198</v>
      </c>
      <c r="Y183" s="8">
        <v>3.5307689999999998</v>
      </c>
      <c r="AA183" s="1">
        <v>5.8474943311410197</v>
      </c>
      <c r="AB183" s="1">
        <v>3.32767436976853</v>
      </c>
      <c r="AC183" s="1">
        <v>7.3466697559607201</v>
      </c>
      <c r="AD183" s="1">
        <v>2.3648046334307198</v>
      </c>
      <c r="AE183" s="33">
        <v>3.5307689999999998</v>
      </c>
      <c r="AU183" s="7">
        <f t="shared" si="105"/>
        <v>0</v>
      </c>
      <c r="AV183" s="1">
        <f t="shared" si="106"/>
        <v>0</v>
      </c>
      <c r="AW183" s="28">
        <f t="shared" si="107"/>
        <v>0</v>
      </c>
      <c r="AX183" s="30">
        <f t="shared" si="108"/>
        <v>0</v>
      </c>
      <c r="AY183" s="30">
        <f t="shared" si="109"/>
        <v>0</v>
      </c>
      <c r="BB183" s="7">
        <f t="shared" si="110"/>
        <v>0</v>
      </c>
      <c r="BC183" s="1">
        <f t="shared" si="111"/>
        <v>0</v>
      </c>
      <c r="BD183" s="28">
        <f t="shared" si="112"/>
        <v>0</v>
      </c>
      <c r="BE183" s="30">
        <f t="shared" si="113"/>
        <v>0</v>
      </c>
      <c r="BF183" s="30">
        <f t="shared" si="114"/>
        <v>0</v>
      </c>
      <c r="BI183" s="7">
        <f t="shared" si="115"/>
        <v>2.3648046334307198</v>
      </c>
      <c r="BJ183" s="1">
        <f t="shared" si="116"/>
        <v>2.3648046334307198</v>
      </c>
      <c r="BK183" s="28">
        <f t="shared" si="117"/>
        <v>5.5923009542954008</v>
      </c>
      <c r="BL183" s="30">
        <f t="shared" si="118"/>
        <v>0.32188797264393648</v>
      </c>
      <c r="BM183" s="30">
        <f t="shared" si="119"/>
        <v>0.32188797264393648</v>
      </c>
      <c r="BP183" s="7">
        <f t="shared" si="120"/>
        <v>0</v>
      </c>
      <c r="BQ183" s="1">
        <f t="shared" si="121"/>
        <v>0</v>
      </c>
      <c r="BR183" s="28">
        <f t="shared" si="122"/>
        <v>0</v>
      </c>
      <c r="BS183" s="30">
        <f t="shared" si="123"/>
        <v>0</v>
      </c>
      <c r="BT183" s="30">
        <f t="shared" si="124"/>
        <v>0</v>
      </c>
      <c r="BW183" s="7">
        <f t="shared" si="125"/>
        <v>0</v>
      </c>
      <c r="BX183" s="1">
        <f t="shared" si="126"/>
        <v>0</v>
      </c>
      <c r="BY183" s="36">
        <f t="shared" si="127"/>
        <v>0</v>
      </c>
      <c r="BZ183" s="30">
        <f t="shared" si="128"/>
        <v>0</v>
      </c>
      <c r="CA183" s="30">
        <f t="shared" si="129"/>
        <v>0</v>
      </c>
    </row>
    <row r="184" spans="18:79" x14ac:dyDescent="0.15">
      <c r="R184" s="23">
        <v>6</v>
      </c>
      <c r="S184" s="23">
        <v>2</v>
      </c>
      <c r="T184" s="27">
        <v>0.95</v>
      </c>
      <c r="U184" s="8">
        <v>6.6403657411026797</v>
      </c>
      <c r="V184" s="8">
        <v>3.7657330680782901</v>
      </c>
      <c r="W184" s="8">
        <v>8.2237449861541592</v>
      </c>
      <c r="X184" s="8">
        <v>2.63371892807085</v>
      </c>
      <c r="Y184" s="8">
        <v>3.2427589999999999</v>
      </c>
      <c r="AA184" s="1">
        <v>6.6403657411026797</v>
      </c>
      <c r="AB184" s="1">
        <v>3.7657330680782901</v>
      </c>
      <c r="AC184" s="1">
        <v>8.2237449861541592</v>
      </c>
      <c r="AD184" s="1">
        <v>2.63371892807085</v>
      </c>
      <c r="AE184" s="33">
        <v>3.2427589999999999</v>
      </c>
      <c r="AU184" s="7">
        <f t="shared" si="105"/>
        <v>0</v>
      </c>
      <c r="AV184" s="1">
        <f t="shared" si="106"/>
        <v>0</v>
      </c>
      <c r="AW184" s="28">
        <f t="shared" si="107"/>
        <v>0</v>
      </c>
      <c r="AX184" s="30">
        <f t="shared" si="108"/>
        <v>0</v>
      </c>
      <c r="AY184" s="30">
        <f t="shared" si="109"/>
        <v>0</v>
      </c>
      <c r="BB184" s="7">
        <f t="shared" si="110"/>
        <v>0</v>
      </c>
      <c r="BC184" s="1">
        <f t="shared" si="111"/>
        <v>0</v>
      </c>
      <c r="BD184" s="28">
        <f t="shared" si="112"/>
        <v>0</v>
      </c>
      <c r="BE184" s="30">
        <f t="shared" si="113"/>
        <v>0</v>
      </c>
      <c r="BF184" s="30">
        <f t="shared" si="114"/>
        <v>0</v>
      </c>
      <c r="BI184" s="7">
        <f t="shared" si="115"/>
        <v>2.63371892807085</v>
      </c>
      <c r="BJ184" s="1">
        <f t="shared" si="116"/>
        <v>2.63371892807085</v>
      </c>
      <c r="BK184" s="28">
        <f t="shared" si="117"/>
        <v>6.936475392078667</v>
      </c>
      <c r="BL184" s="30">
        <f t="shared" si="118"/>
        <v>0.32025785484655583</v>
      </c>
      <c r="BM184" s="30">
        <f t="shared" si="119"/>
        <v>0.32025785484655583</v>
      </c>
      <c r="BP184" s="7">
        <f t="shared" si="120"/>
        <v>0</v>
      </c>
      <c r="BQ184" s="1">
        <f t="shared" si="121"/>
        <v>0</v>
      </c>
      <c r="BR184" s="28">
        <f t="shared" si="122"/>
        <v>0</v>
      </c>
      <c r="BS184" s="30">
        <f t="shared" si="123"/>
        <v>0</v>
      </c>
      <c r="BT184" s="30">
        <f t="shared" si="124"/>
        <v>0</v>
      </c>
      <c r="BW184" s="7">
        <f t="shared" si="125"/>
        <v>0</v>
      </c>
      <c r="BX184" s="1">
        <f t="shared" si="126"/>
        <v>0</v>
      </c>
      <c r="BY184" s="36">
        <f t="shared" si="127"/>
        <v>0</v>
      </c>
      <c r="BZ184" s="30">
        <f t="shared" si="128"/>
        <v>0</v>
      </c>
      <c r="CA184" s="30">
        <f t="shared" si="129"/>
        <v>0</v>
      </c>
    </row>
    <row r="185" spans="18:79" x14ac:dyDescent="0.15">
      <c r="R185" s="23">
        <v>6</v>
      </c>
      <c r="S185" s="23">
        <v>2</v>
      </c>
      <c r="T185" s="27">
        <v>1.1000000000000001</v>
      </c>
      <c r="U185" s="8">
        <v>7.4332449173269097</v>
      </c>
      <c r="V185" s="8">
        <v>4.2038191451544398</v>
      </c>
      <c r="W185" s="8">
        <v>9.1005239782726495</v>
      </c>
      <c r="X185" s="8">
        <v>2.9024578469649298</v>
      </c>
      <c r="Y185" s="8">
        <v>2.9547500000000002</v>
      </c>
      <c r="AA185" s="1">
        <v>7.4332449173269097</v>
      </c>
      <c r="AB185" s="1">
        <v>4.2038191451544398</v>
      </c>
      <c r="AC185" s="1">
        <v>9.1005239782726495</v>
      </c>
      <c r="AD185" s="1">
        <v>2.9024578469649298</v>
      </c>
      <c r="AE185" s="33">
        <v>2.9547500000000002</v>
      </c>
      <c r="AU185" s="7">
        <f t="shared" si="105"/>
        <v>0</v>
      </c>
      <c r="AV185" s="1">
        <f t="shared" si="106"/>
        <v>0</v>
      </c>
      <c r="AW185" s="28">
        <f t="shared" si="107"/>
        <v>0</v>
      </c>
      <c r="AX185" s="30">
        <f t="shared" si="108"/>
        <v>0</v>
      </c>
      <c r="AY185" s="30">
        <f t="shared" si="109"/>
        <v>0</v>
      </c>
      <c r="BB185" s="7">
        <f t="shared" si="110"/>
        <v>0</v>
      </c>
      <c r="BC185" s="1">
        <f t="shared" si="111"/>
        <v>0</v>
      </c>
      <c r="BD185" s="28">
        <f t="shared" si="112"/>
        <v>0</v>
      </c>
      <c r="BE185" s="30">
        <f t="shared" si="113"/>
        <v>0</v>
      </c>
      <c r="BF185" s="30">
        <f t="shared" si="114"/>
        <v>0</v>
      </c>
      <c r="BI185" s="7">
        <f t="shared" si="115"/>
        <v>2.9024578469649298</v>
      </c>
      <c r="BJ185" s="1">
        <f t="shared" si="116"/>
        <v>2.9024578469649298</v>
      </c>
      <c r="BK185" s="28">
        <f t="shared" si="117"/>
        <v>8.4242615534082965</v>
      </c>
      <c r="BL185" s="30">
        <f t="shared" si="118"/>
        <v>0.31893304757995256</v>
      </c>
      <c r="BM185" s="30">
        <f t="shared" si="119"/>
        <v>0.31893304757995256</v>
      </c>
      <c r="BP185" s="7">
        <f t="shared" si="120"/>
        <v>0</v>
      </c>
      <c r="BQ185" s="1">
        <f t="shared" si="121"/>
        <v>0</v>
      </c>
      <c r="BR185" s="28">
        <f t="shared" si="122"/>
        <v>0</v>
      </c>
      <c r="BS185" s="30">
        <f t="shared" si="123"/>
        <v>0</v>
      </c>
      <c r="BT185" s="30">
        <f t="shared" si="124"/>
        <v>0</v>
      </c>
      <c r="BW185" s="7">
        <f t="shared" si="125"/>
        <v>0</v>
      </c>
      <c r="BX185" s="1">
        <f t="shared" si="126"/>
        <v>0</v>
      </c>
      <c r="BY185" s="36">
        <f t="shared" si="127"/>
        <v>0</v>
      </c>
      <c r="BZ185" s="30">
        <f t="shared" si="128"/>
        <v>0</v>
      </c>
      <c r="CA185" s="30">
        <f t="shared" si="129"/>
        <v>0</v>
      </c>
    </row>
    <row r="186" spans="18:79" x14ac:dyDescent="0.15">
      <c r="R186" s="25">
        <v>6</v>
      </c>
      <c r="S186" s="25">
        <v>4</v>
      </c>
      <c r="T186" s="27">
        <v>0.05</v>
      </c>
      <c r="U186" s="8">
        <v>1.81826600602271</v>
      </c>
      <c r="V186" s="8">
        <v>1.2746109195656301</v>
      </c>
      <c r="W186" s="8">
        <v>3.0414866083857102</v>
      </c>
      <c r="X186" s="8">
        <v>1.00163646664045</v>
      </c>
      <c r="Y186" s="8">
        <v>4.9708160000000001</v>
      </c>
      <c r="AA186" s="1">
        <v>1.81826600602271</v>
      </c>
      <c r="AB186" s="1">
        <v>1.2746109195656301</v>
      </c>
      <c r="AC186" s="1">
        <v>3.0414866083857102</v>
      </c>
      <c r="AD186" s="1">
        <v>1.00163646664045</v>
      </c>
      <c r="AE186" s="33">
        <v>4.9708160000000001</v>
      </c>
      <c r="AU186" s="7">
        <f t="shared" si="105"/>
        <v>0</v>
      </c>
      <c r="AV186" s="1">
        <f t="shared" si="106"/>
        <v>0</v>
      </c>
      <c r="AW186" s="28">
        <f t="shared" si="107"/>
        <v>0</v>
      </c>
      <c r="AX186" s="30">
        <f t="shared" si="108"/>
        <v>0</v>
      </c>
      <c r="AY186" s="30">
        <f t="shared" si="109"/>
        <v>0</v>
      </c>
      <c r="BB186" s="7">
        <f t="shared" si="110"/>
        <v>0</v>
      </c>
      <c r="BC186" s="1">
        <f t="shared" si="111"/>
        <v>0</v>
      </c>
      <c r="BD186" s="28">
        <f t="shared" si="112"/>
        <v>0</v>
      </c>
      <c r="BE186" s="30">
        <f t="shared" si="113"/>
        <v>0</v>
      </c>
      <c r="BF186" s="30">
        <f t="shared" si="114"/>
        <v>0</v>
      </c>
      <c r="BI186" s="7">
        <f t="shared" si="115"/>
        <v>1.00163646664045</v>
      </c>
      <c r="BJ186" s="1">
        <f t="shared" si="116"/>
        <v>1.00163646664045</v>
      </c>
      <c r="BK186" s="28">
        <f t="shared" si="117"/>
        <v>1.0032756113039654</v>
      </c>
      <c r="BL186" s="30">
        <f t="shared" si="118"/>
        <v>0.32932463482785984</v>
      </c>
      <c r="BM186" s="30">
        <f t="shared" si="119"/>
        <v>0.32932463482785984</v>
      </c>
      <c r="BP186" s="7">
        <f t="shared" si="120"/>
        <v>0</v>
      </c>
      <c r="BQ186" s="1">
        <f t="shared" si="121"/>
        <v>0</v>
      </c>
      <c r="BR186" s="28">
        <f t="shared" si="122"/>
        <v>0</v>
      </c>
      <c r="BS186" s="30">
        <f t="shared" si="123"/>
        <v>0</v>
      </c>
      <c r="BT186" s="30">
        <f t="shared" si="124"/>
        <v>0</v>
      </c>
      <c r="BW186" s="7">
        <f t="shared" si="125"/>
        <v>0</v>
      </c>
      <c r="BX186" s="1">
        <f t="shared" si="126"/>
        <v>0</v>
      </c>
      <c r="BY186" s="36">
        <f t="shared" si="127"/>
        <v>0</v>
      </c>
      <c r="BZ186" s="30">
        <f t="shared" si="128"/>
        <v>0</v>
      </c>
      <c r="CA186" s="30">
        <f t="shared" si="129"/>
        <v>0</v>
      </c>
    </row>
    <row r="187" spans="18:79" x14ac:dyDescent="0.15">
      <c r="R187" s="25">
        <v>6</v>
      </c>
      <c r="S187" s="25">
        <v>4</v>
      </c>
      <c r="T187" s="27">
        <v>0.2</v>
      </c>
      <c r="U187" s="8">
        <v>2.6070272654467699</v>
      </c>
      <c r="V187" s="8">
        <v>1.71181916679113</v>
      </c>
      <c r="W187" s="8">
        <v>3.92004898236799</v>
      </c>
      <c r="X187" s="8">
        <v>1.2715238242996201</v>
      </c>
      <c r="Y187" s="8">
        <v>4.6828070000000004</v>
      </c>
      <c r="AA187" s="1">
        <v>2.6070272654467699</v>
      </c>
      <c r="AB187" s="1">
        <v>1.71181916679113</v>
      </c>
      <c r="AC187" s="1">
        <v>3.92004898236799</v>
      </c>
      <c r="AD187" s="1">
        <v>1.2715238242996201</v>
      </c>
      <c r="AE187" s="33">
        <v>4.6828070000000004</v>
      </c>
      <c r="AU187" s="7">
        <f t="shared" si="105"/>
        <v>0</v>
      </c>
      <c r="AV187" s="1">
        <f t="shared" si="106"/>
        <v>0</v>
      </c>
      <c r="AW187" s="28">
        <f t="shared" si="107"/>
        <v>0</v>
      </c>
      <c r="AX187" s="30">
        <f t="shared" si="108"/>
        <v>0</v>
      </c>
      <c r="AY187" s="30">
        <f t="shared" si="109"/>
        <v>0</v>
      </c>
      <c r="BB187" s="7">
        <f t="shared" si="110"/>
        <v>0</v>
      </c>
      <c r="BC187" s="1">
        <f t="shared" si="111"/>
        <v>0</v>
      </c>
      <c r="BD187" s="28">
        <f t="shared" si="112"/>
        <v>0</v>
      </c>
      <c r="BE187" s="30">
        <f t="shared" si="113"/>
        <v>0</v>
      </c>
      <c r="BF187" s="30">
        <f t="shared" si="114"/>
        <v>0</v>
      </c>
      <c r="BI187" s="7">
        <f t="shared" si="115"/>
        <v>1.2715238242996201</v>
      </c>
      <c r="BJ187" s="1">
        <f t="shared" si="116"/>
        <v>1.2715238242996201</v>
      </c>
      <c r="BK187" s="28">
        <f t="shared" si="117"/>
        <v>1.6167728357615312</v>
      </c>
      <c r="BL187" s="30">
        <f t="shared" si="118"/>
        <v>0.32436426943102348</v>
      </c>
      <c r="BM187" s="30">
        <f t="shared" si="119"/>
        <v>0.32436426943102348</v>
      </c>
      <c r="BP187" s="7">
        <f t="shared" si="120"/>
        <v>0</v>
      </c>
      <c r="BQ187" s="1">
        <f t="shared" si="121"/>
        <v>0</v>
      </c>
      <c r="BR187" s="28">
        <f t="shared" si="122"/>
        <v>0</v>
      </c>
      <c r="BS187" s="30">
        <f t="shared" si="123"/>
        <v>0</v>
      </c>
      <c r="BT187" s="30">
        <f t="shared" si="124"/>
        <v>0</v>
      </c>
      <c r="BW187" s="7">
        <f t="shared" si="125"/>
        <v>0</v>
      </c>
      <c r="BX187" s="1">
        <f t="shared" si="126"/>
        <v>0</v>
      </c>
      <c r="BY187" s="36">
        <f t="shared" si="127"/>
        <v>0</v>
      </c>
      <c r="BZ187" s="30">
        <f t="shared" si="128"/>
        <v>0</v>
      </c>
      <c r="CA187" s="30">
        <f t="shared" si="129"/>
        <v>0</v>
      </c>
    </row>
    <row r="188" spans="18:79" x14ac:dyDescent="0.15">
      <c r="R188" s="25">
        <v>6</v>
      </c>
      <c r="S188" s="25">
        <v>4</v>
      </c>
      <c r="T188" s="27">
        <v>0.35</v>
      </c>
      <c r="U188" s="8">
        <v>3.39602706349232</v>
      </c>
      <c r="V188" s="8">
        <v>2.1491402688777002</v>
      </c>
      <c r="W188" s="8">
        <v>4.7984284669156096</v>
      </c>
      <c r="X188" s="8">
        <v>1.5412709435473899</v>
      </c>
      <c r="Y188" s="8">
        <v>4.3947969999999996</v>
      </c>
      <c r="AA188" s="1">
        <v>3.39602706349232</v>
      </c>
      <c r="AB188" s="1">
        <v>2.1491402688777002</v>
      </c>
      <c r="AC188" s="1">
        <v>4.7984284669156096</v>
      </c>
      <c r="AD188" s="1">
        <v>1.5412709435473899</v>
      </c>
      <c r="AE188" s="33">
        <v>4.3947969999999996</v>
      </c>
      <c r="AU188" s="7">
        <f t="shared" si="105"/>
        <v>0</v>
      </c>
      <c r="AV188" s="1">
        <f t="shared" si="106"/>
        <v>0</v>
      </c>
      <c r="AW188" s="28">
        <f t="shared" si="107"/>
        <v>0</v>
      </c>
      <c r="AX188" s="30">
        <f t="shared" si="108"/>
        <v>0</v>
      </c>
      <c r="AY188" s="30">
        <f t="shared" si="109"/>
        <v>0</v>
      </c>
      <c r="BB188" s="7">
        <f t="shared" si="110"/>
        <v>0</v>
      </c>
      <c r="BC188" s="1">
        <f t="shared" si="111"/>
        <v>0</v>
      </c>
      <c r="BD188" s="28">
        <f t="shared" si="112"/>
        <v>0</v>
      </c>
      <c r="BE188" s="30">
        <f t="shared" si="113"/>
        <v>0</v>
      </c>
      <c r="BF188" s="30">
        <f t="shared" si="114"/>
        <v>0</v>
      </c>
      <c r="BI188" s="7">
        <f t="shared" si="115"/>
        <v>1.5412709435473899</v>
      </c>
      <c r="BJ188" s="1">
        <f t="shared" si="116"/>
        <v>1.5412709435473899</v>
      </c>
      <c r="BK188" s="28">
        <f t="shared" si="117"/>
        <v>2.3755161214234617</v>
      </c>
      <c r="BL188" s="30">
        <f t="shared" si="118"/>
        <v>0.32120327606719667</v>
      </c>
      <c r="BM188" s="30">
        <f t="shared" si="119"/>
        <v>0.32120327606719667</v>
      </c>
      <c r="BP188" s="7">
        <f t="shared" si="120"/>
        <v>0</v>
      </c>
      <c r="BQ188" s="1">
        <f t="shared" si="121"/>
        <v>0</v>
      </c>
      <c r="BR188" s="28">
        <f t="shared" si="122"/>
        <v>0</v>
      </c>
      <c r="BS188" s="30">
        <f t="shared" si="123"/>
        <v>0</v>
      </c>
      <c r="BT188" s="30">
        <f t="shared" si="124"/>
        <v>0</v>
      </c>
      <c r="BW188" s="7">
        <f t="shared" si="125"/>
        <v>0</v>
      </c>
      <c r="BX188" s="1">
        <f t="shared" si="126"/>
        <v>0</v>
      </c>
      <c r="BY188" s="36">
        <f t="shared" si="127"/>
        <v>0</v>
      </c>
      <c r="BZ188" s="30">
        <f t="shared" si="128"/>
        <v>0</v>
      </c>
      <c r="CA188" s="30">
        <f t="shared" si="129"/>
        <v>0</v>
      </c>
    </row>
    <row r="189" spans="18:79" x14ac:dyDescent="0.15">
      <c r="R189" s="25">
        <v>6</v>
      </c>
      <c r="S189" s="25">
        <v>4</v>
      </c>
      <c r="T189" s="27">
        <v>0.5</v>
      </c>
      <c r="U189" s="8">
        <v>4.1852197337864601</v>
      </c>
      <c r="V189" s="8">
        <v>2.5865567909901701</v>
      </c>
      <c r="W189" s="8">
        <v>5.6766022231250499</v>
      </c>
      <c r="X189" s="8">
        <v>1.8108708106443701</v>
      </c>
      <c r="Y189" s="8">
        <v>4.1067879999999999</v>
      </c>
      <c r="AA189" s="1">
        <v>4.1852197337864601</v>
      </c>
      <c r="AB189" s="1">
        <v>2.5865567909901701</v>
      </c>
      <c r="AC189" s="1">
        <v>5.6766022231250499</v>
      </c>
      <c r="AD189" s="1">
        <v>1.8108708106443701</v>
      </c>
      <c r="AE189" s="33">
        <v>4.1067879999999999</v>
      </c>
      <c r="AU189" s="7">
        <f t="shared" si="105"/>
        <v>0</v>
      </c>
      <c r="AV189" s="1">
        <f t="shared" si="106"/>
        <v>0</v>
      </c>
      <c r="AW189" s="28">
        <f t="shared" si="107"/>
        <v>0</v>
      </c>
      <c r="AX189" s="30">
        <f t="shared" si="108"/>
        <v>0</v>
      </c>
      <c r="AY189" s="30">
        <f t="shared" si="109"/>
        <v>0</v>
      </c>
      <c r="BB189" s="7">
        <f t="shared" si="110"/>
        <v>0</v>
      </c>
      <c r="BC189" s="1">
        <f t="shared" si="111"/>
        <v>0</v>
      </c>
      <c r="BD189" s="28">
        <f t="shared" si="112"/>
        <v>0</v>
      </c>
      <c r="BE189" s="30">
        <f t="shared" si="113"/>
        <v>0</v>
      </c>
      <c r="BF189" s="30">
        <f t="shared" si="114"/>
        <v>0</v>
      </c>
      <c r="BI189" s="7">
        <f t="shared" si="115"/>
        <v>1.8108708106443701</v>
      </c>
      <c r="BJ189" s="1">
        <f t="shared" si="116"/>
        <v>1.8108708106443701</v>
      </c>
      <c r="BK189" s="28">
        <f t="shared" si="117"/>
        <v>3.2792530928437977</v>
      </c>
      <c r="BL189" s="30">
        <f t="shared" si="118"/>
        <v>0.31900611307012805</v>
      </c>
      <c r="BM189" s="30">
        <f t="shared" si="119"/>
        <v>0.31900611307012805</v>
      </c>
      <c r="BP189" s="7">
        <f t="shared" si="120"/>
        <v>0</v>
      </c>
      <c r="BQ189" s="1">
        <f t="shared" si="121"/>
        <v>0</v>
      </c>
      <c r="BR189" s="28">
        <f t="shared" si="122"/>
        <v>0</v>
      </c>
      <c r="BS189" s="30">
        <f t="shared" si="123"/>
        <v>0</v>
      </c>
      <c r="BT189" s="30">
        <f t="shared" si="124"/>
        <v>0</v>
      </c>
      <c r="BW189" s="7">
        <f t="shared" si="125"/>
        <v>0</v>
      </c>
      <c r="BX189" s="1">
        <f t="shared" si="126"/>
        <v>0</v>
      </c>
      <c r="BY189" s="36">
        <f t="shared" si="127"/>
        <v>0</v>
      </c>
      <c r="BZ189" s="30">
        <f t="shared" si="128"/>
        <v>0</v>
      </c>
      <c r="CA189" s="30">
        <f t="shared" si="129"/>
        <v>0</v>
      </c>
    </row>
    <row r="190" spans="18:79" x14ac:dyDescent="0.15">
      <c r="R190" s="25">
        <v>6</v>
      </c>
      <c r="S190" s="25">
        <v>4</v>
      </c>
      <c r="T190" s="27">
        <v>0.65</v>
      </c>
      <c r="U190" s="8">
        <v>4.9745596024365897</v>
      </c>
      <c r="V190" s="8">
        <v>3.02405130020695</v>
      </c>
      <c r="W190" s="8">
        <v>6.5545474169458302</v>
      </c>
      <c r="X190" s="8">
        <v>2.0803164150817199</v>
      </c>
      <c r="Y190" s="8">
        <v>3.818778</v>
      </c>
      <c r="AA190" s="1">
        <v>4.9745596024365897</v>
      </c>
      <c r="AB190" s="1">
        <v>3.02405130020695</v>
      </c>
      <c r="AC190" s="1">
        <v>6.5545474169458302</v>
      </c>
      <c r="AD190" s="1">
        <v>2.0803164150817199</v>
      </c>
      <c r="AE190" s="33">
        <v>3.818778</v>
      </c>
      <c r="AU190" s="7">
        <f t="shared" si="105"/>
        <v>0</v>
      </c>
      <c r="AV190" s="1">
        <f t="shared" si="106"/>
        <v>0</v>
      </c>
      <c r="AW190" s="28">
        <f t="shared" si="107"/>
        <v>0</v>
      </c>
      <c r="AX190" s="30">
        <f t="shared" si="108"/>
        <v>0</v>
      </c>
      <c r="AY190" s="30">
        <f t="shared" si="109"/>
        <v>0</v>
      </c>
      <c r="BB190" s="7">
        <f t="shared" si="110"/>
        <v>0</v>
      </c>
      <c r="BC190" s="1">
        <f t="shared" si="111"/>
        <v>0</v>
      </c>
      <c r="BD190" s="28">
        <f t="shared" si="112"/>
        <v>0</v>
      </c>
      <c r="BE190" s="30">
        <f t="shared" si="113"/>
        <v>0</v>
      </c>
      <c r="BF190" s="30">
        <f t="shared" si="114"/>
        <v>0</v>
      </c>
      <c r="BI190" s="7">
        <f t="shared" si="115"/>
        <v>2.0803164150817199</v>
      </c>
      <c r="BJ190" s="1">
        <f t="shared" si="116"/>
        <v>2.0803164150817199</v>
      </c>
      <c r="BK190" s="28">
        <f t="shared" si="117"/>
        <v>4.3277163868584587</v>
      </c>
      <c r="BL190" s="30">
        <f t="shared" si="118"/>
        <v>0.3173852110221011</v>
      </c>
      <c r="BM190" s="30">
        <f t="shared" si="119"/>
        <v>0.3173852110221011</v>
      </c>
      <c r="BP190" s="7">
        <f t="shared" si="120"/>
        <v>0</v>
      </c>
      <c r="BQ190" s="1">
        <f t="shared" si="121"/>
        <v>0</v>
      </c>
      <c r="BR190" s="28">
        <f t="shared" si="122"/>
        <v>0</v>
      </c>
      <c r="BS190" s="30">
        <f t="shared" si="123"/>
        <v>0</v>
      </c>
      <c r="BT190" s="30">
        <f t="shared" si="124"/>
        <v>0</v>
      </c>
      <c r="BW190" s="7">
        <f t="shared" si="125"/>
        <v>0</v>
      </c>
      <c r="BX190" s="1">
        <f t="shared" si="126"/>
        <v>0</v>
      </c>
      <c r="BY190" s="36">
        <f t="shared" si="127"/>
        <v>0</v>
      </c>
      <c r="BZ190" s="30">
        <f t="shared" si="128"/>
        <v>0</v>
      </c>
      <c r="CA190" s="30">
        <f t="shared" si="129"/>
        <v>0</v>
      </c>
    </row>
    <row r="191" spans="18:79" x14ac:dyDescent="0.15">
      <c r="R191" s="25">
        <v>6</v>
      </c>
      <c r="S191" s="25">
        <v>4</v>
      </c>
      <c r="T191" s="27">
        <v>0.8</v>
      </c>
      <c r="U191" s="8">
        <v>5.7640009911081398</v>
      </c>
      <c r="V191" s="8">
        <v>3.4616063570653499</v>
      </c>
      <c r="W191" s="8">
        <v>7.4322412218944702</v>
      </c>
      <c r="X191" s="8">
        <v>2.3496007515747301</v>
      </c>
      <c r="Y191" s="8">
        <v>3.5307689999999998</v>
      </c>
      <c r="AA191" s="1">
        <v>5.7640009911081398</v>
      </c>
      <c r="AB191" s="1">
        <v>3.4616063570653499</v>
      </c>
      <c r="AC191" s="1">
        <v>7.4322412218944702</v>
      </c>
      <c r="AD191" s="1">
        <v>2.3496007515747301</v>
      </c>
      <c r="AE191" s="33">
        <v>3.5307689999999998</v>
      </c>
      <c r="AU191" s="7">
        <f t="shared" si="105"/>
        <v>0</v>
      </c>
      <c r="AV191" s="1">
        <f t="shared" si="106"/>
        <v>0</v>
      </c>
      <c r="AW191" s="28">
        <f t="shared" si="107"/>
        <v>0</v>
      </c>
      <c r="AX191" s="30">
        <f t="shared" si="108"/>
        <v>0</v>
      </c>
      <c r="AY191" s="30">
        <f t="shared" si="109"/>
        <v>0</v>
      </c>
      <c r="BB191" s="7">
        <f t="shared" si="110"/>
        <v>0</v>
      </c>
      <c r="BC191" s="1">
        <f t="shared" si="111"/>
        <v>0</v>
      </c>
      <c r="BD191" s="28">
        <f t="shared" si="112"/>
        <v>0</v>
      </c>
      <c r="BE191" s="30">
        <f t="shared" si="113"/>
        <v>0</v>
      </c>
      <c r="BF191" s="30">
        <f t="shared" si="114"/>
        <v>0</v>
      </c>
      <c r="BI191" s="7">
        <f t="shared" si="115"/>
        <v>2.3496007515747301</v>
      </c>
      <c r="BJ191" s="1">
        <f t="shared" si="116"/>
        <v>2.3496007515747301</v>
      </c>
      <c r="BK191" s="28">
        <f t="shared" si="117"/>
        <v>5.5206236918005365</v>
      </c>
      <c r="BL191" s="30">
        <f t="shared" si="118"/>
        <v>0.31613623420255721</v>
      </c>
      <c r="BM191" s="30">
        <f t="shared" si="119"/>
        <v>0.31613623420255721</v>
      </c>
      <c r="BP191" s="7">
        <f t="shared" si="120"/>
        <v>0</v>
      </c>
      <c r="BQ191" s="1">
        <f t="shared" si="121"/>
        <v>0</v>
      </c>
      <c r="BR191" s="28">
        <f t="shared" si="122"/>
        <v>0</v>
      </c>
      <c r="BS191" s="30">
        <f t="shared" si="123"/>
        <v>0</v>
      </c>
      <c r="BT191" s="30">
        <f t="shared" si="124"/>
        <v>0</v>
      </c>
      <c r="BW191" s="7">
        <f t="shared" si="125"/>
        <v>0</v>
      </c>
      <c r="BX191" s="1">
        <f t="shared" si="126"/>
        <v>0</v>
      </c>
      <c r="BY191" s="36">
        <f t="shared" si="127"/>
        <v>0</v>
      </c>
      <c r="BZ191" s="30">
        <f t="shared" si="128"/>
        <v>0</v>
      </c>
      <c r="CA191" s="30">
        <f t="shared" si="129"/>
        <v>0</v>
      </c>
    </row>
    <row r="192" spans="18:79" x14ac:dyDescent="0.15">
      <c r="R192" s="25">
        <v>6</v>
      </c>
      <c r="S192" s="25">
        <v>4</v>
      </c>
      <c r="T192" s="27">
        <v>0.95</v>
      </c>
      <c r="U192" s="8">
        <v>6.5534982212628101</v>
      </c>
      <c r="V192" s="8">
        <v>3.8992045233068602</v>
      </c>
      <c r="W192" s="8">
        <v>8.3096608191090908</v>
      </c>
      <c r="X192" s="8">
        <v>2.6187168193097401</v>
      </c>
      <c r="Y192" s="8">
        <v>3.2427589999999999</v>
      </c>
      <c r="AA192" s="1">
        <v>6.5534982212628101</v>
      </c>
      <c r="AB192" s="1">
        <v>3.8992045233068602</v>
      </c>
      <c r="AC192" s="1">
        <v>8.3096608191090908</v>
      </c>
      <c r="AD192" s="1">
        <v>2.6187168193097401</v>
      </c>
      <c r="AE192" s="33">
        <v>3.2427589999999999</v>
      </c>
      <c r="AU192" s="7">
        <f t="shared" si="105"/>
        <v>0</v>
      </c>
      <c r="AV192" s="1">
        <f t="shared" si="106"/>
        <v>0</v>
      </c>
      <c r="AW192" s="28">
        <f t="shared" si="107"/>
        <v>0</v>
      </c>
      <c r="AX192" s="30">
        <f t="shared" si="108"/>
        <v>0</v>
      </c>
      <c r="AY192" s="30">
        <f t="shared" si="109"/>
        <v>0</v>
      </c>
      <c r="BB192" s="7">
        <f t="shared" si="110"/>
        <v>0</v>
      </c>
      <c r="BC192" s="1">
        <f t="shared" si="111"/>
        <v>0</v>
      </c>
      <c r="BD192" s="28">
        <f t="shared" si="112"/>
        <v>0</v>
      </c>
      <c r="BE192" s="30">
        <f t="shared" si="113"/>
        <v>0</v>
      </c>
      <c r="BF192" s="30">
        <f t="shared" si="114"/>
        <v>0</v>
      </c>
      <c r="BI192" s="7">
        <f t="shared" si="115"/>
        <v>2.6187168193097401</v>
      </c>
      <c r="BJ192" s="1">
        <f t="shared" si="116"/>
        <v>2.6187168193097401</v>
      </c>
      <c r="BK192" s="28">
        <f t="shared" si="117"/>
        <v>6.857677779735722</v>
      </c>
      <c r="BL192" s="30">
        <f t="shared" si="118"/>
        <v>0.31514124057719389</v>
      </c>
      <c r="BM192" s="30">
        <f t="shared" si="119"/>
        <v>0.31514124057719389</v>
      </c>
      <c r="BP192" s="7">
        <f t="shared" si="120"/>
        <v>0</v>
      </c>
      <c r="BQ192" s="1">
        <f t="shared" si="121"/>
        <v>0</v>
      </c>
      <c r="BR192" s="28">
        <f t="shared" si="122"/>
        <v>0</v>
      </c>
      <c r="BS192" s="30">
        <f t="shared" si="123"/>
        <v>0</v>
      </c>
      <c r="BT192" s="30">
        <f t="shared" si="124"/>
        <v>0</v>
      </c>
      <c r="BW192" s="7">
        <f t="shared" si="125"/>
        <v>0</v>
      </c>
      <c r="BX192" s="1">
        <f t="shared" si="126"/>
        <v>0</v>
      </c>
      <c r="BY192" s="36">
        <f t="shared" si="127"/>
        <v>0</v>
      </c>
      <c r="BZ192" s="30">
        <f t="shared" si="128"/>
        <v>0</v>
      </c>
      <c r="CA192" s="30">
        <f t="shared" si="129"/>
        <v>0</v>
      </c>
    </row>
    <row r="193" spans="18:79" x14ac:dyDescent="0.15">
      <c r="R193" s="25">
        <v>6</v>
      </c>
      <c r="S193" s="25">
        <v>4</v>
      </c>
      <c r="T193" s="27">
        <v>1.1000000000000001</v>
      </c>
      <c r="U193" s="8">
        <v>7.3430056188624704</v>
      </c>
      <c r="V193" s="8">
        <v>4.3368283613387302</v>
      </c>
      <c r="W193" s="8">
        <v>9.1867833994557095</v>
      </c>
      <c r="X193" s="8">
        <v>2.8876576220497001</v>
      </c>
      <c r="Y193" s="8">
        <v>2.9547500000000002</v>
      </c>
      <c r="AA193" s="1">
        <v>7.3430056188624704</v>
      </c>
      <c r="AB193" s="1">
        <v>4.3368283613387302</v>
      </c>
      <c r="AC193" s="1">
        <v>9.1867833994557095</v>
      </c>
      <c r="AD193" s="1">
        <v>2.8876576220497001</v>
      </c>
      <c r="AE193" s="33">
        <v>2.9547500000000002</v>
      </c>
      <c r="AU193" s="7">
        <f t="shared" si="105"/>
        <v>0</v>
      </c>
      <c r="AV193" s="1">
        <f t="shared" si="106"/>
        <v>0</v>
      </c>
      <c r="AW193" s="28">
        <f t="shared" si="107"/>
        <v>0</v>
      </c>
      <c r="AX193" s="30">
        <f t="shared" si="108"/>
        <v>0</v>
      </c>
      <c r="AY193" s="30">
        <f t="shared" si="109"/>
        <v>0</v>
      </c>
      <c r="BB193" s="7">
        <f t="shared" si="110"/>
        <v>0</v>
      </c>
      <c r="BC193" s="1">
        <f t="shared" si="111"/>
        <v>0</v>
      </c>
      <c r="BD193" s="28">
        <f t="shared" si="112"/>
        <v>0</v>
      </c>
      <c r="BE193" s="30">
        <f t="shared" si="113"/>
        <v>0</v>
      </c>
      <c r="BF193" s="30">
        <f t="shared" si="114"/>
        <v>0</v>
      </c>
      <c r="BI193" s="7">
        <f t="shared" si="115"/>
        <v>2.8876576220497001</v>
      </c>
      <c r="BJ193" s="1">
        <f t="shared" si="116"/>
        <v>2.8876576220497001</v>
      </c>
      <c r="BK193" s="28">
        <f t="shared" si="117"/>
        <v>8.338566542181729</v>
      </c>
      <c r="BL193" s="30">
        <f t="shared" si="118"/>
        <v>0.31432738712668307</v>
      </c>
      <c r="BM193" s="30">
        <f t="shared" si="119"/>
        <v>0.31432738712668307</v>
      </c>
      <c r="BP193" s="7">
        <f t="shared" si="120"/>
        <v>0</v>
      </c>
      <c r="BQ193" s="1">
        <f t="shared" si="121"/>
        <v>0</v>
      </c>
      <c r="BR193" s="28">
        <f t="shared" si="122"/>
        <v>0</v>
      </c>
      <c r="BS193" s="30">
        <f t="shared" si="123"/>
        <v>0</v>
      </c>
      <c r="BT193" s="30">
        <f t="shared" si="124"/>
        <v>0</v>
      </c>
      <c r="BW193" s="7">
        <f t="shared" si="125"/>
        <v>0</v>
      </c>
      <c r="BX193" s="1">
        <f t="shared" si="126"/>
        <v>0</v>
      </c>
      <c r="BY193" s="36">
        <f t="shared" si="127"/>
        <v>0</v>
      </c>
      <c r="BZ193" s="30">
        <f t="shared" si="128"/>
        <v>0</v>
      </c>
      <c r="CA193" s="30">
        <f t="shared" si="129"/>
        <v>0</v>
      </c>
    </row>
    <row r="195" spans="18:79" x14ac:dyDescent="0.15">
      <c r="AU195" s="32" t="s">
        <v>18</v>
      </c>
      <c r="AV195" s="29" t="s">
        <v>11</v>
      </c>
      <c r="AW195" s="3">
        <f>SUM(AV2:AV145)/COUNT(AV2:AV145)</f>
        <v>0.14885174889099057</v>
      </c>
      <c r="AX195" s="31">
        <f>AVERAGE(AV2:AV145)</f>
        <v>0.14885174889099057</v>
      </c>
      <c r="BB195" s="32" t="s">
        <v>18</v>
      </c>
      <c r="BC195" s="29" t="s">
        <v>11</v>
      </c>
      <c r="BD195" s="3">
        <f>SUM(BC2:BC145)/COUNT(BC2:BC145)</f>
        <v>8.2524532755651983E-2</v>
      </c>
      <c r="BE195" s="31">
        <f>AVERAGE(BC2:BC145)</f>
        <v>8.2524532755651983E-2</v>
      </c>
      <c r="BI195" s="32" t="s">
        <v>18</v>
      </c>
      <c r="BJ195" s="29" t="s">
        <v>11</v>
      </c>
      <c r="BK195" s="3">
        <f>SUM(BJ2:BJ145)/COUNT(BJ2:BJ145)</f>
        <v>1.0263523488165722</v>
      </c>
      <c r="BL195" s="31">
        <f>AVERAGE(BJ2:BJ145)</f>
        <v>1.0263523488165722</v>
      </c>
      <c r="BP195" s="32" t="s">
        <v>18</v>
      </c>
      <c r="BQ195" s="29" t="s">
        <v>11</v>
      </c>
      <c r="BR195" s="3">
        <f>SUM(BQ2:BQ145)/COUNT(BQ2:BQ145)</f>
        <v>0.1425660688134035</v>
      </c>
      <c r="BS195" s="31">
        <f>AVERAGE(BQ2:BQ145)</f>
        <v>0.1425660688134035</v>
      </c>
      <c r="BW195" s="32" t="s">
        <v>18</v>
      </c>
      <c r="BX195" s="29" t="s">
        <v>11</v>
      </c>
      <c r="BY195" s="3">
        <f>SUM(BX2:BX145)/COUNT(BX2:BX145)</f>
        <v>0.72851963888888915</v>
      </c>
      <c r="BZ195" s="31">
        <f>AVERAGE(BX2:BX145)</f>
        <v>0.72851963888888915</v>
      </c>
    </row>
    <row r="196" spans="18:79" x14ac:dyDescent="0.15">
      <c r="AU196" s="32" t="s">
        <v>24</v>
      </c>
      <c r="AV196" s="29" t="s">
        <v>12</v>
      </c>
      <c r="AW196" s="3">
        <f>SUM(AW2:AW145)/COUNT(AW2:AW145)</f>
        <v>5.0178276400546805E-2</v>
      </c>
      <c r="AX196" s="31">
        <f>AVERAGE(AW2:AW145)</f>
        <v>5.0178276400546805E-2</v>
      </c>
      <c r="BB196" s="32" t="s">
        <v>24</v>
      </c>
      <c r="BC196" s="29" t="s">
        <v>12</v>
      </c>
      <c r="BD196" s="3">
        <f>SUM(BD2:BD145)/COUNT(BD2:BD145)</f>
        <v>1.4961795242186712E-2</v>
      </c>
      <c r="BE196" s="31">
        <f>AVERAGE(BD2:BD145)</f>
        <v>1.4961795242186712E-2</v>
      </c>
      <c r="BI196" s="32" t="s">
        <v>24</v>
      </c>
      <c r="BJ196" s="29" t="s">
        <v>12</v>
      </c>
      <c r="BK196" s="3">
        <f>SUM(BK2:BK145)/COUNT(BK2:BK145)</f>
        <v>1.1248668425273833</v>
      </c>
      <c r="BL196" s="31">
        <f>AVERAGE(BK2:BK145)</f>
        <v>1.1248668425273833</v>
      </c>
      <c r="BP196" s="32" t="s">
        <v>24</v>
      </c>
      <c r="BQ196" s="29" t="s">
        <v>12</v>
      </c>
      <c r="BR196" s="3">
        <f>SUM(BR2:BR145)/COUNT(BR2:BR145)</f>
        <v>4.6741261297328876E-2</v>
      </c>
      <c r="BS196" s="31">
        <f>AVERAGE(BR2:BR145)</f>
        <v>4.6741261297328876E-2</v>
      </c>
      <c r="BW196" s="32" t="s">
        <v>24</v>
      </c>
      <c r="BX196" s="29" t="s">
        <v>12</v>
      </c>
      <c r="BY196" s="3">
        <f>SUM(BY2:BY145)/COUNT(BY2:BY145)</f>
        <v>0.97091517058656862</v>
      </c>
      <c r="BZ196" s="31">
        <f>AVERAGE(BY2:BY145)</f>
        <v>0.97091517058656862</v>
      </c>
    </row>
    <row r="197" spans="18:79" x14ac:dyDescent="0.15">
      <c r="AU197" s="32" t="s">
        <v>25</v>
      </c>
      <c r="AV197" s="29" t="s">
        <v>13</v>
      </c>
      <c r="AW197" s="3">
        <f>SQRT(AW196)</f>
        <v>0.22400508119358992</v>
      </c>
      <c r="BB197" s="32" t="s">
        <v>25</v>
      </c>
      <c r="BC197" s="29" t="s">
        <v>13</v>
      </c>
      <c r="BD197" s="3">
        <f>SQRT(BD196)</f>
        <v>0.12231841742839347</v>
      </c>
      <c r="BI197" s="32" t="s">
        <v>25</v>
      </c>
      <c r="BJ197" s="29" t="s">
        <v>13</v>
      </c>
      <c r="BK197" s="3">
        <f>SQRT(BK196)</f>
        <v>1.0605973988877133</v>
      </c>
      <c r="BP197" s="32" t="s">
        <v>25</v>
      </c>
      <c r="BQ197" s="29" t="s">
        <v>13</v>
      </c>
      <c r="BR197" s="3">
        <f>SQRT(BR196)</f>
        <v>0.21619727402844116</v>
      </c>
      <c r="BW197" s="32" t="s">
        <v>25</v>
      </c>
      <c r="BX197" s="29" t="s">
        <v>13</v>
      </c>
      <c r="BY197" s="3">
        <f>SQRT(BY196)</f>
        <v>0.98535027811766951</v>
      </c>
    </row>
    <row r="198" spans="18:79" x14ac:dyDescent="0.15">
      <c r="AU198" s="32" t="s">
        <v>26</v>
      </c>
      <c r="AV198" s="29" t="s">
        <v>14</v>
      </c>
      <c r="AW198" s="30">
        <f>AVERAGE(AX2:AX145)</f>
        <v>6.7285342938613907E-2</v>
      </c>
      <c r="BB198" s="32" t="s">
        <v>26</v>
      </c>
      <c r="BC198" s="29" t="s">
        <v>14</v>
      </c>
      <c r="BD198" s="30">
        <f>AVERAGE(BE2:BE145)</f>
        <v>7.0077659706450079E-2</v>
      </c>
      <c r="BI198" s="32" t="s">
        <v>26</v>
      </c>
      <c r="BJ198" s="29" t="s">
        <v>14</v>
      </c>
      <c r="BK198" s="30">
        <f>AVERAGE(BL2:BL145)</f>
        <v>0.31847542004164953</v>
      </c>
      <c r="BP198" s="32" t="s">
        <v>26</v>
      </c>
      <c r="BQ198" s="29" t="s">
        <v>14</v>
      </c>
      <c r="BR198" s="30">
        <f>AVERAGE(BS2:BS145)</f>
        <v>0.14021406117070623</v>
      </c>
      <c r="BW198" s="32" t="s">
        <v>26</v>
      </c>
      <c r="BX198" s="29" t="s">
        <v>14</v>
      </c>
      <c r="BY198" s="30">
        <f>AVERAGE(BZ2:BZ145)</f>
        <v>0.17404337905134831</v>
      </c>
    </row>
    <row r="199" spans="18:79" x14ac:dyDescent="0.15">
      <c r="AU199" s="32" t="s">
        <v>29</v>
      </c>
      <c r="AV199" s="29" t="s">
        <v>16</v>
      </c>
      <c r="AW199" s="30">
        <f>AVERAGE(AY2:AY145)</f>
        <v>6.3395880506666863E-3</v>
      </c>
      <c r="BB199" s="32" t="s">
        <v>29</v>
      </c>
      <c r="BC199" s="29" t="s">
        <v>16</v>
      </c>
      <c r="BD199" s="30">
        <f>AVERAGE(BF2:BF145)</f>
        <v>4.8954576913196757E-3</v>
      </c>
      <c r="BI199" s="32" t="s">
        <v>29</v>
      </c>
      <c r="BJ199" s="29" t="s">
        <v>16</v>
      </c>
      <c r="BK199" s="30">
        <f>AVERAGE(BM2:BM145)</f>
        <v>0.31360735918614524</v>
      </c>
      <c r="BP199" s="32" t="s">
        <v>29</v>
      </c>
      <c r="BQ199" s="29" t="s">
        <v>16</v>
      </c>
      <c r="BR199" s="30">
        <f>AVERAGE(BT2:BT145)</f>
        <v>2.6644381271343907E-2</v>
      </c>
      <c r="BW199" s="32" t="s">
        <v>29</v>
      </c>
      <c r="BX199" s="29" t="s">
        <v>16</v>
      </c>
      <c r="BY199" s="30">
        <f>AVERAGE(CA2:CA145)</f>
        <v>-9.0916884734792286E-2</v>
      </c>
    </row>
    <row r="200" spans="18:79" x14ac:dyDescent="0.15">
      <c r="AU200" s="32" t="s">
        <v>22</v>
      </c>
      <c r="AV200" s="29" t="s">
        <v>23</v>
      </c>
      <c r="AW200" s="7">
        <f>SUM(AW2:AW145)</f>
        <v>7.2256718016787396</v>
      </c>
      <c r="BB200" s="32" t="s">
        <v>22</v>
      </c>
      <c r="BC200" s="29" t="s">
        <v>23</v>
      </c>
      <c r="BD200" s="7">
        <f>SUM(BD2:BD145)</f>
        <v>2.1544985148748865</v>
      </c>
      <c r="BI200" s="32" t="s">
        <v>22</v>
      </c>
      <c r="BJ200" s="29" t="s">
        <v>23</v>
      </c>
      <c r="BK200" s="7">
        <f>SUM(BK2:BK145)</f>
        <v>161.98082532394321</v>
      </c>
      <c r="BP200" s="32" t="s">
        <v>22</v>
      </c>
      <c r="BQ200" s="29" t="s">
        <v>23</v>
      </c>
      <c r="BR200" s="7">
        <f>SUM(BR2:BR145)</f>
        <v>6.7307416268153579</v>
      </c>
      <c r="BW200" s="32" t="s">
        <v>22</v>
      </c>
      <c r="BX200" s="29" t="s">
        <v>23</v>
      </c>
      <c r="BY200" s="7">
        <f>SUM(BY2:BY145)</f>
        <v>139.81178456446588</v>
      </c>
    </row>
    <row r="201" spans="18:79" x14ac:dyDescent="0.15">
      <c r="AU201" s="32" t="s">
        <v>30</v>
      </c>
      <c r="AV201" s="29" t="s">
        <v>19</v>
      </c>
      <c r="AW201" s="3">
        <f>AVERAGE(AA2:AA145)</f>
        <v>2.136872948650494</v>
      </c>
      <c r="BB201" s="32" t="s">
        <v>30</v>
      </c>
      <c r="BC201" s="29" t="s">
        <v>19</v>
      </c>
      <c r="BD201" s="3">
        <f>AVERAGE(AB2:AB145)</f>
        <v>1.228205022212862</v>
      </c>
      <c r="BI201" s="32" t="s">
        <v>30</v>
      </c>
      <c r="BJ201" s="29" t="s">
        <v>19</v>
      </c>
      <c r="BK201" s="3">
        <f>AVERAGE(AC2:AC145)</f>
        <v>3.215532833158369</v>
      </c>
      <c r="BP201" s="32" t="s">
        <v>30</v>
      </c>
      <c r="BQ201" s="29" t="s">
        <v>19</v>
      </c>
      <c r="BR201" s="3">
        <f>AVERAGE(AD2:AD145)</f>
        <v>1.0256506009590252</v>
      </c>
      <c r="BW201" s="32" t="s">
        <v>30</v>
      </c>
      <c r="BX201" s="29" t="s">
        <v>19</v>
      </c>
      <c r="BY201" s="3">
        <f>AVERAGE(AE2:AE145)</f>
        <v>3.9049686249999982</v>
      </c>
    </row>
    <row r="202" spans="18:79" x14ac:dyDescent="0.15">
      <c r="AU202" s="32" t="s">
        <v>31</v>
      </c>
      <c r="AV202" s="29" t="s">
        <v>20</v>
      </c>
      <c r="AW202" s="3">
        <f>STDEV(AA2:AA145)</f>
        <v>0.33685754791114869</v>
      </c>
      <c r="BB202" s="32" t="s">
        <v>31</v>
      </c>
      <c r="BC202" s="29" t="s">
        <v>20</v>
      </c>
      <c r="BD202" s="3">
        <f>STDEV(AB2:AB145)</f>
        <v>0.24665538125207154</v>
      </c>
      <c r="BI202" s="32" t="s">
        <v>31</v>
      </c>
      <c r="BJ202" s="29" t="s">
        <v>20</v>
      </c>
      <c r="BK202" s="3">
        <f>STDEV(AC2:AC145)</f>
        <v>0.75335729984636401</v>
      </c>
      <c r="BP202" s="32" t="s">
        <v>31</v>
      </c>
      <c r="BQ202" s="29" t="s">
        <v>20</v>
      </c>
      <c r="BR202" s="3">
        <f>STDEV(AD2:AD145)</f>
        <v>0.26791327264390408</v>
      </c>
      <c r="BW202" s="32" t="s">
        <v>31</v>
      </c>
      <c r="BX202" s="29" t="s">
        <v>20</v>
      </c>
      <c r="BY202" s="3">
        <f>STDEV(AE2:AE145)</f>
        <v>1.4727891497895691</v>
      </c>
    </row>
    <row r="203" spans="18:79" x14ac:dyDescent="0.15">
      <c r="AU203" s="32" t="s">
        <v>32</v>
      </c>
      <c r="AV203" s="29" t="s">
        <v>21</v>
      </c>
      <c r="AW203" s="7">
        <f>(AW202/AW201)*100</f>
        <v>15.764041943807907</v>
      </c>
      <c r="BB203" s="32" t="s">
        <v>32</v>
      </c>
      <c r="BC203" s="29" t="s">
        <v>21</v>
      </c>
      <c r="BD203" s="7">
        <f>(BD202/BD201)*100</f>
        <v>20.082590185771391</v>
      </c>
      <c r="BI203" s="32" t="s">
        <v>32</v>
      </c>
      <c r="BJ203" s="29" t="s">
        <v>21</v>
      </c>
      <c r="BK203" s="7">
        <f>(BK202/BK201)*100</f>
        <v>23.428692504016492</v>
      </c>
      <c r="BP203" s="32" t="s">
        <v>32</v>
      </c>
      <c r="BQ203" s="29" t="s">
        <v>21</v>
      </c>
      <c r="BR203" s="7">
        <f>(BR202/BR201)*100</f>
        <v>26.121300216018422</v>
      </c>
      <c r="BW203" s="32" t="s">
        <v>32</v>
      </c>
      <c r="BX203" s="29" t="s">
        <v>21</v>
      </c>
      <c r="BY203" s="7">
        <f>(BY202/BY201)*100</f>
        <v>37.715774215460435</v>
      </c>
    </row>
    <row r="204" spans="18:79" x14ac:dyDescent="0.15">
      <c r="AU204" s="32" t="s">
        <v>28</v>
      </c>
      <c r="AV204" s="29" t="s">
        <v>27</v>
      </c>
      <c r="AW204" s="3">
        <f>AW202/AW197</f>
        <v>1.5037942269712592</v>
      </c>
      <c r="BB204" s="32" t="s">
        <v>28</v>
      </c>
      <c r="BC204" s="29" t="s">
        <v>27</v>
      </c>
      <c r="BD204" s="3">
        <v>2.0169999999999999</v>
      </c>
      <c r="BI204" s="32" t="s">
        <v>28</v>
      </c>
      <c r="BJ204" s="29" t="s">
        <v>27</v>
      </c>
      <c r="BK204" s="3">
        <f>BK202/BK197</f>
        <v>0.71031411225073426</v>
      </c>
      <c r="BP204" s="32" t="s">
        <v>28</v>
      </c>
      <c r="BQ204" s="29" t="s">
        <v>27</v>
      </c>
      <c r="BR204" s="3">
        <f>BR202/BR197</f>
        <v>1.2392074499915275</v>
      </c>
      <c r="BW204" s="32" t="s">
        <v>28</v>
      </c>
      <c r="BX204" s="29" t="s">
        <v>27</v>
      </c>
      <c r="BY204" s="3">
        <f>BY202/BY197</f>
        <v>1.494685882266215</v>
      </c>
    </row>
    <row r="209" spans="47:78" x14ac:dyDescent="0.15">
      <c r="AU209" s="43" t="s">
        <v>18</v>
      </c>
      <c r="AV209" s="44" t="s">
        <v>11</v>
      </c>
      <c r="AW209" s="42">
        <f>SUM(AV2:AV193)/COUNT(AV2:AV193)</f>
        <v>0.11163881166824292</v>
      </c>
      <c r="AX209" s="4">
        <f>AVERAGE(AV2:AV193)</f>
        <v>0.11163881166824292</v>
      </c>
      <c r="AY209" s="4"/>
      <c r="AZ209" s="4"/>
      <c r="BA209" s="44"/>
      <c r="BB209" s="43" t="s">
        <v>18</v>
      </c>
      <c r="BC209" s="44" t="s">
        <v>11</v>
      </c>
      <c r="BD209" s="42">
        <f>SUM(BC2:BC193)/COUNT(BC2:BC193)</f>
        <v>6.1893399566738984E-2</v>
      </c>
      <c r="BE209" s="4">
        <f>AVERAGE(BC2:BC193)</f>
        <v>6.1893399566738984E-2</v>
      </c>
      <c r="BF209" s="4"/>
      <c r="BG209" s="4"/>
      <c r="BH209" s="44"/>
      <c r="BI209" s="43" t="s">
        <v>18</v>
      </c>
      <c r="BJ209" s="44" t="s">
        <v>11</v>
      </c>
      <c r="BK209" s="42">
        <f>SUM(BJ2:BJ193)/COUNT(BJ2:BJ193)</f>
        <v>1.236024874138095</v>
      </c>
      <c r="BL209" s="4">
        <f>AVERAGE(BJ2:BJ193)</f>
        <v>1.236024874138095</v>
      </c>
      <c r="BM209" s="4"/>
      <c r="BN209" s="4"/>
      <c r="BO209" s="44"/>
      <c r="BP209" s="43" t="s">
        <v>18</v>
      </c>
      <c r="BQ209" s="44" t="s">
        <v>11</v>
      </c>
      <c r="BR209" s="42">
        <f>SUM(BQ2:BQ193)/COUNT(BQ2:BQ193)</f>
        <v>0.10692455161005261</v>
      </c>
      <c r="BS209" s="4">
        <f>AVERAGE(BQ2:BQ193)</f>
        <v>0.10692455161005261</v>
      </c>
      <c r="BT209" s="4"/>
      <c r="BU209" s="4"/>
      <c r="BV209" s="44"/>
      <c r="BW209" s="43" t="s">
        <v>18</v>
      </c>
      <c r="BX209" s="44" t="s">
        <v>11</v>
      </c>
      <c r="BY209" s="42">
        <f>SUM(BX2:BX193)/COUNT(BX2:BX193)</f>
        <v>0.54638972916666684</v>
      </c>
      <c r="BZ209" s="4">
        <f>AVERAGE(BX2:BX193)</f>
        <v>0.54638972916666684</v>
      </c>
    </row>
    <row r="210" spans="47:78" x14ac:dyDescent="0.15">
      <c r="AU210" s="43" t="s">
        <v>24</v>
      </c>
      <c r="AV210" s="44" t="s">
        <v>12</v>
      </c>
      <c r="AW210" s="4">
        <f>SUM(AW2:AW193)/COUNT(AW2:AW193)</f>
        <v>3.7633707300410102E-2</v>
      </c>
      <c r="AX210" s="37">
        <f>AVERAGE(AW2:AW193)</f>
        <v>3.7633707300410102E-2</v>
      </c>
      <c r="AY210" s="4"/>
      <c r="AZ210" s="4"/>
      <c r="BA210" s="44"/>
      <c r="BB210" s="43" t="s">
        <v>24</v>
      </c>
      <c r="BC210" s="44" t="s">
        <v>12</v>
      </c>
      <c r="BD210" s="4">
        <f>SUM(BD2:BD193)/COUNT(BD2:BD193)</f>
        <v>1.1221346431640035E-2</v>
      </c>
      <c r="BE210" s="37">
        <f>AVERAGE(BD2:BD193)</f>
        <v>1.1221346431640035E-2</v>
      </c>
      <c r="BF210" s="4"/>
      <c r="BG210" s="4"/>
      <c r="BH210" s="44"/>
      <c r="BI210" s="43" t="s">
        <v>24</v>
      </c>
      <c r="BJ210" s="44" t="s">
        <v>12</v>
      </c>
      <c r="BK210" s="4">
        <f>SUM(BK2:BK193)/COUNT(BK2:BK193)</f>
        <v>1.810633994820243</v>
      </c>
      <c r="BL210" s="45">
        <f>AVERAGE(BK2:BK193)</f>
        <v>1.810633994820243</v>
      </c>
      <c r="BM210" s="4"/>
      <c r="BN210" s="4"/>
      <c r="BO210" s="44"/>
      <c r="BP210" s="43" t="s">
        <v>24</v>
      </c>
      <c r="BQ210" s="44" t="s">
        <v>12</v>
      </c>
      <c r="BR210" s="4">
        <f>SUM(BR2:BR193)/COUNT(BR2:BR193)</f>
        <v>3.5055945972996654E-2</v>
      </c>
      <c r="BS210" s="38">
        <f>AVERAGE(BR2:BR193)</f>
        <v>3.5055945972996654E-2</v>
      </c>
      <c r="BT210" s="4"/>
      <c r="BU210" s="4"/>
      <c r="BV210" s="44"/>
      <c r="BW210" s="43" t="s">
        <v>24</v>
      </c>
      <c r="BX210" s="44" t="s">
        <v>12</v>
      </c>
      <c r="BY210" s="4">
        <f>SUM(BY2:BY193)/COUNT(BY2:BY193)</f>
        <v>0.72818637793992647</v>
      </c>
      <c r="BZ210" s="40">
        <f>AVERAGE(BY2:BY193)</f>
        <v>0.72818637793992647</v>
      </c>
    </row>
    <row r="211" spans="47:78" x14ac:dyDescent="0.15">
      <c r="AU211" s="43" t="s">
        <v>25</v>
      </c>
      <c r="AV211" s="44" t="s">
        <v>13</v>
      </c>
      <c r="AW211" s="4">
        <f>SQRT(AW210)</f>
        <v>0.19399409089044464</v>
      </c>
      <c r="AX211" s="4"/>
      <c r="AY211" s="4"/>
      <c r="AZ211" s="4"/>
      <c r="BA211" s="44"/>
      <c r="BB211" s="43" t="s">
        <v>25</v>
      </c>
      <c r="BC211" s="44" t="s">
        <v>13</v>
      </c>
      <c r="BD211" s="4">
        <f>SQRT(BD210)</f>
        <v>0.10593085684369798</v>
      </c>
      <c r="BE211" s="4"/>
      <c r="BF211" s="4"/>
      <c r="BG211" s="4"/>
      <c r="BH211" s="44"/>
      <c r="BI211" s="43" t="s">
        <v>25</v>
      </c>
      <c r="BJ211" s="44" t="s">
        <v>13</v>
      </c>
      <c r="BK211" s="4">
        <f>SQRT(BK210)</f>
        <v>1.3455980063972461</v>
      </c>
      <c r="BL211" s="4"/>
      <c r="BM211" s="4"/>
      <c r="BN211" s="4"/>
      <c r="BO211" s="44"/>
      <c r="BP211" s="43" t="s">
        <v>25</v>
      </c>
      <c r="BQ211" s="44" t="s">
        <v>13</v>
      </c>
      <c r="BR211" s="4">
        <f>SQRT(BR210)</f>
        <v>0.18723233153757568</v>
      </c>
      <c r="BS211" s="4"/>
      <c r="BT211" s="4"/>
      <c r="BU211" s="4"/>
      <c r="BV211" s="44"/>
      <c r="BW211" s="43" t="s">
        <v>25</v>
      </c>
      <c r="BX211" s="44" t="s">
        <v>13</v>
      </c>
      <c r="BY211" s="4">
        <f>SQRT(BY210)</f>
        <v>0.85333837247596367</v>
      </c>
      <c r="BZ211" s="4"/>
    </row>
    <row r="212" spans="47:78" x14ac:dyDescent="0.15">
      <c r="AU212" s="43" t="s">
        <v>26</v>
      </c>
      <c r="AV212" s="44" t="s">
        <v>14</v>
      </c>
      <c r="AW212" s="46">
        <f>AVERAGE(AX2:AX193)</f>
        <v>5.046400720396043E-2</v>
      </c>
      <c r="AX212" s="4"/>
      <c r="AY212" s="4"/>
      <c r="AZ212" s="4"/>
      <c r="BA212" s="44"/>
      <c r="BB212" s="43" t="s">
        <v>26</v>
      </c>
      <c r="BC212" s="44" t="s">
        <v>14</v>
      </c>
      <c r="BD212" s="46">
        <f>AVERAGE(BE2:BE193)</f>
        <v>5.255824477983756E-2</v>
      </c>
      <c r="BE212" s="4"/>
      <c r="BF212" s="4"/>
      <c r="BG212" s="4"/>
      <c r="BH212" s="44"/>
      <c r="BI212" s="43" t="s">
        <v>26</v>
      </c>
      <c r="BJ212" s="44" t="s">
        <v>14</v>
      </c>
      <c r="BK212" s="46">
        <f>AVERAGE(BL2:BL193)</f>
        <v>0.31769720764094517</v>
      </c>
      <c r="BL212" s="4"/>
      <c r="BM212" s="4"/>
      <c r="BN212" s="4"/>
      <c r="BO212" s="44"/>
      <c r="BP212" s="43" t="s">
        <v>26</v>
      </c>
      <c r="BQ212" s="44" t="s">
        <v>14</v>
      </c>
      <c r="BR212" s="46">
        <f>AVERAGE(BS2:BS193)</f>
        <v>0.10516054587802966</v>
      </c>
      <c r="BS212" s="4"/>
      <c r="BT212" s="4"/>
      <c r="BU212" s="4"/>
      <c r="BV212" s="44"/>
      <c r="BW212" s="43" t="s">
        <v>26</v>
      </c>
      <c r="BX212" s="44" t="s">
        <v>14</v>
      </c>
      <c r="BY212" s="46">
        <f>AVERAGE(BZ2:BZ193)</f>
        <v>0.13053253428851122</v>
      </c>
      <c r="BZ212" s="4"/>
    </row>
    <row r="213" spans="47:78" x14ac:dyDescent="0.15">
      <c r="AU213" s="43" t="s">
        <v>29</v>
      </c>
      <c r="AV213" s="44" t="s">
        <v>16</v>
      </c>
      <c r="AW213" s="46">
        <f>AVERAGE(AY2:AY193)</f>
        <v>4.7546910380000147E-3</v>
      </c>
      <c r="AX213" s="4"/>
      <c r="AY213" s="4"/>
      <c r="AZ213" s="4"/>
      <c r="BA213" s="44"/>
      <c r="BB213" s="43" t="s">
        <v>29</v>
      </c>
      <c r="BC213" s="44" t="s">
        <v>16</v>
      </c>
      <c r="BD213" s="46">
        <f>AVERAGE(BF2:BF193)</f>
        <v>3.6715932684897568E-3</v>
      </c>
      <c r="BE213" s="4"/>
      <c r="BF213" s="4"/>
      <c r="BG213" s="4"/>
      <c r="BH213" s="44"/>
      <c r="BI213" s="43" t="s">
        <v>29</v>
      </c>
      <c r="BJ213" s="44" t="s">
        <v>16</v>
      </c>
      <c r="BK213" s="46">
        <f>AVERAGE(BM2:BM193)</f>
        <v>0.31404616199931695</v>
      </c>
      <c r="BL213" s="4"/>
      <c r="BM213" s="4"/>
      <c r="BN213" s="4"/>
      <c r="BO213" s="44"/>
      <c r="BP213" s="43" t="s">
        <v>29</v>
      </c>
      <c r="BQ213" s="44" t="s">
        <v>16</v>
      </c>
      <c r="BR213" s="46">
        <f>AVERAGE(BT2:BT193)</f>
        <v>1.9983285953507932E-2</v>
      </c>
      <c r="BS213" s="4"/>
      <c r="BT213" s="4"/>
      <c r="BU213" s="4"/>
      <c r="BV213" s="44"/>
      <c r="BW213" s="43" t="s">
        <v>29</v>
      </c>
      <c r="BX213" s="44" t="s">
        <v>16</v>
      </c>
      <c r="BY213" s="46">
        <f>AVERAGE(CA2:CA193)</f>
        <v>-6.8187663551094221E-2</v>
      </c>
      <c r="BZ213" s="4"/>
    </row>
    <row r="214" spans="47:78" x14ac:dyDescent="0.15">
      <c r="AU214" s="43" t="s">
        <v>22</v>
      </c>
      <c r="AV214" s="44" t="s">
        <v>23</v>
      </c>
      <c r="AW214" s="47">
        <f>SUM(AW2:AW193)</f>
        <v>7.2256718016787396</v>
      </c>
      <c r="AX214" s="4"/>
      <c r="AY214" s="4"/>
      <c r="AZ214" s="4"/>
      <c r="BA214" s="44"/>
      <c r="BB214" s="43" t="s">
        <v>22</v>
      </c>
      <c r="BC214" s="44" t="s">
        <v>23</v>
      </c>
      <c r="BD214" s="47">
        <f>SUM(BD2:BD193)</f>
        <v>2.1544985148748865</v>
      </c>
      <c r="BE214" s="4"/>
      <c r="BF214" s="4"/>
      <c r="BG214" s="4"/>
      <c r="BH214" s="44"/>
      <c r="BI214" s="43" t="s">
        <v>22</v>
      </c>
      <c r="BJ214" s="44" t="s">
        <v>23</v>
      </c>
      <c r="BK214" s="48">
        <f>SUM(BK2:BK193)</f>
        <v>347.64172700548664</v>
      </c>
      <c r="BL214" s="4"/>
      <c r="BM214" s="4"/>
      <c r="BN214" s="4"/>
      <c r="BO214" s="44"/>
      <c r="BP214" s="43" t="s">
        <v>22</v>
      </c>
      <c r="BQ214" s="44" t="s">
        <v>23</v>
      </c>
      <c r="BR214" s="48">
        <f>SUM(BR2:BR193)</f>
        <v>6.7307416268153579</v>
      </c>
      <c r="BS214" s="4"/>
      <c r="BT214" s="4"/>
      <c r="BU214" s="4"/>
      <c r="BV214" s="44"/>
      <c r="BW214" s="43" t="s">
        <v>22</v>
      </c>
      <c r="BX214" s="44" t="s">
        <v>23</v>
      </c>
      <c r="BY214" s="48">
        <f>SUM(BY2:BY193)</f>
        <v>139.81178456446588</v>
      </c>
      <c r="BZ214" s="4"/>
    </row>
    <row r="215" spans="47:78" x14ac:dyDescent="0.15">
      <c r="AU215" s="43" t="s">
        <v>30</v>
      </c>
      <c r="AV215" s="44" t="s">
        <v>19</v>
      </c>
      <c r="AW215" s="4">
        <f>AVERAGE(AA2:AA193)</f>
        <v>2.7595902776949424</v>
      </c>
      <c r="AX215" s="4"/>
      <c r="AY215" s="4"/>
      <c r="AZ215" s="4"/>
      <c r="BA215" s="44"/>
      <c r="BB215" s="43" t="s">
        <v>30</v>
      </c>
      <c r="BC215" s="44" t="s">
        <v>19</v>
      </c>
      <c r="BD215" s="4">
        <f>AVERAGE(AB2:AB193)</f>
        <v>1.5930942930804355</v>
      </c>
      <c r="BE215" s="4"/>
      <c r="BF215" s="4"/>
      <c r="BG215" s="4"/>
      <c r="BH215" s="44"/>
      <c r="BI215" s="43" t="s">
        <v>30</v>
      </c>
      <c r="BJ215" s="44" t="s">
        <v>19</v>
      </c>
      <c r="BK215" s="4">
        <f>AVERAGE(AC2:AC193)</f>
        <v>3.8940951281048437</v>
      </c>
      <c r="BL215" s="4"/>
      <c r="BM215" s="4"/>
      <c r="BN215" s="4"/>
      <c r="BO215" s="44"/>
      <c r="BP215" s="43" t="s">
        <v>30</v>
      </c>
      <c r="BQ215" s="44" t="s">
        <v>19</v>
      </c>
      <c r="BR215" s="4">
        <f>AVERAGE(AD2:AD193)</f>
        <v>1.2354985632449347</v>
      </c>
      <c r="BS215" s="4"/>
      <c r="BT215" s="4"/>
      <c r="BU215" s="4"/>
      <c r="BV215" s="44"/>
      <c r="BW215" s="43" t="s">
        <v>30</v>
      </c>
      <c r="BX215" s="44" t="s">
        <v>19</v>
      </c>
      <c r="BY215" s="4">
        <f>AVERAGE(AE2:AE193)</f>
        <v>3.919422218749999</v>
      </c>
      <c r="BZ215" s="4"/>
    </row>
    <row r="216" spans="47:78" x14ac:dyDescent="0.15">
      <c r="AU216" s="43" t="s">
        <v>31</v>
      </c>
      <c r="AV216" s="44" t="s">
        <v>20</v>
      </c>
      <c r="AW216" s="4">
        <f>STDEV(AA2:AA193)</f>
        <v>1.4392147940868392</v>
      </c>
      <c r="AX216" s="4"/>
      <c r="AY216" s="4"/>
      <c r="AZ216" s="4"/>
      <c r="BA216" s="44"/>
      <c r="BB216" s="43" t="s">
        <v>31</v>
      </c>
      <c r="BC216" s="44" t="s">
        <v>20</v>
      </c>
      <c r="BD216" s="4">
        <f>STDEV(AB2:AB193)</f>
        <v>0.83640206846697895</v>
      </c>
      <c r="BE216" s="4"/>
      <c r="BF216" s="4"/>
      <c r="BG216" s="4"/>
      <c r="BH216" s="44"/>
      <c r="BI216" s="43" t="s">
        <v>31</v>
      </c>
      <c r="BJ216" s="44" t="s">
        <v>20</v>
      </c>
      <c r="BK216" s="4">
        <f>STDEV(AC2:AC193)</f>
        <v>1.6847763328651402</v>
      </c>
      <c r="BL216" s="4"/>
      <c r="BM216" s="4"/>
      <c r="BN216" s="4"/>
      <c r="BO216" s="44"/>
      <c r="BP216" s="43" t="s">
        <v>31</v>
      </c>
      <c r="BQ216" s="44" t="s">
        <v>20</v>
      </c>
      <c r="BR216" s="4">
        <f>STDEV(AD2:AD193)</f>
        <v>0.53332661071748633</v>
      </c>
      <c r="BS216" s="4"/>
      <c r="BT216" s="4"/>
      <c r="BU216" s="4"/>
      <c r="BV216" s="44"/>
      <c r="BW216" s="43" t="s">
        <v>31</v>
      </c>
      <c r="BX216" s="44" t="s">
        <v>20</v>
      </c>
      <c r="BY216" s="4">
        <f>STDEV(AE2:AE193)</f>
        <v>1.3168382337802507</v>
      </c>
      <c r="BZ216" s="4"/>
    </row>
    <row r="217" spans="47:78" x14ac:dyDescent="0.15">
      <c r="AU217" s="43" t="s">
        <v>32</v>
      </c>
      <c r="AV217" s="44" t="s">
        <v>21</v>
      </c>
      <c r="AW217" s="4">
        <f>(AW216/AW215)*100</f>
        <v>52.153205703021996</v>
      </c>
      <c r="AX217" s="4"/>
      <c r="AY217" s="4"/>
      <c r="AZ217" s="4"/>
      <c r="BA217" s="44"/>
      <c r="BB217" s="43" t="s">
        <v>32</v>
      </c>
      <c r="BC217" s="44" t="s">
        <v>21</v>
      </c>
      <c r="BD217" s="4">
        <f>(BD216/BD215)*100</f>
        <v>52.501730255382249</v>
      </c>
      <c r="BE217" s="4"/>
      <c r="BF217" s="4"/>
      <c r="BG217" s="4"/>
      <c r="BH217" s="44"/>
      <c r="BI217" s="43" t="s">
        <v>32</v>
      </c>
      <c r="BJ217" s="44" t="s">
        <v>21</v>
      </c>
      <c r="BK217" s="4">
        <f>(BK216/BK215)*100</f>
        <v>43.264899224099793</v>
      </c>
      <c r="BL217" s="4"/>
      <c r="BM217" s="4"/>
      <c r="BN217" s="4"/>
      <c r="BO217" s="44"/>
      <c r="BP217" s="43" t="s">
        <v>32</v>
      </c>
      <c r="BQ217" s="44" t="s">
        <v>21</v>
      </c>
      <c r="BR217" s="4">
        <f>(BR216/BR215)*100</f>
        <v>43.166914683959497</v>
      </c>
      <c r="BS217" s="4"/>
      <c r="BT217" s="4"/>
      <c r="BU217" s="4"/>
      <c r="BV217" s="44"/>
      <c r="BW217" s="43" t="s">
        <v>32</v>
      </c>
      <c r="BX217" s="44" t="s">
        <v>21</v>
      </c>
      <c r="BY217" s="4">
        <f>(BY216/BY215)*100</f>
        <v>33.597764167398708</v>
      </c>
      <c r="BZ217" s="4"/>
    </row>
    <row r="218" spans="47:78" x14ac:dyDescent="0.15">
      <c r="AU218" s="43" t="s">
        <v>28</v>
      </c>
      <c r="AV218" s="44" t="s">
        <v>27</v>
      </c>
      <c r="AW218" s="4">
        <f>AW216/AW211</f>
        <v>7.4188589326651959</v>
      </c>
      <c r="AX218" s="4"/>
      <c r="AY218" s="4"/>
      <c r="AZ218" s="4"/>
      <c r="BA218" s="44"/>
      <c r="BB218" s="43" t="s">
        <v>28</v>
      </c>
      <c r="BC218" s="44" t="s">
        <v>27</v>
      </c>
      <c r="BD218" s="4">
        <f>BD216/BD211</f>
        <v>7.8957358921498999</v>
      </c>
      <c r="BE218" s="4"/>
      <c r="BF218" s="4"/>
      <c r="BG218" s="4"/>
      <c r="BH218" s="44"/>
      <c r="BI218" s="43" t="s">
        <v>28</v>
      </c>
      <c r="BJ218" s="44" t="s">
        <v>27</v>
      </c>
      <c r="BK218" s="4">
        <f>BK216/BK211</f>
        <v>1.2520651226111896</v>
      </c>
      <c r="BL218" s="4"/>
      <c r="BM218" s="4"/>
      <c r="BN218" s="4"/>
      <c r="BO218" s="44"/>
      <c r="BP218" s="43" t="s">
        <v>28</v>
      </c>
      <c r="BQ218" s="44" t="s">
        <v>27</v>
      </c>
      <c r="BR218" s="4">
        <f>BR216/BR211</f>
        <v>2.8484749740482345</v>
      </c>
      <c r="BS218" s="4"/>
      <c r="BT218" s="4"/>
      <c r="BU218" s="4"/>
      <c r="BV218" s="44"/>
      <c r="BW218" s="43" t="s">
        <v>28</v>
      </c>
      <c r="BX218" s="44" t="s">
        <v>27</v>
      </c>
      <c r="BY218" s="4">
        <f>BY216/BY211</f>
        <v>1.5431606924688512</v>
      </c>
      <c r="BZ218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218"/>
  <sheetViews>
    <sheetView tabSelected="1" topLeftCell="AC49" zoomScale="80" zoomScaleNormal="80" workbookViewId="0">
      <selection activeCell="AM64" sqref="AM64"/>
    </sheetView>
  </sheetViews>
  <sheetFormatPr defaultColWidth="9.19140625" defaultRowHeight="13.5" x14ac:dyDescent="0.15"/>
  <cols>
    <col min="1" max="1" width="12.37890625" style="1" bestFit="1" customWidth="1"/>
    <col min="2" max="2" width="14.46484375" style="1" bestFit="1" customWidth="1"/>
    <col min="3" max="3" width="18.75390625" style="1" bestFit="1" customWidth="1"/>
    <col min="4" max="4" width="5.8828125" style="1" bestFit="1" customWidth="1"/>
    <col min="5" max="5" width="15.93359375" style="3" bestFit="1" customWidth="1"/>
    <col min="6" max="6" width="9.19140625" style="1"/>
    <col min="7" max="7" width="9.31640625" style="1" bestFit="1" customWidth="1"/>
    <col min="8" max="8" width="14.83203125" style="1" bestFit="1" customWidth="1"/>
    <col min="9" max="9" width="7.109375" style="1" bestFit="1" customWidth="1"/>
    <col min="10" max="10" width="9.19140625" style="1"/>
    <col min="11" max="11" width="12.37890625" style="1" bestFit="1" customWidth="1"/>
    <col min="12" max="12" width="14.46484375" style="1" bestFit="1" customWidth="1"/>
    <col min="13" max="13" width="18.75390625" style="1" bestFit="1" customWidth="1"/>
    <col min="14" max="14" width="5.8828125" style="1" bestFit="1" customWidth="1"/>
    <col min="15" max="15" width="15.93359375" style="1" bestFit="1" customWidth="1"/>
    <col min="16" max="16" width="3.4296875" bestFit="1" customWidth="1"/>
    <col min="17" max="17" width="8.82421875"/>
    <col min="18" max="18" width="14.46484375" style="1" bestFit="1" customWidth="1"/>
    <col min="19" max="19" width="18.75390625" style="1" bestFit="1" customWidth="1"/>
    <col min="20" max="20" width="15.93359375" style="3" bestFit="1" customWidth="1"/>
    <col min="21" max="21" width="17.16015625" style="1" bestFit="1" customWidth="1"/>
    <col min="22" max="22" width="16.671875" style="1" bestFit="1" customWidth="1"/>
    <col min="23" max="23" width="16.42578125" style="1" bestFit="1" customWidth="1"/>
    <col min="24" max="24" width="16.671875" style="1" bestFit="1" customWidth="1"/>
    <col min="25" max="25" width="13.8515625" style="11" bestFit="1" customWidth="1"/>
    <col min="26" max="26" width="9.4375" style="13" bestFit="1" customWidth="1"/>
    <col min="27" max="27" width="17.16015625" style="1" bestFit="1" customWidth="1"/>
    <col min="28" max="28" width="16.671875" style="1" bestFit="1" customWidth="1"/>
    <col min="29" max="29" width="16.42578125" style="1" bestFit="1" customWidth="1"/>
    <col min="30" max="30" width="16.671875" style="1" bestFit="1" customWidth="1"/>
    <col min="31" max="31" width="11.27734375" bestFit="1" customWidth="1"/>
    <col min="32" max="45" width="9.19140625" style="1"/>
    <col min="46" max="46" width="9.19140625" style="29"/>
    <col min="47" max="47" width="35.55078125" style="1" bestFit="1" customWidth="1"/>
    <col min="48" max="48" width="12.9921875" style="1" bestFit="1" customWidth="1"/>
    <col min="49" max="49" width="20.2265625" style="1" bestFit="1" customWidth="1"/>
    <col min="50" max="50" width="9.4375" style="1" bestFit="1" customWidth="1"/>
    <col min="51" max="51" width="7.23046875" style="1" bestFit="1" customWidth="1"/>
    <col min="52" max="52" width="9.19140625" style="1"/>
    <col min="53" max="53" width="20.9609375" style="29" bestFit="1" customWidth="1"/>
    <col min="54" max="54" width="35.55078125" style="1" bestFit="1" customWidth="1"/>
    <col min="55" max="55" width="12.9921875" style="1" bestFit="1" customWidth="1"/>
    <col min="56" max="56" width="20.2265625" style="1" bestFit="1" customWidth="1"/>
    <col min="57" max="57" width="9.4375" style="1" bestFit="1" customWidth="1"/>
    <col min="58" max="58" width="7.72265625" style="1" bestFit="1" customWidth="1"/>
    <col min="59" max="59" width="9.19140625" style="1"/>
    <col min="60" max="60" width="20.9609375" style="29" bestFit="1" customWidth="1"/>
    <col min="61" max="61" width="35.55078125" style="1" bestFit="1" customWidth="1"/>
    <col min="62" max="62" width="12.9921875" style="1" bestFit="1" customWidth="1"/>
    <col min="63" max="63" width="23.66015625" style="1" customWidth="1"/>
    <col min="64" max="64" width="14.7109375" style="1" bestFit="1" customWidth="1"/>
    <col min="65" max="65" width="8.703125" style="1" bestFit="1" customWidth="1"/>
    <col min="66" max="66" width="9.19140625" style="1"/>
    <col min="67" max="67" width="20.9609375" style="29" bestFit="1" customWidth="1"/>
    <col min="68" max="68" width="35.55078125" style="1" bestFit="1" customWidth="1"/>
    <col min="69" max="69" width="12.9921875" style="1" bestFit="1" customWidth="1"/>
    <col min="70" max="70" width="21.453125" style="1" bestFit="1" customWidth="1"/>
    <col min="71" max="71" width="9.4375" style="1" bestFit="1" customWidth="1"/>
    <col min="72" max="72" width="8.45703125" style="1" bestFit="1" customWidth="1"/>
    <col min="73" max="73" width="9.19140625" style="1"/>
    <col min="74" max="74" width="20.9609375" style="29" bestFit="1" customWidth="1"/>
    <col min="75" max="75" width="35.55078125" style="1" bestFit="1" customWidth="1"/>
    <col min="76" max="76" width="12.9921875" style="1" bestFit="1" customWidth="1"/>
    <col min="77" max="77" width="20.2265625" style="1" bestFit="1" customWidth="1"/>
    <col min="78" max="78" width="9.4375" style="1" bestFit="1" customWidth="1"/>
    <col min="79" max="79" width="8.45703125" style="1" bestFit="1" customWidth="1"/>
    <col min="80" max="16384" width="9.19140625" style="1"/>
  </cols>
  <sheetData>
    <row r="1" spans="1:79" ht="15" x14ac:dyDescent="0.15">
      <c r="A1" s="13" t="s">
        <v>33</v>
      </c>
      <c r="B1" s="13" t="s">
        <v>34</v>
      </c>
      <c r="C1" s="13" t="s">
        <v>35</v>
      </c>
      <c r="D1" s="13" t="s">
        <v>36</v>
      </c>
      <c r="E1" s="14" t="s">
        <v>54</v>
      </c>
      <c r="G1" s="15" t="s">
        <v>38</v>
      </c>
      <c r="I1" s="15" t="s">
        <v>39</v>
      </c>
      <c r="K1" s="13" t="s">
        <v>33</v>
      </c>
      <c r="L1" s="13" t="s">
        <v>34</v>
      </c>
      <c r="M1" s="13" t="s">
        <v>35</v>
      </c>
      <c r="N1" s="13" t="s">
        <v>36</v>
      </c>
      <c r="O1" s="14" t="s">
        <v>54</v>
      </c>
      <c r="R1" s="13" t="s">
        <v>34</v>
      </c>
      <c r="S1" s="13" t="s">
        <v>35</v>
      </c>
      <c r="T1" s="14" t="s">
        <v>54</v>
      </c>
      <c r="U1" s="14" t="s">
        <v>55</v>
      </c>
      <c r="V1" s="14" t="s">
        <v>56</v>
      </c>
      <c r="W1" s="14" t="s">
        <v>57</v>
      </c>
      <c r="X1" s="14" t="s">
        <v>58</v>
      </c>
      <c r="Y1" s="35" t="s">
        <v>53</v>
      </c>
      <c r="AA1" s="14" t="s">
        <v>55</v>
      </c>
      <c r="AB1" s="14" t="s">
        <v>56</v>
      </c>
      <c r="AC1" s="14" t="s">
        <v>57</v>
      </c>
      <c r="AD1" s="14" t="s">
        <v>58</v>
      </c>
      <c r="AE1" s="34" t="s">
        <v>53</v>
      </c>
      <c r="AU1" s="1" t="s">
        <v>8</v>
      </c>
      <c r="AV1" s="1" t="s">
        <v>9</v>
      </c>
      <c r="AW1" s="1" t="s">
        <v>10</v>
      </c>
      <c r="AX1" s="1" t="s">
        <v>15</v>
      </c>
      <c r="AY1" s="1" t="s">
        <v>17</v>
      </c>
      <c r="BB1" s="1" t="s">
        <v>8</v>
      </c>
      <c r="BC1" s="1" t="s">
        <v>9</v>
      </c>
      <c r="BD1" s="1" t="s">
        <v>10</v>
      </c>
      <c r="BE1" s="1" t="s">
        <v>15</v>
      </c>
      <c r="BF1" s="1" t="s">
        <v>17</v>
      </c>
      <c r="BI1" s="1" t="s">
        <v>8</v>
      </c>
      <c r="BJ1" s="1" t="s">
        <v>9</v>
      </c>
      <c r="BK1" s="1" t="s">
        <v>10</v>
      </c>
      <c r="BL1" s="1" t="s">
        <v>15</v>
      </c>
      <c r="BM1" s="1" t="s">
        <v>17</v>
      </c>
      <c r="BP1" s="1" t="s">
        <v>8</v>
      </c>
      <c r="BQ1" s="1" t="s">
        <v>9</v>
      </c>
      <c r="BR1" s="1" t="s">
        <v>10</v>
      </c>
      <c r="BS1" s="1" t="s">
        <v>15</v>
      </c>
      <c r="BT1" s="1" t="s">
        <v>17</v>
      </c>
      <c r="BW1" s="1" t="s">
        <v>8</v>
      </c>
      <c r="BX1" s="1" t="s">
        <v>9</v>
      </c>
      <c r="BY1" s="1" t="s">
        <v>10</v>
      </c>
      <c r="BZ1" s="1" t="s">
        <v>15</v>
      </c>
      <c r="CA1" s="1" t="s">
        <v>17</v>
      </c>
    </row>
    <row r="2" spans="1:79" x14ac:dyDescent="0.15">
      <c r="A2" s="1">
        <v>1</v>
      </c>
      <c r="B2" s="1">
        <v>1</v>
      </c>
      <c r="C2" s="1">
        <v>1</v>
      </c>
      <c r="D2" s="1">
        <v>11</v>
      </c>
      <c r="E2" s="3">
        <v>62.280952380952378</v>
      </c>
      <c r="H2" s="13" t="s">
        <v>52</v>
      </c>
      <c r="K2" s="1">
        <v>1</v>
      </c>
      <c r="L2" s="1">
        <v>1</v>
      </c>
      <c r="M2" s="1">
        <v>1</v>
      </c>
      <c r="N2" s="1">
        <v>11</v>
      </c>
      <c r="O2" s="1">
        <v>7.3999999999999995</v>
      </c>
      <c r="R2" s="1">
        <v>1</v>
      </c>
      <c r="S2" s="1">
        <v>1</v>
      </c>
      <c r="T2" s="3">
        <v>62.280952380952378</v>
      </c>
      <c r="U2" s="9">
        <v>26.878214999999997</v>
      </c>
      <c r="V2" s="9">
        <v>28.028499999999998</v>
      </c>
      <c r="W2" s="9">
        <v>28.670849999999998</v>
      </c>
      <c r="X2" s="9">
        <v>22.474999999999998</v>
      </c>
      <c r="Y2" s="33">
        <v>6.6989999999999998</v>
      </c>
      <c r="AA2" s="1">
        <v>26.930000224605699</v>
      </c>
      <c r="AB2" s="1">
        <v>27.979999932141901</v>
      </c>
      <c r="AC2" s="1">
        <v>28.7200007565934</v>
      </c>
      <c r="AD2" s="1">
        <v>22.530000454477499</v>
      </c>
      <c r="AE2" s="33">
        <v>5.1489339999999997</v>
      </c>
      <c r="AU2" s="7">
        <f t="shared" ref="AU2:AU33" si="0">U2-AA2</f>
        <v>-5.1785224605701785E-2</v>
      </c>
      <c r="AV2" s="1">
        <f>ABS(AU2)</f>
        <v>5.1785224605701785E-2</v>
      </c>
      <c r="AW2" s="28">
        <f>AU2^2</f>
        <v>2.6817094874629814E-3</v>
      </c>
      <c r="AX2" s="30">
        <f t="shared" ref="AX2:AX33" si="1">AV2/AA2</f>
        <v>1.9229567090157723E-3</v>
      </c>
      <c r="AY2" s="30">
        <f t="shared" ref="AY2:AY33" si="2">AU2/AA2</f>
        <v>-1.9229567090157723E-3</v>
      </c>
      <c r="BB2" s="7">
        <f t="shared" ref="BB2:BB33" si="3">V2-AB2</f>
        <v>4.8500067858096685E-2</v>
      </c>
      <c r="BC2" s="1">
        <f>ABS(BB2)</f>
        <v>4.8500067858096685E-2</v>
      </c>
      <c r="BD2" s="28">
        <f>BB2^2</f>
        <v>2.3522565822399833E-3</v>
      </c>
      <c r="BE2" s="30">
        <f t="shared" ref="BE2:BE33" si="4">BC2/AB2</f>
        <v>1.7333834158584985E-3</v>
      </c>
      <c r="BF2" s="30">
        <f t="shared" ref="BF2:BF33" si="5">BB2/AB2</f>
        <v>1.7333834158584985E-3</v>
      </c>
      <c r="BI2" s="7">
        <f>W2-AC2</f>
        <v>-4.9150756593402178E-2</v>
      </c>
      <c r="BJ2" s="1">
        <f>ABS(BI2)</f>
        <v>4.9150756593402178E-2</v>
      </c>
      <c r="BK2" s="28">
        <f>BI2^2</f>
        <v>2.4157968737038675E-3</v>
      </c>
      <c r="BL2" s="30">
        <f t="shared" ref="BL2:BL33" si="6">BJ2/AC2</f>
        <v>1.7113772736276262E-3</v>
      </c>
      <c r="BM2" s="30">
        <f t="shared" ref="BM2:BM33" si="7">BI2/AC2</f>
        <v>-1.7113772736276262E-3</v>
      </c>
      <c r="BP2" s="7">
        <f t="shared" ref="BP2:BP33" si="8">X2-AD2</f>
        <v>-5.5000454477500682E-2</v>
      </c>
      <c r="BQ2" s="1">
        <f>ABS(BP2)</f>
        <v>5.5000454477500682E-2</v>
      </c>
      <c r="BR2" s="28">
        <f>BP2^2</f>
        <v>3.0250499927316249E-3</v>
      </c>
      <c r="BS2" s="30">
        <f t="shared" ref="BS2:BS33" si="9">BQ2/AD2</f>
        <v>2.4412096479372314E-3</v>
      </c>
      <c r="BT2" s="30">
        <f t="shared" ref="BT2:BT33" si="10">BP2/AD2</f>
        <v>-2.4412096479372314E-3</v>
      </c>
      <c r="BW2" s="7">
        <f t="shared" ref="BW2:BW33" si="11">Y2-AE2</f>
        <v>1.5500660000000002</v>
      </c>
      <c r="BX2" s="1">
        <f>ABS(BW2)</f>
        <v>1.5500660000000002</v>
      </c>
      <c r="BY2" s="36">
        <f>BW2^2</f>
        <v>2.4027046043560003</v>
      </c>
      <c r="BZ2" s="30">
        <f t="shared" ref="BZ2:BZ33" si="12">BX2/AE2</f>
        <v>0.30104600292021616</v>
      </c>
      <c r="CA2" s="30">
        <f t="shared" ref="CA2:CA33" si="13">BW2/AE2</f>
        <v>0.30104600292021616</v>
      </c>
    </row>
    <row r="3" spans="1:79" x14ac:dyDescent="0.15">
      <c r="A3" s="1">
        <v>1</v>
      </c>
      <c r="B3" s="1">
        <v>1</v>
      </c>
      <c r="C3" s="1">
        <v>2</v>
      </c>
      <c r="D3" s="1">
        <v>12</v>
      </c>
      <c r="E3" s="3">
        <v>37.876190476190473</v>
      </c>
      <c r="K3" s="1">
        <v>1</v>
      </c>
      <c r="L3" s="1">
        <v>1</v>
      </c>
      <c r="M3" s="1">
        <v>2</v>
      </c>
      <c r="N3" s="1">
        <v>12</v>
      </c>
      <c r="O3" s="1">
        <v>8.3999999999999986</v>
      </c>
      <c r="R3" s="1">
        <v>1</v>
      </c>
      <c r="S3" s="1">
        <v>2</v>
      </c>
      <c r="T3" s="3">
        <v>37.876190476190473</v>
      </c>
      <c r="U3" s="9">
        <v>30.677678999999998</v>
      </c>
      <c r="V3" s="9">
        <v>28.159000000000002</v>
      </c>
      <c r="W3" s="9">
        <v>28.528749999999999</v>
      </c>
      <c r="X3" s="9">
        <v>27.984999999999999</v>
      </c>
      <c r="Y3" s="33">
        <v>4.0739999999999998</v>
      </c>
      <c r="AA3" s="1">
        <v>30.6299968113325</v>
      </c>
      <c r="AB3" s="1">
        <v>28.2100001798023</v>
      </c>
      <c r="AC3" s="1">
        <v>28.5800009257472</v>
      </c>
      <c r="AD3" s="1">
        <v>27.939995046173099</v>
      </c>
      <c r="AE3" s="33">
        <v>4.2863910000000001</v>
      </c>
      <c r="AU3" s="7">
        <f t="shared" si="0"/>
        <v>4.7682188667497627E-2</v>
      </c>
      <c r="AV3" s="1">
        <f t="shared" ref="AV3:AV66" si="14">ABS(AU3)</f>
        <v>4.7682188667497627E-2</v>
      </c>
      <c r="AW3" s="28">
        <f t="shared" ref="AW3:AW66" si="15">AU3^2</f>
        <v>2.2735911161228389E-3</v>
      </c>
      <c r="AX3" s="30">
        <f t="shared" si="1"/>
        <v>1.5567154303410228E-3</v>
      </c>
      <c r="AY3" s="30">
        <f t="shared" si="2"/>
        <v>1.5567154303410228E-3</v>
      </c>
      <c r="BB3" s="7">
        <f t="shared" si="3"/>
        <v>-5.1000179802297652E-2</v>
      </c>
      <c r="BC3" s="1">
        <f t="shared" ref="BC3:BC66" si="16">ABS(BB3)</f>
        <v>5.1000179802297652E-2</v>
      </c>
      <c r="BD3" s="28">
        <f t="shared" ref="BD3:BD66" si="17">BB3^2</f>
        <v>2.6010183398666891E-3</v>
      </c>
      <c r="BE3" s="30">
        <f t="shared" si="4"/>
        <v>1.8078759119899825E-3</v>
      </c>
      <c r="BF3" s="30">
        <f t="shared" si="5"/>
        <v>-1.8078759119899825E-3</v>
      </c>
      <c r="BI3" s="7">
        <f t="shared" ref="BI3:BI34" si="18">AD3-AJ3</f>
        <v>27.939995046173099</v>
      </c>
      <c r="BJ3" s="1">
        <f t="shared" ref="BJ3:BJ66" si="19">ABS(BI3)</f>
        <v>27.939995046173099</v>
      </c>
      <c r="BK3" s="28">
        <f t="shared" ref="BK3:BK66" si="20">BI3^2</f>
        <v>780.64332318017728</v>
      </c>
      <c r="BL3" s="30">
        <f t="shared" si="6"/>
        <v>0.9776065129865853</v>
      </c>
      <c r="BM3" s="30">
        <f t="shared" si="7"/>
        <v>0.9776065129865853</v>
      </c>
      <c r="BP3" s="7">
        <f t="shared" si="8"/>
        <v>4.5004953826900618E-2</v>
      </c>
      <c r="BQ3" s="1">
        <f t="shared" ref="BQ3:BQ66" si="21">ABS(BP3)</f>
        <v>4.5004953826900618E-2</v>
      </c>
      <c r="BR3" s="28">
        <f t="shared" ref="BR3:BR66" si="22">BP3^2</f>
        <v>2.0254458689614565E-3</v>
      </c>
      <c r="BS3" s="30">
        <f t="shared" si="9"/>
        <v>1.6107717181955937E-3</v>
      </c>
      <c r="BT3" s="30">
        <f t="shared" si="10"/>
        <v>1.6107717181955937E-3</v>
      </c>
      <c r="BW3" s="7">
        <f t="shared" si="11"/>
        <v>-0.21239100000000022</v>
      </c>
      <c r="BX3" s="1">
        <f t="shared" ref="BX3:BX66" si="23">ABS(BW3)</f>
        <v>0.21239100000000022</v>
      </c>
      <c r="BY3" s="36">
        <f t="shared" ref="BY3:BY66" si="24">BW3^2</f>
        <v>4.5109936881000096E-2</v>
      </c>
      <c r="BZ3" s="30">
        <f t="shared" si="12"/>
        <v>4.9550076042992865E-2</v>
      </c>
      <c r="CA3" s="30">
        <f t="shared" si="13"/>
        <v>-4.9550076042992865E-2</v>
      </c>
    </row>
    <row r="4" spans="1:79" x14ac:dyDescent="0.15">
      <c r="A4" s="1">
        <v>1</v>
      </c>
      <c r="B4" s="1">
        <v>1</v>
      </c>
      <c r="C4" s="1">
        <v>3</v>
      </c>
      <c r="D4" s="1">
        <v>13</v>
      </c>
      <c r="E4" s="3">
        <v>43.733333333333334</v>
      </c>
      <c r="K4" s="1">
        <v>1</v>
      </c>
      <c r="L4" s="1">
        <v>1</v>
      </c>
      <c r="M4" s="1">
        <v>3</v>
      </c>
      <c r="N4" s="1">
        <v>13</v>
      </c>
      <c r="O4" s="1">
        <v>9.1</v>
      </c>
      <c r="R4" s="1">
        <v>1</v>
      </c>
      <c r="S4" s="1">
        <v>3</v>
      </c>
      <c r="T4" s="3">
        <v>43.733333333333334</v>
      </c>
      <c r="U4" s="9">
        <v>28.631750000000004</v>
      </c>
      <c r="V4" s="9">
        <v>27.564499999999995</v>
      </c>
      <c r="W4" s="9">
        <v>28.95505</v>
      </c>
      <c r="X4" s="9">
        <v>25.084999999999994</v>
      </c>
      <c r="Y4" s="33">
        <v>4.7039999999999997</v>
      </c>
      <c r="AA4" s="1">
        <v>28.579911812008501</v>
      </c>
      <c r="AB4" s="1">
        <v>27.6100167863096</v>
      </c>
      <c r="AC4" s="1">
        <v>29.0100281717217</v>
      </c>
      <c r="AD4" s="1">
        <v>25.039841881391901</v>
      </c>
      <c r="AE4" s="33">
        <v>4.5691699999999997</v>
      </c>
      <c r="AU4" s="7">
        <f t="shared" si="0"/>
        <v>5.1838187991503304E-2</v>
      </c>
      <c r="AV4" s="1">
        <f t="shared" si="14"/>
        <v>5.1838187991503304E-2</v>
      </c>
      <c r="AW4" s="28">
        <f t="shared" si="15"/>
        <v>2.6871977342424374E-3</v>
      </c>
      <c r="AX4" s="30">
        <f t="shared" si="1"/>
        <v>1.8137980387232095E-3</v>
      </c>
      <c r="AY4" s="30">
        <f t="shared" si="2"/>
        <v>1.8137980387232095E-3</v>
      </c>
      <c r="BB4" s="7">
        <f t="shared" si="3"/>
        <v>-4.5516786309605095E-2</v>
      </c>
      <c r="BC4" s="1">
        <f t="shared" si="16"/>
        <v>4.5516786309605095E-2</v>
      </c>
      <c r="BD4" s="28">
        <f t="shared" si="17"/>
        <v>2.0717778359542536E-3</v>
      </c>
      <c r="BE4" s="30">
        <f t="shared" si="4"/>
        <v>1.6485606170357184E-3</v>
      </c>
      <c r="BF4" s="30">
        <f t="shared" si="5"/>
        <v>-1.6485606170357184E-3</v>
      </c>
      <c r="BI4" s="7">
        <f t="shared" si="18"/>
        <v>25.039841881391901</v>
      </c>
      <c r="BJ4" s="1">
        <f t="shared" si="19"/>
        <v>25.039841881391901</v>
      </c>
      <c r="BK4" s="28">
        <f t="shared" si="20"/>
        <v>626.99368144510788</v>
      </c>
      <c r="BL4" s="30">
        <f t="shared" si="6"/>
        <v>0.86314434902204462</v>
      </c>
      <c r="BM4" s="30">
        <f t="shared" si="7"/>
        <v>0.86314434902204462</v>
      </c>
      <c r="BP4" s="7">
        <f t="shared" si="8"/>
        <v>4.5158118608092934E-2</v>
      </c>
      <c r="BQ4" s="1">
        <f t="shared" si="21"/>
        <v>4.5158118608092934E-2</v>
      </c>
      <c r="BR4" s="28">
        <f t="shared" si="22"/>
        <v>2.0392556762225894E-3</v>
      </c>
      <c r="BS4" s="30">
        <f t="shared" si="9"/>
        <v>1.8034506296803624E-3</v>
      </c>
      <c r="BT4" s="30">
        <f t="shared" si="10"/>
        <v>1.8034506296803624E-3</v>
      </c>
      <c r="BW4" s="7">
        <f t="shared" si="11"/>
        <v>0.13483000000000001</v>
      </c>
      <c r="BX4" s="1">
        <f t="shared" si="23"/>
        <v>0.13483000000000001</v>
      </c>
      <c r="BY4" s="36">
        <f t="shared" si="24"/>
        <v>1.8179128900000001E-2</v>
      </c>
      <c r="BZ4" s="30">
        <f t="shared" si="12"/>
        <v>2.9508641613247049E-2</v>
      </c>
      <c r="CA4" s="30">
        <f t="shared" si="13"/>
        <v>2.9508641613247049E-2</v>
      </c>
    </row>
    <row r="5" spans="1:79" x14ac:dyDescent="0.15">
      <c r="A5" s="1">
        <v>1</v>
      </c>
      <c r="B5" s="1">
        <v>1</v>
      </c>
      <c r="C5" s="1">
        <v>4</v>
      </c>
      <c r="D5" s="1">
        <v>14</v>
      </c>
      <c r="E5" s="3">
        <v>37.48571428571428</v>
      </c>
      <c r="K5" s="1">
        <v>1</v>
      </c>
      <c r="L5" s="1">
        <v>1</v>
      </c>
      <c r="M5" s="1">
        <v>4</v>
      </c>
      <c r="N5" s="1">
        <v>14</v>
      </c>
      <c r="O5" s="1">
        <v>9.1999999999999993</v>
      </c>
      <c r="R5" s="1">
        <v>1</v>
      </c>
      <c r="S5" s="1">
        <v>4</v>
      </c>
      <c r="T5" s="3">
        <v>37.48571428571428</v>
      </c>
      <c r="U5" s="9">
        <v>28.051351999999994</v>
      </c>
      <c r="V5" s="9">
        <v>28.623000000000001</v>
      </c>
      <c r="W5" s="9">
        <v>28.752050000000001</v>
      </c>
      <c r="X5" s="9">
        <v>26.679999999999996</v>
      </c>
      <c r="Y5" s="33">
        <v>4.032</v>
      </c>
      <c r="AA5" s="1">
        <v>28.100001523625298</v>
      </c>
      <c r="AB5" s="1">
        <v>28.5699999559091</v>
      </c>
      <c r="AC5" s="1">
        <v>28.800000260151698</v>
      </c>
      <c r="AD5" s="1">
        <v>26.730002447007401</v>
      </c>
      <c r="AE5" s="33">
        <v>4.3357840000000003</v>
      </c>
      <c r="AU5" s="7">
        <f t="shared" si="0"/>
        <v>-4.864952362530417E-2</v>
      </c>
      <c r="AV5" s="1">
        <f t="shared" si="14"/>
        <v>4.864952362530417E-2</v>
      </c>
      <c r="AW5" s="28">
        <f t="shared" si="15"/>
        <v>2.3667761489690286E-3</v>
      </c>
      <c r="AX5" s="30">
        <f t="shared" si="1"/>
        <v>1.7312996792687608E-3</v>
      </c>
      <c r="AY5" s="30">
        <f t="shared" si="2"/>
        <v>-1.7312996792687608E-3</v>
      </c>
      <c r="BB5" s="7">
        <f t="shared" si="3"/>
        <v>5.3000044090900644E-2</v>
      </c>
      <c r="BC5" s="1">
        <f t="shared" si="16"/>
        <v>5.3000044090900644E-2</v>
      </c>
      <c r="BD5" s="28">
        <f t="shared" si="17"/>
        <v>2.8090046736374123E-3</v>
      </c>
      <c r="BE5" s="30">
        <f t="shared" si="4"/>
        <v>1.8550943007593077E-3</v>
      </c>
      <c r="BF5" s="30">
        <f t="shared" si="5"/>
        <v>1.8550943007593077E-3</v>
      </c>
      <c r="BI5" s="7">
        <f t="shared" si="18"/>
        <v>26.730002447007401</v>
      </c>
      <c r="BJ5" s="1">
        <f t="shared" si="19"/>
        <v>26.730002447007401</v>
      </c>
      <c r="BK5" s="28">
        <f t="shared" si="20"/>
        <v>714.49303081702158</v>
      </c>
      <c r="BL5" s="30">
        <f t="shared" si="6"/>
        <v>0.92812507658173904</v>
      </c>
      <c r="BM5" s="30">
        <f t="shared" si="7"/>
        <v>0.92812507658173904</v>
      </c>
      <c r="BP5" s="7">
        <f t="shared" si="8"/>
        <v>-5.0002447007404527E-2</v>
      </c>
      <c r="BQ5" s="1">
        <f t="shared" si="21"/>
        <v>5.0002447007404527E-2</v>
      </c>
      <c r="BR5" s="28">
        <f t="shared" si="22"/>
        <v>2.5002447067282978E-3</v>
      </c>
      <c r="BS5" s="30">
        <f t="shared" si="9"/>
        <v>1.8706488002212147E-3</v>
      </c>
      <c r="BT5" s="30">
        <f t="shared" si="10"/>
        <v>-1.8706488002212147E-3</v>
      </c>
      <c r="BW5" s="7">
        <f t="shared" si="11"/>
        <v>-0.30378400000000028</v>
      </c>
      <c r="BX5" s="1">
        <f t="shared" si="23"/>
        <v>0.30378400000000028</v>
      </c>
      <c r="BY5" s="36">
        <f t="shared" si="24"/>
        <v>9.2284718656000173E-2</v>
      </c>
      <c r="BZ5" s="30">
        <f t="shared" si="12"/>
        <v>7.0064375900644557E-2</v>
      </c>
      <c r="CA5" s="30">
        <f t="shared" si="13"/>
        <v>-7.0064375900644557E-2</v>
      </c>
    </row>
    <row r="6" spans="1:79" x14ac:dyDescent="0.15">
      <c r="A6" s="1">
        <v>1</v>
      </c>
      <c r="B6" s="1">
        <v>2</v>
      </c>
      <c r="C6" s="1">
        <v>1</v>
      </c>
      <c r="D6" s="1">
        <v>21</v>
      </c>
      <c r="E6" s="3">
        <v>24.209523809523809</v>
      </c>
      <c r="K6" s="1">
        <v>1</v>
      </c>
      <c r="L6" s="1">
        <v>2</v>
      </c>
      <c r="M6" s="1">
        <v>1</v>
      </c>
      <c r="N6" s="1">
        <v>21</v>
      </c>
      <c r="O6" s="1">
        <v>10.199999999999999</v>
      </c>
      <c r="R6" s="1">
        <v>2</v>
      </c>
      <c r="S6" s="1">
        <v>1</v>
      </c>
      <c r="T6" s="3">
        <v>24.209523809523809</v>
      </c>
      <c r="U6" s="9">
        <v>33.254271000000003</v>
      </c>
      <c r="V6" s="9">
        <v>23.084000000000003</v>
      </c>
      <c r="W6" s="9">
        <v>27.119349999999997</v>
      </c>
      <c r="X6" s="9">
        <v>30.014999999999997</v>
      </c>
      <c r="Y6" s="33">
        <v>2.6040000000000001</v>
      </c>
      <c r="AA6" s="1">
        <v>33.1999990595505</v>
      </c>
      <c r="AB6" s="1">
        <v>23.130000627577999</v>
      </c>
      <c r="AC6" s="1">
        <v>27.170001608377699</v>
      </c>
      <c r="AD6" s="1">
        <v>29.969999262343201</v>
      </c>
      <c r="AE6" s="33">
        <v>3.9033159999999998</v>
      </c>
      <c r="AU6" s="7">
        <f t="shared" si="0"/>
        <v>5.427194044950312E-2</v>
      </c>
      <c r="AV6" s="1">
        <f t="shared" si="14"/>
        <v>5.427194044950312E-2</v>
      </c>
      <c r="AW6" s="28">
        <f t="shared" si="15"/>
        <v>2.9454435201544129E-3</v>
      </c>
      <c r="AX6" s="30">
        <f t="shared" si="1"/>
        <v>1.6346970477967813E-3</v>
      </c>
      <c r="AY6" s="30">
        <f t="shared" si="2"/>
        <v>1.6346970477967813E-3</v>
      </c>
      <c r="BB6" s="7">
        <f t="shared" si="3"/>
        <v>-4.6000627577996056E-2</v>
      </c>
      <c r="BC6" s="1">
        <f t="shared" si="16"/>
        <v>4.6000627577996056E-2</v>
      </c>
      <c r="BD6" s="28">
        <f t="shared" si="17"/>
        <v>2.1160577375694913E-3</v>
      </c>
      <c r="BE6" s="30">
        <f t="shared" si="4"/>
        <v>1.9887862658831625E-3</v>
      </c>
      <c r="BF6" s="30">
        <f t="shared" si="5"/>
        <v>-1.9887862658831625E-3</v>
      </c>
      <c r="BI6" s="7">
        <f t="shared" si="18"/>
        <v>29.969999262343201</v>
      </c>
      <c r="BJ6" s="1">
        <f t="shared" si="19"/>
        <v>29.969999262343201</v>
      </c>
      <c r="BK6" s="28">
        <f t="shared" si="20"/>
        <v>898.20085578485202</v>
      </c>
      <c r="BL6" s="30">
        <f t="shared" si="6"/>
        <v>1.1030547474499279</v>
      </c>
      <c r="BM6" s="30">
        <f t="shared" si="7"/>
        <v>1.1030547474499279</v>
      </c>
      <c r="BP6" s="7">
        <f t="shared" si="8"/>
        <v>4.5000737656796019E-2</v>
      </c>
      <c r="BQ6" s="1">
        <f t="shared" si="21"/>
        <v>4.5000737656796019E-2</v>
      </c>
      <c r="BR6" s="28">
        <f t="shared" si="22"/>
        <v>2.0250663896557793E-3</v>
      </c>
      <c r="BS6" s="30">
        <f t="shared" si="9"/>
        <v>1.501526151631865E-3</v>
      </c>
      <c r="BT6" s="30">
        <f t="shared" si="10"/>
        <v>1.501526151631865E-3</v>
      </c>
      <c r="BW6" s="7">
        <f t="shared" si="11"/>
        <v>-1.2993159999999997</v>
      </c>
      <c r="BX6" s="1">
        <f t="shared" si="23"/>
        <v>1.2993159999999997</v>
      </c>
      <c r="BY6" s="36">
        <f t="shared" si="24"/>
        <v>1.6882220678559992</v>
      </c>
      <c r="BZ6" s="30">
        <f t="shared" si="12"/>
        <v>0.33287491968367405</v>
      </c>
      <c r="CA6" s="30">
        <f t="shared" si="13"/>
        <v>-0.33287491968367405</v>
      </c>
    </row>
    <row r="7" spans="1:79" x14ac:dyDescent="0.15">
      <c r="A7" s="1">
        <v>1</v>
      </c>
      <c r="B7" s="1">
        <v>2</v>
      </c>
      <c r="C7" s="1">
        <v>2</v>
      </c>
      <c r="D7" s="1">
        <v>22</v>
      </c>
      <c r="E7" s="3">
        <v>43.733333333333334</v>
      </c>
      <c r="K7" s="1">
        <v>1</v>
      </c>
      <c r="L7" s="1">
        <v>2</v>
      </c>
      <c r="M7" s="1">
        <v>2</v>
      </c>
      <c r="N7" s="1">
        <v>22</v>
      </c>
      <c r="O7" s="1">
        <v>9.2999999999999989</v>
      </c>
      <c r="R7" s="1">
        <v>2</v>
      </c>
      <c r="S7" s="1">
        <v>2</v>
      </c>
      <c r="T7" s="3">
        <v>43.733333333333334</v>
      </c>
      <c r="U7" s="9">
        <v>26.536499999999997</v>
      </c>
      <c r="V7" s="9">
        <v>22.445999999999994</v>
      </c>
      <c r="W7" s="9">
        <v>27.300599999999999</v>
      </c>
      <c r="X7" s="9">
        <v>23.635000000000002</v>
      </c>
      <c r="Y7" s="33">
        <v>4.7039999999999997</v>
      </c>
      <c r="AA7" s="1">
        <v>26.489792507546799</v>
      </c>
      <c r="AB7" s="1">
        <v>22.500059960417399</v>
      </c>
      <c r="AC7" s="1">
        <v>27.350205697426301</v>
      </c>
      <c r="AD7" s="1">
        <v>23.589622996176001</v>
      </c>
      <c r="AE7" s="33">
        <v>4.5852909999999998</v>
      </c>
      <c r="AU7" s="7">
        <f t="shared" si="0"/>
        <v>4.670749245319783E-2</v>
      </c>
      <c r="AV7" s="1">
        <f t="shared" si="14"/>
        <v>4.670749245319783E-2</v>
      </c>
      <c r="AW7" s="28">
        <f t="shared" si="15"/>
        <v>2.1815898512655323E-3</v>
      </c>
      <c r="AX7" s="30">
        <f t="shared" si="1"/>
        <v>1.7632260592411631E-3</v>
      </c>
      <c r="AY7" s="30">
        <f t="shared" si="2"/>
        <v>1.7632260592411631E-3</v>
      </c>
      <c r="BB7" s="7">
        <f t="shared" si="3"/>
        <v>-5.4059960417404795E-2</v>
      </c>
      <c r="BC7" s="1">
        <f t="shared" si="16"/>
        <v>5.4059960417404795E-2</v>
      </c>
      <c r="BD7" s="28">
        <f t="shared" si="17"/>
        <v>2.9224793203313734E-3</v>
      </c>
      <c r="BE7" s="30">
        <f t="shared" si="4"/>
        <v>2.4026585045776884E-3</v>
      </c>
      <c r="BF7" s="30">
        <f t="shared" si="5"/>
        <v>-2.4026585045776884E-3</v>
      </c>
      <c r="BI7" s="7">
        <f t="shared" si="18"/>
        <v>23.589622996176001</v>
      </c>
      <c r="BJ7" s="1">
        <f t="shared" si="19"/>
        <v>23.589622996176001</v>
      </c>
      <c r="BK7" s="28">
        <f t="shared" si="20"/>
        <v>556.47031310171565</v>
      </c>
      <c r="BL7" s="30">
        <f t="shared" si="6"/>
        <v>0.86250258068062069</v>
      </c>
      <c r="BM7" s="30">
        <f t="shared" si="7"/>
        <v>0.86250258068062069</v>
      </c>
      <c r="BP7" s="7">
        <f t="shared" si="8"/>
        <v>4.5377003824000894E-2</v>
      </c>
      <c r="BQ7" s="1">
        <f t="shared" si="21"/>
        <v>4.5377003824000894E-2</v>
      </c>
      <c r="BR7" s="28">
        <f t="shared" si="22"/>
        <v>2.0590724760433917E-3</v>
      </c>
      <c r="BS7" s="30">
        <f t="shared" si="9"/>
        <v>1.923600213168169E-3</v>
      </c>
      <c r="BT7" s="30">
        <f t="shared" si="10"/>
        <v>1.923600213168169E-3</v>
      </c>
      <c r="BW7" s="7">
        <f t="shared" si="11"/>
        <v>0.11870899999999995</v>
      </c>
      <c r="BX7" s="1">
        <f t="shared" si="23"/>
        <v>0.11870899999999995</v>
      </c>
      <c r="BY7" s="36">
        <f t="shared" si="24"/>
        <v>1.4091826680999989E-2</v>
      </c>
      <c r="BZ7" s="30">
        <f t="shared" si="12"/>
        <v>2.5889087519199973E-2</v>
      </c>
      <c r="CA7" s="30">
        <f t="shared" si="13"/>
        <v>2.5889087519199973E-2</v>
      </c>
    </row>
    <row r="8" spans="1:79" x14ac:dyDescent="0.15">
      <c r="A8" s="1">
        <v>1</v>
      </c>
      <c r="B8" s="1">
        <v>2</v>
      </c>
      <c r="C8" s="1">
        <v>3</v>
      </c>
      <c r="D8" s="1">
        <v>23</v>
      </c>
      <c r="E8" s="3">
        <v>44.904761904761905</v>
      </c>
      <c r="K8" s="1">
        <v>1</v>
      </c>
      <c r="L8" s="1">
        <v>2</v>
      </c>
      <c r="M8" s="1">
        <v>3</v>
      </c>
      <c r="N8" s="1">
        <v>23</v>
      </c>
      <c r="O8" s="1">
        <v>11.299999999999999</v>
      </c>
      <c r="R8" s="1">
        <v>2</v>
      </c>
      <c r="S8" s="1">
        <v>3</v>
      </c>
      <c r="T8" s="3">
        <v>44.904761904761905</v>
      </c>
      <c r="U8" s="9">
        <v>21.057769999999998</v>
      </c>
      <c r="V8" s="9">
        <v>23.634999999999994</v>
      </c>
      <c r="W8" s="9">
        <v>27.468074999999999</v>
      </c>
      <c r="X8" s="9">
        <v>13.049999999999999</v>
      </c>
      <c r="Y8" s="33">
        <v>4.83</v>
      </c>
      <c r="AA8" s="1">
        <v>21.110077191478702</v>
      </c>
      <c r="AB8" s="1">
        <v>23.589992650173699</v>
      </c>
      <c r="AC8" s="1">
        <v>27.419972690216799</v>
      </c>
      <c r="AD8" s="1">
        <v>13.1001468354112</v>
      </c>
      <c r="AE8" s="33">
        <v>4.7917709999999998</v>
      </c>
      <c r="AU8" s="7">
        <f t="shared" si="0"/>
        <v>-5.2307191478703885E-2</v>
      </c>
      <c r="AV8" s="1">
        <f t="shared" si="14"/>
        <v>5.2307191478703885E-2</v>
      </c>
      <c r="AW8" s="28">
        <f t="shared" si="15"/>
        <v>2.7360422803897923E-3</v>
      </c>
      <c r="AX8" s="30">
        <f t="shared" si="1"/>
        <v>2.4778304221368844E-3</v>
      </c>
      <c r="AY8" s="30">
        <f t="shared" si="2"/>
        <v>-2.4778304221368844E-3</v>
      </c>
      <c r="BB8" s="7">
        <f t="shared" si="3"/>
        <v>4.500734982629595E-2</v>
      </c>
      <c r="BC8" s="1">
        <f t="shared" si="16"/>
        <v>4.500734982629595E-2</v>
      </c>
      <c r="BD8" s="28">
        <f t="shared" si="17"/>
        <v>2.0256615383865821E-3</v>
      </c>
      <c r="BE8" s="30">
        <f t="shared" si="4"/>
        <v>1.9079001207728036E-3</v>
      </c>
      <c r="BF8" s="30">
        <f t="shared" si="5"/>
        <v>1.9079001207728036E-3</v>
      </c>
      <c r="BI8" s="7">
        <f t="shared" si="18"/>
        <v>13.1001468354112</v>
      </c>
      <c r="BJ8" s="1">
        <f t="shared" si="19"/>
        <v>13.1001468354112</v>
      </c>
      <c r="BK8" s="28">
        <f t="shared" si="20"/>
        <v>171.61384710933407</v>
      </c>
      <c r="BL8" s="30">
        <f t="shared" si="6"/>
        <v>0.4777592955110862</v>
      </c>
      <c r="BM8" s="30">
        <f t="shared" si="7"/>
        <v>0.4777592955110862</v>
      </c>
      <c r="BP8" s="7">
        <f t="shared" si="8"/>
        <v>-5.0146835411201351E-2</v>
      </c>
      <c r="BQ8" s="1">
        <f t="shared" si="21"/>
        <v>5.0146835411201351E-2</v>
      </c>
      <c r="BR8" s="28">
        <f t="shared" si="22"/>
        <v>2.5147051017581179E-3</v>
      </c>
      <c r="BS8" s="30">
        <f t="shared" si="9"/>
        <v>3.8279597962710388E-3</v>
      </c>
      <c r="BT8" s="30">
        <f t="shared" si="10"/>
        <v>-3.8279597962710388E-3</v>
      </c>
      <c r="BW8" s="7">
        <f t="shared" si="11"/>
        <v>3.8229000000000291E-2</v>
      </c>
      <c r="BX8" s="1">
        <f t="shared" si="23"/>
        <v>3.8229000000000291E-2</v>
      </c>
      <c r="BY8" s="36">
        <f t="shared" si="24"/>
        <v>1.4614564410000222E-3</v>
      </c>
      <c r="BZ8" s="30">
        <f t="shared" si="12"/>
        <v>7.9780523735379447E-3</v>
      </c>
      <c r="CA8" s="30">
        <f t="shared" si="13"/>
        <v>7.9780523735379447E-3</v>
      </c>
    </row>
    <row r="9" spans="1:79" x14ac:dyDescent="0.15">
      <c r="A9" s="1">
        <v>1</v>
      </c>
      <c r="B9" s="1">
        <v>2</v>
      </c>
      <c r="C9" s="1">
        <v>4</v>
      </c>
      <c r="D9" s="1">
        <v>24</v>
      </c>
      <c r="E9" s="3">
        <v>47.638095238095232</v>
      </c>
      <c r="K9" s="1">
        <v>1</v>
      </c>
      <c r="L9" s="1">
        <v>2</v>
      </c>
      <c r="M9" s="1">
        <v>4</v>
      </c>
      <c r="N9" s="1">
        <v>24</v>
      </c>
      <c r="O9" s="1">
        <v>9.1</v>
      </c>
      <c r="R9" s="1">
        <v>2</v>
      </c>
      <c r="S9" s="1">
        <v>4</v>
      </c>
      <c r="T9" s="3">
        <v>47.638095238095232</v>
      </c>
      <c r="U9" s="9">
        <v>26.603121000000002</v>
      </c>
      <c r="V9" s="9">
        <v>23.170999999999996</v>
      </c>
      <c r="W9" s="9">
        <v>27.41225</v>
      </c>
      <c r="X9" s="9">
        <v>22.764999999999997</v>
      </c>
      <c r="Y9" s="33">
        <v>5.1239999999999997</v>
      </c>
      <c r="AA9" s="1">
        <v>26.650013477715401</v>
      </c>
      <c r="AB9" s="1">
        <v>23.119997487403399</v>
      </c>
      <c r="AC9" s="1">
        <v>27.460038113560199</v>
      </c>
      <c r="AD9" s="1">
        <v>22.820016402220901</v>
      </c>
      <c r="AE9" s="33">
        <v>4.7200730000000002</v>
      </c>
      <c r="AU9" s="7">
        <f t="shared" si="0"/>
        <v>-4.6892477715399394E-2</v>
      </c>
      <c r="AV9" s="1">
        <f t="shared" si="14"/>
        <v>4.6892477715399394E-2</v>
      </c>
      <c r="AW9" s="28">
        <f t="shared" si="15"/>
        <v>2.1989044662892288E-3</v>
      </c>
      <c r="AX9" s="30">
        <f t="shared" si="1"/>
        <v>1.7595667542386285E-3</v>
      </c>
      <c r="AY9" s="30">
        <f t="shared" si="2"/>
        <v>-1.7595667542386285E-3</v>
      </c>
      <c r="BB9" s="7">
        <f t="shared" si="3"/>
        <v>5.1002512596596716E-2</v>
      </c>
      <c r="BC9" s="1">
        <f t="shared" si="16"/>
        <v>5.1002512596596716E-2</v>
      </c>
      <c r="BD9" s="28">
        <f t="shared" si="17"/>
        <v>2.6012562911660068E-3</v>
      </c>
      <c r="BE9" s="30">
        <f t="shared" si="4"/>
        <v>2.2059912690035846E-3</v>
      </c>
      <c r="BF9" s="30">
        <f t="shared" si="5"/>
        <v>2.2059912690035846E-3</v>
      </c>
      <c r="BI9" s="7">
        <f t="shared" si="18"/>
        <v>22.820016402220901</v>
      </c>
      <c r="BJ9" s="1">
        <f t="shared" si="19"/>
        <v>22.820016402220901</v>
      </c>
      <c r="BK9" s="28">
        <f t="shared" si="20"/>
        <v>520.75314859763091</v>
      </c>
      <c r="BL9" s="30">
        <f t="shared" si="6"/>
        <v>0.83102639216483887</v>
      </c>
      <c r="BM9" s="30">
        <f t="shared" si="7"/>
        <v>0.83102639216483887</v>
      </c>
      <c r="BP9" s="7">
        <f t="shared" si="8"/>
        <v>-5.5016402220903871E-2</v>
      </c>
      <c r="BQ9" s="1">
        <f t="shared" si="21"/>
        <v>5.5016402220903871E-2</v>
      </c>
      <c r="BR9" s="28">
        <f t="shared" si="22"/>
        <v>3.0268045133322766E-3</v>
      </c>
      <c r="BS9" s="30">
        <f t="shared" si="9"/>
        <v>2.4108835528947972E-3</v>
      </c>
      <c r="BT9" s="30">
        <f t="shared" si="10"/>
        <v>-2.4108835528947972E-3</v>
      </c>
      <c r="BW9" s="7">
        <f t="shared" si="11"/>
        <v>0.40392699999999948</v>
      </c>
      <c r="BX9" s="1">
        <f t="shared" si="23"/>
        <v>0.40392699999999948</v>
      </c>
      <c r="BY9" s="36">
        <f t="shared" si="24"/>
        <v>0.16315702132899959</v>
      </c>
      <c r="BZ9" s="30">
        <f t="shared" si="12"/>
        <v>8.557643070350808E-2</v>
      </c>
      <c r="CA9" s="30">
        <f t="shared" si="13"/>
        <v>8.557643070350808E-2</v>
      </c>
    </row>
    <row r="10" spans="1:79" x14ac:dyDescent="0.15">
      <c r="A10" s="1">
        <v>1</v>
      </c>
      <c r="B10" s="1">
        <v>3</v>
      </c>
      <c r="C10" s="1">
        <v>1</v>
      </c>
      <c r="D10" s="1">
        <v>31</v>
      </c>
      <c r="E10" s="3">
        <v>28.114285714285714</v>
      </c>
      <c r="K10" s="1">
        <v>1</v>
      </c>
      <c r="L10" s="1">
        <v>3</v>
      </c>
      <c r="M10" s="1">
        <v>1</v>
      </c>
      <c r="N10" s="1">
        <v>31</v>
      </c>
      <c r="O10" s="1">
        <v>12.6</v>
      </c>
      <c r="R10" s="1">
        <v>3</v>
      </c>
      <c r="S10" s="1">
        <v>1</v>
      </c>
      <c r="T10" s="3">
        <v>28.114285714285714</v>
      </c>
      <c r="U10" s="9">
        <v>21.473658999999998</v>
      </c>
      <c r="V10" s="9">
        <v>27.622499999999995</v>
      </c>
      <c r="W10" s="9">
        <v>29.327699999999997</v>
      </c>
      <c r="X10" s="9">
        <v>14.935</v>
      </c>
      <c r="Y10" s="33">
        <v>3.024</v>
      </c>
      <c r="AA10" s="1">
        <v>21.520004549819401</v>
      </c>
      <c r="AB10" s="1">
        <v>27.569997945096102</v>
      </c>
      <c r="AC10" s="1">
        <v>29.2799975431282</v>
      </c>
      <c r="AD10" s="1">
        <v>14.990008155878799</v>
      </c>
      <c r="AE10" s="33">
        <v>4.2476710000000004</v>
      </c>
      <c r="AU10" s="7">
        <f t="shared" si="0"/>
        <v>-4.6345549819402976E-2</v>
      </c>
      <c r="AV10" s="1">
        <f t="shared" si="14"/>
        <v>4.6345549819402976E-2</v>
      </c>
      <c r="AW10" s="28">
        <f t="shared" si="15"/>
        <v>2.147909988062763E-3</v>
      </c>
      <c r="AX10" s="30">
        <f t="shared" si="1"/>
        <v>2.1536031608223763E-3</v>
      </c>
      <c r="AY10" s="30">
        <f t="shared" si="2"/>
        <v>-2.1536031608223763E-3</v>
      </c>
      <c r="BB10" s="7">
        <f t="shared" si="3"/>
        <v>5.250205490389348E-2</v>
      </c>
      <c r="BC10" s="1">
        <f t="shared" si="16"/>
        <v>5.250205490389348E-2</v>
      </c>
      <c r="BD10" s="28">
        <f t="shared" si="17"/>
        <v>2.7564657691314456E-3</v>
      </c>
      <c r="BE10" s="30">
        <f t="shared" si="4"/>
        <v>1.9043184191905992E-3</v>
      </c>
      <c r="BF10" s="30">
        <f t="shared" si="5"/>
        <v>1.9043184191905992E-3</v>
      </c>
      <c r="BI10" s="7">
        <f t="shared" si="18"/>
        <v>14.990008155878799</v>
      </c>
      <c r="BJ10" s="1">
        <f t="shared" si="19"/>
        <v>14.990008155878799</v>
      </c>
      <c r="BK10" s="28">
        <f t="shared" si="20"/>
        <v>224.70034451331293</v>
      </c>
      <c r="BL10" s="30">
        <f t="shared" si="6"/>
        <v>0.51195387341816367</v>
      </c>
      <c r="BM10" s="30">
        <f t="shared" si="7"/>
        <v>0.51195387341816367</v>
      </c>
      <c r="BP10" s="7">
        <f t="shared" si="8"/>
        <v>-5.5008155878798703E-2</v>
      </c>
      <c r="BQ10" s="1">
        <f t="shared" si="21"/>
        <v>5.5008155878798703E-2</v>
      </c>
      <c r="BR10" s="28">
        <f t="shared" si="22"/>
        <v>3.0258972131862166E-3</v>
      </c>
      <c r="BS10" s="30">
        <f t="shared" si="9"/>
        <v>3.669654833191371E-3</v>
      </c>
      <c r="BT10" s="30">
        <f t="shared" si="10"/>
        <v>-3.669654833191371E-3</v>
      </c>
      <c r="BW10" s="7">
        <f t="shared" si="11"/>
        <v>-1.2236710000000004</v>
      </c>
      <c r="BX10" s="1">
        <f t="shared" si="23"/>
        <v>1.2236710000000004</v>
      </c>
      <c r="BY10" s="36">
        <f t="shared" si="24"/>
        <v>1.497370716241001</v>
      </c>
      <c r="BZ10" s="30">
        <f t="shared" si="12"/>
        <v>0.2880804563253605</v>
      </c>
      <c r="CA10" s="30">
        <f t="shared" si="13"/>
        <v>-0.2880804563253605</v>
      </c>
    </row>
    <row r="11" spans="1:79" x14ac:dyDescent="0.15">
      <c r="A11" s="1">
        <v>1</v>
      </c>
      <c r="B11" s="1">
        <v>3</v>
      </c>
      <c r="C11" s="1">
        <v>2</v>
      </c>
      <c r="D11" s="1">
        <v>32</v>
      </c>
      <c r="E11" s="3">
        <v>39.242857142857133</v>
      </c>
      <c r="K11" s="1">
        <v>1</v>
      </c>
      <c r="L11" s="1">
        <v>3</v>
      </c>
      <c r="M11" s="1">
        <v>2</v>
      </c>
      <c r="N11" s="1">
        <v>32</v>
      </c>
      <c r="O11" s="1">
        <v>12.2</v>
      </c>
      <c r="R11" s="1">
        <v>3</v>
      </c>
      <c r="S11" s="1">
        <v>2</v>
      </c>
      <c r="T11" s="3">
        <v>39.242857142857133</v>
      </c>
      <c r="U11" s="9">
        <v>27.367618999999998</v>
      </c>
      <c r="V11" s="9">
        <v>28.492499999999996</v>
      </c>
      <c r="W11" s="9">
        <v>29.304500000000001</v>
      </c>
      <c r="X11" s="9">
        <v>25.084999999999994</v>
      </c>
      <c r="Y11" s="33">
        <v>4.2210000000000001</v>
      </c>
      <c r="AA11" s="1">
        <v>27.420008694853099</v>
      </c>
      <c r="AB11" s="1">
        <v>28.439997485360301</v>
      </c>
      <c r="AC11" s="1">
        <v>29.249993060668999</v>
      </c>
      <c r="AD11" s="1">
        <v>25.140014344961099</v>
      </c>
      <c r="AE11" s="33">
        <v>4.645505</v>
      </c>
      <c r="AU11" s="7">
        <f t="shared" si="0"/>
        <v>-5.2389694853101076E-2</v>
      </c>
      <c r="AV11" s="1">
        <f t="shared" si="14"/>
        <v>5.2389694853101076E-2</v>
      </c>
      <c r="AW11" s="28">
        <f t="shared" si="15"/>
        <v>2.7446801268010456E-3</v>
      </c>
      <c r="AX11" s="30">
        <f t="shared" si="1"/>
        <v>1.910637426710041E-3</v>
      </c>
      <c r="AY11" s="30">
        <f t="shared" si="2"/>
        <v>-1.910637426710041E-3</v>
      </c>
      <c r="BB11" s="7">
        <f t="shared" si="3"/>
        <v>5.2502514639694908E-2</v>
      </c>
      <c r="BC11" s="1">
        <f t="shared" si="16"/>
        <v>5.2502514639694908E-2</v>
      </c>
      <c r="BD11" s="28">
        <f t="shared" si="17"/>
        <v>2.7565140434913783E-3</v>
      </c>
      <c r="BE11" s="30">
        <f t="shared" si="4"/>
        <v>1.8460801435274726E-3</v>
      </c>
      <c r="BF11" s="30">
        <f t="shared" si="5"/>
        <v>1.8460801435274726E-3</v>
      </c>
      <c r="BI11" s="7">
        <f t="shared" si="18"/>
        <v>25.140014344961099</v>
      </c>
      <c r="BJ11" s="1">
        <f t="shared" si="19"/>
        <v>25.140014344961099</v>
      </c>
      <c r="BK11" s="28">
        <f t="shared" si="20"/>
        <v>632.02032126484983</v>
      </c>
      <c r="BL11" s="30">
        <f t="shared" si="6"/>
        <v>0.85948787381989566</v>
      </c>
      <c r="BM11" s="30">
        <f t="shared" si="7"/>
        <v>0.85948787381989566</v>
      </c>
      <c r="BP11" s="7">
        <f t="shared" si="8"/>
        <v>-5.5014344961104911E-2</v>
      </c>
      <c r="BQ11" s="1">
        <f t="shared" si="21"/>
        <v>5.5014344961104911E-2</v>
      </c>
      <c r="BR11" s="28">
        <f t="shared" si="22"/>
        <v>3.0265781514994491E-3</v>
      </c>
      <c r="BS11" s="30">
        <f t="shared" si="9"/>
        <v>2.1883179622024214E-3</v>
      </c>
      <c r="BT11" s="30">
        <f t="shared" si="10"/>
        <v>-2.1883179622024214E-3</v>
      </c>
      <c r="BW11" s="7">
        <f t="shared" si="11"/>
        <v>-0.42450499999999991</v>
      </c>
      <c r="BX11" s="1">
        <f t="shared" si="23"/>
        <v>0.42450499999999991</v>
      </c>
      <c r="BY11" s="36">
        <f t="shared" si="24"/>
        <v>0.18020449502499991</v>
      </c>
      <c r="BZ11" s="30">
        <f t="shared" si="12"/>
        <v>9.1379731589999347E-2</v>
      </c>
      <c r="CA11" s="30">
        <f t="shared" si="13"/>
        <v>-9.1379731589999347E-2</v>
      </c>
    </row>
    <row r="12" spans="1:79" x14ac:dyDescent="0.15">
      <c r="A12" s="1">
        <v>1</v>
      </c>
      <c r="B12" s="1">
        <v>3</v>
      </c>
      <c r="C12" s="1">
        <v>3</v>
      </c>
      <c r="D12" s="1">
        <v>33</v>
      </c>
      <c r="E12" s="3">
        <v>24.209523809523809</v>
      </c>
      <c r="K12" s="1">
        <v>1</v>
      </c>
      <c r="L12" s="1">
        <v>3</v>
      </c>
      <c r="M12" s="1">
        <v>3</v>
      </c>
      <c r="N12" s="1">
        <v>33</v>
      </c>
      <c r="O12" s="1">
        <v>12.1</v>
      </c>
      <c r="R12" s="1">
        <v>3</v>
      </c>
      <c r="S12" s="1">
        <v>3</v>
      </c>
      <c r="T12" s="3">
        <v>24.209523809523809</v>
      </c>
      <c r="U12" s="9">
        <v>27.248249999999999</v>
      </c>
      <c r="V12" s="9">
        <v>28.086499999999994</v>
      </c>
      <c r="W12" s="9">
        <v>29.372649999999997</v>
      </c>
      <c r="X12" s="9">
        <v>21.75</v>
      </c>
      <c r="Y12" s="33">
        <v>2.6040000000000001</v>
      </c>
      <c r="AA12" s="1">
        <v>27.300000434566901</v>
      </c>
      <c r="AB12" s="1">
        <v>28.039999564523601</v>
      </c>
      <c r="AC12" s="1">
        <v>29.420001409234398</v>
      </c>
      <c r="AD12" s="1">
        <v>21.800000723149299</v>
      </c>
      <c r="AE12" s="33">
        <v>4.0564650000000002</v>
      </c>
      <c r="AU12" s="7">
        <f t="shared" si="0"/>
        <v>-5.175043456690176E-2</v>
      </c>
      <c r="AV12" s="1">
        <f t="shared" si="14"/>
        <v>5.175043456690176E-2</v>
      </c>
      <c r="AW12" s="28">
        <f t="shared" si="15"/>
        <v>2.6781074778631803E-3</v>
      </c>
      <c r="AX12" s="30">
        <f t="shared" si="1"/>
        <v>1.8956202836310596E-3</v>
      </c>
      <c r="AY12" s="30">
        <f t="shared" si="2"/>
        <v>-1.8956202836310596E-3</v>
      </c>
      <c r="BB12" s="7">
        <f t="shared" si="3"/>
        <v>4.650043547639271E-2</v>
      </c>
      <c r="BC12" s="1">
        <f t="shared" si="16"/>
        <v>4.650043547639271E-2</v>
      </c>
      <c r="BD12" s="28">
        <f t="shared" si="17"/>
        <v>2.1622904994941616E-3</v>
      </c>
      <c r="BE12" s="30">
        <f t="shared" si="4"/>
        <v>1.6583607774097607E-3</v>
      </c>
      <c r="BF12" s="30">
        <f t="shared" si="5"/>
        <v>1.6583607774097607E-3</v>
      </c>
      <c r="BI12" s="7">
        <f t="shared" si="18"/>
        <v>21.800000723149299</v>
      </c>
      <c r="BJ12" s="1">
        <f t="shared" si="19"/>
        <v>21.800000723149299</v>
      </c>
      <c r="BK12" s="28">
        <f t="shared" si="20"/>
        <v>475.24003152930999</v>
      </c>
      <c r="BL12" s="30">
        <f t="shared" si="6"/>
        <v>0.74099251118005316</v>
      </c>
      <c r="BM12" s="30">
        <f t="shared" si="7"/>
        <v>0.74099251118005316</v>
      </c>
      <c r="BP12" s="7">
        <f t="shared" si="8"/>
        <v>-5.0000723149299375E-2</v>
      </c>
      <c r="BQ12" s="1">
        <f t="shared" si="21"/>
        <v>5.0000723149299375E-2</v>
      </c>
      <c r="BR12" s="28">
        <f t="shared" si="22"/>
        <v>2.5000723154528825E-3</v>
      </c>
      <c r="BS12" s="30">
        <f t="shared" si="9"/>
        <v>2.2936110775539512E-3</v>
      </c>
      <c r="BT12" s="30">
        <f t="shared" si="10"/>
        <v>-2.2936110775539512E-3</v>
      </c>
      <c r="BW12" s="7">
        <f t="shared" si="11"/>
        <v>-1.4524650000000001</v>
      </c>
      <c r="BX12" s="1">
        <f t="shared" si="23"/>
        <v>1.4524650000000001</v>
      </c>
      <c r="BY12" s="36">
        <f t="shared" si="24"/>
        <v>2.1096545762250005</v>
      </c>
      <c r="BZ12" s="30">
        <f t="shared" si="12"/>
        <v>0.35806176067092899</v>
      </c>
      <c r="CA12" s="30">
        <f t="shared" si="13"/>
        <v>-0.35806176067092899</v>
      </c>
    </row>
    <row r="13" spans="1:79" x14ac:dyDescent="0.15">
      <c r="A13" s="1">
        <v>1</v>
      </c>
      <c r="B13" s="1">
        <v>3</v>
      </c>
      <c r="C13" s="1">
        <v>4</v>
      </c>
      <c r="D13" s="1">
        <v>34</v>
      </c>
      <c r="E13" s="3">
        <v>33.971428571428568</v>
      </c>
      <c r="K13" s="1">
        <v>1</v>
      </c>
      <c r="L13" s="1">
        <v>3</v>
      </c>
      <c r="M13" s="1">
        <v>4</v>
      </c>
      <c r="N13" s="1">
        <v>34</v>
      </c>
      <c r="O13" s="1">
        <v>9.7999999999999989</v>
      </c>
      <c r="R13" s="1">
        <v>3</v>
      </c>
      <c r="S13" s="1">
        <v>4</v>
      </c>
      <c r="T13" s="3">
        <v>33.971428571428568</v>
      </c>
      <c r="U13" s="9">
        <v>29.747999999999998</v>
      </c>
      <c r="V13" s="9">
        <v>27.570300000000003</v>
      </c>
      <c r="W13" s="9">
        <v>29.3248</v>
      </c>
      <c r="X13" s="9">
        <v>31.464999999999996</v>
      </c>
      <c r="Y13" s="33">
        <v>3.6539999999999999</v>
      </c>
      <c r="AA13" s="1">
        <v>29.699982134970799</v>
      </c>
      <c r="AB13" s="1">
        <v>27.519999500537601</v>
      </c>
      <c r="AC13" s="1">
        <v>29.2699907175924</v>
      </c>
      <c r="AD13" s="1">
        <v>31.419963704475499</v>
      </c>
      <c r="AE13" s="33">
        <v>4.2483339999999998</v>
      </c>
      <c r="AU13" s="7">
        <f t="shared" si="0"/>
        <v>4.8017865029198248E-2</v>
      </c>
      <c r="AV13" s="1">
        <f t="shared" si="14"/>
        <v>4.8017865029198248E-2</v>
      </c>
      <c r="AW13" s="28">
        <f t="shared" si="15"/>
        <v>2.3057153619623003E-3</v>
      </c>
      <c r="AX13" s="30">
        <f t="shared" si="1"/>
        <v>1.6167641048059323E-3</v>
      </c>
      <c r="AY13" s="30">
        <f t="shared" si="2"/>
        <v>1.6167641048059323E-3</v>
      </c>
      <c r="BB13" s="7">
        <f t="shared" si="3"/>
        <v>5.0300499462402115E-2</v>
      </c>
      <c r="BC13" s="1">
        <f t="shared" si="16"/>
        <v>5.0300499462402115E-2</v>
      </c>
      <c r="BD13" s="28">
        <f t="shared" si="17"/>
        <v>2.5301402461671155E-3</v>
      </c>
      <c r="BE13" s="30">
        <f t="shared" si="4"/>
        <v>1.8277798101493242E-3</v>
      </c>
      <c r="BF13" s="30">
        <f t="shared" si="5"/>
        <v>1.8277798101493242E-3</v>
      </c>
      <c r="BI13" s="7">
        <f t="shared" si="18"/>
        <v>31.419963704475499</v>
      </c>
      <c r="BJ13" s="1">
        <f t="shared" si="19"/>
        <v>31.419963704475499</v>
      </c>
      <c r="BK13" s="28">
        <f t="shared" si="20"/>
        <v>987.21411919055777</v>
      </c>
      <c r="BL13" s="30">
        <f t="shared" si="6"/>
        <v>1.07345314891374</v>
      </c>
      <c r="BM13" s="30">
        <f t="shared" si="7"/>
        <v>1.07345314891374</v>
      </c>
      <c r="BP13" s="7">
        <f t="shared" si="8"/>
        <v>4.503629552449695E-2</v>
      </c>
      <c r="BQ13" s="1">
        <f t="shared" si="21"/>
        <v>4.503629552449695E-2</v>
      </c>
      <c r="BR13" s="28">
        <f t="shared" si="22"/>
        <v>2.0282679145698238E-3</v>
      </c>
      <c r="BS13" s="30">
        <f t="shared" si="9"/>
        <v>1.4333656126433373E-3</v>
      </c>
      <c r="BT13" s="30">
        <f t="shared" si="10"/>
        <v>1.4333656126433373E-3</v>
      </c>
      <c r="BW13" s="7">
        <f t="shared" si="11"/>
        <v>-0.59433399999999992</v>
      </c>
      <c r="BX13" s="1">
        <f t="shared" si="23"/>
        <v>0.59433399999999992</v>
      </c>
      <c r="BY13" s="36">
        <f t="shared" si="24"/>
        <v>0.3532329035559999</v>
      </c>
      <c r="BZ13" s="30">
        <f t="shared" si="12"/>
        <v>0.13989813418624805</v>
      </c>
      <c r="CA13" s="30">
        <f t="shared" si="13"/>
        <v>-0.13989813418624805</v>
      </c>
    </row>
    <row r="14" spans="1:79" x14ac:dyDescent="0.15">
      <c r="A14" s="1">
        <v>1</v>
      </c>
      <c r="B14" s="1">
        <v>4</v>
      </c>
      <c r="C14" s="1">
        <v>1</v>
      </c>
      <c r="D14" s="1">
        <v>41</v>
      </c>
      <c r="E14" s="3">
        <v>43.733333333333334</v>
      </c>
      <c r="K14" s="1">
        <v>1</v>
      </c>
      <c r="L14" s="1">
        <v>4</v>
      </c>
      <c r="M14" s="1">
        <v>1</v>
      </c>
      <c r="N14" s="1">
        <v>41</v>
      </c>
      <c r="O14" s="1">
        <v>9.1999999999999993</v>
      </c>
      <c r="R14" s="1">
        <v>4</v>
      </c>
      <c r="S14" s="1">
        <v>1</v>
      </c>
      <c r="T14" s="3">
        <v>43.733333333333334</v>
      </c>
      <c r="U14" s="9">
        <v>27.8125</v>
      </c>
      <c r="V14" s="9">
        <v>31.421500000000002</v>
      </c>
      <c r="W14" s="9">
        <v>29.127600000000001</v>
      </c>
      <c r="X14" s="9">
        <v>27.55</v>
      </c>
      <c r="Y14" s="33">
        <v>4.7039999999999997</v>
      </c>
      <c r="AA14" s="1">
        <v>27.8603320003247</v>
      </c>
      <c r="AB14" s="1">
        <v>31.369961395253501</v>
      </c>
      <c r="AC14" s="1">
        <v>29.0797920376984</v>
      </c>
      <c r="AD14" s="1">
        <v>27.600616377630601</v>
      </c>
      <c r="AE14" s="33">
        <v>4.5772300000000001</v>
      </c>
      <c r="AU14" s="7">
        <f t="shared" si="0"/>
        <v>-4.7832000324699919E-2</v>
      </c>
      <c r="AV14" s="1">
        <f t="shared" si="14"/>
        <v>4.7832000324699919E-2</v>
      </c>
      <c r="AW14" s="28">
        <f t="shared" si="15"/>
        <v>2.2879002550620932E-3</v>
      </c>
      <c r="AX14" s="30">
        <f t="shared" si="1"/>
        <v>1.7168496170161382E-3</v>
      </c>
      <c r="AY14" s="30">
        <f t="shared" si="2"/>
        <v>-1.7168496170161382E-3</v>
      </c>
      <c r="BB14" s="7">
        <f t="shared" si="3"/>
        <v>5.1538604746500738E-2</v>
      </c>
      <c r="BC14" s="1">
        <f t="shared" si="16"/>
        <v>5.1538604746500738E-2</v>
      </c>
      <c r="BD14" s="28">
        <f t="shared" si="17"/>
        <v>2.6562277792160282E-3</v>
      </c>
      <c r="BE14" s="30">
        <f t="shared" si="4"/>
        <v>1.6429285359050171E-3</v>
      </c>
      <c r="BF14" s="30">
        <f t="shared" si="5"/>
        <v>1.6429285359050171E-3</v>
      </c>
      <c r="BI14" s="7">
        <f t="shared" si="18"/>
        <v>27.600616377630601</v>
      </c>
      <c r="BJ14" s="1">
        <f t="shared" si="19"/>
        <v>27.600616377630601</v>
      </c>
      <c r="BK14" s="28">
        <f t="shared" si="20"/>
        <v>761.7940244251306</v>
      </c>
      <c r="BL14" s="30">
        <f t="shared" si="6"/>
        <v>0.94913389827030992</v>
      </c>
      <c r="BM14" s="30">
        <f t="shared" si="7"/>
        <v>0.94913389827030992</v>
      </c>
      <c r="BP14" s="7">
        <f t="shared" si="8"/>
        <v>-5.061637763060034E-2</v>
      </c>
      <c r="BQ14" s="1">
        <f t="shared" si="21"/>
        <v>5.061637763060034E-2</v>
      </c>
      <c r="BR14" s="28">
        <f t="shared" si="22"/>
        <v>2.5620176844435385E-3</v>
      </c>
      <c r="BS14" s="30">
        <f t="shared" si="9"/>
        <v>1.8338857704505202E-3</v>
      </c>
      <c r="BT14" s="30">
        <f t="shared" si="10"/>
        <v>-1.8338857704505202E-3</v>
      </c>
      <c r="BW14" s="7">
        <f t="shared" si="11"/>
        <v>0.12676999999999961</v>
      </c>
      <c r="BX14" s="1">
        <f t="shared" si="23"/>
        <v>0.12676999999999961</v>
      </c>
      <c r="BY14" s="36">
        <f t="shared" si="24"/>
        <v>1.6070632899999899E-2</v>
      </c>
      <c r="BZ14" s="30">
        <f t="shared" si="12"/>
        <v>2.769578981174195E-2</v>
      </c>
      <c r="CA14" s="30">
        <f t="shared" si="13"/>
        <v>2.769578981174195E-2</v>
      </c>
    </row>
    <row r="15" spans="1:79" x14ac:dyDescent="0.15">
      <c r="A15" s="1">
        <v>1</v>
      </c>
      <c r="B15" s="1">
        <v>4</v>
      </c>
      <c r="C15" s="1">
        <v>2</v>
      </c>
      <c r="D15" s="1">
        <v>42</v>
      </c>
      <c r="E15" s="3">
        <v>44.904761904761905</v>
      </c>
      <c r="K15" s="1">
        <v>1</v>
      </c>
      <c r="L15" s="1">
        <v>4</v>
      </c>
      <c r="M15" s="1">
        <v>2</v>
      </c>
      <c r="N15" s="1">
        <v>42</v>
      </c>
      <c r="O15" s="1">
        <v>10.199999999999999</v>
      </c>
      <c r="R15" s="1">
        <v>4</v>
      </c>
      <c r="S15" s="1">
        <v>2</v>
      </c>
      <c r="T15" s="3">
        <v>44.904761904761905</v>
      </c>
      <c r="U15" s="9">
        <v>27.9285</v>
      </c>
      <c r="V15" s="9">
        <v>32.494499999999995</v>
      </c>
      <c r="W15" s="9">
        <v>29.503150000000002</v>
      </c>
      <c r="X15" s="9">
        <v>27.55</v>
      </c>
      <c r="Y15" s="33">
        <v>4.83</v>
      </c>
      <c r="AA15" s="1">
        <v>27.8799475026442</v>
      </c>
      <c r="AB15" s="1">
        <v>32.439989080298801</v>
      </c>
      <c r="AC15" s="1">
        <v>29.449961997348201</v>
      </c>
      <c r="AD15" s="1">
        <v>27.499905297462298</v>
      </c>
      <c r="AE15" s="33">
        <v>4.703106</v>
      </c>
      <c r="AU15" s="7">
        <f t="shared" si="0"/>
        <v>4.8552497355800028E-2</v>
      </c>
      <c r="AV15" s="1">
        <f t="shared" si="14"/>
        <v>4.8552497355800028E-2</v>
      </c>
      <c r="AW15" s="28">
        <f t="shared" si="15"/>
        <v>2.3573449994849687E-3</v>
      </c>
      <c r="AX15" s="30">
        <f t="shared" si="1"/>
        <v>1.7414845329674741E-3</v>
      </c>
      <c r="AY15" s="30">
        <f t="shared" si="2"/>
        <v>1.7414845329674741E-3</v>
      </c>
      <c r="BB15" s="7">
        <f t="shared" si="3"/>
        <v>5.4510919701193927E-2</v>
      </c>
      <c r="BC15" s="1">
        <f t="shared" si="16"/>
        <v>5.4510919701193927E-2</v>
      </c>
      <c r="BD15" s="28">
        <f t="shared" si="17"/>
        <v>2.9714403666700122E-3</v>
      </c>
      <c r="BE15" s="30">
        <f t="shared" si="4"/>
        <v>1.680361838786779E-3</v>
      </c>
      <c r="BF15" s="30">
        <f t="shared" si="5"/>
        <v>1.680361838786779E-3</v>
      </c>
      <c r="BI15" s="7">
        <f t="shared" si="18"/>
        <v>27.499905297462298</v>
      </c>
      <c r="BJ15" s="1">
        <f t="shared" si="19"/>
        <v>27.499905297462298</v>
      </c>
      <c r="BK15" s="28">
        <f t="shared" si="20"/>
        <v>756.24479136939499</v>
      </c>
      <c r="BL15" s="30">
        <f t="shared" si="6"/>
        <v>0.93378406735935704</v>
      </c>
      <c r="BM15" s="30">
        <f t="shared" si="7"/>
        <v>0.93378406735935704</v>
      </c>
      <c r="BP15" s="7">
        <f t="shared" si="8"/>
        <v>5.0094702537702318E-2</v>
      </c>
      <c r="BQ15" s="1">
        <f t="shared" si="21"/>
        <v>5.0094702537702318E-2</v>
      </c>
      <c r="BR15" s="28">
        <f t="shared" si="22"/>
        <v>2.509479222340879E-3</v>
      </c>
      <c r="BS15" s="30">
        <f t="shared" si="9"/>
        <v>1.8216318200312157E-3</v>
      </c>
      <c r="BT15" s="30">
        <f t="shared" si="10"/>
        <v>1.8216318200312157E-3</v>
      </c>
      <c r="BW15" s="7">
        <f t="shared" si="11"/>
        <v>0.12689400000000006</v>
      </c>
      <c r="BX15" s="1">
        <f t="shared" si="23"/>
        <v>0.12689400000000006</v>
      </c>
      <c r="BY15" s="36">
        <f t="shared" si="24"/>
        <v>1.6102087236000016E-2</v>
      </c>
      <c r="BZ15" s="30">
        <f t="shared" si="12"/>
        <v>2.698089305237859E-2</v>
      </c>
      <c r="CA15" s="30">
        <f t="shared" si="13"/>
        <v>2.698089305237859E-2</v>
      </c>
    </row>
    <row r="16" spans="1:79" x14ac:dyDescent="0.15">
      <c r="A16" s="1">
        <v>1</v>
      </c>
      <c r="B16" s="1">
        <v>4</v>
      </c>
      <c r="C16" s="1">
        <v>3</v>
      </c>
      <c r="D16" s="1">
        <v>43</v>
      </c>
      <c r="E16" s="3">
        <v>47.638095238095232</v>
      </c>
      <c r="K16" s="1">
        <v>1</v>
      </c>
      <c r="L16" s="1">
        <v>4</v>
      </c>
      <c r="M16" s="1">
        <v>3</v>
      </c>
      <c r="N16" s="1">
        <v>43</v>
      </c>
      <c r="O16" s="1">
        <v>11.299999999999999</v>
      </c>
      <c r="R16" s="1">
        <v>4</v>
      </c>
      <c r="S16" s="1">
        <v>3</v>
      </c>
      <c r="T16" s="3">
        <v>47.638095238095232</v>
      </c>
      <c r="U16" s="9">
        <v>27.451749999999997</v>
      </c>
      <c r="V16" s="9">
        <v>34.045999999999992</v>
      </c>
      <c r="W16" s="9">
        <v>29.542300000000001</v>
      </c>
      <c r="X16" s="9">
        <v>21.895</v>
      </c>
      <c r="Y16" s="33">
        <v>5.1239999999999997</v>
      </c>
      <c r="AA16" s="1">
        <v>27.500024191686599</v>
      </c>
      <c r="AB16" s="1">
        <v>33.9999828091251</v>
      </c>
      <c r="AC16" s="1">
        <v>29.590028573157401</v>
      </c>
      <c r="AD16" s="1">
        <v>21.950045158983901</v>
      </c>
      <c r="AE16" s="33">
        <v>4.8974039999999999</v>
      </c>
      <c r="AU16" s="7">
        <f t="shared" si="0"/>
        <v>-4.8274191686601853E-2</v>
      </c>
      <c r="AV16" s="1">
        <f t="shared" si="14"/>
        <v>4.8274191686601853E-2</v>
      </c>
      <c r="AW16" s="28">
        <f t="shared" si="15"/>
        <v>2.3303975829947793E-3</v>
      </c>
      <c r="AX16" s="30">
        <f t="shared" si="1"/>
        <v>1.7554236079979665E-3</v>
      </c>
      <c r="AY16" s="30">
        <f t="shared" si="2"/>
        <v>-1.7554236079979665E-3</v>
      </c>
      <c r="BB16" s="7">
        <f t="shared" si="3"/>
        <v>4.6017190874891867E-2</v>
      </c>
      <c r="BC16" s="1">
        <f t="shared" si="16"/>
        <v>4.6017190874891867E-2</v>
      </c>
      <c r="BD16" s="28">
        <f t="shared" si="17"/>
        <v>2.1175818560162313E-3</v>
      </c>
      <c r="BE16" s="30">
        <f t="shared" si="4"/>
        <v>1.3534474747599438E-3</v>
      </c>
      <c r="BF16" s="30">
        <f t="shared" si="5"/>
        <v>1.3534474747599438E-3</v>
      </c>
      <c r="BI16" s="7">
        <f t="shared" si="18"/>
        <v>21.950045158983901</v>
      </c>
      <c r="BJ16" s="1">
        <f t="shared" si="19"/>
        <v>21.950045158983901</v>
      </c>
      <c r="BK16" s="28">
        <f t="shared" si="20"/>
        <v>481.80448248143256</v>
      </c>
      <c r="BL16" s="30">
        <f t="shared" si="6"/>
        <v>0.74180547358091731</v>
      </c>
      <c r="BM16" s="30">
        <f t="shared" si="7"/>
        <v>0.74180547358091731</v>
      </c>
      <c r="BP16" s="7">
        <f t="shared" si="8"/>
        <v>-5.5045158983901388E-2</v>
      </c>
      <c r="BQ16" s="1">
        <f t="shared" si="21"/>
        <v>5.5045158983901388E-2</v>
      </c>
      <c r="BR16" s="28">
        <f t="shared" si="22"/>
        <v>3.0299695275629798E-3</v>
      </c>
      <c r="BS16" s="30">
        <f t="shared" si="9"/>
        <v>2.507746958387101E-3</v>
      </c>
      <c r="BT16" s="30">
        <f t="shared" si="10"/>
        <v>-2.507746958387101E-3</v>
      </c>
      <c r="BW16" s="7">
        <f t="shared" si="11"/>
        <v>0.2265959999999998</v>
      </c>
      <c r="BX16" s="1">
        <f t="shared" si="23"/>
        <v>0.2265959999999998</v>
      </c>
      <c r="BY16" s="36">
        <f t="shared" si="24"/>
        <v>5.134574721599991E-2</v>
      </c>
      <c r="BZ16" s="30">
        <f t="shared" si="12"/>
        <v>4.6268594545191659E-2</v>
      </c>
      <c r="CA16" s="30">
        <f t="shared" si="13"/>
        <v>4.6268594545191659E-2</v>
      </c>
    </row>
    <row r="17" spans="1:79" x14ac:dyDescent="0.15">
      <c r="A17" s="1">
        <v>1</v>
      </c>
      <c r="B17" s="1">
        <v>4</v>
      </c>
      <c r="C17" s="1">
        <v>4</v>
      </c>
      <c r="D17" s="1">
        <v>44</v>
      </c>
      <c r="E17" s="3">
        <v>43.733333333333334</v>
      </c>
      <c r="K17" s="1">
        <v>1</v>
      </c>
      <c r="L17" s="1">
        <v>4</v>
      </c>
      <c r="M17" s="1">
        <v>4</v>
      </c>
      <c r="N17" s="1">
        <v>44</v>
      </c>
      <c r="O17" s="1">
        <v>12.6</v>
      </c>
      <c r="R17" s="1">
        <v>4</v>
      </c>
      <c r="S17" s="1">
        <v>4</v>
      </c>
      <c r="T17" s="3">
        <v>43.733333333333334</v>
      </c>
      <c r="U17" s="9">
        <v>33.366749999999996</v>
      </c>
      <c r="V17" s="9">
        <v>32.436499999999995</v>
      </c>
      <c r="W17" s="9">
        <v>29.339300000000001</v>
      </c>
      <c r="X17" s="9">
        <v>36.25</v>
      </c>
      <c r="Y17" s="33">
        <v>4.7039999999999997</v>
      </c>
      <c r="AA17" s="1">
        <v>33.4200127777438</v>
      </c>
      <c r="AB17" s="1">
        <v>32.490017475847601</v>
      </c>
      <c r="AC17" s="1">
        <v>29.390012312848</v>
      </c>
      <c r="AD17" s="1">
        <v>36.300046917489098</v>
      </c>
      <c r="AE17" s="33">
        <v>4.851286</v>
      </c>
      <c r="AU17" s="7">
        <f t="shared" si="0"/>
        <v>-5.3262777743803724E-2</v>
      </c>
      <c r="AV17" s="1">
        <f t="shared" si="14"/>
        <v>5.3262777743803724E-2</v>
      </c>
      <c r="AW17" s="28">
        <f t="shared" si="15"/>
        <v>2.8369234929858335E-3</v>
      </c>
      <c r="AX17" s="30">
        <f t="shared" si="1"/>
        <v>1.5937389999824984E-3</v>
      </c>
      <c r="AY17" s="30">
        <f t="shared" si="2"/>
        <v>-1.5937389999824984E-3</v>
      </c>
      <c r="BB17" s="7">
        <f t="shared" si="3"/>
        <v>-5.3517475847606022E-2</v>
      </c>
      <c r="BC17" s="1">
        <f t="shared" si="16"/>
        <v>5.3517475847606022E-2</v>
      </c>
      <c r="BD17" s="28">
        <f t="shared" si="17"/>
        <v>2.8641202210990938E-3</v>
      </c>
      <c r="BE17" s="30">
        <f t="shared" si="4"/>
        <v>1.6471975088160477E-3</v>
      </c>
      <c r="BF17" s="30">
        <f t="shared" si="5"/>
        <v>-1.6471975088160477E-3</v>
      </c>
      <c r="BI17" s="7">
        <f t="shared" si="18"/>
        <v>36.300046917489098</v>
      </c>
      <c r="BJ17" s="1">
        <f t="shared" si="19"/>
        <v>36.300046917489098</v>
      </c>
      <c r="BK17" s="28">
        <f t="shared" si="20"/>
        <v>1317.6934062119099</v>
      </c>
      <c r="BL17" s="30">
        <f t="shared" si="6"/>
        <v>1.2351150632767969</v>
      </c>
      <c r="BM17" s="30">
        <f t="shared" si="7"/>
        <v>1.2351150632767969</v>
      </c>
      <c r="BP17" s="7">
        <f t="shared" si="8"/>
        <v>-5.0046917489098064E-2</v>
      </c>
      <c r="BQ17" s="1">
        <f t="shared" si="21"/>
        <v>5.0046917489098064E-2</v>
      </c>
      <c r="BR17" s="28">
        <f t="shared" si="22"/>
        <v>2.5046939501605896E-3</v>
      </c>
      <c r="BS17" s="30">
        <f t="shared" si="9"/>
        <v>1.3787011791708131E-3</v>
      </c>
      <c r="BT17" s="30">
        <f t="shared" si="10"/>
        <v>-1.3787011791708131E-3</v>
      </c>
      <c r="BW17" s="7">
        <f t="shared" si="11"/>
        <v>-0.14728600000000025</v>
      </c>
      <c r="BX17" s="1">
        <f t="shared" si="23"/>
        <v>0.14728600000000025</v>
      </c>
      <c r="BY17" s="36">
        <f t="shared" si="24"/>
        <v>2.1693165796000075E-2</v>
      </c>
      <c r="BZ17" s="30">
        <f t="shared" si="12"/>
        <v>3.0360197275526583E-2</v>
      </c>
      <c r="CA17" s="30">
        <f t="shared" si="13"/>
        <v>-3.0360197275526583E-2</v>
      </c>
    </row>
    <row r="18" spans="1:79" x14ac:dyDescent="0.15">
      <c r="A18" s="1">
        <v>1</v>
      </c>
      <c r="B18" s="1">
        <v>5</v>
      </c>
      <c r="C18" s="1">
        <v>1</v>
      </c>
      <c r="D18" s="1">
        <v>51</v>
      </c>
      <c r="E18" s="3">
        <v>43.733333333333334</v>
      </c>
      <c r="K18" s="1">
        <v>1</v>
      </c>
      <c r="L18" s="1">
        <v>5</v>
      </c>
      <c r="M18" s="1">
        <v>1</v>
      </c>
      <c r="N18" s="1">
        <v>51</v>
      </c>
      <c r="O18" s="1">
        <v>12.2</v>
      </c>
      <c r="R18" s="1">
        <v>5</v>
      </c>
      <c r="S18" s="1">
        <v>1</v>
      </c>
      <c r="T18" s="3">
        <v>43.733333333333334</v>
      </c>
      <c r="U18" s="9">
        <v>44.005499</v>
      </c>
      <c r="V18" s="9">
        <v>23.881499999999999</v>
      </c>
      <c r="W18" s="9">
        <v>26.991024999999997</v>
      </c>
      <c r="X18" s="9">
        <v>55.534999999999997</v>
      </c>
      <c r="Y18" s="33">
        <v>4.7039999999999997</v>
      </c>
      <c r="AA18" s="1">
        <v>43.959387529223697</v>
      </c>
      <c r="AB18" s="1">
        <v>23.9300264595221</v>
      </c>
      <c r="AC18" s="1">
        <v>27.040311440864802</v>
      </c>
      <c r="AD18" s="1">
        <v>55.488828812488997</v>
      </c>
      <c r="AE18" s="33">
        <v>4.8190439999999999</v>
      </c>
      <c r="AU18" s="7">
        <f t="shared" si="0"/>
        <v>4.6111470776303065E-2</v>
      </c>
      <c r="AV18" s="1">
        <f t="shared" si="14"/>
        <v>4.6111470776303065E-2</v>
      </c>
      <c r="AW18" s="28">
        <f t="shared" si="15"/>
        <v>2.1262677371538517E-3</v>
      </c>
      <c r="AX18" s="30">
        <f t="shared" si="1"/>
        <v>1.0489561699568422E-3</v>
      </c>
      <c r="AY18" s="30">
        <f t="shared" si="2"/>
        <v>1.0489561699568422E-3</v>
      </c>
      <c r="BB18" s="7">
        <f t="shared" si="3"/>
        <v>-4.8526459522101106E-2</v>
      </c>
      <c r="BC18" s="1">
        <f t="shared" si="16"/>
        <v>4.8526459522101106E-2</v>
      </c>
      <c r="BD18" s="28">
        <f t="shared" si="17"/>
        <v>2.3548172737501171E-3</v>
      </c>
      <c r="BE18" s="30">
        <f t="shared" si="4"/>
        <v>2.0278481348185778E-3</v>
      </c>
      <c r="BF18" s="30">
        <f t="shared" si="5"/>
        <v>-2.0278481348185778E-3</v>
      </c>
      <c r="BI18" s="7">
        <f t="shared" si="18"/>
        <v>55.488828812488997</v>
      </c>
      <c r="BJ18" s="1">
        <f t="shared" si="19"/>
        <v>55.488828812488997</v>
      </c>
      <c r="BK18" s="28">
        <f t="shared" si="20"/>
        <v>3079.0101229817092</v>
      </c>
      <c r="BL18" s="30">
        <f t="shared" si="6"/>
        <v>2.0520780218763028</v>
      </c>
      <c r="BM18" s="30">
        <f t="shared" si="7"/>
        <v>2.0520780218763028</v>
      </c>
      <c r="BP18" s="7">
        <f t="shared" si="8"/>
        <v>4.61711875109998E-2</v>
      </c>
      <c r="BQ18" s="1">
        <f t="shared" si="21"/>
        <v>4.61711875109998E-2</v>
      </c>
      <c r="BR18" s="28">
        <f t="shared" si="22"/>
        <v>2.1317785561759039E-3</v>
      </c>
      <c r="BS18" s="30">
        <f t="shared" si="9"/>
        <v>8.3208077191580495E-4</v>
      </c>
      <c r="BT18" s="30">
        <f t="shared" si="10"/>
        <v>8.3208077191580495E-4</v>
      </c>
      <c r="BW18" s="7">
        <f t="shared" si="11"/>
        <v>-0.11504400000000015</v>
      </c>
      <c r="BX18" s="1">
        <f t="shared" si="23"/>
        <v>0.11504400000000015</v>
      </c>
      <c r="BY18" s="36">
        <f t="shared" si="24"/>
        <v>1.3235121936000033E-2</v>
      </c>
      <c r="BZ18" s="30">
        <f t="shared" si="12"/>
        <v>2.3872784726597256E-2</v>
      </c>
      <c r="CA18" s="30">
        <f t="shared" si="13"/>
        <v>-2.3872784726597256E-2</v>
      </c>
    </row>
    <row r="19" spans="1:79" x14ac:dyDescent="0.15">
      <c r="A19" s="1">
        <v>1</v>
      </c>
      <c r="B19" s="1">
        <v>5</v>
      </c>
      <c r="C19" s="1">
        <v>2</v>
      </c>
      <c r="D19" s="1">
        <v>52</v>
      </c>
      <c r="E19" s="3">
        <v>47.638095238095232</v>
      </c>
      <c r="K19" s="1">
        <v>1</v>
      </c>
      <c r="L19" s="1">
        <v>5</v>
      </c>
      <c r="M19" s="1">
        <v>2</v>
      </c>
      <c r="N19" s="1">
        <v>52</v>
      </c>
      <c r="O19" s="1">
        <v>12.1</v>
      </c>
      <c r="R19" s="1">
        <v>5</v>
      </c>
      <c r="S19" s="1">
        <v>2</v>
      </c>
      <c r="T19" s="3">
        <v>47.638095238095232</v>
      </c>
      <c r="U19" s="9">
        <v>27.162500000000001</v>
      </c>
      <c r="V19" s="9">
        <v>23.218849999999996</v>
      </c>
      <c r="W19" s="9">
        <v>27.3064</v>
      </c>
      <c r="X19" s="9">
        <v>24.65</v>
      </c>
      <c r="Y19" s="33">
        <v>5.1239999999999997</v>
      </c>
      <c r="AA19" s="1">
        <v>27.210012558896999</v>
      </c>
      <c r="AB19" s="1">
        <v>23.270034399106599</v>
      </c>
      <c r="AC19" s="1">
        <v>27.360093106274299</v>
      </c>
      <c r="AD19" s="1">
        <v>24.700011891468101</v>
      </c>
      <c r="AE19" s="33">
        <v>4.9618880000000001</v>
      </c>
      <c r="AU19" s="7">
        <f t="shared" si="0"/>
        <v>-4.7512558896997348E-2</v>
      </c>
      <c r="AV19" s="1">
        <f t="shared" si="14"/>
        <v>4.7512558896997348E-2</v>
      </c>
      <c r="AW19" s="28">
        <f t="shared" si="15"/>
        <v>2.257443252940642E-3</v>
      </c>
      <c r="AX19" s="30">
        <f t="shared" si="1"/>
        <v>1.7461424831816889E-3</v>
      </c>
      <c r="AY19" s="30">
        <f t="shared" si="2"/>
        <v>-1.7461424831816889E-3</v>
      </c>
      <c r="BB19" s="7">
        <f t="shared" si="3"/>
        <v>-5.1184399106602996E-2</v>
      </c>
      <c r="BC19" s="1">
        <f t="shared" si="16"/>
        <v>5.1184399106602996E-2</v>
      </c>
      <c r="BD19" s="28">
        <f t="shared" si="17"/>
        <v>2.6198427119040217E-3</v>
      </c>
      <c r="BE19" s="30">
        <f t="shared" si="4"/>
        <v>2.1995841617048965E-3</v>
      </c>
      <c r="BF19" s="30">
        <f t="shared" si="5"/>
        <v>-2.1995841617048965E-3</v>
      </c>
      <c r="BI19" s="7">
        <f t="shared" si="18"/>
        <v>24.700011891468101</v>
      </c>
      <c r="BJ19" s="1">
        <f t="shared" si="19"/>
        <v>24.700011891468101</v>
      </c>
      <c r="BK19" s="28">
        <f t="shared" si="20"/>
        <v>610.09058743866558</v>
      </c>
      <c r="BL19" s="30">
        <f t="shared" si="6"/>
        <v>0.90277514025724648</v>
      </c>
      <c r="BM19" s="30">
        <f t="shared" si="7"/>
        <v>0.90277514025724648</v>
      </c>
      <c r="BP19" s="7">
        <f t="shared" si="8"/>
        <v>-5.0011891468102476E-2</v>
      </c>
      <c r="BQ19" s="1">
        <f t="shared" si="21"/>
        <v>5.0011891468102476E-2</v>
      </c>
      <c r="BR19" s="28">
        <f t="shared" si="22"/>
        <v>2.5011892882172613E-3</v>
      </c>
      <c r="BS19" s="30">
        <f t="shared" si="9"/>
        <v>2.0247719591332514E-3</v>
      </c>
      <c r="BT19" s="30">
        <f t="shared" si="10"/>
        <v>-2.0247719591332514E-3</v>
      </c>
      <c r="BW19" s="7">
        <f t="shared" si="11"/>
        <v>0.16211199999999959</v>
      </c>
      <c r="BX19" s="1">
        <f t="shared" si="23"/>
        <v>0.16211199999999959</v>
      </c>
      <c r="BY19" s="36">
        <f t="shared" si="24"/>
        <v>2.6280300543999865E-2</v>
      </c>
      <c r="BZ19" s="30">
        <f t="shared" si="12"/>
        <v>3.267143474419406E-2</v>
      </c>
      <c r="CA19" s="30">
        <f t="shared" si="13"/>
        <v>3.267143474419406E-2</v>
      </c>
    </row>
    <row r="20" spans="1:79" x14ac:dyDescent="0.15">
      <c r="A20" s="1">
        <v>1</v>
      </c>
      <c r="B20" s="1">
        <v>5</v>
      </c>
      <c r="C20" s="1">
        <v>3</v>
      </c>
      <c r="D20" s="1">
        <v>53</v>
      </c>
      <c r="E20" s="3">
        <v>52.519047619047612</v>
      </c>
      <c r="K20" s="1">
        <v>1</v>
      </c>
      <c r="L20" s="1">
        <v>5</v>
      </c>
      <c r="M20" s="1">
        <v>3</v>
      </c>
      <c r="N20" s="1">
        <v>53</v>
      </c>
      <c r="O20" s="1">
        <v>9.1999999999999993</v>
      </c>
      <c r="R20" s="1">
        <v>5</v>
      </c>
      <c r="S20" s="1">
        <v>3</v>
      </c>
      <c r="T20" s="3">
        <v>52.519047619047612</v>
      </c>
      <c r="U20" s="9">
        <v>30.898250000000001</v>
      </c>
      <c r="V20" s="9">
        <v>23.721999999999998</v>
      </c>
      <c r="W20" s="9">
        <v>27.453575000000001</v>
      </c>
      <c r="X20" s="9">
        <v>30.45</v>
      </c>
      <c r="Y20" s="33">
        <v>5.649</v>
      </c>
      <c r="AA20" s="1">
        <v>30.950001215661899</v>
      </c>
      <c r="AB20" s="1">
        <v>23.770000327234001</v>
      </c>
      <c r="AC20" s="1">
        <v>27.399998871559699</v>
      </c>
      <c r="AD20" s="1">
        <v>30.5000017907509</v>
      </c>
      <c r="AE20" s="33">
        <v>4.9167639999999997</v>
      </c>
      <c r="AU20" s="7">
        <f t="shared" si="0"/>
        <v>-5.1751215661898442E-2</v>
      </c>
      <c r="AV20" s="1">
        <f t="shared" si="14"/>
        <v>5.1751215661898442E-2</v>
      </c>
      <c r="AW20" s="28">
        <f t="shared" si="15"/>
        <v>2.6781883224843224E-3</v>
      </c>
      <c r="AX20" s="30">
        <f t="shared" si="1"/>
        <v>1.6720909088594905E-3</v>
      </c>
      <c r="AY20" s="30">
        <f t="shared" si="2"/>
        <v>-1.6720909088594905E-3</v>
      </c>
      <c r="BB20" s="7">
        <f t="shared" si="3"/>
        <v>-4.8000327234003493E-2</v>
      </c>
      <c r="BC20" s="1">
        <f t="shared" si="16"/>
        <v>4.8000327234003493E-2</v>
      </c>
      <c r="BD20" s="28">
        <f t="shared" si="17"/>
        <v>2.3040314145714173E-3</v>
      </c>
      <c r="BE20" s="30">
        <f t="shared" si="4"/>
        <v>2.0193658634075863E-3</v>
      </c>
      <c r="BF20" s="30">
        <f t="shared" si="5"/>
        <v>-2.0193658634075863E-3</v>
      </c>
      <c r="BI20" s="7">
        <f t="shared" si="18"/>
        <v>30.5000017907509</v>
      </c>
      <c r="BJ20" s="1">
        <f t="shared" si="19"/>
        <v>30.5000017907509</v>
      </c>
      <c r="BK20" s="28">
        <f t="shared" si="20"/>
        <v>930.25010923580817</v>
      </c>
      <c r="BL20" s="30">
        <f t="shared" si="6"/>
        <v>1.1131387973307145</v>
      </c>
      <c r="BM20" s="30">
        <f t="shared" si="7"/>
        <v>1.1131387973307145</v>
      </c>
      <c r="BP20" s="7">
        <f t="shared" si="8"/>
        <v>-5.0001790750901165E-2</v>
      </c>
      <c r="BQ20" s="1">
        <f t="shared" si="21"/>
        <v>5.0001790750901165E-2</v>
      </c>
      <c r="BR20" s="28">
        <f t="shared" si="22"/>
        <v>2.5001790782969054E-3</v>
      </c>
      <c r="BS20" s="30">
        <f t="shared" si="9"/>
        <v>1.6394028791848847E-3</v>
      </c>
      <c r="BT20" s="30">
        <f t="shared" si="10"/>
        <v>-1.6394028791848847E-3</v>
      </c>
      <c r="BW20" s="7">
        <f t="shared" si="11"/>
        <v>0.73223600000000033</v>
      </c>
      <c r="BX20" s="1">
        <f t="shared" si="23"/>
        <v>0.73223600000000033</v>
      </c>
      <c r="BY20" s="36">
        <f t="shared" si="24"/>
        <v>0.53616955969600044</v>
      </c>
      <c r="BZ20" s="30">
        <f t="shared" si="12"/>
        <v>0.1489264076941664</v>
      </c>
      <c r="CA20" s="30">
        <f t="shared" si="13"/>
        <v>0.1489264076941664</v>
      </c>
    </row>
    <row r="21" spans="1:79" x14ac:dyDescent="0.15">
      <c r="A21" s="1">
        <v>1</v>
      </c>
      <c r="B21" s="1">
        <v>5</v>
      </c>
      <c r="C21" s="1">
        <v>4</v>
      </c>
      <c r="D21" s="1">
        <v>54</v>
      </c>
      <c r="E21" s="3">
        <v>33.971428571428568</v>
      </c>
      <c r="K21" s="1">
        <v>1</v>
      </c>
      <c r="L21" s="1">
        <v>5</v>
      </c>
      <c r="M21" s="1">
        <v>4</v>
      </c>
      <c r="N21" s="1">
        <v>54</v>
      </c>
      <c r="O21" s="1">
        <v>10.199999999999999</v>
      </c>
      <c r="R21" s="1">
        <v>5</v>
      </c>
      <c r="S21" s="1">
        <v>4</v>
      </c>
      <c r="T21" s="3">
        <v>33.971428571428568</v>
      </c>
      <c r="U21" s="9">
        <v>25.318249999999999</v>
      </c>
      <c r="V21" s="9">
        <v>23.223199999999999</v>
      </c>
      <c r="W21" s="9">
        <v>27.262899999999998</v>
      </c>
      <c r="X21" s="9">
        <v>23.2</v>
      </c>
      <c r="Y21" s="33">
        <v>3.6539999999999999</v>
      </c>
      <c r="AA21" s="1">
        <v>25.370045643941801</v>
      </c>
      <c r="AB21" s="1">
        <v>23.1699993210106</v>
      </c>
      <c r="AC21" s="1">
        <v>27.310016046546799</v>
      </c>
      <c r="AD21" s="1">
        <v>23.2500887084359</v>
      </c>
      <c r="AE21" s="33">
        <v>4.2805759999999999</v>
      </c>
      <c r="AU21" s="7">
        <f t="shared" si="0"/>
        <v>-5.1795643941801472E-2</v>
      </c>
      <c r="AV21" s="1">
        <f t="shared" si="14"/>
        <v>5.1795643941801472E-2</v>
      </c>
      <c r="AW21" s="28">
        <f t="shared" si="15"/>
        <v>2.6827887313458755E-3</v>
      </c>
      <c r="AX21" s="30">
        <f t="shared" si="1"/>
        <v>2.0416062575815638E-3</v>
      </c>
      <c r="AY21" s="30">
        <f t="shared" si="2"/>
        <v>-2.0416062575815638E-3</v>
      </c>
      <c r="BB21" s="7">
        <f t="shared" si="3"/>
        <v>5.3200678989398398E-2</v>
      </c>
      <c r="BC21" s="1">
        <f t="shared" si="16"/>
        <v>5.3200678989398398E-2</v>
      </c>
      <c r="BD21" s="28">
        <f t="shared" si="17"/>
        <v>2.8303122449330163E-3</v>
      </c>
      <c r="BE21" s="30">
        <f t="shared" si="4"/>
        <v>2.296101879517792E-3</v>
      </c>
      <c r="BF21" s="30">
        <f t="shared" si="5"/>
        <v>2.296101879517792E-3</v>
      </c>
      <c r="BI21" s="7">
        <f t="shared" si="18"/>
        <v>23.2500887084359</v>
      </c>
      <c r="BJ21" s="1">
        <f t="shared" si="19"/>
        <v>23.2500887084359</v>
      </c>
      <c r="BK21" s="28">
        <f t="shared" si="20"/>
        <v>540.56662495013859</v>
      </c>
      <c r="BL21" s="30">
        <f t="shared" si="6"/>
        <v>0.85133925475579297</v>
      </c>
      <c r="BM21" s="30">
        <f t="shared" si="7"/>
        <v>0.85133925475579297</v>
      </c>
      <c r="BP21" s="7">
        <f t="shared" si="8"/>
        <v>-5.0088708435900742E-2</v>
      </c>
      <c r="BQ21" s="1">
        <f t="shared" si="21"/>
        <v>5.0088708435900742E-2</v>
      </c>
      <c r="BR21" s="28">
        <f t="shared" si="22"/>
        <v>2.508878712776674E-3</v>
      </c>
      <c r="BS21" s="30">
        <f t="shared" si="9"/>
        <v>2.1543448312834569E-3</v>
      </c>
      <c r="BT21" s="30">
        <f t="shared" si="10"/>
        <v>-2.1543448312834569E-3</v>
      </c>
      <c r="BW21" s="7">
        <f t="shared" si="11"/>
        <v>-0.62657600000000002</v>
      </c>
      <c r="BX21" s="1">
        <f t="shared" si="23"/>
        <v>0.62657600000000002</v>
      </c>
      <c r="BY21" s="36">
        <f t="shared" si="24"/>
        <v>0.39259748377600001</v>
      </c>
      <c r="BZ21" s="30">
        <f t="shared" si="12"/>
        <v>0.14637656240655464</v>
      </c>
      <c r="CA21" s="30">
        <f t="shared" si="13"/>
        <v>-0.14637656240655464</v>
      </c>
    </row>
    <row r="22" spans="1:79" x14ac:dyDescent="0.15">
      <c r="A22" s="1">
        <v>1</v>
      </c>
      <c r="B22" s="1">
        <v>6</v>
      </c>
      <c r="C22" s="1">
        <v>1</v>
      </c>
      <c r="D22" s="1">
        <v>61</v>
      </c>
      <c r="E22" s="3">
        <v>33.971428571428568</v>
      </c>
      <c r="K22" s="1">
        <v>1</v>
      </c>
      <c r="L22" s="1">
        <v>6</v>
      </c>
      <c r="M22" s="1">
        <v>1</v>
      </c>
      <c r="N22" s="1">
        <v>61</v>
      </c>
      <c r="O22" s="1">
        <v>9.2999999999999989</v>
      </c>
      <c r="R22" s="1">
        <v>6</v>
      </c>
      <c r="S22" s="1">
        <v>1</v>
      </c>
      <c r="T22" s="3">
        <v>33.971428571428568</v>
      </c>
      <c r="U22" s="9">
        <v>26.119999999999997</v>
      </c>
      <c r="V22" s="9">
        <v>28.550499999999996</v>
      </c>
      <c r="W22" s="9">
        <v>28.636775</v>
      </c>
      <c r="X22" s="9">
        <v>22.764999999999997</v>
      </c>
      <c r="Y22" s="33">
        <v>3.6539999999999999</v>
      </c>
      <c r="AA22" s="1">
        <v>26.1700274576203</v>
      </c>
      <c r="AB22" s="1">
        <v>28.499992153622301</v>
      </c>
      <c r="AC22" s="1">
        <v>28.6900038365204</v>
      </c>
      <c r="AD22" s="1">
        <v>22.820042223528102</v>
      </c>
      <c r="AE22" s="33">
        <v>4.2080310000000001</v>
      </c>
      <c r="AU22" s="7">
        <f t="shared" si="0"/>
        <v>-5.0027457620302584E-2</v>
      </c>
      <c r="AV22" s="1">
        <f t="shared" si="14"/>
        <v>5.0027457620302584E-2</v>
      </c>
      <c r="AW22" s="28">
        <f t="shared" si="15"/>
        <v>2.5027465159511712E-3</v>
      </c>
      <c r="AX22" s="30">
        <f t="shared" si="1"/>
        <v>1.9116318353626861E-3</v>
      </c>
      <c r="AY22" s="30">
        <f t="shared" si="2"/>
        <v>-1.9116318353626861E-3</v>
      </c>
      <c r="BB22" s="7">
        <f t="shared" si="3"/>
        <v>5.0507846377694676E-2</v>
      </c>
      <c r="BC22" s="1">
        <f t="shared" si="16"/>
        <v>5.0507846377694676E-2</v>
      </c>
      <c r="BD22" s="28">
        <f t="shared" si="17"/>
        <v>2.5510425457128051E-3</v>
      </c>
      <c r="BE22" s="30">
        <f t="shared" si="4"/>
        <v>1.7722056239680478E-3</v>
      </c>
      <c r="BF22" s="30">
        <f t="shared" si="5"/>
        <v>1.7722056239680478E-3</v>
      </c>
      <c r="BI22" s="7">
        <f t="shared" si="18"/>
        <v>22.820042223528102</v>
      </c>
      <c r="BJ22" s="1">
        <f t="shared" si="19"/>
        <v>22.820042223528102</v>
      </c>
      <c r="BK22" s="28">
        <f t="shared" si="20"/>
        <v>520.7543270836054</v>
      </c>
      <c r="BL22" s="30">
        <f t="shared" si="6"/>
        <v>0.79540045911321067</v>
      </c>
      <c r="BM22" s="30">
        <f t="shared" si="7"/>
        <v>0.79540045911321067</v>
      </c>
      <c r="BP22" s="7">
        <f t="shared" si="8"/>
        <v>-5.5042223528104728E-2</v>
      </c>
      <c r="BQ22" s="1">
        <f t="shared" si="21"/>
        <v>5.5042223528104728E-2</v>
      </c>
      <c r="BR22" s="28">
        <f t="shared" si="22"/>
        <v>3.0296463709178455E-3</v>
      </c>
      <c r="BS22" s="30">
        <f t="shared" si="9"/>
        <v>2.4120123437525744E-3</v>
      </c>
      <c r="BT22" s="30">
        <f t="shared" si="10"/>
        <v>-2.4120123437525744E-3</v>
      </c>
      <c r="BW22" s="7">
        <f t="shared" si="11"/>
        <v>-0.55403100000000016</v>
      </c>
      <c r="BX22" s="1">
        <f t="shared" si="23"/>
        <v>0.55403100000000016</v>
      </c>
      <c r="BY22" s="36">
        <f t="shared" si="24"/>
        <v>0.30695034896100015</v>
      </c>
      <c r="BZ22" s="30">
        <f t="shared" si="12"/>
        <v>0.13166038938401362</v>
      </c>
      <c r="CA22" s="30">
        <f t="shared" si="13"/>
        <v>-0.13166038938401362</v>
      </c>
    </row>
    <row r="23" spans="1:79" x14ac:dyDescent="0.15">
      <c r="A23" s="1">
        <v>1</v>
      </c>
      <c r="B23" s="1">
        <v>6</v>
      </c>
      <c r="C23" s="1">
        <v>2</v>
      </c>
      <c r="D23" s="1">
        <v>62</v>
      </c>
      <c r="E23" s="3">
        <v>33.971428571428568</v>
      </c>
      <c r="K23" s="1">
        <v>1</v>
      </c>
      <c r="L23" s="1">
        <v>6</v>
      </c>
      <c r="M23" s="1">
        <v>2</v>
      </c>
      <c r="N23" s="1">
        <v>62</v>
      </c>
      <c r="O23" s="1">
        <v>11.299999999999999</v>
      </c>
      <c r="R23" s="1">
        <v>6</v>
      </c>
      <c r="S23" s="1">
        <v>2</v>
      </c>
      <c r="T23" s="3">
        <v>33.971428571428568</v>
      </c>
      <c r="U23" s="9">
        <v>27.981999999999999</v>
      </c>
      <c r="V23" s="9">
        <v>28.086499999999994</v>
      </c>
      <c r="W23" s="9">
        <v>28.702749999999998</v>
      </c>
      <c r="X23" s="9">
        <v>24.65</v>
      </c>
      <c r="Y23" s="33">
        <v>3.6539999999999999</v>
      </c>
      <c r="AA23" s="1">
        <v>27.929931557032798</v>
      </c>
      <c r="AB23" s="1">
        <v>28.1400197132565</v>
      </c>
      <c r="AC23" s="1">
        <v>28.649995119031601</v>
      </c>
      <c r="AD23" s="1">
        <v>24.599893934931199</v>
      </c>
      <c r="AE23" s="33">
        <v>4.3692409999999997</v>
      </c>
      <c r="AU23" s="7">
        <f t="shared" si="0"/>
        <v>5.2068442967200923E-2</v>
      </c>
      <c r="AV23" s="1">
        <f t="shared" si="14"/>
        <v>5.2068442967200923E-2</v>
      </c>
      <c r="AW23" s="28">
        <f t="shared" si="15"/>
        <v>2.7111227530286553E-3</v>
      </c>
      <c r="AX23" s="30">
        <f t="shared" si="1"/>
        <v>1.8642524368839713E-3</v>
      </c>
      <c r="AY23" s="30">
        <f t="shared" si="2"/>
        <v>1.8642524368839713E-3</v>
      </c>
      <c r="BB23" s="7">
        <f t="shared" si="3"/>
        <v>-5.3519713256505952E-2</v>
      </c>
      <c r="BC23" s="1">
        <f t="shared" si="16"/>
        <v>5.3519713256505952E-2</v>
      </c>
      <c r="BD23" s="28">
        <f t="shared" si="17"/>
        <v>2.864359707058619E-3</v>
      </c>
      <c r="BE23" s="30">
        <f t="shared" si="4"/>
        <v>1.9019074542898531E-3</v>
      </c>
      <c r="BF23" s="30">
        <f t="shared" si="5"/>
        <v>-1.9019074542898531E-3</v>
      </c>
      <c r="BI23" s="7">
        <f t="shared" si="18"/>
        <v>24.599893934931199</v>
      </c>
      <c r="BJ23" s="1">
        <f t="shared" si="19"/>
        <v>24.599893934931199</v>
      </c>
      <c r="BK23" s="28">
        <f t="shared" si="20"/>
        <v>605.15478160986481</v>
      </c>
      <c r="BL23" s="30">
        <f t="shared" si="6"/>
        <v>0.85863518764057301</v>
      </c>
      <c r="BM23" s="30">
        <f t="shared" si="7"/>
        <v>0.85863518764057301</v>
      </c>
      <c r="BP23" s="7">
        <f t="shared" si="8"/>
        <v>5.0106065068799666E-2</v>
      </c>
      <c r="BQ23" s="1">
        <f t="shared" si="21"/>
        <v>5.0106065068799666E-2</v>
      </c>
      <c r="BR23" s="28">
        <f t="shared" si="22"/>
        <v>2.5106177566787862E-3</v>
      </c>
      <c r="BS23" s="30">
        <f t="shared" si="9"/>
        <v>2.0368406953840713E-3</v>
      </c>
      <c r="BT23" s="30">
        <f t="shared" si="10"/>
        <v>2.0368406953840713E-3</v>
      </c>
      <c r="BW23" s="7">
        <f t="shared" si="11"/>
        <v>-0.71524099999999979</v>
      </c>
      <c r="BX23" s="1">
        <f t="shared" si="23"/>
        <v>0.71524099999999979</v>
      </c>
      <c r="BY23" s="36">
        <f t="shared" si="24"/>
        <v>0.51156968808099967</v>
      </c>
      <c r="BZ23" s="30">
        <f t="shared" si="12"/>
        <v>0.16369914133827818</v>
      </c>
      <c r="CA23" s="30">
        <f t="shared" si="13"/>
        <v>-0.16369914133827818</v>
      </c>
    </row>
    <row r="24" spans="1:79" x14ac:dyDescent="0.15">
      <c r="A24" s="1">
        <v>1</v>
      </c>
      <c r="B24" s="1">
        <v>6</v>
      </c>
      <c r="C24" s="1">
        <v>3</v>
      </c>
      <c r="D24" s="1">
        <v>63</v>
      </c>
      <c r="E24" s="3">
        <v>37.876190476190473</v>
      </c>
      <c r="K24" s="1">
        <v>1</v>
      </c>
      <c r="L24" s="1">
        <v>6</v>
      </c>
      <c r="M24" s="1">
        <v>3</v>
      </c>
      <c r="N24" s="1">
        <v>63</v>
      </c>
      <c r="O24" s="1">
        <v>10.199999999999999</v>
      </c>
      <c r="R24" s="1">
        <v>6</v>
      </c>
      <c r="S24" s="1">
        <v>3</v>
      </c>
      <c r="T24" s="3">
        <v>37.876190476190473</v>
      </c>
      <c r="U24" s="9">
        <v>24.42925</v>
      </c>
      <c r="V24" s="9">
        <v>28.956499999999998</v>
      </c>
      <c r="W24" s="9">
        <v>28.6723</v>
      </c>
      <c r="X24" s="9">
        <v>17.689999999999998</v>
      </c>
      <c r="Y24" s="33">
        <v>4.0739999999999998</v>
      </c>
      <c r="AA24" s="1">
        <v>24.480002348161999</v>
      </c>
      <c r="AB24" s="1">
        <v>28.909999073760599</v>
      </c>
      <c r="AC24" s="1">
        <v>28.720002282288402</v>
      </c>
      <c r="AD24" s="1">
        <v>17.740004244629901</v>
      </c>
      <c r="AE24" s="33">
        <v>4.4314790000000004</v>
      </c>
      <c r="AU24" s="7">
        <f t="shared" si="0"/>
        <v>-5.0752348161999805E-2</v>
      </c>
      <c r="AV24" s="1">
        <f t="shared" si="14"/>
        <v>5.0752348161999805E-2</v>
      </c>
      <c r="AW24" s="28">
        <f t="shared" si="15"/>
        <v>2.575800843956845E-3</v>
      </c>
      <c r="AX24" s="30">
        <f t="shared" si="1"/>
        <v>2.0732166378166373E-3</v>
      </c>
      <c r="AY24" s="30">
        <f t="shared" si="2"/>
        <v>-2.0732166378166373E-3</v>
      </c>
      <c r="BB24" s="7">
        <f t="shared" si="3"/>
        <v>4.6500926239399831E-2</v>
      </c>
      <c r="BC24" s="1">
        <f t="shared" si="16"/>
        <v>4.6500926239399831E-2</v>
      </c>
      <c r="BD24" s="28">
        <f t="shared" si="17"/>
        <v>2.1623361411221035E-3</v>
      </c>
      <c r="BE24" s="30">
        <f t="shared" si="4"/>
        <v>1.6084720764175042E-3</v>
      </c>
      <c r="BF24" s="30">
        <f t="shared" si="5"/>
        <v>1.6084720764175042E-3</v>
      </c>
      <c r="BI24" s="7">
        <f t="shared" si="18"/>
        <v>17.740004244629901</v>
      </c>
      <c r="BJ24" s="1">
        <f t="shared" si="19"/>
        <v>17.740004244629901</v>
      </c>
      <c r="BK24" s="28">
        <f t="shared" si="20"/>
        <v>314.70775059948693</v>
      </c>
      <c r="BL24" s="30">
        <f t="shared" si="6"/>
        <v>0.6176881209919034</v>
      </c>
      <c r="BM24" s="30">
        <f t="shared" si="7"/>
        <v>0.6176881209919034</v>
      </c>
      <c r="BP24" s="7">
        <f t="shared" si="8"/>
        <v>-5.0004244629903383E-2</v>
      </c>
      <c r="BQ24" s="1">
        <f t="shared" si="21"/>
        <v>5.0004244629903383E-2</v>
      </c>
      <c r="BR24" s="28">
        <f t="shared" si="22"/>
        <v>2.5004244810072213E-3</v>
      </c>
      <c r="BS24" s="30">
        <f t="shared" si="9"/>
        <v>2.8187278841852719E-3</v>
      </c>
      <c r="BT24" s="30">
        <f t="shared" si="10"/>
        <v>-2.8187278841852719E-3</v>
      </c>
      <c r="BW24" s="7">
        <f t="shared" si="11"/>
        <v>-0.35747900000000055</v>
      </c>
      <c r="BX24" s="1">
        <f t="shared" si="23"/>
        <v>0.35747900000000055</v>
      </c>
      <c r="BY24" s="36">
        <f t="shared" si="24"/>
        <v>0.12779123544100038</v>
      </c>
      <c r="BZ24" s="30">
        <f t="shared" si="12"/>
        <v>8.0668102003868355E-2</v>
      </c>
      <c r="CA24" s="30">
        <f t="shared" si="13"/>
        <v>-8.0668102003868355E-2</v>
      </c>
    </row>
    <row r="25" spans="1:79" x14ac:dyDescent="0.15">
      <c r="A25" s="1">
        <v>1</v>
      </c>
      <c r="B25" s="1">
        <v>6</v>
      </c>
      <c r="C25" s="1">
        <v>4</v>
      </c>
      <c r="D25" s="1">
        <v>64</v>
      </c>
      <c r="E25" s="3">
        <v>33.971428571428568</v>
      </c>
      <c r="K25" s="1">
        <v>1</v>
      </c>
      <c r="L25" s="1">
        <v>6</v>
      </c>
      <c r="M25" s="1">
        <v>4</v>
      </c>
      <c r="N25" s="1">
        <v>64</v>
      </c>
      <c r="O25" s="1">
        <v>11.299999999999999</v>
      </c>
      <c r="R25" s="1">
        <v>6</v>
      </c>
      <c r="S25" s="1">
        <v>4</v>
      </c>
      <c r="T25" s="3">
        <v>33.971428571428568</v>
      </c>
      <c r="U25" s="9">
        <v>26.66375</v>
      </c>
      <c r="V25" s="9">
        <v>27.376000000000001</v>
      </c>
      <c r="W25" s="9">
        <v>28.943450000000002</v>
      </c>
      <c r="X25" s="9">
        <v>22.764999999999997</v>
      </c>
      <c r="Y25" s="33">
        <v>3.6539999999999999</v>
      </c>
      <c r="AA25" s="1">
        <v>26.609938470586801</v>
      </c>
      <c r="AB25" s="1">
        <v>27.430008788662501</v>
      </c>
      <c r="AC25" s="1">
        <v>28.889990403957899</v>
      </c>
      <c r="AD25" s="1">
        <v>22.719891244173599</v>
      </c>
      <c r="AE25" s="33">
        <v>4.3692409999999997</v>
      </c>
      <c r="AU25" s="7">
        <f t="shared" si="0"/>
        <v>5.3811529413199111E-2</v>
      </c>
      <c r="AV25" s="1">
        <f t="shared" si="14"/>
        <v>5.3811529413199111E-2</v>
      </c>
      <c r="AW25" s="28">
        <f t="shared" si="15"/>
        <v>2.8956806977875932E-3</v>
      </c>
      <c r="AX25" s="30">
        <f t="shared" si="1"/>
        <v>2.0222342668202516E-3</v>
      </c>
      <c r="AY25" s="30">
        <f t="shared" si="2"/>
        <v>2.0222342668202516E-3</v>
      </c>
      <c r="BB25" s="7">
        <f t="shared" si="3"/>
        <v>-5.4008788662500251E-2</v>
      </c>
      <c r="BC25" s="1">
        <f t="shared" si="16"/>
        <v>5.4008788662500251E-2</v>
      </c>
      <c r="BD25" s="28">
        <f t="shared" si="17"/>
        <v>2.9169492527906155E-3</v>
      </c>
      <c r="BE25" s="30">
        <f t="shared" si="4"/>
        <v>1.968967238713515E-3</v>
      </c>
      <c r="BF25" s="30">
        <f t="shared" si="5"/>
        <v>-1.968967238713515E-3</v>
      </c>
      <c r="BI25" s="7">
        <f t="shared" si="18"/>
        <v>22.719891244173599</v>
      </c>
      <c r="BJ25" s="1">
        <f t="shared" si="19"/>
        <v>22.719891244173599</v>
      </c>
      <c r="BK25" s="28">
        <f t="shared" si="20"/>
        <v>516.19345814707617</v>
      </c>
      <c r="BL25" s="30">
        <f t="shared" si="6"/>
        <v>0.78642778784242851</v>
      </c>
      <c r="BM25" s="30">
        <f t="shared" si="7"/>
        <v>0.78642778784242851</v>
      </c>
      <c r="BP25" s="7">
        <f t="shared" si="8"/>
        <v>4.5108755826397839E-2</v>
      </c>
      <c r="BQ25" s="1">
        <f t="shared" si="21"/>
        <v>4.5108755826397839E-2</v>
      </c>
      <c r="BR25" s="28">
        <f t="shared" si="22"/>
        <v>2.0347998522055812E-3</v>
      </c>
      <c r="BS25" s="30">
        <f t="shared" si="9"/>
        <v>1.9854300947838273E-3</v>
      </c>
      <c r="BT25" s="30">
        <f t="shared" si="10"/>
        <v>1.9854300947838273E-3</v>
      </c>
      <c r="BW25" s="7">
        <f t="shared" si="11"/>
        <v>-0.71524099999999979</v>
      </c>
      <c r="BX25" s="1">
        <f t="shared" si="23"/>
        <v>0.71524099999999979</v>
      </c>
      <c r="BY25" s="36">
        <f t="shared" si="24"/>
        <v>0.51156968808099967</v>
      </c>
      <c r="BZ25" s="30">
        <f t="shared" si="12"/>
        <v>0.16369914133827818</v>
      </c>
      <c r="CA25" s="30">
        <f t="shared" si="13"/>
        <v>-0.16369914133827818</v>
      </c>
    </row>
    <row r="26" spans="1:79" x14ac:dyDescent="0.15">
      <c r="A26" s="1">
        <v>2</v>
      </c>
      <c r="B26" s="4">
        <v>1</v>
      </c>
      <c r="C26" s="4">
        <v>1</v>
      </c>
      <c r="D26" s="4">
        <v>11</v>
      </c>
      <c r="E26" s="3">
        <v>43.538095238095231</v>
      </c>
      <c r="K26" s="1">
        <v>2</v>
      </c>
      <c r="L26" s="4">
        <v>1</v>
      </c>
      <c r="M26" s="4">
        <v>1</v>
      </c>
      <c r="N26" s="4">
        <v>11</v>
      </c>
      <c r="O26" s="1">
        <v>6.3</v>
      </c>
      <c r="R26" s="4">
        <v>1</v>
      </c>
      <c r="S26" s="4">
        <v>1</v>
      </c>
      <c r="T26" s="3">
        <v>43.538095238095231</v>
      </c>
      <c r="U26" s="9">
        <v>26.190074000000003</v>
      </c>
      <c r="V26" s="9">
        <v>28.028499999999998</v>
      </c>
      <c r="W26" s="9">
        <v>28.694775</v>
      </c>
      <c r="X26" s="9">
        <v>22.91</v>
      </c>
      <c r="Y26" s="33">
        <v>4.6829999999999998</v>
      </c>
      <c r="AA26" s="1">
        <v>26.139983669772601</v>
      </c>
      <c r="AB26" s="1">
        <v>28.080004254727701</v>
      </c>
      <c r="AC26" s="1">
        <v>28.740005393729099</v>
      </c>
      <c r="AD26" s="1">
        <v>22.859970012475099</v>
      </c>
      <c r="AE26" s="33">
        <v>4.3359310000000004</v>
      </c>
      <c r="AU26" s="7">
        <f t="shared" si="0"/>
        <v>5.0090330227401836E-2</v>
      </c>
      <c r="AV26" s="1">
        <f t="shared" si="14"/>
        <v>5.0090330227401836E-2</v>
      </c>
      <c r="AW26" s="28">
        <f t="shared" si="15"/>
        <v>2.5090411822901661E-3</v>
      </c>
      <c r="AX26" s="30">
        <f t="shared" si="1"/>
        <v>1.9162341820941767E-3</v>
      </c>
      <c r="AY26" s="30">
        <f t="shared" si="2"/>
        <v>1.9162341820941767E-3</v>
      </c>
      <c r="BB26" s="7">
        <f t="shared" si="3"/>
        <v>-5.1504254727703369E-2</v>
      </c>
      <c r="BC26" s="1">
        <f t="shared" si="16"/>
        <v>5.1504254727703369E-2</v>
      </c>
      <c r="BD26" s="28">
        <f t="shared" si="17"/>
        <v>2.6526882550561549E-3</v>
      </c>
      <c r="BE26" s="30">
        <f t="shared" si="4"/>
        <v>1.8341968277669272E-3</v>
      </c>
      <c r="BF26" s="30">
        <f t="shared" si="5"/>
        <v>-1.8341968277669272E-3</v>
      </c>
      <c r="BI26" s="7">
        <f t="shared" si="18"/>
        <v>22.859970012475099</v>
      </c>
      <c r="BJ26" s="1">
        <f t="shared" si="19"/>
        <v>22.859970012475099</v>
      </c>
      <c r="BK26" s="28">
        <f t="shared" si="20"/>
        <v>522.57822897126073</v>
      </c>
      <c r="BL26" s="30">
        <f t="shared" si="6"/>
        <v>0.79540590543740852</v>
      </c>
      <c r="BM26" s="30">
        <f t="shared" si="7"/>
        <v>0.79540590543740852</v>
      </c>
      <c r="BP26" s="7">
        <f t="shared" si="8"/>
        <v>5.0029987524901287E-2</v>
      </c>
      <c r="BQ26" s="1">
        <f t="shared" si="21"/>
        <v>5.0029987524901287E-2</v>
      </c>
      <c r="BR26" s="28">
        <f t="shared" si="22"/>
        <v>2.5029996517417783E-3</v>
      </c>
      <c r="BS26" s="30">
        <f t="shared" si="9"/>
        <v>2.18854125782313E-3</v>
      </c>
      <c r="BT26" s="30">
        <f t="shared" si="10"/>
        <v>2.18854125782313E-3</v>
      </c>
      <c r="BW26" s="7">
        <f t="shared" si="11"/>
        <v>0.34706899999999941</v>
      </c>
      <c r="BX26" s="1">
        <f t="shared" si="23"/>
        <v>0.34706899999999941</v>
      </c>
      <c r="BY26" s="36">
        <f t="shared" si="24"/>
        <v>0.12045689076099959</v>
      </c>
      <c r="BZ26" s="30">
        <f t="shared" si="12"/>
        <v>8.0044862337523212E-2</v>
      </c>
      <c r="CA26" s="30">
        <f t="shared" si="13"/>
        <v>8.0044862337523212E-2</v>
      </c>
    </row>
    <row r="27" spans="1:79" x14ac:dyDescent="0.15">
      <c r="A27" s="1">
        <v>2</v>
      </c>
      <c r="B27" s="4">
        <v>1</v>
      </c>
      <c r="C27" s="4">
        <v>2</v>
      </c>
      <c r="D27" s="4">
        <v>12</v>
      </c>
      <c r="E27" s="3">
        <v>43.733333333333334</v>
      </c>
      <c r="K27" s="1">
        <v>2</v>
      </c>
      <c r="L27" s="4">
        <v>1</v>
      </c>
      <c r="M27" s="4">
        <v>2</v>
      </c>
      <c r="N27" s="4">
        <v>12</v>
      </c>
      <c r="O27" s="1">
        <v>7.2</v>
      </c>
      <c r="R27" s="4">
        <v>1</v>
      </c>
      <c r="S27" s="4">
        <v>2</v>
      </c>
      <c r="T27" s="3">
        <v>43.733333333333334</v>
      </c>
      <c r="U27" s="9">
        <v>28.54975</v>
      </c>
      <c r="V27" s="9">
        <v>28.637499999999999</v>
      </c>
      <c r="W27" s="9">
        <v>28.703475000000001</v>
      </c>
      <c r="X27" s="9">
        <v>26.534999999999997</v>
      </c>
      <c r="Y27" s="33">
        <v>4.7039999999999997</v>
      </c>
      <c r="AA27" s="1">
        <v>28.600126940695599</v>
      </c>
      <c r="AB27" s="1">
        <v>28.589947023424902</v>
      </c>
      <c r="AC27" s="1">
        <v>28.649876932250201</v>
      </c>
      <c r="AD27" s="1">
        <v>26.590221620388501</v>
      </c>
      <c r="AE27" s="33">
        <v>4.4160209999999998</v>
      </c>
      <c r="AU27" s="7">
        <f t="shared" si="0"/>
        <v>-5.0376940695599615E-2</v>
      </c>
      <c r="AV27" s="1">
        <f t="shared" si="14"/>
        <v>5.0376940695599615E-2</v>
      </c>
      <c r="AW27" s="28">
        <f t="shared" si="15"/>
        <v>2.5378361538479608E-3</v>
      </c>
      <c r="AX27" s="30">
        <f t="shared" si="1"/>
        <v>1.7614236747990591E-3</v>
      </c>
      <c r="AY27" s="30">
        <f t="shared" si="2"/>
        <v>-1.7614236747990591E-3</v>
      </c>
      <c r="BB27" s="7">
        <f t="shared" si="3"/>
        <v>4.7552976575097716E-2</v>
      </c>
      <c r="BC27" s="1">
        <f t="shared" si="16"/>
        <v>4.7552976575097716E-2</v>
      </c>
      <c r="BD27" s="28">
        <f t="shared" si="17"/>
        <v>2.2612855811517921E-3</v>
      </c>
      <c r="BE27" s="30">
        <f t="shared" si="4"/>
        <v>1.6632761346544516E-3</v>
      </c>
      <c r="BF27" s="30">
        <f t="shared" si="5"/>
        <v>1.6632761346544516E-3</v>
      </c>
      <c r="BI27" s="7">
        <f t="shared" si="18"/>
        <v>26.590221620388501</v>
      </c>
      <c r="BJ27" s="1">
        <f t="shared" si="19"/>
        <v>26.590221620388501</v>
      </c>
      <c r="BK27" s="28">
        <f t="shared" si="20"/>
        <v>707.03988582137606</v>
      </c>
      <c r="BL27" s="30">
        <f t="shared" si="6"/>
        <v>0.92810945342863882</v>
      </c>
      <c r="BM27" s="30">
        <f t="shared" si="7"/>
        <v>0.92810945342863882</v>
      </c>
      <c r="BP27" s="7">
        <f t="shared" si="8"/>
        <v>-5.5221620388504533E-2</v>
      </c>
      <c r="BQ27" s="1">
        <f t="shared" si="21"/>
        <v>5.5221620388504533E-2</v>
      </c>
      <c r="BR27" s="28">
        <f t="shared" si="22"/>
        <v>3.0494273583320996E-3</v>
      </c>
      <c r="BS27" s="30">
        <f t="shared" si="9"/>
        <v>2.0767642021517572E-3</v>
      </c>
      <c r="BT27" s="30">
        <f t="shared" si="10"/>
        <v>-2.0767642021517572E-3</v>
      </c>
      <c r="BW27" s="7">
        <f t="shared" si="11"/>
        <v>0.28797899999999998</v>
      </c>
      <c r="BX27" s="1">
        <f t="shared" si="23"/>
        <v>0.28797899999999998</v>
      </c>
      <c r="BY27" s="36">
        <f t="shared" si="24"/>
        <v>8.2931904440999987E-2</v>
      </c>
      <c r="BZ27" s="30">
        <f t="shared" si="12"/>
        <v>6.521232575660306E-2</v>
      </c>
      <c r="CA27" s="30">
        <f t="shared" si="13"/>
        <v>6.521232575660306E-2</v>
      </c>
    </row>
    <row r="28" spans="1:79" x14ac:dyDescent="0.15">
      <c r="A28" s="1">
        <v>2</v>
      </c>
      <c r="B28" s="4">
        <v>1</v>
      </c>
      <c r="C28" s="4">
        <v>3</v>
      </c>
      <c r="D28" s="4">
        <v>13</v>
      </c>
      <c r="E28" s="3">
        <v>47.638095238095232</v>
      </c>
      <c r="K28" s="1">
        <v>2</v>
      </c>
      <c r="L28" s="4">
        <v>1</v>
      </c>
      <c r="M28" s="4">
        <v>3</v>
      </c>
      <c r="N28" s="4">
        <v>13</v>
      </c>
      <c r="O28" s="1">
        <v>10.1</v>
      </c>
      <c r="R28" s="4">
        <v>1</v>
      </c>
      <c r="S28" s="4">
        <v>3</v>
      </c>
      <c r="T28" s="3">
        <v>47.638095238095232</v>
      </c>
      <c r="U28" s="9">
        <v>29.893499999999996</v>
      </c>
      <c r="V28" s="9">
        <v>27.622499999999995</v>
      </c>
      <c r="W28" s="9">
        <v>28.657074999999999</v>
      </c>
      <c r="X28" s="9">
        <v>27.55</v>
      </c>
      <c r="Y28" s="33">
        <v>5.1239999999999997</v>
      </c>
      <c r="AA28" s="1">
        <v>29.839976151315401</v>
      </c>
      <c r="AB28" s="1">
        <v>27.569981389669501</v>
      </c>
      <c r="AC28" s="1">
        <v>28.6099332385369</v>
      </c>
      <c r="AD28" s="1">
        <v>27.499968302463099</v>
      </c>
      <c r="AE28" s="33">
        <v>4.8006779999999996</v>
      </c>
      <c r="AU28" s="7">
        <f t="shared" si="0"/>
        <v>5.352384868459481E-2</v>
      </c>
      <c r="AV28" s="1">
        <f t="shared" si="14"/>
        <v>5.352384868459481E-2</v>
      </c>
      <c r="AW28" s="28">
        <f t="shared" si="15"/>
        <v>2.8648023780114018E-3</v>
      </c>
      <c r="AX28" s="30">
        <f t="shared" si="1"/>
        <v>1.7936960945672666E-3</v>
      </c>
      <c r="AY28" s="30">
        <f t="shared" si="2"/>
        <v>1.7936960945672666E-3</v>
      </c>
      <c r="BB28" s="7">
        <f t="shared" si="3"/>
        <v>5.2518610330494653E-2</v>
      </c>
      <c r="BC28" s="1">
        <f t="shared" si="16"/>
        <v>5.2518610330494653E-2</v>
      </c>
      <c r="BD28" s="28">
        <f t="shared" si="17"/>
        <v>2.7582044310463395E-3</v>
      </c>
      <c r="BE28" s="30">
        <f t="shared" si="4"/>
        <v>1.9049200501155734E-3</v>
      </c>
      <c r="BF28" s="30">
        <f t="shared" si="5"/>
        <v>1.9049200501155734E-3</v>
      </c>
      <c r="BI28" s="7">
        <f t="shared" si="18"/>
        <v>27.499968302463099</v>
      </c>
      <c r="BJ28" s="1">
        <f t="shared" si="19"/>
        <v>27.499968302463099</v>
      </c>
      <c r="BK28" s="28">
        <f t="shared" si="20"/>
        <v>756.24825663647516</v>
      </c>
      <c r="BL28" s="30">
        <f t="shared" si="6"/>
        <v>0.96120351184256858</v>
      </c>
      <c r="BM28" s="30">
        <f t="shared" si="7"/>
        <v>0.96120351184256858</v>
      </c>
      <c r="BP28" s="7">
        <f t="shared" si="8"/>
        <v>5.0031697536901731E-2</v>
      </c>
      <c r="BQ28" s="1">
        <f t="shared" si="21"/>
        <v>5.0031697536901731E-2</v>
      </c>
      <c r="BR28" s="28">
        <f t="shared" si="22"/>
        <v>2.5031707584240188E-3</v>
      </c>
      <c r="BS28" s="30">
        <f t="shared" si="9"/>
        <v>1.8193365529232456E-3</v>
      </c>
      <c r="BT28" s="30">
        <f t="shared" si="10"/>
        <v>1.8193365529232456E-3</v>
      </c>
      <c r="BW28" s="7">
        <f t="shared" si="11"/>
        <v>0.32332200000000011</v>
      </c>
      <c r="BX28" s="1">
        <f t="shared" si="23"/>
        <v>0.32332200000000011</v>
      </c>
      <c r="BY28" s="36">
        <f t="shared" si="24"/>
        <v>0.10453711568400006</v>
      </c>
      <c r="BZ28" s="30">
        <f t="shared" si="12"/>
        <v>6.7349236920285036E-2</v>
      </c>
      <c r="CA28" s="30">
        <f t="shared" si="13"/>
        <v>6.7349236920285036E-2</v>
      </c>
    </row>
    <row r="29" spans="1:79" x14ac:dyDescent="0.15">
      <c r="A29" s="1">
        <v>2</v>
      </c>
      <c r="B29" s="4">
        <v>1</v>
      </c>
      <c r="C29" s="4">
        <v>4</v>
      </c>
      <c r="D29" s="4">
        <v>14</v>
      </c>
      <c r="E29" s="3">
        <v>33.385714285714286</v>
      </c>
      <c r="K29" s="1">
        <v>2</v>
      </c>
      <c r="L29" s="4">
        <v>1</v>
      </c>
      <c r="M29" s="4">
        <v>4</v>
      </c>
      <c r="N29" s="4">
        <v>14</v>
      </c>
      <c r="O29" s="1">
        <v>7.2</v>
      </c>
      <c r="R29" s="4">
        <v>1</v>
      </c>
      <c r="S29" s="4">
        <v>4</v>
      </c>
      <c r="T29" s="3">
        <v>33.385714285714286</v>
      </c>
      <c r="U29" s="9">
        <v>30.663179</v>
      </c>
      <c r="V29" s="9">
        <v>28.681000000000001</v>
      </c>
      <c r="W29" s="9">
        <v>28.65925</v>
      </c>
      <c r="X29" s="9">
        <v>27.984999999999999</v>
      </c>
      <c r="Y29" s="33">
        <v>3.5910000000000002</v>
      </c>
      <c r="AA29" s="1">
        <v>30.710000356313699</v>
      </c>
      <c r="AB29" s="1">
        <v>28.7300008861083</v>
      </c>
      <c r="AC29" s="1">
        <v>28.710004346296</v>
      </c>
      <c r="AD29" s="1">
        <v>28.040001254559801</v>
      </c>
      <c r="AE29" s="33">
        <v>4.0161259999999999</v>
      </c>
      <c r="AU29" s="7">
        <f t="shared" si="0"/>
        <v>-4.682135631369988E-2</v>
      </c>
      <c r="AV29" s="1">
        <f t="shared" si="14"/>
        <v>4.682135631369988E-2</v>
      </c>
      <c r="AW29" s="28">
        <f t="shared" si="15"/>
        <v>2.1922394070544434E-3</v>
      </c>
      <c r="AX29" s="30">
        <f t="shared" si="1"/>
        <v>1.5246289733133731E-3</v>
      </c>
      <c r="AY29" s="30">
        <f t="shared" si="2"/>
        <v>-1.5246289733133731E-3</v>
      </c>
      <c r="BB29" s="7">
        <f t="shared" si="3"/>
        <v>-4.9000886108299113E-2</v>
      </c>
      <c r="BC29" s="1">
        <f t="shared" si="16"/>
        <v>4.9000886108299113E-2</v>
      </c>
      <c r="BD29" s="28">
        <f t="shared" si="17"/>
        <v>2.401086839398501E-3</v>
      </c>
      <c r="BE29" s="30">
        <f t="shared" si="4"/>
        <v>1.7055650747296812E-3</v>
      </c>
      <c r="BF29" s="30">
        <f t="shared" si="5"/>
        <v>-1.7055650747296812E-3</v>
      </c>
      <c r="BI29" s="7">
        <f t="shared" si="18"/>
        <v>28.040001254559801</v>
      </c>
      <c r="BJ29" s="1">
        <f t="shared" si="19"/>
        <v>28.040001254559801</v>
      </c>
      <c r="BK29" s="28">
        <f t="shared" si="20"/>
        <v>786.2416703557152</v>
      </c>
      <c r="BL29" s="30">
        <f t="shared" si="6"/>
        <v>0.97666307940414376</v>
      </c>
      <c r="BM29" s="30">
        <f t="shared" si="7"/>
        <v>0.97666307940414376</v>
      </c>
      <c r="BP29" s="7">
        <f t="shared" si="8"/>
        <v>-5.5001254559801538E-2</v>
      </c>
      <c r="BQ29" s="1">
        <f t="shared" si="21"/>
        <v>5.5001254559801538E-2</v>
      </c>
      <c r="BR29" s="28">
        <f t="shared" si="22"/>
        <v>3.0251380031520894E-3</v>
      </c>
      <c r="BS29" s="30">
        <f t="shared" si="9"/>
        <v>1.9615282488925482E-3</v>
      </c>
      <c r="BT29" s="30">
        <f t="shared" si="10"/>
        <v>-1.9615282488925482E-3</v>
      </c>
      <c r="BW29" s="7">
        <f t="shared" si="11"/>
        <v>-0.42512599999999967</v>
      </c>
      <c r="BX29" s="1">
        <f t="shared" si="23"/>
        <v>0.42512599999999967</v>
      </c>
      <c r="BY29" s="36">
        <f t="shared" si="24"/>
        <v>0.18073211587599972</v>
      </c>
      <c r="BZ29" s="30">
        <f t="shared" si="12"/>
        <v>0.10585474658912586</v>
      </c>
      <c r="CA29" s="30">
        <f t="shared" si="13"/>
        <v>-0.10585474658912586</v>
      </c>
    </row>
    <row r="30" spans="1:79" x14ac:dyDescent="0.15">
      <c r="A30" s="1">
        <v>2</v>
      </c>
      <c r="B30" s="4">
        <v>2</v>
      </c>
      <c r="C30" s="4">
        <v>1</v>
      </c>
      <c r="D30" s="4">
        <v>21</v>
      </c>
      <c r="E30" s="3">
        <v>28.114285714285714</v>
      </c>
      <c r="K30" s="1">
        <v>2</v>
      </c>
      <c r="L30" s="4">
        <v>2</v>
      </c>
      <c r="M30" s="4">
        <v>1</v>
      </c>
      <c r="N30" s="4">
        <v>21</v>
      </c>
      <c r="O30" s="1">
        <v>12.1</v>
      </c>
      <c r="R30" s="4">
        <v>2</v>
      </c>
      <c r="S30" s="4">
        <v>1</v>
      </c>
      <c r="T30" s="3">
        <v>28.114285714285714</v>
      </c>
      <c r="U30" s="9">
        <v>30.260629999999999</v>
      </c>
      <c r="V30" s="9">
        <v>23.141999999999999</v>
      </c>
      <c r="W30" s="9">
        <v>27.252025</v>
      </c>
      <c r="X30" s="9">
        <v>30.45</v>
      </c>
      <c r="Y30" s="33">
        <v>3.024</v>
      </c>
      <c r="AA30" s="1">
        <v>30.209995581287199</v>
      </c>
      <c r="AB30" s="1">
        <v>23.190002204817699</v>
      </c>
      <c r="AC30" s="1">
        <v>27.300003910151801</v>
      </c>
      <c r="AD30" s="1">
        <v>30.399992281331901</v>
      </c>
      <c r="AE30" s="33">
        <v>4.2073689999999999</v>
      </c>
      <c r="AU30" s="7">
        <f t="shared" si="0"/>
        <v>5.0634418712800056E-2</v>
      </c>
      <c r="AV30" s="1">
        <f t="shared" si="14"/>
        <v>5.0634418712800056E-2</v>
      </c>
      <c r="AW30" s="28">
        <f t="shared" si="15"/>
        <v>2.5638443583831565E-3</v>
      </c>
      <c r="AX30" s="30">
        <f t="shared" si="1"/>
        <v>1.6760816325363595E-3</v>
      </c>
      <c r="AY30" s="30">
        <f t="shared" si="2"/>
        <v>1.6760816325363595E-3</v>
      </c>
      <c r="BB30" s="7">
        <f t="shared" si="3"/>
        <v>-4.8002204817699123E-2</v>
      </c>
      <c r="BC30" s="1">
        <f t="shared" si="16"/>
        <v>4.8002204817699123E-2</v>
      </c>
      <c r="BD30" s="28">
        <f t="shared" si="17"/>
        <v>2.3042116673603367E-3</v>
      </c>
      <c r="BE30" s="30">
        <f t="shared" si="4"/>
        <v>2.0699525767068155E-3</v>
      </c>
      <c r="BF30" s="30">
        <f t="shared" si="5"/>
        <v>-2.0699525767068155E-3</v>
      </c>
      <c r="BI30" s="7">
        <f t="shared" si="18"/>
        <v>30.399992281331901</v>
      </c>
      <c r="BJ30" s="1">
        <f t="shared" si="19"/>
        <v>30.399992281331901</v>
      </c>
      <c r="BK30" s="28">
        <f t="shared" si="20"/>
        <v>924.15953070503917</v>
      </c>
      <c r="BL30" s="30">
        <f t="shared" si="6"/>
        <v>1.1135526713249786</v>
      </c>
      <c r="BM30" s="30">
        <f t="shared" si="7"/>
        <v>1.1135526713249786</v>
      </c>
      <c r="BP30" s="7">
        <f t="shared" si="8"/>
        <v>5.0007718668098278E-2</v>
      </c>
      <c r="BQ30" s="1">
        <f t="shared" si="21"/>
        <v>5.0007718668098278E-2</v>
      </c>
      <c r="BR30" s="28">
        <f t="shared" si="22"/>
        <v>2.5007719263876651E-3</v>
      </c>
      <c r="BS30" s="30">
        <f t="shared" si="9"/>
        <v>1.6449911633302334E-3</v>
      </c>
      <c r="BT30" s="30">
        <f t="shared" si="10"/>
        <v>1.6449911633302334E-3</v>
      </c>
      <c r="BW30" s="7">
        <f t="shared" si="11"/>
        <v>-1.1833689999999999</v>
      </c>
      <c r="BX30" s="1">
        <f t="shared" si="23"/>
        <v>1.1833689999999999</v>
      </c>
      <c r="BY30" s="36">
        <f t="shared" si="24"/>
        <v>1.4003621901609997</v>
      </c>
      <c r="BZ30" s="30">
        <f t="shared" si="12"/>
        <v>0.2812610446100639</v>
      </c>
      <c r="CA30" s="30">
        <f t="shared" si="13"/>
        <v>-0.2812610446100639</v>
      </c>
    </row>
    <row r="31" spans="1:79" x14ac:dyDescent="0.15">
      <c r="A31" s="1">
        <v>2</v>
      </c>
      <c r="B31" s="4">
        <v>2</v>
      </c>
      <c r="C31" s="4">
        <v>2</v>
      </c>
      <c r="D31" s="4">
        <v>22</v>
      </c>
      <c r="E31" s="3">
        <v>53.495238095238093</v>
      </c>
      <c r="K31" s="1">
        <v>2</v>
      </c>
      <c r="L31" s="4">
        <v>2</v>
      </c>
      <c r="M31" s="4">
        <v>2</v>
      </c>
      <c r="N31" s="4">
        <v>22</v>
      </c>
      <c r="O31" s="1">
        <v>11.1</v>
      </c>
      <c r="R31" s="4">
        <v>2</v>
      </c>
      <c r="S31" s="4">
        <v>2</v>
      </c>
      <c r="T31" s="3">
        <v>53.495238095238093</v>
      </c>
      <c r="U31" s="9">
        <v>27.555509999999998</v>
      </c>
      <c r="V31" s="9">
        <v>22.445999999999994</v>
      </c>
      <c r="W31" s="9">
        <v>27.265799999999999</v>
      </c>
      <c r="X31" s="9">
        <v>24.65</v>
      </c>
      <c r="Y31" s="33">
        <v>5.7539999999999996</v>
      </c>
      <c r="AA31" s="1">
        <v>27.6118988040216</v>
      </c>
      <c r="AB31" s="1">
        <v>22.3999977594268</v>
      </c>
      <c r="AC31" s="1">
        <v>27.101898784991999</v>
      </c>
      <c r="AD31" s="1">
        <v>24.701898061919099</v>
      </c>
      <c r="AE31" s="33">
        <v>5.1076379999999997</v>
      </c>
      <c r="AU31" s="7">
        <f t="shared" si="0"/>
        <v>-5.6388804021601402E-2</v>
      </c>
      <c r="AV31" s="1">
        <f t="shared" si="14"/>
        <v>5.6388804021601402E-2</v>
      </c>
      <c r="AW31" s="28">
        <f t="shared" si="15"/>
        <v>3.1796972189865706E-3</v>
      </c>
      <c r="AX31" s="30">
        <f t="shared" si="1"/>
        <v>2.0421921875719944E-3</v>
      </c>
      <c r="AY31" s="30">
        <f t="shared" si="2"/>
        <v>-2.0421921875719944E-3</v>
      </c>
      <c r="BB31" s="7">
        <f t="shared" si="3"/>
        <v>4.6002240573194797E-2</v>
      </c>
      <c r="BC31" s="1">
        <f t="shared" si="16"/>
        <v>4.6002240573194797E-2</v>
      </c>
      <c r="BD31" s="28">
        <f t="shared" si="17"/>
        <v>2.1162061377540896E-3</v>
      </c>
      <c r="BE31" s="30">
        <f t="shared" si="4"/>
        <v>2.0536716595801999E-3</v>
      </c>
      <c r="BF31" s="30">
        <f t="shared" si="5"/>
        <v>2.0536716595801999E-3</v>
      </c>
      <c r="BI31" s="7">
        <f t="shared" si="18"/>
        <v>24.701898061919099</v>
      </c>
      <c r="BJ31" s="1">
        <f t="shared" si="19"/>
        <v>24.701898061919099</v>
      </c>
      <c r="BK31" s="28">
        <f t="shared" si="20"/>
        <v>610.18376786144256</v>
      </c>
      <c r="BL31" s="30">
        <f t="shared" si="6"/>
        <v>0.91144529237184191</v>
      </c>
      <c r="BM31" s="30">
        <f t="shared" si="7"/>
        <v>0.91144529237184191</v>
      </c>
      <c r="BP31" s="7">
        <f t="shared" si="8"/>
        <v>-5.1898061919100513E-2</v>
      </c>
      <c r="BQ31" s="1">
        <f t="shared" si="21"/>
        <v>5.1898061919100513E-2</v>
      </c>
      <c r="BR31" s="28">
        <f t="shared" si="22"/>
        <v>2.6934088309587909E-3</v>
      </c>
      <c r="BS31" s="30">
        <f t="shared" si="9"/>
        <v>2.1009746615021263E-3</v>
      </c>
      <c r="BT31" s="30">
        <f t="shared" si="10"/>
        <v>-2.1009746615021263E-3</v>
      </c>
      <c r="BW31" s="7">
        <f t="shared" si="11"/>
        <v>0.64636199999999988</v>
      </c>
      <c r="BX31" s="1">
        <f t="shared" si="23"/>
        <v>0.64636199999999988</v>
      </c>
      <c r="BY31" s="36">
        <f t="shared" si="24"/>
        <v>0.41778383504399985</v>
      </c>
      <c r="BZ31" s="30">
        <f t="shared" si="12"/>
        <v>0.12654812263515933</v>
      </c>
      <c r="CA31" s="30">
        <f t="shared" si="13"/>
        <v>0.12654812263515933</v>
      </c>
    </row>
    <row r="32" spans="1:79" x14ac:dyDescent="0.15">
      <c r="A32" s="1">
        <v>2</v>
      </c>
      <c r="B32" s="4">
        <v>2</v>
      </c>
      <c r="C32" s="4">
        <v>3</v>
      </c>
      <c r="D32" s="4">
        <v>23</v>
      </c>
      <c r="E32" s="3">
        <v>47.442857142857136</v>
      </c>
      <c r="K32" s="1">
        <v>2</v>
      </c>
      <c r="L32" s="4">
        <v>2</v>
      </c>
      <c r="M32" s="4">
        <v>3</v>
      </c>
      <c r="N32" s="4">
        <v>23</v>
      </c>
      <c r="O32" s="1">
        <v>13.1</v>
      </c>
      <c r="R32" s="4">
        <v>2</v>
      </c>
      <c r="S32" s="4">
        <v>3</v>
      </c>
      <c r="T32" s="3">
        <v>47.442857142857136</v>
      </c>
      <c r="U32" s="9">
        <v>21.631940999999998</v>
      </c>
      <c r="V32" s="9">
        <v>23.591500000000003</v>
      </c>
      <c r="W32" s="9">
        <v>27.396299999999997</v>
      </c>
      <c r="X32" s="9">
        <v>14.064999999999998</v>
      </c>
      <c r="Y32" s="33">
        <v>5.1029999999999998</v>
      </c>
      <c r="AA32" s="1">
        <v>21.680001320559199</v>
      </c>
      <c r="AB32" s="1">
        <v>23.640037767493201</v>
      </c>
      <c r="AC32" s="1">
        <v>27.4500819706263</v>
      </c>
      <c r="AD32" s="1">
        <v>14.0199943709632</v>
      </c>
      <c r="AE32" s="33">
        <v>5.0349469999999998</v>
      </c>
      <c r="AU32" s="7">
        <f t="shared" si="0"/>
        <v>-4.8060320559201841E-2</v>
      </c>
      <c r="AV32" s="1">
        <f t="shared" si="14"/>
        <v>4.8060320559201841E-2</v>
      </c>
      <c r="AW32" s="28">
        <f t="shared" si="15"/>
        <v>2.3097944122532394E-3</v>
      </c>
      <c r="AX32" s="30">
        <f t="shared" si="1"/>
        <v>2.216804318809064E-3</v>
      </c>
      <c r="AY32" s="30">
        <f t="shared" si="2"/>
        <v>-2.216804318809064E-3</v>
      </c>
      <c r="BB32" s="7">
        <f t="shared" si="3"/>
        <v>-4.8537767493197492E-2</v>
      </c>
      <c r="BC32" s="1">
        <f t="shared" si="16"/>
        <v>4.8537767493197492E-2</v>
      </c>
      <c r="BD32" s="28">
        <f t="shared" si="17"/>
        <v>2.3559148732236993E-3</v>
      </c>
      <c r="BE32" s="30">
        <f t="shared" si="4"/>
        <v>2.0532017744887237E-3</v>
      </c>
      <c r="BF32" s="30">
        <f t="shared" si="5"/>
        <v>-2.0532017744887237E-3</v>
      </c>
      <c r="BI32" s="7">
        <f t="shared" si="18"/>
        <v>14.0199943709632</v>
      </c>
      <c r="BJ32" s="1">
        <f t="shared" si="19"/>
        <v>14.0199943709632</v>
      </c>
      <c r="BK32" s="28">
        <f t="shared" si="20"/>
        <v>196.56024216183982</v>
      </c>
      <c r="BL32" s="30">
        <f t="shared" si="6"/>
        <v>0.51074508214458791</v>
      </c>
      <c r="BM32" s="30">
        <f t="shared" si="7"/>
        <v>0.51074508214458791</v>
      </c>
      <c r="BP32" s="7">
        <f t="shared" si="8"/>
        <v>4.5005629036797501E-2</v>
      </c>
      <c r="BQ32" s="1">
        <f t="shared" si="21"/>
        <v>4.5005629036797501E-2</v>
      </c>
      <c r="BR32" s="28">
        <f t="shared" si="22"/>
        <v>2.0255066449978302E-3</v>
      </c>
      <c r="BS32" s="30">
        <f t="shared" si="9"/>
        <v>3.2101032173028989E-3</v>
      </c>
      <c r="BT32" s="30">
        <f t="shared" si="10"/>
        <v>3.2101032173028989E-3</v>
      </c>
      <c r="BW32" s="7">
        <f t="shared" si="11"/>
        <v>6.8052999999999919E-2</v>
      </c>
      <c r="BX32" s="1">
        <f t="shared" si="23"/>
        <v>6.8052999999999919E-2</v>
      </c>
      <c r="BY32" s="36">
        <f t="shared" si="24"/>
        <v>4.6312108089999887E-3</v>
      </c>
      <c r="BZ32" s="30">
        <f t="shared" si="12"/>
        <v>1.3516130358472477E-2</v>
      </c>
      <c r="CA32" s="30">
        <f t="shared" si="13"/>
        <v>1.3516130358472477E-2</v>
      </c>
    </row>
    <row r="33" spans="1:79" x14ac:dyDescent="0.15">
      <c r="A33" s="1">
        <v>2</v>
      </c>
      <c r="B33" s="4">
        <v>2</v>
      </c>
      <c r="C33" s="4">
        <v>4</v>
      </c>
      <c r="D33" s="4">
        <v>24</v>
      </c>
      <c r="E33" s="3">
        <v>57.399999999999991</v>
      </c>
      <c r="K33" s="1">
        <v>2</v>
      </c>
      <c r="L33" s="4">
        <v>2</v>
      </c>
      <c r="M33" s="4">
        <v>4</v>
      </c>
      <c r="N33" s="4">
        <v>24</v>
      </c>
      <c r="O33" s="1">
        <v>12.799999999999999</v>
      </c>
      <c r="R33" s="4">
        <v>2</v>
      </c>
      <c r="S33" s="4">
        <v>4</v>
      </c>
      <c r="T33" s="3">
        <v>57.399999999999991</v>
      </c>
      <c r="U33" s="9">
        <v>25.045499999999997</v>
      </c>
      <c r="V33" s="9">
        <v>23.170999999999996</v>
      </c>
      <c r="W33" s="9">
        <v>27.267249999999997</v>
      </c>
      <c r="X33" s="9">
        <v>24.65</v>
      </c>
      <c r="Y33" s="33">
        <v>6.1740000000000004</v>
      </c>
      <c r="AA33" s="1">
        <v>25.100003747106399</v>
      </c>
      <c r="AB33" s="1">
        <v>23.220004545587301</v>
      </c>
      <c r="AC33" s="1">
        <v>27.320004695906899</v>
      </c>
      <c r="AD33" s="1">
        <v>24.700003181346698</v>
      </c>
      <c r="AE33" s="33">
        <v>5.3955700000000002</v>
      </c>
      <c r="AU33" s="7">
        <f t="shared" si="0"/>
        <v>-5.4503747106402045E-2</v>
      </c>
      <c r="AV33" s="1">
        <f t="shared" si="14"/>
        <v>5.4503747106402045E-2</v>
      </c>
      <c r="AW33" s="28">
        <f t="shared" si="15"/>
        <v>2.9706584486386294E-3</v>
      </c>
      <c r="AX33" s="30">
        <f t="shared" si="1"/>
        <v>2.1714637039719725E-3</v>
      </c>
      <c r="AY33" s="30">
        <f t="shared" si="2"/>
        <v>-2.1714637039719725E-3</v>
      </c>
      <c r="BB33" s="7">
        <f t="shared" si="3"/>
        <v>-4.9004545587305159E-2</v>
      </c>
      <c r="BC33" s="1">
        <f t="shared" si="16"/>
        <v>4.9004545587305159E-2</v>
      </c>
      <c r="BD33" s="28">
        <f t="shared" si="17"/>
        <v>2.4014454882182695E-3</v>
      </c>
      <c r="BE33" s="30">
        <f t="shared" si="4"/>
        <v>2.1104451332511868E-3</v>
      </c>
      <c r="BF33" s="30">
        <f t="shared" si="5"/>
        <v>-2.1104451332511868E-3</v>
      </c>
      <c r="BI33" s="7">
        <f t="shared" si="18"/>
        <v>24.700003181346698</v>
      </c>
      <c r="BJ33" s="1">
        <f t="shared" si="19"/>
        <v>24.700003181346698</v>
      </c>
      <c r="BK33" s="28">
        <f t="shared" si="20"/>
        <v>610.09015715853707</v>
      </c>
      <c r="BL33" s="30">
        <f t="shared" si="6"/>
        <v>0.90409952180744935</v>
      </c>
      <c r="BM33" s="30">
        <f t="shared" si="7"/>
        <v>0.90409952180744935</v>
      </c>
      <c r="BP33" s="7">
        <f t="shared" si="8"/>
        <v>-5.0003181346699677E-2</v>
      </c>
      <c r="BQ33" s="1">
        <f t="shared" si="21"/>
        <v>5.0003181346699677E-2</v>
      </c>
      <c r="BR33" s="28">
        <f t="shared" si="22"/>
        <v>2.5003181447909345E-3</v>
      </c>
      <c r="BS33" s="30">
        <f t="shared" si="9"/>
        <v>2.0244200366930235E-3</v>
      </c>
      <c r="BT33" s="30">
        <f t="shared" si="10"/>
        <v>-2.0244200366930235E-3</v>
      </c>
      <c r="BW33" s="7">
        <f t="shared" si="11"/>
        <v>0.77843000000000018</v>
      </c>
      <c r="BX33" s="1">
        <f t="shared" si="23"/>
        <v>0.77843000000000018</v>
      </c>
      <c r="BY33" s="36">
        <f t="shared" si="24"/>
        <v>0.60595326490000023</v>
      </c>
      <c r="BZ33" s="30">
        <f t="shared" si="12"/>
        <v>0.14427206022718642</v>
      </c>
      <c r="CA33" s="30">
        <f t="shared" si="13"/>
        <v>0.14427206022718642</v>
      </c>
    </row>
    <row r="34" spans="1:79" x14ac:dyDescent="0.15">
      <c r="A34" s="1">
        <v>2</v>
      </c>
      <c r="B34" s="4">
        <v>3</v>
      </c>
      <c r="C34" s="4">
        <v>1</v>
      </c>
      <c r="D34" s="4">
        <v>31</v>
      </c>
      <c r="E34" s="3">
        <v>53.495238095238093</v>
      </c>
      <c r="K34" s="1">
        <v>2</v>
      </c>
      <c r="L34" s="4">
        <v>3</v>
      </c>
      <c r="M34" s="4">
        <v>1</v>
      </c>
      <c r="N34" s="4">
        <v>31</v>
      </c>
      <c r="O34" s="1">
        <v>10.299999999999999</v>
      </c>
      <c r="R34" s="4">
        <v>3</v>
      </c>
      <c r="S34" s="4">
        <v>1</v>
      </c>
      <c r="T34" s="3">
        <v>53.495238095238093</v>
      </c>
      <c r="U34" s="9">
        <v>23.149221000000001</v>
      </c>
      <c r="V34" s="9">
        <v>27.651499999999999</v>
      </c>
      <c r="W34" s="9">
        <v>28.715799999999998</v>
      </c>
      <c r="X34" s="9">
        <v>15.514999999999999</v>
      </c>
      <c r="Y34" s="33">
        <v>5.7539999999999996</v>
      </c>
      <c r="AA34" s="1">
        <v>23.099996729818301</v>
      </c>
      <c r="AB34" s="1">
        <v>27.700017235455402</v>
      </c>
      <c r="AC34" s="1">
        <v>28.7700206206374</v>
      </c>
      <c r="AD34" s="1">
        <v>15.469991431143001</v>
      </c>
      <c r="AE34" s="33">
        <v>5.0431549999999996</v>
      </c>
      <c r="AU34" s="7">
        <f t="shared" ref="AU34:AU65" si="25">U34-AA34</f>
        <v>4.9224270181699836E-2</v>
      </c>
      <c r="AV34" s="1">
        <f t="shared" si="14"/>
        <v>4.9224270181699836E-2</v>
      </c>
      <c r="AW34" s="28">
        <f t="shared" si="15"/>
        <v>2.4230287749209835E-3</v>
      </c>
      <c r="AX34" s="30">
        <f t="shared" ref="AX34:AX65" si="26">AV34/AA34</f>
        <v>2.1309210887532027E-3</v>
      </c>
      <c r="AY34" s="30">
        <f t="shared" ref="AY34:AY65" si="27">AU34/AA34</f>
        <v>2.1309210887532027E-3</v>
      </c>
      <c r="BB34" s="7">
        <f t="shared" ref="BB34:BB65" si="28">V34-AB34</f>
        <v>-4.8517235455403096E-2</v>
      </c>
      <c r="BC34" s="1">
        <f t="shared" si="16"/>
        <v>4.8517235455403096E-2</v>
      </c>
      <c r="BD34" s="28">
        <f t="shared" si="17"/>
        <v>2.3539221362350233E-3</v>
      </c>
      <c r="BE34" s="30">
        <f t="shared" ref="BE34:BE65" si="29">BC34/AB34</f>
        <v>1.7515236558518137E-3</v>
      </c>
      <c r="BF34" s="30">
        <f t="shared" ref="BF34:BF65" si="30">BB34/AB34</f>
        <v>-1.7515236558518137E-3</v>
      </c>
      <c r="BI34" s="7">
        <f t="shared" si="18"/>
        <v>15.469991431143001</v>
      </c>
      <c r="BJ34" s="1">
        <f t="shared" si="19"/>
        <v>15.469991431143001</v>
      </c>
      <c r="BK34" s="28">
        <f t="shared" si="20"/>
        <v>239.32063487963788</v>
      </c>
      <c r="BL34" s="30">
        <f t="shared" ref="BL34:BL65" si="31">BJ34/AC34</f>
        <v>0.53771221213675524</v>
      </c>
      <c r="BM34" s="30">
        <f t="shared" ref="BM34:BM65" si="32">BI34/AC34</f>
        <v>0.53771221213675524</v>
      </c>
      <c r="BP34" s="7">
        <f t="shared" ref="BP34:BP65" si="33">X34-AD34</f>
        <v>4.500856885699811E-2</v>
      </c>
      <c r="BQ34" s="1">
        <f t="shared" si="21"/>
        <v>4.500856885699811E-2</v>
      </c>
      <c r="BR34" s="28">
        <f t="shared" si="22"/>
        <v>2.0257712705551404E-3</v>
      </c>
      <c r="BS34" s="30">
        <f t="shared" ref="BS34:BS65" si="34">BQ34/AD34</f>
        <v>2.9094113631110557E-3</v>
      </c>
      <c r="BT34" s="30">
        <f t="shared" ref="BT34:BT65" si="35">BP34/AD34</f>
        <v>2.9094113631110557E-3</v>
      </c>
      <c r="BW34" s="7">
        <f t="shared" ref="BW34:BW65" si="36">Y34-AE34</f>
        <v>0.71084499999999995</v>
      </c>
      <c r="BX34" s="1">
        <f t="shared" si="23"/>
        <v>0.71084499999999995</v>
      </c>
      <c r="BY34" s="36">
        <f t="shared" si="24"/>
        <v>0.50530061402499993</v>
      </c>
      <c r="BZ34" s="30">
        <f t="shared" ref="BZ34:BZ65" si="37">BX34/AE34</f>
        <v>0.14095243949472105</v>
      </c>
      <c r="CA34" s="30">
        <f t="shared" ref="CA34:CA65" si="38">BW34/AE34</f>
        <v>0.14095243949472105</v>
      </c>
    </row>
    <row r="35" spans="1:79" x14ac:dyDescent="0.15">
      <c r="A35" s="1">
        <v>2</v>
      </c>
      <c r="B35" s="4">
        <v>3</v>
      </c>
      <c r="C35" s="4">
        <v>2</v>
      </c>
      <c r="D35" s="4">
        <v>32</v>
      </c>
      <c r="E35" s="3">
        <v>41.780952380952378</v>
      </c>
      <c r="K35" s="1">
        <v>2</v>
      </c>
      <c r="L35" s="4">
        <v>3</v>
      </c>
      <c r="M35" s="4">
        <v>2</v>
      </c>
      <c r="N35" s="4">
        <v>32</v>
      </c>
      <c r="O35" s="1">
        <v>11.1</v>
      </c>
      <c r="R35" s="4">
        <v>3</v>
      </c>
      <c r="S35" s="4">
        <v>2</v>
      </c>
      <c r="T35" s="3">
        <v>41.780952380952378</v>
      </c>
      <c r="U35" s="9">
        <v>29.994250000000001</v>
      </c>
      <c r="V35" s="9">
        <v>28.521500000000003</v>
      </c>
      <c r="W35" s="9">
        <v>29.355249999999995</v>
      </c>
      <c r="X35" s="9">
        <v>23.490000000000002</v>
      </c>
      <c r="Y35" s="33">
        <v>4.4939999999999998</v>
      </c>
      <c r="AA35" s="1">
        <v>29.939977635741101</v>
      </c>
      <c r="AB35" s="1">
        <v>28.570010932127499</v>
      </c>
      <c r="AC35" s="1">
        <v>29.4100408960356</v>
      </c>
      <c r="AD35" s="1">
        <v>23.439960136172498</v>
      </c>
      <c r="AE35" s="33">
        <v>4.6549269999999998</v>
      </c>
      <c r="AU35" s="7">
        <f t="shared" si="25"/>
        <v>5.4272364258899586E-2</v>
      </c>
      <c r="AV35" s="1">
        <f t="shared" si="14"/>
        <v>5.4272364258899586E-2</v>
      </c>
      <c r="AW35" s="28">
        <f t="shared" si="15"/>
        <v>2.945489522250681E-3</v>
      </c>
      <c r="AX35" s="30">
        <f t="shared" si="26"/>
        <v>1.8127055710994084E-3</v>
      </c>
      <c r="AY35" s="30">
        <f t="shared" si="27"/>
        <v>1.8127055710994084E-3</v>
      </c>
      <c r="BB35" s="7">
        <f t="shared" si="28"/>
        <v>-4.8510932127495465E-2</v>
      </c>
      <c r="BC35" s="1">
        <f t="shared" si="16"/>
        <v>4.8510932127495465E-2</v>
      </c>
      <c r="BD35" s="28">
        <f t="shared" si="17"/>
        <v>2.3533105358784718E-3</v>
      </c>
      <c r="BE35" s="30">
        <f t="shared" si="29"/>
        <v>1.6979668731223353E-3</v>
      </c>
      <c r="BF35" s="30">
        <f t="shared" si="30"/>
        <v>-1.6979668731223353E-3</v>
      </c>
      <c r="BI35" s="7">
        <f t="shared" ref="BI35:BI66" si="39">AD35-AJ35</f>
        <v>23.439960136172498</v>
      </c>
      <c r="BJ35" s="1">
        <f t="shared" si="19"/>
        <v>23.439960136172498</v>
      </c>
      <c r="BK35" s="28">
        <f t="shared" si="20"/>
        <v>549.43173118535583</v>
      </c>
      <c r="BL35" s="30">
        <f t="shared" si="31"/>
        <v>0.79700535674304851</v>
      </c>
      <c r="BM35" s="30">
        <f t="shared" si="32"/>
        <v>0.79700535674304851</v>
      </c>
      <c r="BP35" s="7">
        <f t="shared" si="33"/>
        <v>5.0039863827503694E-2</v>
      </c>
      <c r="BQ35" s="1">
        <f t="shared" si="21"/>
        <v>5.0039863827503694E-2</v>
      </c>
      <c r="BR35" s="28">
        <f t="shared" si="22"/>
        <v>2.5039879718751126E-3</v>
      </c>
      <c r="BS35" s="30">
        <f t="shared" si="34"/>
        <v>2.1348101079012622E-3</v>
      </c>
      <c r="BT35" s="30">
        <f t="shared" si="35"/>
        <v>2.1348101079012622E-3</v>
      </c>
      <c r="BW35" s="7">
        <f t="shared" si="36"/>
        <v>-0.16092700000000004</v>
      </c>
      <c r="BX35" s="1">
        <f t="shared" si="23"/>
        <v>0.16092700000000004</v>
      </c>
      <c r="BY35" s="36">
        <f t="shared" si="24"/>
        <v>2.5897499329000012E-2</v>
      </c>
      <c r="BZ35" s="30">
        <f t="shared" si="37"/>
        <v>3.4571326252806983E-2</v>
      </c>
      <c r="CA35" s="30">
        <f t="shared" si="38"/>
        <v>-3.4571326252806983E-2</v>
      </c>
    </row>
    <row r="36" spans="1:79" x14ac:dyDescent="0.15">
      <c r="A36" s="1">
        <v>2</v>
      </c>
      <c r="B36" s="4">
        <v>3</v>
      </c>
      <c r="C36" s="4">
        <v>3</v>
      </c>
      <c r="D36" s="4">
        <v>33</v>
      </c>
      <c r="E36" s="3">
        <v>33.971428571428568</v>
      </c>
      <c r="K36" s="1">
        <v>2</v>
      </c>
      <c r="L36" s="4">
        <v>3</v>
      </c>
      <c r="M36" s="4">
        <v>3</v>
      </c>
      <c r="N36" s="4">
        <v>33</v>
      </c>
      <c r="O36" s="1">
        <v>10.199999999999999</v>
      </c>
      <c r="R36" s="4">
        <v>3</v>
      </c>
      <c r="S36" s="4">
        <v>3</v>
      </c>
      <c r="T36" s="3">
        <v>33.971428571428568</v>
      </c>
      <c r="U36" s="9">
        <v>28.042499999999997</v>
      </c>
      <c r="V36" s="9">
        <v>28.071999999999999</v>
      </c>
      <c r="W36" s="9">
        <v>29.856950000000001</v>
      </c>
      <c r="X36" s="9">
        <v>26.099999999999998</v>
      </c>
      <c r="Y36" s="33">
        <v>3.6539999999999999</v>
      </c>
      <c r="AA36" s="1">
        <v>27.9881182802857</v>
      </c>
      <c r="AB36" s="1">
        <v>28.019998592430898</v>
      </c>
      <c r="AC36" s="1">
        <v>29.4318982520712</v>
      </c>
      <c r="AD36" s="1">
        <v>26.0481371670245</v>
      </c>
      <c r="AE36" s="33">
        <v>4.2805759999999999</v>
      </c>
      <c r="AU36" s="7">
        <f t="shared" si="25"/>
        <v>5.4381719714296395E-2</v>
      </c>
      <c r="AV36" s="1">
        <f t="shared" si="14"/>
        <v>5.4381719714296395E-2</v>
      </c>
      <c r="AW36" s="28">
        <f t="shared" si="15"/>
        <v>2.9573714390842931E-3</v>
      </c>
      <c r="AX36" s="30">
        <f t="shared" si="26"/>
        <v>1.9430287942080711E-3</v>
      </c>
      <c r="AY36" s="30">
        <f t="shared" si="27"/>
        <v>1.9430287942080711E-3</v>
      </c>
      <c r="BB36" s="7">
        <f t="shared" si="28"/>
        <v>5.2001407569100877E-2</v>
      </c>
      <c r="BC36" s="1">
        <f t="shared" si="16"/>
        <v>5.2001407569100877E-2</v>
      </c>
      <c r="BD36" s="28">
        <f t="shared" si="17"/>
        <v>2.704146389167742E-3</v>
      </c>
      <c r="BE36" s="30">
        <f t="shared" si="29"/>
        <v>1.8558676010479219E-3</v>
      </c>
      <c r="BF36" s="30">
        <f t="shared" si="30"/>
        <v>1.8558676010479219E-3</v>
      </c>
      <c r="BI36" s="7">
        <f t="shared" si="39"/>
        <v>26.0481371670245</v>
      </c>
      <c r="BJ36" s="1">
        <f t="shared" si="19"/>
        <v>26.0481371670245</v>
      </c>
      <c r="BK36" s="28">
        <f t="shared" si="20"/>
        <v>678.50544987212311</v>
      </c>
      <c r="BL36" s="30">
        <f t="shared" si="31"/>
        <v>0.88503082417361323</v>
      </c>
      <c r="BM36" s="30">
        <f t="shared" si="32"/>
        <v>0.88503082417361323</v>
      </c>
      <c r="BP36" s="7">
        <f t="shared" si="33"/>
        <v>5.1862832975498208E-2</v>
      </c>
      <c r="BQ36" s="1">
        <f t="shared" si="21"/>
        <v>5.1862832975498208E-2</v>
      </c>
      <c r="BR36" s="28">
        <f t="shared" si="22"/>
        <v>2.6897534442444243E-3</v>
      </c>
      <c r="BS36" s="30">
        <f t="shared" si="34"/>
        <v>1.9910380785752957E-3</v>
      </c>
      <c r="BT36" s="30">
        <f t="shared" si="35"/>
        <v>1.9910380785752957E-3</v>
      </c>
      <c r="BW36" s="7">
        <f t="shared" si="36"/>
        <v>-0.62657600000000002</v>
      </c>
      <c r="BX36" s="1">
        <f t="shared" si="23"/>
        <v>0.62657600000000002</v>
      </c>
      <c r="BY36" s="36">
        <f t="shared" si="24"/>
        <v>0.39259748377600001</v>
      </c>
      <c r="BZ36" s="30">
        <f t="shared" si="37"/>
        <v>0.14637656240655464</v>
      </c>
      <c r="CA36" s="30">
        <f t="shared" si="38"/>
        <v>-0.14637656240655464</v>
      </c>
    </row>
    <row r="37" spans="1:79" x14ac:dyDescent="0.15">
      <c r="A37" s="1">
        <v>2</v>
      </c>
      <c r="B37" s="4">
        <v>3</v>
      </c>
      <c r="C37" s="4">
        <v>4</v>
      </c>
      <c r="D37" s="4">
        <v>34</v>
      </c>
      <c r="E37" s="3">
        <v>63.257142857142853</v>
      </c>
      <c r="K37" s="1">
        <v>2</v>
      </c>
      <c r="L37" s="4">
        <v>3</v>
      </c>
      <c r="M37" s="4">
        <v>4</v>
      </c>
      <c r="N37" s="4">
        <v>34</v>
      </c>
      <c r="O37" s="1">
        <v>13.5</v>
      </c>
      <c r="R37" s="4">
        <v>3</v>
      </c>
      <c r="S37" s="4">
        <v>4</v>
      </c>
      <c r="T37" s="3">
        <v>63.257142857142853</v>
      </c>
      <c r="U37" s="9">
        <v>29.921750000000003</v>
      </c>
      <c r="V37" s="9">
        <v>27.565950000000004</v>
      </c>
      <c r="W37" s="9">
        <v>29.313200000000002</v>
      </c>
      <c r="X37" s="9">
        <v>27.55</v>
      </c>
      <c r="Y37" s="33">
        <v>6.8040000000000003</v>
      </c>
      <c r="AA37" s="1">
        <v>29.869999820005699</v>
      </c>
      <c r="AB37" s="1">
        <v>27.519999946707699</v>
      </c>
      <c r="AC37" s="1">
        <v>29.3600004758684</v>
      </c>
      <c r="AD37" s="1">
        <v>27.4999998075983</v>
      </c>
      <c r="AE37" s="33">
        <v>5.6783489999999999</v>
      </c>
      <c r="AU37" s="7">
        <f t="shared" si="25"/>
        <v>5.1750179994304091E-2</v>
      </c>
      <c r="AV37" s="1">
        <f t="shared" si="14"/>
        <v>5.1750179994304091E-2</v>
      </c>
      <c r="AW37" s="28">
        <f t="shared" si="15"/>
        <v>2.6780811294428715E-3</v>
      </c>
      <c r="AX37" s="30">
        <f t="shared" si="26"/>
        <v>1.7325135690039056E-3</v>
      </c>
      <c r="AY37" s="30">
        <f t="shared" si="27"/>
        <v>1.7325135690039056E-3</v>
      </c>
      <c r="BB37" s="7">
        <f t="shared" si="28"/>
        <v>4.5950053292305171E-2</v>
      </c>
      <c r="BC37" s="1">
        <f t="shared" si="16"/>
        <v>4.5950053292305171E-2</v>
      </c>
      <c r="BD37" s="28">
        <f t="shared" si="17"/>
        <v>2.1114073975656853E-3</v>
      </c>
      <c r="BE37" s="30">
        <f t="shared" si="29"/>
        <v>1.6696967071688645E-3</v>
      </c>
      <c r="BF37" s="30">
        <f t="shared" si="30"/>
        <v>1.6696967071688645E-3</v>
      </c>
      <c r="BI37" s="7">
        <f t="shared" si="39"/>
        <v>27.4999998075983</v>
      </c>
      <c r="BJ37" s="1">
        <f t="shared" si="19"/>
        <v>27.4999998075983</v>
      </c>
      <c r="BK37" s="28">
        <f t="shared" si="20"/>
        <v>756.24998941790659</v>
      </c>
      <c r="BL37" s="30">
        <f t="shared" si="31"/>
        <v>0.93664847962795938</v>
      </c>
      <c r="BM37" s="30">
        <f t="shared" si="32"/>
        <v>0.93664847962795938</v>
      </c>
      <c r="BP37" s="7">
        <f t="shared" si="33"/>
        <v>5.0000192401700616E-2</v>
      </c>
      <c r="BQ37" s="1">
        <f t="shared" si="21"/>
        <v>5.0000192401700616E-2</v>
      </c>
      <c r="BR37" s="28">
        <f t="shared" si="22"/>
        <v>2.5000192402070799E-3</v>
      </c>
      <c r="BS37" s="30">
        <f t="shared" si="34"/>
        <v>1.8181888273281178E-3</v>
      </c>
      <c r="BT37" s="30">
        <f t="shared" si="35"/>
        <v>1.8181888273281178E-3</v>
      </c>
      <c r="BW37" s="7">
        <f t="shared" si="36"/>
        <v>1.1256510000000004</v>
      </c>
      <c r="BX37" s="1">
        <f t="shared" si="23"/>
        <v>1.1256510000000004</v>
      </c>
      <c r="BY37" s="36">
        <f t="shared" si="24"/>
        <v>1.267090173801001</v>
      </c>
      <c r="BZ37" s="30">
        <f t="shared" si="37"/>
        <v>0.19823561390819769</v>
      </c>
      <c r="CA37" s="30">
        <f t="shared" si="38"/>
        <v>0.19823561390819769</v>
      </c>
    </row>
    <row r="38" spans="1:79" x14ac:dyDescent="0.15">
      <c r="A38" s="1">
        <v>2</v>
      </c>
      <c r="B38" s="4">
        <v>4</v>
      </c>
      <c r="C38" s="4">
        <v>1</v>
      </c>
      <c r="D38" s="4">
        <v>41</v>
      </c>
      <c r="E38" s="3">
        <v>53.495238095238093</v>
      </c>
      <c r="K38" s="1">
        <v>2</v>
      </c>
      <c r="L38" s="4">
        <v>4</v>
      </c>
      <c r="M38" s="4">
        <v>1</v>
      </c>
      <c r="N38" s="4">
        <v>41</v>
      </c>
      <c r="O38" s="1">
        <v>7.2</v>
      </c>
      <c r="R38" s="4">
        <v>4</v>
      </c>
      <c r="S38" s="4">
        <v>1</v>
      </c>
      <c r="T38" s="3">
        <v>53.495238095238093</v>
      </c>
      <c r="U38" s="9">
        <v>30.567499999999995</v>
      </c>
      <c r="V38" s="9">
        <v>31.450499999999995</v>
      </c>
      <c r="W38" s="9">
        <v>29.140650000000001</v>
      </c>
      <c r="X38" s="9">
        <v>27.55</v>
      </c>
      <c r="Y38" s="33">
        <v>5.7539999999999996</v>
      </c>
      <c r="AA38" s="1">
        <v>30.518113700599901</v>
      </c>
      <c r="AB38" s="1">
        <v>31.399985903106799</v>
      </c>
      <c r="AC38" s="1">
        <v>29.089981789432201</v>
      </c>
      <c r="AD38" s="1">
        <v>27.4981287342641</v>
      </c>
      <c r="AE38" s="33">
        <v>4.7932800000000002</v>
      </c>
      <c r="AU38" s="7">
        <f t="shared" si="25"/>
        <v>4.9386299400094202E-2</v>
      </c>
      <c r="AV38" s="1">
        <f t="shared" si="14"/>
        <v>4.9386299400094202E-2</v>
      </c>
      <c r="AW38" s="28">
        <f t="shared" si="15"/>
        <v>2.4390065684357452E-3</v>
      </c>
      <c r="AX38" s="30">
        <f t="shared" si="26"/>
        <v>1.6182618586653803E-3</v>
      </c>
      <c r="AY38" s="30">
        <f t="shared" si="27"/>
        <v>1.6182618586653803E-3</v>
      </c>
      <c r="BB38" s="7">
        <f t="shared" si="28"/>
        <v>5.0514096893195415E-2</v>
      </c>
      <c r="BC38" s="1">
        <f t="shared" si="16"/>
        <v>5.0514096893195415E-2</v>
      </c>
      <c r="BD38" s="28">
        <f t="shared" si="17"/>
        <v>2.5516739849351347E-3</v>
      </c>
      <c r="BE38" s="30">
        <f t="shared" si="29"/>
        <v>1.6087299226525261E-3</v>
      </c>
      <c r="BF38" s="30">
        <f t="shared" si="30"/>
        <v>1.6087299226525261E-3</v>
      </c>
      <c r="BI38" s="7">
        <f t="shared" si="39"/>
        <v>27.4981287342641</v>
      </c>
      <c r="BJ38" s="1">
        <f t="shared" si="19"/>
        <v>27.4981287342641</v>
      </c>
      <c r="BK38" s="28">
        <f t="shared" si="20"/>
        <v>756.14708388616089</v>
      </c>
      <c r="BL38" s="30">
        <f t="shared" si="31"/>
        <v>0.94527830692054993</v>
      </c>
      <c r="BM38" s="30">
        <f t="shared" si="32"/>
        <v>0.94527830692054993</v>
      </c>
      <c r="BP38" s="7">
        <f t="shared" si="33"/>
        <v>5.1871265735901062E-2</v>
      </c>
      <c r="BQ38" s="1">
        <f t="shared" si="21"/>
        <v>5.1871265735901062E-2</v>
      </c>
      <c r="BR38" s="28">
        <f t="shared" si="22"/>
        <v>2.6906282090444636E-3</v>
      </c>
      <c r="BS38" s="30">
        <f t="shared" si="34"/>
        <v>1.8863562039865922E-3</v>
      </c>
      <c r="BT38" s="30">
        <f t="shared" si="35"/>
        <v>1.8863562039865922E-3</v>
      </c>
      <c r="BW38" s="7">
        <f t="shared" si="36"/>
        <v>0.96071999999999935</v>
      </c>
      <c r="BX38" s="1">
        <f t="shared" si="23"/>
        <v>0.96071999999999935</v>
      </c>
      <c r="BY38" s="36">
        <f t="shared" si="24"/>
        <v>0.9229829183999988</v>
      </c>
      <c r="BZ38" s="30">
        <f t="shared" si="37"/>
        <v>0.20043060284398143</v>
      </c>
      <c r="CA38" s="30">
        <f t="shared" si="38"/>
        <v>0.20043060284398143</v>
      </c>
    </row>
    <row r="39" spans="1:79" x14ac:dyDescent="0.15">
      <c r="A39" s="1">
        <v>2</v>
      </c>
      <c r="B39" s="4">
        <v>4</v>
      </c>
      <c r="C39" s="4">
        <v>2</v>
      </c>
      <c r="D39" s="4">
        <v>42</v>
      </c>
      <c r="E39" s="3">
        <v>47.442857142857136</v>
      </c>
      <c r="K39" s="1">
        <v>2</v>
      </c>
      <c r="L39" s="4">
        <v>4</v>
      </c>
      <c r="M39" s="4">
        <v>2</v>
      </c>
      <c r="N39" s="4">
        <v>42</v>
      </c>
      <c r="O39" s="1">
        <v>12.1</v>
      </c>
      <c r="R39" s="4">
        <v>4</v>
      </c>
      <c r="S39" s="4">
        <v>2</v>
      </c>
      <c r="T39" s="3">
        <v>47.442857142857136</v>
      </c>
      <c r="U39" s="9">
        <v>28.762249999999995</v>
      </c>
      <c r="V39" s="9">
        <v>32.494499999999995</v>
      </c>
      <c r="W39" s="9">
        <v>29.350899999999996</v>
      </c>
      <c r="X39" s="9">
        <v>27.55</v>
      </c>
      <c r="Y39" s="33">
        <v>5.1029999999999998</v>
      </c>
      <c r="AA39" s="1">
        <v>28.709986844918799</v>
      </c>
      <c r="AB39" s="1">
        <v>32.4399783031635</v>
      </c>
      <c r="AC39" s="1">
        <v>29.299910442916001</v>
      </c>
      <c r="AD39" s="1">
        <v>27.4999825708122</v>
      </c>
      <c r="AE39" s="33">
        <v>4.9543419999999996</v>
      </c>
      <c r="AU39" s="7">
        <f t="shared" si="25"/>
        <v>5.2263155081195833E-2</v>
      </c>
      <c r="AV39" s="1">
        <f t="shared" si="14"/>
        <v>5.2263155081195833E-2</v>
      </c>
      <c r="AW39" s="28">
        <f t="shared" si="15"/>
        <v>2.7314373790411259E-3</v>
      </c>
      <c r="AX39" s="30">
        <f t="shared" si="26"/>
        <v>1.8203824113017858E-3</v>
      </c>
      <c r="AY39" s="30">
        <f t="shared" si="27"/>
        <v>1.8203824113017858E-3</v>
      </c>
      <c r="BB39" s="7">
        <f t="shared" si="28"/>
        <v>5.4521696836495437E-2</v>
      </c>
      <c r="BC39" s="1">
        <f t="shared" si="16"/>
        <v>5.4521696836495437E-2</v>
      </c>
      <c r="BD39" s="28">
        <f t="shared" si="17"/>
        <v>2.9726154259307165E-3</v>
      </c>
      <c r="BE39" s="30">
        <f t="shared" si="29"/>
        <v>1.6806946147426541E-3</v>
      </c>
      <c r="BF39" s="30">
        <f t="shared" si="30"/>
        <v>1.6806946147426541E-3</v>
      </c>
      <c r="BI39" s="7">
        <f t="shared" si="39"/>
        <v>27.4999825708122</v>
      </c>
      <c r="BJ39" s="1">
        <f t="shared" si="19"/>
        <v>27.4999825708122</v>
      </c>
      <c r="BK39" s="28">
        <f t="shared" si="20"/>
        <v>756.24904139497482</v>
      </c>
      <c r="BL39" s="30">
        <f t="shared" si="31"/>
        <v>0.93856882683615916</v>
      </c>
      <c r="BM39" s="30">
        <f t="shared" si="32"/>
        <v>0.93856882683615916</v>
      </c>
      <c r="BP39" s="7">
        <f t="shared" si="33"/>
        <v>5.0017429187800388E-2</v>
      </c>
      <c r="BQ39" s="1">
        <f t="shared" si="21"/>
        <v>5.0017429187800388E-2</v>
      </c>
      <c r="BR39" s="28">
        <f t="shared" si="22"/>
        <v>2.5017432225566262E-3</v>
      </c>
      <c r="BS39" s="30">
        <f t="shared" si="34"/>
        <v>1.8188167595745187E-3</v>
      </c>
      <c r="BT39" s="30">
        <f t="shared" si="35"/>
        <v>1.8188167595745187E-3</v>
      </c>
      <c r="BW39" s="7">
        <f t="shared" si="36"/>
        <v>0.14865800000000018</v>
      </c>
      <c r="BX39" s="1">
        <f t="shared" si="23"/>
        <v>0.14865800000000018</v>
      </c>
      <c r="BY39" s="36">
        <f t="shared" si="24"/>
        <v>2.2099200964000053E-2</v>
      </c>
      <c r="BZ39" s="30">
        <f t="shared" si="37"/>
        <v>3.0005599129006473E-2</v>
      </c>
      <c r="CA39" s="30">
        <f t="shared" si="38"/>
        <v>3.0005599129006473E-2</v>
      </c>
    </row>
    <row r="40" spans="1:79" x14ac:dyDescent="0.15">
      <c r="A40" s="1">
        <v>2</v>
      </c>
      <c r="B40" s="4">
        <v>4</v>
      </c>
      <c r="C40" s="4">
        <v>3</v>
      </c>
      <c r="D40" s="4">
        <v>43</v>
      </c>
      <c r="E40" s="3">
        <v>57.399999999999991</v>
      </c>
      <c r="K40" s="1">
        <v>2</v>
      </c>
      <c r="L40" s="4">
        <v>4</v>
      </c>
      <c r="M40" s="4">
        <v>3</v>
      </c>
      <c r="N40" s="4">
        <v>43</v>
      </c>
      <c r="O40" s="1">
        <v>13.1</v>
      </c>
      <c r="R40" s="4">
        <v>4</v>
      </c>
      <c r="S40" s="4">
        <v>3</v>
      </c>
      <c r="T40" s="3">
        <v>57.399999999999991</v>
      </c>
      <c r="U40" s="9">
        <v>28.176499999999997</v>
      </c>
      <c r="V40" s="9">
        <v>34.074999999999996</v>
      </c>
      <c r="W40" s="9">
        <v>29.329149999999998</v>
      </c>
      <c r="X40" s="9">
        <v>21.75</v>
      </c>
      <c r="Y40" s="33">
        <v>6.1740000000000004</v>
      </c>
      <c r="AA40" s="1">
        <v>28.230001114308202</v>
      </c>
      <c r="AB40" s="1">
        <v>34.029992322934</v>
      </c>
      <c r="AC40" s="1">
        <v>29.279991244757301</v>
      </c>
      <c r="AD40" s="1">
        <v>21.800010519121599</v>
      </c>
      <c r="AE40" s="33">
        <v>5.4197519999999999</v>
      </c>
      <c r="AU40" s="7">
        <f t="shared" si="25"/>
        <v>-5.3501114308204478E-2</v>
      </c>
      <c r="AV40" s="1">
        <f t="shared" si="14"/>
        <v>5.3501114308204478E-2</v>
      </c>
      <c r="AW40" s="28">
        <f t="shared" si="15"/>
        <v>2.8623692322195617E-3</v>
      </c>
      <c r="AX40" s="30">
        <f t="shared" si="26"/>
        <v>1.8951864044060476E-3</v>
      </c>
      <c r="AY40" s="30">
        <f t="shared" si="27"/>
        <v>-1.8951864044060476E-3</v>
      </c>
      <c r="BB40" s="7">
        <f t="shared" si="28"/>
        <v>4.5007677065996177E-2</v>
      </c>
      <c r="BC40" s="1">
        <f t="shared" si="16"/>
        <v>4.5007677065996177E-2</v>
      </c>
      <c r="BD40" s="28">
        <f t="shared" si="17"/>
        <v>2.0256909948769982E-3</v>
      </c>
      <c r="BE40" s="30">
        <f t="shared" si="29"/>
        <v>1.322588516591111E-3</v>
      </c>
      <c r="BF40" s="30">
        <f t="shared" si="30"/>
        <v>1.322588516591111E-3</v>
      </c>
      <c r="BI40" s="7">
        <f t="shared" si="39"/>
        <v>21.800010519121599</v>
      </c>
      <c r="BJ40" s="1">
        <f t="shared" si="19"/>
        <v>21.800010519121599</v>
      </c>
      <c r="BK40" s="28">
        <f t="shared" si="20"/>
        <v>475.24045863381241</v>
      </c>
      <c r="BL40" s="30">
        <f t="shared" si="31"/>
        <v>0.74453610101488599</v>
      </c>
      <c r="BM40" s="30">
        <f t="shared" si="32"/>
        <v>0.74453610101488599</v>
      </c>
      <c r="BP40" s="7">
        <f t="shared" si="33"/>
        <v>-5.0010519121599373E-2</v>
      </c>
      <c r="BQ40" s="1">
        <f t="shared" si="21"/>
        <v>5.0010519121599373E-2</v>
      </c>
      <c r="BR40" s="28">
        <f t="shared" si="22"/>
        <v>2.5010520228118567E-3</v>
      </c>
      <c r="BS40" s="30">
        <f t="shared" si="34"/>
        <v>2.2940594032160345E-3</v>
      </c>
      <c r="BT40" s="30">
        <f t="shared" si="35"/>
        <v>-2.2940594032160345E-3</v>
      </c>
      <c r="BW40" s="7">
        <f t="shared" si="36"/>
        <v>0.75424800000000047</v>
      </c>
      <c r="BX40" s="1">
        <f t="shared" si="23"/>
        <v>0.75424800000000047</v>
      </c>
      <c r="BY40" s="36">
        <f t="shared" si="24"/>
        <v>0.56889004550400069</v>
      </c>
      <c r="BZ40" s="30">
        <f t="shared" si="37"/>
        <v>0.13916651536823096</v>
      </c>
      <c r="CA40" s="30">
        <f t="shared" si="38"/>
        <v>0.13916651536823096</v>
      </c>
    </row>
    <row r="41" spans="1:79" x14ac:dyDescent="0.15">
      <c r="A41" s="1">
        <v>2</v>
      </c>
      <c r="B41" s="4">
        <v>4</v>
      </c>
      <c r="C41" s="4">
        <v>4</v>
      </c>
      <c r="D41" s="4">
        <v>44</v>
      </c>
      <c r="E41" s="3">
        <v>47.638095238095232</v>
      </c>
      <c r="K41" s="1">
        <v>2</v>
      </c>
      <c r="L41" s="4">
        <v>4</v>
      </c>
      <c r="M41" s="4">
        <v>4</v>
      </c>
      <c r="N41" s="4">
        <v>44</v>
      </c>
      <c r="O41" s="1">
        <v>10.299999999999999</v>
      </c>
      <c r="R41" s="4">
        <v>4</v>
      </c>
      <c r="S41" s="4">
        <v>4</v>
      </c>
      <c r="T41" s="3">
        <v>47.638095238095232</v>
      </c>
      <c r="U41" s="9">
        <v>34.41225</v>
      </c>
      <c r="V41" s="9">
        <v>28.071999999999999</v>
      </c>
      <c r="W41" s="9">
        <v>29.485749999999999</v>
      </c>
      <c r="X41" s="9">
        <v>33.35</v>
      </c>
      <c r="Y41" s="33">
        <v>5.1239999999999997</v>
      </c>
      <c r="AA41" s="1">
        <v>34.359956601995897</v>
      </c>
      <c r="AB41" s="1">
        <v>28.019984736141598</v>
      </c>
      <c r="AC41" s="1">
        <v>29.439854156864001</v>
      </c>
      <c r="AD41" s="1">
        <v>33.299939336438101</v>
      </c>
      <c r="AE41" s="33">
        <v>4.8167989999999996</v>
      </c>
      <c r="AU41" s="7">
        <f t="shared" si="25"/>
        <v>5.2293398004103153E-2</v>
      </c>
      <c r="AV41" s="1">
        <f t="shared" si="14"/>
        <v>5.2293398004103153E-2</v>
      </c>
      <c r="AW41" s="28">
        <f t="shared" si="15"/>
        <v>2.7345994748155396E-3</v>
      </c>
      <c r="AX41" s="30">
        <f t="shared" si="26"/>
        <v>1.5219285230722772E-3</v>
      </c>
      <c r="AY41" s="30">
        <f t="shared" si="27"/>
        <v>1.5219285230722772E-3</v>
      </c>
      <c r="BB41" s="7">
        <f t="shared" si="28"/>
        <v>5.2015263858400829E-2</v>
      </c>
      <c r="BC41" s="1">
        <f t="shared" si="16"/>
        <v>5.2015263858400829E-2</v>
      </c>
      <c r="BD41" s="28">
        <f t="shared" si="17"/>
        <v>2.7055876742590594E-3</v>
      </c>
      <c r="BE41" s="30">
        <f t="shared" si="29"/>
        <v>1.8563630333213173E-3</v>
      </c>
      <c r="BF41" s="30">
        <f t="shared" si="30"/>
        <v>1.8563630333213173E-3</v>
      </c>
      <c r="BI41" s="7">
        <f t="shared" si="39"/>
        <v>33.299939336438101</v>
      </c>
      <c r="BJ41" s="1">
        <f t="shared" si="19"/>
        <v>33.299939336438101</v>
      </c>
      <c r="BK41" s="28">
        <f t="shared" si="20"/>
        <v>1108.8859598104575</v>
      </c>
      <c r="BL41" s="30">
        <f t="shared" si="31"/>
        <v>1.1311176733079742</v>
      </c>
      <c r="BM41" s="30">
        <f t="shared" si="32"/>
        <v>1.1311176733079742</v>
      </c>
      <c r="BP41" s="7">
        <f t="shared" si="33"/>
        <v>5.0060663561900753E-2</v>
      </c>
      <c r="BQ41" s="1">
        <f t="shared" si="21"/>
        <v>5.0060663561900753E-2</v>
      </c>
      <c r="BR41" s="28">
        <f t="shared" si="22"/>
        <v>2.5060700362578179E-3</v>
      </c>
      <c r="BS41" s="30">
        <f t="shared" si="34"/>
        <v>1.5033259687390005E-3</v>
      </c>
      <c r="BT41" s="30">
        <f t="shared" si="35"/>
        <v>1.5033259687390005E-3</v>
      </c>
      <c r="BW41" s="7">
        <f t="shared" si="36"/>
        <v>0.30720100000000006</v>
      </c>
      <c r="BX41" s="1">
        <f t="shared" si="23"/>
        <v>0.30720100000000006</v>
      </c>
      <c r="BY41" s="36">
        <f t="shared" si="24"/>
        <v>9.4372454401000033E-2</v>
      </c>
      <c r="BZ41" s="30">
        <f t="shared" si="37"/>
        <v>6.3777002112813938E-2</v>
      </c>
      <c r="CA41" s="30">
        <f t="shared" si="38"/>
        <v>6.3777002112813938E-2</v>
      </c>
    </row>
    <row r="42" spans="1:79" x14ac:dyDescent="0.15">
      <c r="A42" s="1">
        <v>2</v>
      </c>
      <c r="B42" s="4">
        <v>5</v>
      </c>
      <c r="C42" s="4">
        <v>1</v>
      </c>
      <c r="D42" s="4">
        <v>51</v>
      </c>
      <c r="E42" s="3">
        <v>53.495238095238093</v>
      </c>
      <c r="K42" s="1">
        <v>2</v>
      </c>
      <c r="L42" s="4">
        <v>5</v>
      </c>
      <c r="M42" s="4">
        <v>1</v>
      </c>
      <c r="N42" s="4">
        <v>51</v>
      </c>
      <c r="O42" s="1">
        <v>11.1</v>
      </c>
      <c r="R42" s="4">
        <v>5</v>
      </c>
      <c r="S42" s="4">
        <v>1</v>
      </c>
      <c r="T42" s="3">
        <v>53.495238095238093</v>
      </c>
      <c r="U42" s="9">
        <v>46.796749999999996</v>
      </c>
      <c r="V42" s="9">
        <v>23.867000000000001</v>
      </c>
      <c r="W42" s="9">
        <v>27.302050000000001</v>
      </c>
      <c r="X42" s="9">
        <v>56.55</v>
      </c>
      <c r="Y42" s="33">
        <v>5.7539999999999996</v>
      </c>
      <c r="AA42" s="1">
        <v>44.551887688192998</v>
      </c>
      <c r="AB42" s="1">
        <v>23.9200145342719</v>
      </c>
      <c r="AC42" s="1">
        <v>27.260018263537599</v>
      </c>
      <c r="AD42" s="1">
        <v>53.701876411523997</v>
      </c>
      <c r="AE42" s="33">
        <v>5.1076379999999997</v>
      </c>
      <c r="AU42" s="7">
        <f t="shared" si="25"/>
        <v>2.2448623118069975</v>
      </c>
      <c r="AV42" s="1">
        <f t="shared" si="14"/>
        <v>2.2448623118069975</v>
      </c>
      <c r="AW42" s="28">
        <f t="shared" si="15"/>
        <v>5.0394067989714575</v>
      </c>
      <c r="AX42" s="30">
        <f t="shared" si="26"/>
        <v>5.0387591374762869E-2</v>
      </c>
      <c r="AY42" s="30">
        <f t="shared" si="27"/>
        <v>5.0387591374762869E-2</v>
      </c>
      <c r="BB42" s="7">
        <f t="shared" si="28"/>
        <v>-5.3014534271898839E-2</v>
      </c>
      <c r="BC42" s="1">
        <f t="shared" si="16"/>
        <v>5.3014534271898839E-2</v>
      </c>
      <c r="BD42" s="28">
        <f t="shared" si="17"/>
        <v>2.8105408440663366E-3</v>
      </c>
      <c r="BE42" s="30">
        <f t="shared" si="29"/>
        <v>2.216325336924071E-3</v>
      </c>
      <c r="BF42" s="30">
        <f t="shared" si="30"/>
        <v>-2.216325336924071E-3</v>
      </c>
      <c r="BI42" s="7">
        <f t="shared" si="39"/>
        <v>53.701876411523997</v>
      </c>
      <c r="BJ42" s="1">
        <f t="shared" si="19"/>
        <v>53.701876411523997</v>
      </c>
      <c r="BK42" s="28">
        <f t="shared" si="20"/>
        <v>2883.8915301185975</v>
      </c>
      <c r="BL42" s="30">
        <f t="shared" si="31"/>
        <v>1.9699868097063766</v>
      </c>
      <c r="BM42" s="30">
        <f t="shared" si="32"/>
        <v>1.9699868097063766</v>
      </c>
      <c r="BP42" s="7">
        <f t="shared" si="33"/>
        <v>2.8481235884759997</v>
      </c>
      <c r="BQ42" s="1">
        <f t="shared" si="21"/>
        <v>2.8481235884759997</v>
      </c>
      <c r="BR42" s="28">
        <f t="shared" si="22"/>
        <v>8.1118079752334058</v>
      </c>
      <c r="BS42" s="30">
        <f t="shared" si="34"/>
        <v>5.3035830008070536E-2</v>
      </c>
      <c r="BT42" s="30">
        <f t="shared" si="35"/>
        <v>5.3035830008070536E-2</v>
      </c>
      <c r="BW42" s="7">
        <f t="shared" si="36"/>
        <v>0.64636199999999988</v>
      </c>
      <c r="BX42" s="1">
        <f t="shared" si="23"/>
        <v>0.64636199999999988</v>
      </c>
      <c r="BY42" s="36">
        <f t="shared" si="24"/>
        <v>0.41778383504399985</v>
      </c>
      <c r="BZ42" s="30">
        <f t="shared" si="37"/>
        <v>0.12654812263515933</v>
      </c>
      <c r="CA42" s="30">
        <f t="shared" si="38"/>
        <v>0.12654812263515933</v>
      </c>
    </row>
    <row r="43" spans="1:79" x14ac:dyDescent="0.15">
      <c r="A43" s="1">
        <v>2</v>
      </c>
      <c r="B43" s="4">
        <v>5</v>
      </c>
      <c r="C43" s="4">
        <v>2</v>
      </c>
      <c r="D43" s="4">
        <v>52</v>
      </c>
      <c r="E43" s="3">
        <v>57.399999999999991</v>
      </c>
      <c r="K43" s="1">
        <v>2</v>
      </c>
      <c r="L43" s="4">
        <v>5</v>
      </c>
      <c r="M43" s="4">
        <v>2</v>
      </c>
      <c r="N43" s="4">
        <v>52</v>
      </c>
      <c r="O43" s="1">
        <v>10.199999999999999</v>
      </c>
      <c r="R43" s="4">
        <v>5</v>
      </c>
      <c r="S43" s="4">
        <v>2</v>
      </c>
      <c r="T43" s="3">
        <v>57.399999999999991</v>
      </c>
      <c r="U43" s="9">
        <v>25.356999999999999</v>
      </c>
      <c r="V43" s="9">
        <v>23.214499999999997</v>
      </c>
      <c r="W43" s="9">
        <v>27.526074999999999</v>
      </c>
      <c r="X43" s="9">
        <v>24.65</v>
      </c>
      <c r="Y43" s="33">
        <v>6.1740000000000004</v>
      </c>
      <c r="AA43" s="1">
        <v>25.410001561497999</v>
      </c>
      <c r="AB43" s="1">
        <v>23.2600046585945</v>
      </c>
      <c r="AC43" s="1">
        <v>27.5800047918428</v>
      </c>
      <c r="AD43" s="1">
        <v>24.599998273172499</v>
      </c>
      <c r="AE43" s="33">
        <v>5.1859979999999997</v>
      </c>
      <c r="AU43" s="7">
        <f t="shared" si="25"/>
        <v>-5.3001561498000171E-2</v>
      </c>
      <c r="AV43" s="1">
        <f t="shared" si="14"/>
        <v>5.3001561498000171E-2</v>
      </c>
      <c r="AW43" s="28">
        <f t="shared" si="15"/>
        <v>2.8091655212262941E-3</v>
      </c>
      <c r="AX43" s="30">
        <f t="shared" si="26"/>
        <v>2.0858543188092414E-3</v>
      </c>
      <c r="AY43" s="30">
        <f t="shared" si="27"/>
        <v>-2.0858543188092414E-3</v>
      </c>
      <c r="BB43" s="7">
        <f t="shared" si="28"/>
        <v>-4.55046585945027E-2</v>
      </c>
      <c r="BC43" s="1">
        <f t="shared" si="16"/>
        <v>4.55046585945027E-2</v>
      </c>
      <c r="BD43" s="28">
        <f t="shared" si="17"/>
        <v>2.0706739538022484E-3</v>
      </c>
      <c r="BE43" s="30">
        <f t="shared" si="29"/>
        <v>1.9563477850675698E-3</v>
      </c>
      <c r="BF43" s="30">
        <f t="shared" si="30"/>
        <v>-1.9563477850675698E-3</v>
      </c>
      <c r="BI43" s="7">
        <f t="shared" si="39"/>
        <v>24.599998273172499</v>
      </c>
      <c r="BJ43" s="1">
        <f t="shared" si="19"/>
        <v>24.599998273172499</v>
      </c>
      <c r="BK43" s="28">
        <f t="shared" si="20"/>
        <v>605.15991504008991</v>
      </c>
      <c r="BL43" s="30">
        <f t="shared" si="31"/>
        <v>0.89195047132291716</v>
      </c>
      <c r="BM43" s="30">
        <f t="shared" si="32"/>
        <v>0.89195047132291716</v>
      </c>
      <c r="BP43" s="7">
        <f t="shared" si="33"/>
        <v>5.0001726827499482E-2</v>
      </c>
      <c r="BQ43" s="1">
        <f t="shared" si="21"/>
        <v>5.0001726827499482E-2</v>
      </c>
      <c r="BR43" s="28">
        <f t="shared" si="22"/>
        <v>2.5001726857318816E-3</v>
      </c>
      <c r="BS43" s="30">
        <f t="shared" si="34"/>
        <v>2.0325906641232901E-3</v>
      </c>
      <c r="BT43" s="30">
        <f t="shared" si="35"/>
        <v>2.0325906641232901E-3</v>
      </c>
      <c r="BW43" s="7">
        <f t="shared" si="36"/>
        <v>0.98800200000000071</v>
      </c>
      <c r="BX43" s="1">
        <f t="shared" si="23"/>
        <v>0.98800200000000071</v>
      </c>
      <c r="BY43" s="36">
        <f t="shared" si="24"/>
        <v>0.9761479520040014</v>
      </c>
      <c r="BZ43" s="30">
        <f t="shared" si="37"/>
        <v>0.19051337852424949</v>
      </c>
      <c r="CA43" s="30">
        <f t="shared" si="38"/>
        <v>0.19051337852424949</v>
      </c>
    </row>
    <row r="44" spans="1:79" x14ac:dyDescent="0.15">
      <c r="A44" s="1">
        <v>2</v>
      </c>
      <c r="B44" s="4">
        <v>5</v>
      </c>
      <c r="C44" s="4">
        <v>3</v>
      </c>
      <c r="D44" s="4">
        <v>53</v>
      </c>
      <c r="E44" s="3">
        <v>33.776190476190472</v>
      </c>
      <c r="K44" s="1">
        <v>2</v>
      </c>
      <c r="L44" s="4">
        <v>5</v>
      </c>
      <c r="M44" s="4">
        <v>3</v>
      </c>
      <c r="N44" s="4">
        <v>53</v>
      </c>
      <c r="O44" s="1">
        <v>7.2</v>
      </c>
      <c r="R44" s="4">
        <v>5</v>
      </c>
      <c r="S44" s="4">
        <v>3</v>
      </c>
      <c r="T44" s="3">
        <v>33.776190476190472</v>
      </c>
      <c r="U44" s="9">
        <v>30.092000000000002</v>
      </c>
      <c r="V44" s="9">
        <v>23.693000000000005</v>
      </c>
      <c r="W44" s="9">
        <v>27.288274999999995</v>
      </c>
      <c r="X44" s="9">
        <v>33.35</v>
      </c>
      <c r="Y44" s="33">
        <v>3.633</v>
      </c>
      <c r="AA44" s="1">
        <v>30.039962827395101</v>
      </c>
      <c r="AB44" s="1">
        <v>23.740006496248999</v>
      </c>
      <c r="AC44" s="1">
        <v>27.340004574841799</v>
      </c>
      <c r="AD44" s="1">
        <v>33.299923284749198</v>
      </c>
      <c r="AE44" s="33">
        <v>4.0312159999999997</v>
      </c>
      <c r="AU44" s="7">
        <f t="shared" si="25"/>
        <v>5.2037172604901372E-2</v>
      </c>
      <c r="AV44" s="1">
        <f t="shared" si="14"/>
        <v>5.2037172604901372E-2</v>
      </c>
      <c r="AW44" s="28">
        <f t="shared" si="15"/>
        <v>2.7078673327122979E-3</v>
      </c>
      <c r="AX44" s="30">
        <f t="shared" si="26"/>
        <v>1.7322648800832004E-3</v>
      </c>
      <c r="AY44" s="30">
        <f t="shared" si="27"/>
        <v>1.7322648800832004E-3</v>
      </c>
      <c r="BB44" s="7">
        <f t="shared" si="28"/>
        <v>-4.7006496248993557E-2</v>
      </c>
      <c r="BC44" s="1">
        <f t="shared" si="16"/>
        <v>4.7006496248993557E-2</v>
      </c>
      <c r="BD44" s="28">
        <f t="shared" si="17"/>
        <v>2.2096106896066455E-3</v>
      </c>
      <c r="BE44" s="30">
        <f t="shared" si="29"/>
        <v>1.9800540600703183E-3</v>
      </c>
      <c r="BF44" s="30">
        <f t="shared" si="30"/>
        <v>-1.9800540600703183E-3</v>
      </c>
      <c r="BI44" s="7">
        <f t="shared" si="39"/>
        <v>33.299923284749198</v>
      </c>
      <c r="BJ44" s="1">
        <f t="shared" si="19"/>
        <v>33.299923284749198</v>
      </c>
      <c r="BK44" s="28">
        <f t="shared" si="20"/>
        <v>1108.8848907701818</v>
      </c>
      <c r="BL44" s="30">
        <f t="shared" si="31"/>
        <v>1.2179926010470277</v>
      </c>
      <c r="BM44" s="30">
        <f t="shared" si="32"/>
        <v>1.2179926010470277</v>
      </c>
      <c r="BP44" s="7">
        <f t="shared" si="33"/>
        <v>5.0076715250803261E-2</v>
      </c>
      <c r="BQ44" s="1">
        <f t="shared" si="21"/>
        <v>5.0076715250803261E-2</v>
      </c>
      <c r="BR44" s="28">
        <f t="shared" si="22"/>
        <v>2.5076774103100319E-3</v>
      </c>
      <c r="BS44" s="30">
        <f t="shared" si="34"/>
        <v>1.503808727203211E-3</v>
      </c>
      <c r="BT44" s="30">
        <f t="shared" si="35"/>
        <v>1.503808727203211E-3</v>
      </c>
      <c r="BW44" s="7">
        <f t="shared" si="36"/>
        <v>-0.39821599999999968</v>
      </c>
      <c r="BX44" s="1">
        <f t="shared" si="23"/>
        <v>0.39821599999999968</v>
      </c>
      <c r="BY44" s="36">
        <f t="shared" si="24"/>
        <v>0.15857598265599976</v>
      </c>
      <c r="BZ44" s="30">
        <f t="shared" si="37"/>
        <v>9.8783096713249724E-2</v>
      </c>
      <c r="CA44" s="30">
        <f t="shared" si="38"/>
        <v>-9.8783096713249724E-2</v>
      </c>
    </row>
    <row r="45" spans="1:79" x14ac:dyDescent="0.15">
      <c r="A45" s="1">
        <v>2</v>
      </c>
      <c r="B45" s="4">
        <v>5</v>
      </c>
      <c r="C45" s="4">
        <v>4</v>
      </c>
      <c r="D45" s="4">
        <v>54</v>
      </c>
      <c r="E45" s="3">
        <v>37.876190476190473</v>
      </c>
      <c r="K45" s="1">
        <v>2</v>
      </c>
      <c r="L45" s="4">
        <v>5</v>
      </c>
      <c r="M45" s="4">
        <v>4</v>
      </c>
      <c r="N45" s="4">
        <v>54</v>
      </c>
      <c r="O45" s="1">
        <v>12.1</v>
      </c>
      <c r="R45" s="4">
        <v>5</v>
      </c>
      <c r="S45" s="4">
        <v>4</v>
      </c>
      <c r="T45" s="3">
        <v>37.876190476190473</v>
      </c>
      <c r="U45" s="9">
        <v>26.649250000000002</v>
      </c>
      <c r="V45" s="9">
        <v>23.170999999999996</v>
      </c>
      <c r="W45" s="9">
        <v>27.2803</v>
      </c>
      <c r="X45" s="9">
        <v>22.764999999999997</v>
      </c>
      <c r="Y45" s="33">
        <v>4.0739999999999998</v>
      </c>
      <c r="AA45" s="1">
        <v>26.5999986276728</v>
      </c>
      <c r="AB45" s="1">
        <v>23.220001468714599</v>
      </c>
      <c r="AC45" s="1">
        <v>27.330001071144199</v>
      </c>
      <c r="AD45" s="1">
        <v>22.719997409059498</v>
      </c>
      <c r="AE45" s="33">
        <v>4.5846280000000004</v>
      </c>
      <c r="AU45" s="7">
        <f t="shared" si="25"/>
        <v>4.9251372327201892E-2</v>
      </c>
      <c r="AV45" s="1">
        <f t="shared" si="14"/>
        <v>4.9251372327201892E-2</v>
      </c>
      <c r="AW45" s="28">
        <f t="shared" si="15"/>
        <v>2.4256976761126681E-3</v>
      </c>
      <c r="AX45" s="30">
        <f t="shared" si="26"/>
        <v>1.8515554461707442E-3</v>
      </c>
      <c r="AY45" s="30">
        <f t="shared" si="27"/>
        <v>1.8515554461707442E-3</v>
      </c>
      <c r="BB45" s="7">
        <f t="shared" si="28"/>
        <v>-4.9001468714603647E-2</v>
      </c>
      <c r="BC45" s="1">
        <f t="shared" si="16"/>
        <v>4.9001468714603647E-2</v>
      </c>
      <c r="BD45" s="28">
        <f t="shared" si="17"/>
        <v>2.4011439361882798E-3</v>
      </c>
      <c r="BE45" s="30">
        <f t="shared" si="29"/>
        <v>2.1103129033228371E-3</v>
      </c>
      <c r="BF45" s="30">
        <f t="shared" si="30"/>
        <v>-2.1103129033228371E-3</v>
      </c>
      <c r="BI45" s="7">
        <f t="shared" si="39"/>
        <v>22.719997409059498</v>
      </c>
      <c r="BJ45" s="1">
        <f t="shared" si="19"/>
        <v>22.719997409059498</v>
      </c>
      <c r="BK45" s="28">
        <f t="shared" si="20"/>
        <v>516.19828226767038</v>
      </c>
      <c r="BL45" s="30">
        <f t="shared" si="31"/>
        <v>0.83132076540779665</v>
      </c>
      <c r="BM45" s="30">
        <f t="shared" si="32"/>
        <v>0.83132076540779665</v>
      </c>
      <c r="BP45" s="7">
        <f t="shared" si="33"/>
        <v>4.5002590940498521E-2</v>
      </c>
      <c r="BQ45" s="1">
        <f t="shared" si="21"/>
        <v>4.5002590940498521E-2</v>
      </c>
      <c r="BR45" s="28">
        <f t="shared" si="22"/>
        <v>2.0252331913578397E-3</v>
      </c>
      <c r="BS45" s="30">
        <f t="shared" si="34"/>
        <v>1.9807480665712546E-3</v>
      </c>
      <c r="BT45" s="30">
        <f t="shared" si="35"/>
        <v>1.9807480665712546E-3</v>
      </c>
      <c r="BW45" s="7">
        <f t="shared" si="36"/>
        <v>-0.51062800000000053</v>
      </c>
      <c r="BX45" s="1">
        <f t="shared" si="23"/>
        <v>0.51062800000000053</v>
      </c>
      <c r="BY45" s="36">
        <f t="shared" si="24"/>
        <v>0.26074095438400052</v>
      </c>
      <c r="BZ45" s="30">
        <f t="shared" si="37"/>
        <v>0.11137828412686929</v>
      </c>
      <c r="CA45" s="30">
        <f t="shared" si="38"/>
        <v>-0.11137828412686929</v>
      </c>
    </row>
    <row r="46" spans="1:79" x14ac:dyDescent="0.15">
      <c r="A46" s="1">
        <v>2</v>
      </c>
      <c r="B46" s="4">
        <v>6</v>
      </c>
      <c r="C46" s="4">
        <v>1</v>
      </c>
      <c r="D46" s="4">
        <v>61</v>
      </c>
      <c r="E46" s="3">
        <v>43.733333333333334</v>
      </c>
      <c r="K46" s="1">
        <v>2</v>
      </c>
      <c r="L46" s="4">
        <v>6</v>
      </c>
      <c r="M46" s="4">
        <v>1</v>
      </c>
      <c r="N46" s="4">
        <v>61</v>
      </c>
      <c r="O46" s="1">
        <v>11.1</v>
      </c>
      <c r="R46" s="4">
        <v>6</v>
      </c>
      <c r="S46" s="4">
        <v>1</v>
      </c>
      <c r="T46" s="3">
        <v>43.733333333333334</v>
      </c>
      <c r="U46" s="9">
        <v>25.319249999999997</v>
      </c>
      <c r="V46" s="9">
        <v>28.550499999999996</v>
      </c>
      <c r="W46" s="9">
        <v>28.657799999999998</v>
      </c>
      <c r="X46" s="9">
        <v>23.635000000000002</v>
      </c>
      <c r="Y46" s="33">
        <v>4.7039999999999997</v>
      </c>
      <c r="AA46" s="1">
        <v>26.6684112539367</v>
      </c>
      <c r="AB46" s="1">
        <v>28.499986856288398</v>
      </c>
      <c r="AC46" s="1">
        <v>28.541759742348798</v>
      </c>
      <c r="AD46" s="1">
        <v>23.588693327971299</v>
      </c>
      <c r="AE46" s="33">
        <v>4.7303790000000001</v>
      </c>
      <c r="AU46" s="7">
        <f t="shared" si="25"/>
        <v>-1.3491612539367033</v>
      </c>
      <c r="AV46" s="1">
        <f t="shared" si="14"/>
        <v>1.3491612539367033</v>
      </c>
      <c r="AW46" s="28">
        <f t="shared" si="15"/>
        <v>1.8202360891240574</v>
      </c>
      <c r="AX46" s="30">
        <f t="shared" si="26"/>
        <v>5.0590237306976607E-2</v>
      </c>
      <c r="AY46" s="30">
        <f t="shared" si="27"/>
        <v>-5.0590237306976607E-2</v>
      </c>
      <c r="BB46" s="7">
        <f t="shared" si="28"/>
        <v>5.0513143711597763E-2</v>
      </c>
      <c r="BC46" s="1">
        <f t="shared" si="16"/>
        <v>5.0513143711597763E-2</v>
      </c>
      <c r="BD46" s="28">
        <f t="shared" si="17"/>
        <v>2.5515776876285285E-3</v>
      </c>
      <c r="BE46" s="30">
        <f t="shared" si="29"/>
        <v>1.7723918248212195E-3</v>
      </c>
      <c r="BF46" s="30">
        <f t="shared" si="30"/>
        <v>1.7723918248212195E-3</v>
      </c>
      <c r="BI46" s="7">
        <f t="shared" si="39"/>
        <v>23.588693327971299</v>
      </c>
      <c r="BJ46" s="1">
        <f t="shared" si="19"/>
        <v>23.588693327971299</v>
      </c>
      <c r="BK46" s="28">
        <f t="shared" si="20"/>
        <v>556.42645292107773</v>
      </c>
      <c r="BL46" s="30">
        <f t="shared" si="31"/>
        <v>0.82646247256337202</v>
      </c>
      <c r="BM46" s="30">
        <f t="shared" si="32"/>
        <v>0.82646247256337202</v>
      </c>
      <c r="BP46" s="7">
        <f t="shared" si="33"/>
        <v>4.6306672028702422E-2</v>
      </c>
      <c r="BQ46" s="1">
        <f t="shared" si="21"/>
        <v>4.6306672028702422E-2</v>
      </c>
      <c r="BR46" s="28">
        <f t="shared" si="22"/>
        <v>2.1443078743738114E-3</v>
      </c>
      <c r="BS46" s="30">
        <f t="shared" si="34"/>
        <v>1.9630876278251626E-3</v>
      </c>
      <c r="BT46" s="30">
        <f t="shared" si="35"/>
        <v>1.9630876278251626E-3</v>
      </c>
      <c r="BW46" s="7">
        <f t="shared" si="36"/>
        <v>-2.6379000000000374E-2</v>
      </c>
      <c r="BX46" s="1">
        <f t="shared" si="23"/>
        <v>2.6379000000000374E-2</v>
      </c>
      <c r="BY46" s="36">
        <f t="shared" si="24"/>
        <v>6.9585164100001971E-4</v>
      </c>
      <c r="BZ46" s="30">
        <f t="shared" si="37"/>
        <v>5.5765087744555717E-3</v>
      </c>
      <c r="CA46" s="30">
        <f t="shared" si="38"/>
        <v>-5.5765087744555717E-3</v>
      </c>
    </row>
    <row r="47" spans="1:79" x14ac:dyDescent="0.15">
      <c r="A47" s="1">
        <v>2</v>
      </c>
      <c r="B47" s="4">
        <v>6</v>
      </c>
      <c r="C47" s="4">
        <v>2</v>
      </c>
      <c r="D47" s="4">
        <v>62</v>
      </c>
      <c r="E47" s="3">
        <v>43.733333333333334</v>
      </c>
      <c r="K47" s="1">
        <v>2</v>
      </c>
      <c r="L47" s="4">
        <v>6</v>
      </c>
      <c r="M47" s="4">
        <v>2</v>
      </c>
      <c r="N47" s="4">
        <v>62</v>
      </c>
      <c r="O47" s="1">
        <v>13.1</v>
      </c>
      <c r="R47" s="4">
        <v>6</v>
      </c>
      <c r="S47" s="4">
        <v>2</v>
      </c>
      <c r="T47" s="3">
        <v>43.733333333333334</v>
      </c>
      <c r="U47" s="9">
        <v>26.088749999999997</v>
      </c>
      <c r="V47" s="9">
        <v>28.071999999999999</v>
      </c>
      <c r="W47" s="9">
        <v>28.781774999999996</v>
      </c>
      <c r="X47" s="9">
        <v>21.75</v>
      </c>
      <c r="Y47" s="33">
        <v>4.7039999999999997</v>
      </c>
      <c r="AA47" s="1">
        <v>26.141637193459001</v>
      </c>
      <c r="AB47" s="1">
        <v>28.0499615860532</v>
      </c>
      <c r="AC47" s="1">
        <v>28.780023424142101</v>
      </c>
      <c r="AD47" s="1">
        <v>20.351382043152299</v>
      </c>
      <c r="AE47" s="33">
        <v>4.8915879999999996</v>
      </c>
      <c r="AU47" s="7">
        <f t="shared" si="25"/>
        <v>-5.2887193459003612E-2</v>
      </c>
      <c r="AV47" s="1">
        <f t="shared" si="14"/>
        <v>5.2887193459003612E-2</v>
      </c>
      <c r="AW47" s="28">
        <f t="shared" si="15"/>
        <v>2.7970552319700743E-3</v>
      </c>
      <c r="AX47" s="30">
        <f t="shared" si="26"/>
        <v>2.0231018075729671E-3</v>
      </c>
      <c r="AY47" s="30">
        <f t="shared" si="27"/>
        <v>-2.0231018075729671E-3</v>
      </c>
      <c r="BB47" s="7">
        <f t="shared" si="28"/>
        <v>2.203841394679884E-2</v>
      </c>
      <c r="BC47" s="1">
        <f t="shared" si="16"/>
        <v>2.203841394679884E-2</v>
      </c>
      <c r="BD47" s="28">
        <f t="shared" si="17"/>
        <v>4.8569168929045762E-4</v>
      </c>
      <c r="BE47" s="30">
        <f t="shared" si="29"/>
        <v>7.8568428263932528E-4</v>
      </c>
      <c r="BF47" s="30">
        <f t="shared" si="30"/>
        <v>7.8568428263932528E-4</v>
      </c>
      <c r="BI47" s="7">
        <f t="shared" si="39"/>
        <v>20.351382043152299</v>
      </c>
      <c r="BJ47" s="1">
        <f t="shared" si="19"/>
        <v>20.351382043152299</v>
      </c>
      <c r="BK47" s="28">
        <f t="shared" si="20"/>
        <v>414.17875106634182</v>
      </c>
      <c r="BL47" s="30">
        <f t="shared" si="31"/>
        <v>0.70713570115028324</v>
      </c>
      <c r="BM47" s="30">
        <f t="shared" si="32"/>
        <v>0.70713570115028324</v>
      </c>
      <c r="BP47" s="7">
        <f t="shared" si="33"/>
        <v>1.3986179568477013</v>
      </c>
      <c r="BQ47" s="1">
        <f t="shared" si="21"/>
        <v>1.3986179568477013</v>
      </c>
      <c r="BR47" s="28">
        <f t="shared" si="22"/>
        <v>1.9561321892168384</v>
      </c>
      <c r="BS47" s="30">
        <f t="shared" si="34"/>
        <v>6.8723487863483909E-2</v>
      </c>
      <c r="BT47" s="30">
        <f t="shared" si="35"/>
        <v>6.8723487863483909E-2</v>
      </c>
      <c r="BW47" s="7">
        <f t="shared" si="36"/>
        <v>-0.18758799999999987</v>
      </c>
      <c r="BX47" s="1">
        <f t="shared" si="23"/>
        <v>0.18758799999999987</v>
      </c>
      <c r="BY47" s="36">
        <f t="shared" si="24"/>
        <v>3.5189257743999947E-2</v>
      </c>
      <c r="BZ47" s="30">
        <f t="shared" si="37"/>
        <v>3.8349100537494137E-2</v>
      </c>
      <c r="CA47" s="30">
        <f t="shared" si="38"/>
        <v>-3.8349100537494137E-2</v>
      </c>
    </row>
    <row r="48" spans="1:79" x14ac:dyDescent="0.15">
      <c r="A48" s="1">
        <v>2</v>
      </c>
      <c r="B48" s="4">
        <v>6</v>
      </c>
      <c r="C48" s="4">
        <v>3</v>
      </c>
      <c r="D48" s="4">
        <v>63</v>
      </c>
      <c r="E48" s="3">
        <v>47.638095238095232</v>
      </c>
      <c r="K48" s="1">
        <v>2</v>
      </c>
      <c r="L48" s="4">
        <v>6</v>
      </c>
      <c r="M48" s="4">
        <v>3</v>
      </c>
      <c r="N48" s="4">
        <v>63</v>
      </c>
      <c r="O48" s="1">
        <v>12.1</v>
      </c>
      <c r="R48" s="4">
        <v>6</v>
      </c>
      <c r="S48" s="4">
        <v>3</v>
      </c>
      <c r="T48" s="3">
        <v>47.638095238095232</v>
      </c>
      <c r="U48" s="9">
        <v>24.215249999999997</v>
      </c>
      <c r="V48" s="9">
        <v>28.956499999999998</v>
      </c>
      <c r="W48" s="9">
        <v>28.904299999999999</v>
      </c>
      <c r="X48" s="9">
        <v>15.95</v>
      </c>
      <c r="Y48" s="33">
        <v>5.1239999999999997</v>
      </c>
      <c r="AA48" s="1">
        <v>24.169986614272801</v>
      </c>
      <c r="AB48" s="1">
        <v>28.909977252699299</v>
      </c>
      <c r="AC48" s="1">
        <v>28.849925460991599</v>
      </c>
      <c r="AD48" s="1">
        <v>15.899986604083599</v>
      </c>
      <c r="AE48" s="33">
        <v>4.9618880000000001</v>
      </c>
      <c r="AU48" s="7">
        <f t="shared" si="25"/>
        <v>4.5263385727196237E-2</v>
      </c>
      <c r="AV48" s="1">
        <f t="shared" si="14"/>
        <v>4.5263385727196237E-2</v>
      </c>
      <c r="AW48" s="28">
        <f t="shared" si="15"/>
        <v>2.048774087488952E-3</v>
      </c>
      <c r="AX48" s="30">
        <f t="shared" si="26"/>
        <v>1.8727104176577167E-3</v>
      </c>
      <c r="AY48" s="30">
        <f t="shared" si="27"/>
        <v>1.8727104176577167E-3</v>
      </c>
      <c r="BB48" s="7">
        <f t="shared" si="28"/>
        <v>4.6522747300699052E-2</v>
      </c>
      <c r="BC48" s="1">
        <f t="shared" si="16"/>
        <v>4.6522747300699052E-2</v>
      </c>
      <c r="BD48" s="28">
        <f t="shared" si="17"/>
        <v>2.164366016404701E-3</v>
      </c>
      <c r="BE48" s="30">
        <f t="shared" si="29"/>
        <v>1.6092280839257757E-3</v>
      </c>
      <c r="BF48" s="30">
        <f t="shared" si="30"/>
        <v>1.6092280839257757E-3</v>
      </c>
      <c r="BI48" s="7">
        <f t="shared" si="39"/>
        <v>15.899986604083599</v>
      </c>
      <c r="BJ48" s="1">
        <f t="shared" si="19"/>
        <v>15.899986604083599</v>
      </c>
      <c r="BK48" s="28">
        <f t="shared" si="20"/>
        <v>252.80957401003792</v>
      </c>
      <c r="BL48" s="30">
        <f t="shared" si="31"/>
        <v>0.55112747606860202</v>
      </c>
      <c r="BM48" s="30">
        <f t="shared" si="32"/>
        <v>0.55112747606860202</v>
      </c>
      <c r="BP48" s="7">
        <f t="shared" si="33"/>
        <v>5.0013395916399972E-2</v>
      </c>
      <c r="BQ48" s="1">
        <f t="shared" si="21"/>
        <v>5.0013395916399972E-2</v>
      </c>
      <c r="BR48" s="28">
        <f t="shared" si="22"/>
        <v>2.5013397710905733E-3</v>
      </c>
      <c r="BS48" s="30">
        <f t="shared" si="34"/>
        <v>3.1454992486317575E-3</v>
      </c>
      <c r="BT48" s="30">
        <f t="shared" si="35"/>
        <v>3.1454992486317575E-3</v>
      </c>
      <c r="BW48" s="7">
        <f t="shared" si="36"/>
        <v>0.16211199999999959</v>
      </c>
      <c r="BX48" s="1">
        <f t="shared" si="23"/>
        <v>0.16211199999999959</v>
      </c>
      <c r="BY48" s="36">
        <f t="shared" si="24"/>
        <v>2.6280300543999865E-2</v>
      </c>
      <c r="BZ48" s="30">
        <f t="shared" si="37"/>
        <v>3.267143474419406E-2</v>
      </c>
      <c r="CA48" s="30">
        <f t="shared" si="38"/>
        <v>3.267143474419406E-2</v>
      </c>
    </row>
    <row r="49" spans="1:79" x14ac:dyDescent="0.15">
      <c r="A49" s="1">
        <v>2</v>
      </c>
      <c r="B49" s="4">
        <v>6</v>
      </c>
      <c r="C49" s="4">
        <v>4</v>
      </c>
      <c r="D49" s="4">
        <v>64</v>
      </c>
      <c r="E49" s="3">
        <v>43.733333333333334</v>
      </c>
      <c r="K49" s="1">
        <v>2</v>
      </c>
      <c r="L49" s="4">
        <v>6</v>
      </c>
      <c r="M49" s="4">
        <v>4</v>
      </c>
      <c r="N49" s="4">
        <v>64</v>
      </c>
      <c r="O49" s="1">
        <v>13.1</v>
      </c>
      <c r="R49" s="4">
        <v>6</v>
      </c>
      <c r="S49" s="4">
        <v>4</v>
      </c>
      <c r="T49" s="3">
        <v>43.733333333333334</v>
      </c>
      <c r="U49" s="9">
        <v>25.325749999999999</v>
      </c>
      <c r="V49" s="9">
        <v>27.390499999999999</v>
      </c>
      <c r="W49" s="9">
        <v>28.678825</v>
      </c>
      <c r="X49" s="9">
        <v>20.734999999999999</v>
      </c>
      <c r="Y49" s="33">
        <v>4.7039999999999997</v>
      </c>
      <c r="AA49" s="1">
        <v>26.268121150818601</v>
      </c>
      <c r="AB49" s="1">
        <v>27.410000614011</v>
      </c>
      <c r="AC49" s="1">
        <v>28.669993079260198</v>
      </c>
      <c r="AD49" s="1">
        <v>22.428139294781101</v>
      </c>
      <c r="AE49" s="33">
        <v>4.8915879999999996</v>
      </c>
      <c r="AU49" s="7">
        <f t="shared" si="25"/>
        <v>-0.94237115081860168</v>
      </c>
      <c r="AV49" s="1">
        <f t="shared" si="14"/>
        <v>0.94237115081860168</v>
      </c>
      <c r="AW49" s="28">
        <f t="shared" si="15"/>
        <v>0.88806338589517575</v>
      </c>
      <c r="AX49" s="30">
        <f t="shared" si="26"/>
        <v>3.5875087731169319E-2</v>
      </c>
      <c r="AY49" s="30">
        <f t="shared" si="27"/>
        <v>-3.5875087731169319E-2</v>
      </c>
      <c r="BB49" s="7">
        <f t="shared" si="28"/>
        <v>-1.9500614011001005E-2</v>
      </c>
      <c r="BC49" s="1">
        <f t="shared" si="16"/>
        <v>1.9500614011001005E-2</v>
      </c>
      <c r="BD49" s="28">
        <f t="shared" si="17"/>
        <v>3.8027394680604869E-4</v>
      </c>
      <c r="BE49" s="30">
        <f t="shared" si="29"/>
        <v>7.1144157512470095E-4</v>
      </c>
      <c r="BF49" s="30">
        <f t="shared" si="30"/>
        <v>-7.1144157512470095E-4</v>
      </c>
      <c r="BI49" s="7">
        <f t="shared" si="39"/>
        <v>22.428139294781101</v>
      </c>
      <c r="BJ49" s="1">
        <f t="shared" si="19"/>
        <v>22.428139294781101</v>
      </c>
      <c r="BK49" s="28">
        <f t="shared" si="20"/>
        <v>503.02143222610408</v>
      </c>
      <c r="BL49" s="30">
        <f t="shared" si="31"/>
        <v>0.78228617749494889</v>
      </c>
      <c r="BM49" s="30">
        <f t="shared" si="32"/>
        <v>0.78228617749494889</v>
      </c>
      <c r="BP49" s="7">
        <f t="shared" si="33"/>
        <v>-1.6931392947811013</v>
      </c>
      <c r="BQ49" s="1">
        <f t="shared" si="21"/>
        <v>1.6931392947811013</v>
      </c>
      <c r="BR49" s="28">
        <f t="shared" si="22"/>
        <v>2.8667206715318447</v>
      </c>
      <c r="BS49" s="30">
        <f t="shared" si="34"/>
        <v>7.549174153627114E-2</v>
      </c>
      <c r="BT49" s="30">
        <f t="shared" si="35"/>
        <v>-7.549174153627114E-2</v>
      </c>
      <c r="BW49" s="7">
        <f t="shared" si="36"/>
        <v>-0.18758799999999987</v>
      </c>
      <c r="BX49" s="1">
        <f t="shared" si="23"/>
        <v>0.18758799999999987</v>
      </c>
      <c r="BY49" s="36">
        <f t="shared" si="24"/>
        <v>3.5189257743999947E-2</v>
      </c>
      <c r="BZ49" s="30">
        <f t="shared" si="37"/>
        <v>3.8349100537494137E-2</v>
      </c>
      <c r="CA49" s="30">
        <f t="shared" si="38"/>
        <v>-3.8349100537494137E-2</v>
      </c>
    </row>
    <row r="50" spans="1:79" x14ac:dyDescent="0.15">
      <c r="A50" s="1">
        <v>3</v>
      </c>
      <c r="B50" s="1">
        <v>1</v>
      </c>
      <c r="C50" s="1">
        <v>1</v>
      </c>
      <c r="D50" s="1">
        <v>11</v>
      </c>
      <c r="E50" s="3">
        <v>44.514285714285705</v>
      </c>
      <c r="K50" s="1">
        <v>3</v>
      </c>
      <c r="L50" s="1">
        <v>1</v>
      </c>
      <c r="M50" s="1">
        <v>1</v>
      </c>
      <c r="N50" s="1">
        <v>11</v>
      </c>
      <c r="O50" s="1">
        <v>6.3</v>
      </c>
      <c r="R50" s="1">
        <v>1</v>
      </c>
      <c r="S50" s="1">
        <v>1</v>
      </c>
      <c r="T50" s="3">
        <v>44.514285714285705</v>
      </c>
      <c r="U50" s="9">
        <v>26.48470433333333</v>
      </c>
      <c r="V50" s="9">
        <v>28.057500000000001</v>
      </c>
      <c r="W50" s="9">
        <v>28.483799999999995</v>
      </c>
      <c r="X50" s="9">
        <v>22.764999999999997</v>
      </c>
      <c r="Y50" s="33">
        <v>4.7880000000000003</v>
      </c>
      <c r="AA50" s="1">
        <v>26.429993695959102</v>
      </c>
      <c r="AB50" s="1">
        <v>28.110005673693699</v>
      </c>
      <c r="AC50" s="1">
        <v>28.530018940496301</v>
      </c>
      <c r="AD50" s="1">
        <v>22.719990975368098</v>
      </c>
      <c r="AE50" s="33">
        <v>4.3736569999999997</v>
      </c>
      <c r="AU50" s="7">
        <f t="shared" si="25"/>
        <v>5.4710637374228099E-2</v>
      </c>
      <c r="AV50" s="1">
        <f t="shared" si="14"/>
        <v>5.4710637374228099E-2</v>
      </c>
      <c r="AW50" s="28">
        <f t="shared" si="15"/>
        <v>2.9932538418942847E-3</v>
      </c>
      <c r="AX50" s="30">
        <f t="shared" si="26"/>
        <v>2.0700208257178982E-3</v>
      </c>
      <c r="AY50" s="30">
        <f t="shared" si="27"/>
        <v>2.0700208257178982E-3</v>
      </c>
      <c r="BB50" s="7">
        <f t="shared" si="28"/>
        <v>-5.2505673693698185E-2</v>
      </c>
      <c r="BC50" s="1">
        <f t="shared" si="16"/>
        <v>5.2505673693698185E-2</v>
      </c>
      <c r="BD50" s="28">
        <f t="shared" si="17"/>
        <v>2.7568457700291094E-3</v>
      </c>
      <c r="BE50" s="30">
        <f t="shared" si="29"/>
        <v>1.8678642154396569E-3</v>
      </c>
      <c r="BF50" s="30">
        <f t="shared" si="30"/>
        <v>-1.8678642154396569E-3</v>
      </c>
      <c r="BI50" s="7">
        <f t="shared" si="39"/>
        <v>22.719990975368098</v>
      </c>
      <c r="BJ50" s="1">
        <f t="shared" si="19"/>
        <v>22.719990975368098</v>
      </c>
      <c r="BK50" s="28">
        <f t="shared" si="20"/>
        <v>516.1979899208078</v>
      </c>
      <c r="BL50" s="30">
        <f t="shared" si="31"/>
        <v>0.79635386933160124</v>
      </c>
      <c r="BM50" s="30">
        <f t="shared" si="32"/>
        <v>0.79635386933160124</v>
      </c>
      <c r="BP50" s="7">
        <f t="shared" si="33"/>
        <v>4.5009024631898598E-2</v>
      </c>
      <c r="BQ50" s="1">
        <f t="shared" si="21"/>
        <v>4.5009024631898598E-2</v>
      </c>
      <c r="BR50" s="28">
        <f t="shared" si="22"/>
        <v>2.0258122983148547E-3</v>
      </c>
      <c r="BS50" s="30">
        <f t="shared" si="34"/>
        <v>1.9810318006153777E-3</v>
      </c>
      <c r="BT50" s="30">
        <f t="shared" si="35"/>
        <v>1.9810318006153777E-3</v>
      </c>
      <c r="BW50" s="7">
        <f t="shared" si="36"/>
        <v>0.41434300000000057</v>
      </c>
      <c r="BX50" s="1">
        <f t="shared" si="23"/>
        <v>0.41434300000000057</v>
      </c>
      <c r="BY50" s="36">
        <f t="shared" si="24"/>
        <v>0.17168012164900048</v>
      </c>
      <c r="BZ50" s="30">
        <f t="shared" si="37"/>
        <v>9.4736052690003028E-2</v>
      </c>
      <c r="CA50" s="30">
        <f t="shared" si="38"/>
        <v>9.4736052690003028E-2</v>
      </c>
    </row>
    <row r="51" spans="1:79" x14ac:dyDescent="0.15">
      <c r="A51" s="1">
        <v>3</v>
      </c>
      <c r="B51" s="1">
        <v>1</v>
      </c>
      <c r="C51" s="1">
        <v>2</v>
      </c>
      <c r="D51" s="1">
        <v>12</v>
      </c>
      <c r="E51" s="3">
        <v>47.638095238095232</v>
      </c>
      <c r="K51" s="1">
        <v>3</v>
      </c>
      <c r="L51" s="1">
        <v>1</v>
      </c>
      <c r="M51" s="1">
        <v>2</v>
      </c>
      <c r="N51" s="1">
        <v>12</v>
      </c>
      <c r="O51" s="1">
        <v>6</v>
      </c>
      <c r="R51" s="1">
        <v>1</v>
      </c>
      <c r="S51" s="1">
        <v>2</v>
      </c>
      <c r="T51" s="3">
        <v>47.638095238095232</v>
      </c>
      <c r="U51" s="9">
        <v>29.339166666666667</v>
      </c>
      <c r="V51" s="9">
        <v>28.593999999999998</v>
      </c>
      <c r="W51" s="9">
        <v>28.625899999999994</v>
      </c>
      <c r="X51" s="9">
        <v>28.564999999999998</v>
      </c>
      <c r="Y51" s="33">
        <v>5.1239999999999997</v>
      </c>
      <c r="AA51" s="1">
        <v>29.390009041777201</v>
      </c>
      <c r="AB51" s="1">
        <v>28.5399989036144</v>
      </c>
      <c r="AC51" s="1">
        <v>28.680012113609202</v>
      </c>
      <c r="AD51" s="1">
        <v>28.620011918576999</v>
      </c>
      <c r="AE51" s="33">
        <v>4.470199</v>
      </c>
      <c r="AU51" s="7">
        <f t="shared" si="25"/>
        <v>-5.0842375110534022E-2</v>
      </c>
      <c r="AV51" s="1">
        <f t="shared" si="14"/>
        <v>5.0842375110534022E-2</v>
      </c>
      <c r="AW51" s="28">
        <f t="shared" si="15"/>
        <v>2.5849471068802492E-3</v>
      </c>
      <c r="AX51" s="30">
        <f t="shared" si="26"/>
        <v>1.729920363013934E-3</v>
      </c>
      <c r="AY51" s="30">
        <f t="shared" si="27"/>
        <v>-1.729920363013934E-3</v>
      </c>
      <c r="BB51" s="7">
        <f t="shared" si="28"/>
        <v>5.4001096385597691E-2</v>
      </c>
      <c r="BC51" s="1">
        <f t="shared" si="16"/>
        <v>5.4001096385597691E-2</v>
      </c>
      <c r="BD51" s="28">
        <f t="shared" si="17"/>
        <v>2.916118410846612E-3</v>
      </c>
      <c r="BE51" s="30">
        <f t="shared" si="29"/>
        <v>1.8921197778588145E-3</v>
      </c>
      <c r="BF51" s="30">
        <f t="shared" si="30"/>
        <v>1.8921197778588145E-3</v>
      </c>
      <c r="BI51" s="7">
        <f t="shared" si="39"/>
        <v>28.620011918576999</v>
      </c>
      <c r="BJ51" s="1">
        <f t="shared" si="19"/>
        <v>28.620011918576999</v>
      </c>
      <c r="BK51" s="28">
        <f t="shared" si="20"/>
        <v>819.10508221948953</v>
      </c>
      <c r="BL51" s="30">
        <f t="shared" si="31"/>
        <v>0.99790794387413351</v>
      </c>
      <c r="BM51" s="30">
        <f t="shared" si="32"/>
        <v>0.99790794387413351</v>
      </c>
      <c r="BP51" s="7">
        <f t="shared" si="33"/>
        <v>-5.5011918577001495E-2</v>
      </c>
      <c r="BQ51" s="1">
        <f t="shared" si="21"/>
        <v>5.5011918577001495E-2</v>
      </c>
      <c r="BR51" s="28">
        <f t="shared" si="22"/>
        <v>3.0263111855226422E-3</v>
      </c>
      <c r="BS51" s="30">
        <f t="shared" si="34"/>
        <v>1.9221486955878499E-3</v>
      </c>
      <c r="BT51" s="30">
        <f t="shared" si="35"/>
        <v>-1.9221486955878499E-3</v>
      </c>
      <c r="BW51" s="7">
        <f t="shared" si="36"/>
        <v>0.65380099999999963</v>
      </c>
      <c r="BX51" s="1">
        <f t="shared" si="23"/>
        <v>0.65380099999999963</v>
      </c>
      <c r="BY51" s="36">
        <f t="shared" si="24"/>
        <v>0.42745574760099952</v>
      </c>
      <c r="BZ51" s="30">
        <f t="shared" si="37"/>
        <v>0.14625769456795987</v>
      </c>
      <c r="CA51" s="30">
        <f t="shared" si="38"/>
        <v>0.14625769456795987</v>
      </c>
    </row>
    <row r="52" spans="1:79" x14ac:dyDescent="0.15">
      <c r="A52" s="1">
        <v>3</v>
      </c>
      <c r="B52" s="1">
        <v>1</v>
      </c>
      <c r="C52" s="1">
        <v>3</v>
      </c>
      <c r="D52" s="1">
        <v>13</v>
      </c>
      <c r="E52" s="3">
        <v>57.399999999999991</v>
      </c>
      <c r="K52" s="1">
        <v>3</v>
      </c>
      <c r="L52" s="1">
        <v>1</v>
      </c>
      <c r="M52" s="1">
        <v>3</v>
      </c>
      <c r="N52" s="1">
        <v>13</v>
      </c>
      <c r="O52" s="1">
        <v>6</v>
      </c>
      <c r="R52" s="1">
        <v>1</v>
      </c>
      <c r="S52" s="1">
        <v>3</v>
      </c>
      <c r="T52" s="3">
        <v>57.399999999999991</v>
      </c>
      <c r="U52" s="9">
        <v>28.429347666666665</v>
      </c>
      <c r="V52" s="9">
        <v>27.593500000000002</v>
      </c>
      <c r="W52" s="9">
        <v>28.828899999999997</v>
      </c>
      <c r="X52" s="9">
        <v>25.664999999999999</v>
      </c>
      <c r="Y52" s="33">
        <v>6.1740000000000004</v>
      </c>
      <c r="AA52" s="1">
        <v>28.379997774269398</v>
      </c>
      <c r="AB52" s="1">
        <v>27.539997571142699</v>
      </c>
      <c r="AC52" s="1">
        <v>28.779997264637601</v>
      </c>
      <c r="AD52" s="1">
        <v>25.6199977744335</v>
      </c>
      <c r="AE52" s="33">
        <v>4.8474579999999996</v>
      </c>
      <c r="AU52" s="7">
        <f t="shared" si="25"/>
        <v>4.9349892397266615E-2</v>
      </c>
      <c r="AV52" s="1">
        <f t="shared" si="14"/>
        <v>4.9349892397266615E-2</v>
      </c>
      <c r="AW52" s="28">
        <f t="shared" si="15"/>
        <v>2.4354118796217931E-3</v>
      </c>
      <c r="AX52" s="30">
        <f t="shared" si="26"/>
        <v>1.7388969791255404E-3</v>
      </c>
      <c r="AY52" s="30">
        <f t="shared" si="27"/>
        <v>1.7388969791255404E-3</v>
      </c>
      <c r="BB52" s="7">
        <f t="shared" si="28"/>
        <v>5.3502428857303386E-2</v>
      </c>
      <c r="BC52" s="1">
        <f t="shared" si="16"/>
        <v>5.3502428857303386E-2</v>
      </c>
      <c r="BD52" s="28">
        <f t="shared" si="17"/>
        <v>2.86250989363081E-3</v>
      </c>
      <c r="BE52" s="30">
        <f t="shared" si="29"/>
        <v>1.9427172685507047E-3</v>
      </c>
      <c r="BF52" s="30">
        <f t="shared" si="30"/>
        <v>1.9427172685507047E-3</v>
      </c>
      <c r="BI52" s="7">
        <f t="shared" si="39"/>
        <v>25.6199977744335</v>
      </c>
      <c r="BJ52" s="1">
        <f t="shared" si="19"/>
        <v>25.6199977744335</v>
      </c>
      <c r="BK52" s="28">
        <f t="shared" si="20"/>
        <v>656.38428596197753</v>
      </c>
      <c r="BL52" s="30">
        <f t="shared" si="31"/>
        <v>0.8902015361173492</v>
      </c>
      <c r="BM52" s="30">
        <f t="shared" si="32"/>
        <v>0.8902015361173492</v>
      </c>
      <c r="BP52" s="7">
        <f t="shared" si="33"/>
        <v>4.5002225566499021E-2</v>
      </c>
      <c r="BQ52" s="1">
        <f t="shared" si="21"/>
        <v>4.5002225566499021E-2</v>
      </c>
      <c r="BR52" s="28">
        <f t="shared" si="22"/>
        <v>2.0252003059380583E-3</v>
      </c>
      <c r="BS52" s="30">
        <f t="shared" si="34"/>
        <v>1.7565273019425191E-3</v>
      </c>
      <c r="BT52" s="30">
        <f t="shared" si="35"/>
        <v>1.7565273019425191E-3</v>
      </c>
      <c r="BW52" s="7">
        <f t="shared" si="36"/>
        <v>1.3265420000000008</v>
      </c>
      <c r="BX52" s="1">
        <f t="shared" si="23"/>
        <v>1.3265420000000008</v>
      </c>
      <c r="BY52" s="36">
        <f t="shared" si="24"/>
        <v>1.7597136777640021</v>
      </c>
      <c r="BZ52" s="30">
        <f t="shared" si="37"/>
        <v>0.27365724468370861</v>
      </c>
      <c r="CA52" s="30">
        <f t="shared" si="38"/>
        <v>0.27365724468370861</v>
      </c>
    </row>
    <row r="53" spans="1:79" x14ac:dyDescent="0.15">
      <c r="A53" s="1">
        <v>3</v>
      </c>
      <c r="B53" s="1">
        <v>1</v>
      </c>
      <c r="C53" s="1">
        <v>4</v>
      </c>
      <c r="D53" s="1">
        <v>14</v>
      </c>
      <c r="E53" s="3">
        <v>42.36666666666666</v>
      </c>
      <c r="K53" s="1">
        <v>3</v>
      </c>
      <c r="L53" s="1">
        <v>1</v>
      </c>
      <c r="M53" s="1">
        <v>4</v>
      </c>
      <c r="N53" s="1">
        <v>14</v>
      </c>
      <c r="O53" s="1">
        <v>7.1000000000000005</v>
      </c>
      <c r="R53" s="1">
        <v>1</v>
      </c>
      <c r="S53" s="1">
        <v>4</v>
      </c>
      <c r="T53" s="3">
        <v>42.36666666666666</v>
      </c>
      <c r="U53" s="9">
        <v>28.802732333333331</v>
      </c>
      <c r="V53" s="9">
        <v>28.637499999999999</v>
      </c>
      <c r="W53" s="9">
        <v>28.723050000000001</v>
      </c>
      <c r="X53" s="9">
        <v>26.534999999999997</v>
      </c>
      <c r="Y53" s="33">
        <v>4.5570000000000004</v>
      </c>
      <c r="AA53" s="1">
        <v>28.749973261324602</v>
      </c>
      <c r="AB53" s="1">
        <v>28.589996711252201</v>
      </c>
      <c r="AC53" s="1">
        <v>28.770009028159901</v>
      </c>
      <c r="AD53" s="1">
        <v>26.489946985333599</v>
      </c>
      <c r="AE53" s="33">
        <v>4.3551440000000001</v>
      </c>
      <c r="AU53" s="7">
        <f t="shared" si="25"/>
        <v>5.2759072008729646E-2</v>
      </c>
      <c r="AV53" s="1">
        <f t="shared" si="14"/>
        <v>5.2759072008729646E-2</v>
      </c>
      <c r="AW53" s="28">
        <f t="shared" si="15"/>
        <v>2.7835196792223202E-3</v>
      </c>
      <c r="AX53" s="30">
        <f t="shared" si="26"/>
        <v>1.8350998635432772E-3</v>
      </c>
      <c r="AY53" s="30">
        <f t="shared" si="27"/>
        <v>1.8350998635432772E-3</v>
      </c>
      <c r="BB53" s="7">
        <f t="shared" si="28"/>
        <v>4.7503288747797967E-2</v>
      </c>
      <c r="BC53" s="1">
        <f t="shared" si="16"/>
        <v>4.7503288747797967E-2</v>
      </c>
      <c r="BD53" s="28">
        <f t="shared" si="17"/>
        <v>2.256562441856669E-3</v>
      </c>
      <c r="BE53" s="30">
        <f t="shared" si="29"/>
        <v>1.6615352994812356E-3</v>
      </c>
      <c r="BF53" s="30">
        <f t="shared" si="30"/>
        <v>1.6615352994812356E-3</v>
      </c>
      <c r="BI53" s="7">
        <f t="shared" si="39"/>
        <v>26.489946985333599</v>
      </c>
      <c r="BJ53" s="1">
        <f t="shared" si="19"/>
        <v>26.489946985333599</v>
      </c>
      <c r="BK53" s="28">
        <f t="shared" si="20"/>
        <v>701.71729128578465</v>
      </c>
      <c r="BL53" s="30">
        <f t="shared" si="31"/>
        <v>0.92074865042292509</v>
      </c>
      <c r="BM53" s="30">
        <f t="shared" si="32"/>
        <v>0.92074865042292509</v>
      </c>
      <c r="BP53" s="7">
        <f t="shared" si="33"/>
        <v>4.5053014666397218E-2</v>
      </c>
      <c r="BQ53" s="1">
        <f t="shared" si="21"/>
        <v>4.5053014666397218E-2</v>
      </c>
      <c r="BR53" s="28">
        <f t="shared" si="22"/>
        <v>2.0297741305306026E-3</v>
      </c>
      <c r="BS53" s="30">
        <f t="shared" si="34"/>
        <v>1.7007589592890175E-3</v>
      </c>
      <c r="BT53" s="30">
        <f t="shared" si="35"/>
        <v>1.7007589592890175E-3</v>
      </c>
      <c r="BW53" s="7">
        <f t="shared" si="36"/>
        <v>0.20185600000000026</v>
      </c>
      <c r="BX53" s="1">
        <f t="shared" si="23"/>
        <v>0.20185600000000026</v>
      </c>
      <c r="BY53" s="36">
        <f t="shared" si="24"/>
        <v>4.0745844736000104E-2</v>
      </c>
      <c r="BZ53" s="30">
        <f t="shared" si="37"/>
        <v>4.634886929111879E-2</v>
      </c>
      <c r="CA53" s="30">
        <f t="shared" si="38"/>
        <v>4.634886929111879E-2</v>
      </c>
    </row>
    <row r="54" spans="1:79" x14ac:dyDescent="0.15">
      <c r="A54" s="1">
        <v>3</v>
      </c>
      <c r="B54" s="1">
        <v>2</v>
      </c>
      <c r="C54" s="1">
        <v>1</v>
      </c>
      <c r="D54" s="1">
        <v>21</v>
      </c>
      <c r="E54" s="3">
        <v>26.161904761904761</v>
      </c>
      <c r="K54" s="1">
        <v>3</v>
      </c>
      <c r="L54" s="1">
        <v>2</v>
      </c>
      <c r="M54" s="1">
        <v>1</v>
      </c>
      <c r="N54" s="1">
        <v>21</v>
      </c>
      <c r="O54" s="1">
        <v>13.1</v>
      </c>
      <c r="R54" s="1">
        <v>2</v>
      </c>
      <c r="S54" s="1">
        <v>1</v>
      </c>
      <c r="T54" s="3">
        <v>26.161904761904761</v>
      </c>
      <c r="U54" s="9">
        <v>30.922796666666667</v>
      </c>
      <c r="V54" s="9">
        <v>23.127500000000005</v>
      </c>
      <c r="W54" s="9">
        <v>26.988849999999999</v>
      </c>
      <c r="X54" s="9">
        <v>30.45</v>
      </c>
      <c r="Y54" s="33">
        <v>2.8140000000000001</v>
      </c>
      <c r="AA54" s="1">
        <v>30.970000439535699</v>
      </c>
      <c r="AB54" s="1">
        <v>23.079999885050199</v>
      </c>
      <c r="AC54" s="1">
        <v>26.9399976213443</v>
      </c>
      <c r="AD54" s="1">
        <v>30.500000082824599</v>
      </c>
      <c r="AE54" s="33">
        <v>4.2125219999999999</v>
      </c>
      <c r="AU54" s="7">
        <f t="shared" si="25"/>
        <v>-4.7203772869032434E-2</v>
      </c>
      <c r="AV54" s="1">
        <f t="shared" si="14"/>
        <v>4.7203772869032434E-2</v>
      </c>
      <c r="AW54" s="28">
        <f t="shared" si="15"/>
        <v>2.2281961730712023E-3</v>
      </c>
      <c r="AX54" s="30">
        <f t="shared" si="26"/>
        <v>1.5241773393316785E-3</v>
      </c>
      <c r="AY54" s="30">
        <f t="shared" si="27"/>
        <v>-1.5241773393316785E-3</v>
      </c>
      <c r="BB54" s="7">
        <f t="shared" si="28"/>
        <v>4.750011494980555E-2</v>
      </c>
      <c r="BC54" s="1">
        <f t="shared" si="16"/>
        <v>4.750011494980555E-2</v>
      </c>
      <c r="BD54" s="28">
        <f t="shared" si="17"/>
        <v>2.2562609202447406E-3</v>
      </c>
      <c r="BE54" s="30">
        <f t="shared" si="29"/>
        <v>2.0580639162209526E-3</v>
      </c>
      <c r="BF54" s="30">
        <f t="shared" si="30"/>
        <v>2.0580639162209526E-3</v>
      </c>
      <c r="BI54" s="7">
        <f t="shared" si="39"/>
        <v>30.500000082824599</v>
      </c>
      <c r="BJ54" s="1">
        <f t="shared" si="19"/>
        <v>30.500000082824599</v>
      </c>
      <c r="BK54" s="28">
        <f t="shared" si="20"/>
        <v>930.25000505230048</v>
      </c>
      <c r="BL54" s="30">
        <f t="shared" si="31"/>
        <v>1.1321456115742097</v>
      </c>
      <c r="BM54" s="30">
        <f t="shared" si="32"/>
        <v>1.1321456115742097</v>
      </c>
      <c r="BP54" s="7">
        <f t="shared" si="33"/>
        <v>-5.0000082824599446E-2</v>
      </c>
      <c r="BQ54" s="1">
        <f t="shared" si="21"/>
        <v>5.0000082824599446E-2</v>
      </c>
      <c r="BR54" s="28">
        <f t="shared" si="22"/>
        <v>2.5000082824668045E-3</v>
      </c>
      <c r="BS54" s="30">
        <f t="shared" si="34"/>
        <v>1.6393469734039734E-3</v>
      </c>
      <c r="BT54" s="30">
        <f t="shared" si="35"/>
        <v>-1.6393469734039734E-3</v>
      </c>
      <c r="BW54" s="7">
        <f t="shared" si="36"/>
        <v>-1.3985219999999998</v>
      </c>
      <c r="BX54" s="1">
        <f t="shared" si="23"/>
        <v>1.3985219999999998</v>
      </c>
      <c r="BY54" s="36">
        <f t="shared" si="24"/>
        <v>1.9558637844839994</v>
      </c>
      <c r="BZ54" s="30">
        <f t="shared" si="37"/>
        <v>0.3319916192722554</v>
      </c>
      <c r="CA54" s="30">
        <f t="shared" si="38"/>
        <v>-0.3319916192722554</v>
      </c>
    </row>
    <row r="55" spans="1:79" x14ac:dyDescent="0.15">
      <c r="A55" s="1">
        <v>3</v>
      </c>
      <c r="B55" s="1">
        <v>2</v>
      </c>
      <c r="C55" s="1">
        <v>2</v>
      </c>
      <c r="D55" s="1">
        <v>22</v>
      </c>
      <c r="E55" s="3">
        <v>53.495238095238093</v>
      </c>
      <c r="K55" s="1">
        <v>3</v>
      </c>
      <c r="L55" s="1">
        <v>2</v>
      </c>
      <c r="M55" s="1">
        <v>2</v>
      </c>
      <c r="N55" s="1">
        <v>22</v>
      </c>
      <c r="O55" s="1">
        <v>12.799999999999999</v>
      </c>
      <c r="R55" s="1">
        <v>2</v>
      </c>
      <c r="S55" s="1">
        <v>2</v>
      </c>
      <c r="T55" s="3">
        <v>53.495238095238093</v>
      </c>
      <c r="U55" s="9">
        <v>28.155583333333333</v>
      </c>
      <c r="V55" s="9">
        <v>22.402500000000003</v>
      </c>
      <c r="W55" s="9">
        <v>27.05265</v>
      </c>
      <c r="X55" s="9">
        <v>26.099999999999998</v>
      </c>
      <c r="Y55" s="33">
        <v>5.7539999999999996</v>
      </c>
      <c r="AA55" s="1">
        <v>27.6118988040216</v>
      </c>
      <c r="AB55" s="1">
        <v>22.3999977594268</v>
      </c>
      <c r="AC55" s="1">
        <v>27.101898784991999</v>
      </c>
      <c r="AD55" s="1">
        <v>24.701898061919099</v>
      </c>
      <c r="AE55" s="33">
        <v>5.2446659999999996</v>
      </c>
      <c r="AU55" s="7">
        <f t="shared" si="25"/>
        <v>0.54368452931173294</v>
      </c>
      <c r="AV55" s="1">
        <f t="shared" si="14"/>
        <v>0.54368452931173294</v>
      </c>
      <c r="AW55" s="28">
        <f t="shared" si="15"/>
        <v>0.29559286741292062</v>
      </c>
      <c r="AX55" s="30">
        <f t="shared" si="26"/>
        <v>1.9690226056910898E-2</v>
      </c>
      <c r="AY55" s="30">
        <f t="shared" si="27"/>
        <v>1.9690226056910898E-2</v>
      </c>
      <c r="BB55" s="7">
        <f t="shared" si="28"/>
        <v>2.5022405732038067E-3</v>
      </c>
      <c r="BC55" s="1">
        <f t="shared" si="16"/>
        <v>2.5022405732038067E-3</v>
      </c>
      <c r="BD55" s="28">
        <f t="shared" si="17"/>
        <v>6.2612078861873149E-6</v>
      </c>
      <c r="BE55" s="30">
        <f t="shared" si="29"/>
        <v>1.1170717962017498E-4</v>
      </c>
      <c r="BF55" s="30">
        <f t="shared" si="30"/>
        <v>1.1170717962017498E-4</v>
      </c>
      <c r="BI55" s="7">
        <f t="shared" si="39"/>
        <v>24.701898061919099</v>
      </c>
      <c r="BJ55" s="1">
        <f t="shared" si="19"/>
        <v>24.701898061919099</v>
      </c>
      <c r="BK55" s="28">
        <f t="shared" si="20"/>
        <v>610.18376786144256</v>
      </c>
      <c r="BL55" s="30">
        <f t="shared" si="31"/>
        <v>0.91144529237184191</v>
      </c>
      <c r="BM55" s="30">
        <f t="shared" si="32"/>
        <v>0.91144529237184191</v>
      </c>
      <c r="BP55" s="7">
        <f t="shared" si="33"/>
        <v>1.3981019380808988</v>
      </c>
      <c r="BQ55" s="1">
        <f t="shared" si="21"/>
        <v>1.3981019380808988</v>
      </c>
      <c r="BR55" s="28">
        <f t="shared" si="22"/>
        <v>1.9546890292655654</v>
      </c>
      <c r="BS55" s="30">
        <f t="shared" si="34"/>
        <v>5.6598968005468313E-2</v>
      </c>
      <c r="BT55" s="30">
        <f t="shared" si="35"/>
        <v>5.6598968005468313E-2</v>
      </c>
      <c r="BW55" s="7">
        <f t="shared" si="36"/>
        <v>0.50933399999999995</v>
      </c>
      <c r="BX55" s="1">
        <f t="shared" si="23"/>
        <v>0.50933399999999995</v>
      </c>
      <c r="BY55" s="36">
        <f t="shared" si="24"/>
        <v>0.25942112355599994</v>
      </c>
      <c r="BZ55" s="30">
        <f t="shared" si="37"/>
        <v>9.7114668503199247E-2</v>
      </c>
      <c r="CA55" s="30">
        <f t="shared" si="38"/>
        <v>9.7114668503199247E-2</v>
      </c>
    </row>
    <row r="56" spans="1:79" x14ac:dyDescent="0.15">
      <c r="A56" s="1">
        <v>3</v>
      </c>
      <c r="B56" s="1">
        <v>2</v>
      </c>
      <c r="C56" s="1">
        <v>3</v>
      </c>
      <c r="D56" s="1">
        <v>23</v>
      </c>
      <c r="E56" s="3">
        <v>42.952380952380949</v>
      </c>
      <c r="K56" s="1">
        <v>3</v>
      </c>
      <c r="L56" s="1">
        <v>2</v>
      </c>
      <c r="M56" s="1">
        <v>3</v>
      </c>
      <c r="N56" s="1">
        <v>23</v>
      </c>
      <c r="O56" s="1">
        <v>10.1</v>
      </c>
      <c r="R56" s="1">
        <v>2</v>
      </c>
      <c r="S56" s="1">
        <v>3</v>
      </c>
      <c r="T56" s="3">
        <v>42.952380952380949</v>
      </c>
      <c r="U56" s="9">
        <v>21.31675933333333</v>
      </c>
      <c r="V56" s="9">
        <v>23.620499999999996</v>
      </c>
      <c r="W56" s="9">
        <v>27.312200000000001</v>
      </c>
      <c r="X56" s="9">
        <v>13.339999999999998</v>
      </c>
      <c r="Y56" s="33">
        <v>4.62</v>
      </c>
      <c r="AA56" s="1">
        <v>21.370154134171301</v>
      </c>
      <c r="AB56" s="1">
        <v>23.5699976123393</v>
      </c>
      <c r="AC56" s="1">
        <v>27.259944400357899</v>
      </c>
      <c r="AD56" s="1">
        <v>13.3902935515849</v>
      </c>
      <c r="AE56" s="33">
        <v>4.6195940000000002</v>
      </c>
      <c r="AU56" s="7">
        <f t="shared" si="25"/>
        <v>-5.339480083797099E-2</v>
      </c>
      <c r="AV56" s="1">
        <f t="shared" si="14"/>
        <v>5.339480083797099E-2</v>
      </c>
      <c r="AW56" s="28">
        <f t="shared" si="15"/>
        <v>2.8510047565265878E-3</v>
      </c>
      <c r="AX56" s="30">
        <f t="shared" si="26"/>
        <v>2.4985688218594382E-3</v>
      </c>
      <c r="AY56" s="30">
        <f t="shared" si="27"/>
        <v>-2.4985688218594382E-3</v>
      </c>
      <c r="BB56" s="7">
        <f t="shared" si="28"/>
        <v>5.0502387660696257E-2</v>
      </c>
      <c r="BC56" s="1">
        <f t="shared" si="16"/>
        <v>5.0502387660696257E-2</v>
      </c>
      <c r="BD56" s="28">
        <f t="shared" si="17"/>
        <v>2.5504911594312458E-3</v>
      </c>
      <c r="BE56" s="30">
        <f t="shared" si="29"/>
        <v>2.1426556120759804E-3</v>
      </c>
      <c r="BF56" s="30">
        <f t="shared" si="30"/>
        <v>2.1426556120759804E-3</v>
      </c>
      <c r="BI56" s="7">
        <f t="shared" si="39"/>
        <v>13.3902935515849</v>
      </c>
      <c r="BJ56" s="1">
        <f t="shared" si="19"/>
        <v>13.3902935515849</v>
      </c>
      <c r="BK56" s="28">
        <f t="shared" si="20"/>
        <v>179.29996139761616</v>
      </c>
      <c r="BL56" s="30">
        <f t="shared" si="31"/>
        <v>0.49120766186922588</v>
      </c>
      <c r="BM56" s="30">
        <f t="shared" si="32"/>
        <v>0.49120766186922588</v>
      </c>
      <c r="BP56" s="7">
        <f t="shared" si="33"/>
        <v>-5.0293551584902119E-2</v>
      </c>
      <c r="BQ56" s="1">
        <f t="shared" si="21"/>
        <v>5.0293551584902119E-2</v>
      </c>
      <c r="BR56" s="28">
        <f t="shared" si="22"/>
        <v>2.5294413310232105E-3</v>
      </c>
      <c r="BS56" s="30">
        <f t="shared" si="34"/>
        <v>3.7559708001285216E-3</v>
      </c>
      <c r="BT56" s="30">
        <f t="shared" si="35"/>
        <v>-3.7559708001285216E-3</v>
      </c>
      <c r="BW56" s="7">
        <f t="shared" si="36"/>
        <v>4.0599999999990644E-4</v>
      </c>
      <c r="BX56" s="1">
        <f t="shared" si="23"/>
        <v>4.0599999999990644E-4</v>
      </c>
      <c r="BY56" s="36">
        <f t="shared" si="24"/>
        <v>1.6483599999992401E-7</v>
      </c>
      <c r="BZ56" s="30">
        <f t="shared" si="37"/>
        <v>8.7886511238846184E-5</v>
      </c>
      <c r="CA56" s="30">
        <f t="shared" si="38"/>
        <v>8.7886511238846184E-5</v>
      </c>
    </row>
    <row r="57" spans="1:79" x14ac:dyDescent="0.15">
      <c r="A57" s="1">
        <v>3</v>
      </c>
      <c r="B57" s="1">
        <v>2</v>
      </c>
      <c r="C57" s="1">
        <v>4</v>
      </c>
      <c r="D57" s="1">
        <v>24</v>
      </c>
      <c r="E57" s="3">
        <v>43.733333333333334</v>
      </c>
      <c r="K57" s="1">
        <v>3</v>
      </c>
      <c r="L57" s="1">
        <v>2</v>
      </c>
      <c r="M57" s="1">
        <v>4</v>
      </c>
      <c r="N57" s="1">
        <v>24</v>
      </c>
      <c r="O57" s="1">
        <v>13.2</v>
      </c>
      <c r="R57" s="1">
        <v>2</v>
      </c>
      <c r="S57" s="1">
        <v>4</v>
      </c>
      <c r="T57" s="3">
        <v>43.733333333333334</v>
      </c>
      <c r="U57" s="9">
        <v>26.992333333333335</v>
      </c>
      <c r="V57" s="9">
        <v>23.156499999999998</v>
      </c>
      <c r="W57" s="9">
        <v>27.291174999999999</v>
      </c>
      <c r="X57" s="9">
        <v>21.75</v>
      </c>
      <c r="Y57" s="33">
        <v>4.7039999999999997</v>
      </c>
      <c r="AA57" s="1">
        <v>26.939997394926898</v>
      </c>
      <c r="AB57" s="1">
        <v>23.1715881272407</v>
      </c>
      <c r="AC57" s="1">
        <v>27.324082624680202</v>
      </c>
      <c r="AD57" s="1">
        <v>21.699993535250599</v>
      </c>
      <c r="AE57" s="33">
        <v>4.8996490000000001</v>
      </c>
      <c r="AU57" s="7">
        <f t="shared" si="25"/>
        <v>5.2335938406436355E-2</v>
      </c>
      <c r="AV57" s="1">
        <f t="shared" si="14"/>
        <v>5.2335938406436355E-2</v>
      </c>
      <c r="AW57" s="28">
        <f t="shared" si="15"/>
        <v>2.7390504488823001E-3</v>
      </c>
      <c r="AX57" s="30">
        <f t="shared" si="26"/>
        <v>1.9426853551326548E-3</v>
      </c>
      <c r="AY57" s="30">
        <f t="shared" si="27"/>
        <v>1.9426853551326548E-3</v>
      </c>
      <c r="BB57" s="7">
        <f t="shared" si="28"/>
        <v>-1.5088127240701965E-2</v>
      </c>
      <c r="BC57" s="1">
        <f t="shared" si="16"/>
        <v>1.5088127240701965E-2</v>
      </c>
      <c r="BD57" s="28">
        <f t="shared" si="17"/>
        <v>2.276515836316127E-4</v>
      </c>
      <c r="BE57" s="30">
        <f t="shared" si="29"/>
        <v>6.5114773997576136E-4</v>
      </c>
      <c r="BF57" s="30">
        <f t="shared" si="30"/>
        <v>-6.5114773997576136E-4</v>
      </c>
      <c r="BI57" s="7">
        <f t="shared" si="39"/>
        <v>21.699993535250599</v>
      </c>
      <c r="BJ57" s="1">
        <f t="shared" si="19"/>
        <v>21.699993535250599</v>
      </c>
      <c r="BK57" s="28">
        <f t="shared" si="20"/>
        <v>470.88971942991776</v>
      </c>
      <c r="BL57" s="30">
        <f t="shared" si="31"/>
        <v>0.79417098218149507</v>
      </c>
      <c r="BM57" s="30">
        <f t="shared" si="32"/>
        <v>0.79417098218149507</v>
      </c>
      <c r="BP57" s="7">
        <f t="shared" si="33"/>
        <v>5.0006464749401403E-2</v>
      </c>
      <c r="BQ57" s="1">
        <f t="shared" si="21"/>
        <v>5.0006464749401403E-2</v>
      </c>
      <c r="BR57" s="28">
        <f t="shared" si="22"/>
        <v>2.5006465167331251E-3</v>
      </c>
      <c r="BS57" s="30">
        <f t="shared" si="34"/>
        <v>2.3044460666851491E-3</v>
      </c>
      <c r="BT57" s="30">
        <f t="shared" si="35"/>
        <v>2.3044460666851491E-3</v>
      </c>
      <c r="BW57" s="7">
        <f t="shared" si="36"/>
        <v>-0.19564900000000041</v>
      </c>
      <c r="BX57" s="1">
        <f t="shared" si="23"/>
        <v>0.19564900000000041</v>
      </c>
      <c r="BY57" s="36">
        <f t="shared" si="24"/>
        <v>3.8278531201000159E-2</v>
      </c>
      <c r="BZ57" s="30">
        <f t="shared" si="37"/>
        <v>3.9931227726720912E-2</v>
      </c>
      <c r="CA57" s="30">
        <f t="shared" si="38"/>
        <v>-3.9931227726720912E-2</v>
      </c>
    </row>
    <row r="58" spans="1:79" x14ac:dyDescent="0.15">
      <c r="A58" s="1">
        <v>3</v>
      </c>
      <c r="B58" s="1">
        <v>3</v>
      </c>
      <c r="C58" s="1">
        <v>1</v>
      </c>
      <c r="D58" s="1">
        <v>31</v>
      </c>
      <c r="E58" s="3">
        <v>57.399999999999991</v>
      </c>
      <c r="K58" s="1">
        <v>3</v>
      </c>
      <c r="L58" s="1">
        <v>3</v>
      </c>
      <c r="M58" s="1">
        <v>1</v>
      </c>
      <c r="N58" s="1">
        <v>31</v>
      </c>
      <c r="O58" s="1">
        <v>9.2999999999999989</v>
      </c>
      <c r="R58" s="1">
        <v>3</v>
      </c>
      <c r="S58" s="1">
        <v>1</v>
      </c>
      <c r="T58" s="3">
        <v>57.399999999999991</v>
      </c>
      <c r="U58" s="9">
        <v>23.157080000000001</v>
      </c>
      <c r="V58" s="9">
        <v>27.665999999999997</v>
      </c>
      <c r="W58" s="9">
        <v>29.10585</v>
      </c>
      <c r="X58" s="9">
        <v>15.95</v>
      </c>
      <c r="Y58" s="33">
        <v>6.1740000000000004</v>
      </c>
      <c r="AA58" s="1">
        <v>23.1099999435312</v>
      </c>
      <c r="AB58" s="1">
        <v>27.720000754389599</v>
      </c>
      <c r="AC58" s="1">
        <v>29.160001262092202</v>
      </c>
      <c r="AD58" s="1">
        <v>15.899999074012401</v>
      </c>
      <c r="AE58" s="33">
        <v>5.1134539999999999</v>
      </c>
      <c r="AU58" s="7">
        <f t="shared" si="25"/>
        <v>4.7080056468800535E-2</v>
      </c>
      <c r="AV58" s="1">
        <f t="shared" si="14"/>
        <v>4.7080056468800535E-2</v>
      </c>
      <c r="AW58" s="28">
        <f t="shared" si="15"/>
        <v>2.216531717105447E-3</v>
      </c>
      <c r="AX58" s="30">
        <f t="shared" si="26"/>
        <v>2.0372157760207557E-3</v>
      </c>
      <c r="AY58" s="30">
        <f t="shared" si="27"/>
        <v>2.0372157760207557E-3</v>
      </c>
      <c r="BB58" s="7">
        <f t="shared" si="28"/>
        <v>-5.4000754389601724E-2</v>
      </c>
      <c r="BC58" s="1">
        <f t="shared" si="16"/>
        <v>5.4000754389601724E-2</v>
      </c>
      <c r="BD58" s="28">
        <f t="shared" si="17"/>
        <v>2.9160814746460898E-3</v>
      </c>
      <c r="BE58" s="30">
        <f t="shared" si="29"/>
        <v>1.9480791096677889E-3</v>
      </c>
      <c r="BF58" s="30">
        <f t="shared" si="30"/>
        <v>-1.9480791096677889E-3</v>
      </c>
      <c r="BI58" s="7">
        <f t="shared" si="39"/>
        <v>15.899999074012401</v>
      </c>
      <c r="BJ58" s="1">
        <f t="shared" si="19"/>
        <v>15.899999074012401</v>
      </c>
      <c r="BK58" s="28">
        <f t="shared" si="20"/>
        <v>252.80997055359521</v>
      </c>
      <c r="BL58" s="30">
        <f t="shared" si="31"/>
        <v>0.54526743435646863</v>
      </c>
      <c r="BM58" s="30">
        <f t="shared" si="32"/>
        <v>0.54526743435646863</v>
      </c>
      <c r="BP58" s="7">
        <f t="shared" si="33"/>
        <v>5.0000925987598421E-2</v>
      </c>
      <c r="BQ58" s="1">
        <f t="shared" si="21"/>
        <v>5.0000925987598421E-2</v>
      </c>
      <c r="BR58" s="28">
        <f t="shared" si="22"/>
        <v>2.5000925996172953E-3</v>
      </c>
      <c r="BS58" s="30">
        <f t="shared" si="34"/>
        <v>3.144712509406491E-3</v>
      </c>
      <c r="BT58" s="30">
        <f t="shared" si="35"/>
        <v>3.144712509406491E-3</v>
      </c>
      <c r="BW58" s="7">
        <f t="shared" si="36"/>
        <v>1.0605460000000004</v>
      </c>
      <c r="BX58" s="1">
        <f t="shared" si="23"/>
        <v>1.0605460000000004</v>
      </c>
      <c r="BY58" s="36">
        <f t="shared" si="24"/>
        <v>1.124757818116001</v>
      </c>
      <c r="BZ58" s="30">
        <f t="shared" si="37"/>
        <v>0.20740305867619038</v>
      </c>
      <c r="CA58" s="30">
        <f t="shared" si="38"/>
        <v>0.20740305867619038</v>
      </c>
    </row>
    <row r="59" spans="1:79" x14ac:dyDescent="0.15">
      <c r="A59" s="1">
        <v>3</v>
      </c>
      <c r="B59" s="1">
        <v>3</v>
      </c>
      <c r="C59" s="1">
        <v>2</v>
      </c>
      <c r="D59" s="1">
        <v>32</v>
      </c>
      <c r="E59" s="3">
        <v>37.876190476190473</v>
      </c>
      <c r="K59" s="1">
        <v>3</v>
      </c>
      <c r="L59" s="1">
        <v>3</v>
      </c>
      <c r="M59" s="1">
        <v>2</v>
      </c>
      <c r="N59" s="1">
        <v>32</v>
      </c>
      <c r="O59" s="1">
        <v>12.299999999999999</v>
      </c>
      <c r="R59" s="1">
        <v>3</v>
      </c>
      <c r="S59" s="1">
        <v>2</v>
      </c>
      <c r="T59" s="3">
        <v>37.876190476190473</v>
      </c>
      <c r="U59" s="9">
        <v>27.51466666666667</v>
      </c>
      <c r="V59" s="9">
        <v>28.478000000000002</v>
      </c>
      <c r="W59" s="9">
        <v>29.321899999999999</v>
      </c>
      <c r="X59" s="9">
        <v>25.664999999999999</v>
      </c>
      <c r="Y59" s="33">
        <v>4.0739999999999998</v>
      </c>
      <c r="AA59" s="1">
        <v>27.459997187037899</v>
      </c>
      <c r="AB59" s="1">
        <v>28.5300007028893</v>
      </c>
      <c r="AC59" s="1">
        <v>29.370001655671</v>
      </c>
      <c r="AD59" s="1">
        <v>25.619994958660701</v>
      </c>
      <c r="AE59" s="33">
        <v>4.6007490000000004</v>
      </c>
      <c r="AU59" s="7">
        <f t="shared" si="25"/>
        <v>5.4669479628771001E-2</v>
      </c>
      <c r="AV59" s="1">
        <f t="shared" si="14"/>
        <v>5.4669479628771001E-2</v>
      </c>
      <c r="AW59" s="28">
        <f t="shared" si="15"/>
        <v>2.9887520028806075E-3</v>
      </c>
      <c r="AX59" s="30">
        <f t="shared" si="26"/>
        <v>1.9908771022954419E-3</v>
      </c>
      <c r="AY59" s="30">
        <f t="shared" si="27"/>
        <v>1.9908771022954419E-3</v>
      </c>
      <c r="BB59" s="7">
        <f t="shared" si="28"/>
        <v>-5.2000702889298367E-2</v>
      </c>
      <c r="BC59" s="1">
        <f t="shared" si="16"/>
        <v>5.2000702889298367E-2</v>
      </c>
      <c r="BD59" s="28">
        <f t="shared" si="17"/>
        <v>2.7040731009810837E-3</v>
      </c>
      <c r="BE59" s="30">
        <f t="shared" si="29"/>
        <v>1.8226674240506462E-3</v>
      </c>
      <c r="BF59" s="30">
        <f t="shared" si="30"/>
        <v>-1.8226674240506462E-3</v>
      </c>
      <c r="BI59" s="7">
        <f t="shared" si="39"/>
        <v>25.619994958660701</v>
      </c>
      <c r="BJ59" s="1">
        <f t="shared" si="19"/>
        <v>25.619994958660701</v>
      </c>
      <c r="BK59" s="28">
        <f t="shared" si="20"/>
        <v>656.38414168179975</v>
      </c>
      <c r="BL59" s="30">
        <f t="shared" si="31"/>
        <v>0.87231847171904342</v>
      </c>
      <c r="BM59" s="30">
        <f t="shared" si="32"/>
        <v>0.87231847171904342</v>
      </c>
      <c r="BP59" s="7">
        <f t="shared" si="33"/>
        <v>4.5005041339297946E-2</v>
      </c>
      <c r="BQ59" s="1">
        <f t="shared" si="21"/>
        <v>4.5005041339297946E-2</v>
      </c>
      <c r="BR59" s="28">
        <f t="shared" si="22"/>
        <v>2.025453745951917E-3</v>
      </c>
      <c r="BS59" s="30">
        <f t="shared" si="34"/>
        <v>1.7566374002772485E-3</v>
      </c>
      <c r="BT59" s="30">
        <f t="shared" si="35"/>
        <v>1.7566374002772485E-3</v>
      </c>
      <c r="BW59" s="7">
        <f t="shared" si="36"/>
        <v>-0.52674900000000058</v>
      </c>
      <c r="BX59" s="1">
        <f t="shared" si="23"/>
        <v>0.52674900000000058</v>
      </c>
      <c r="BY59" s="36">
        <f t="shared" si="24"/>
        <v>0.27746450900100061</v>
      </c>
      <c r="BZ59" s="30">
        <f t="shared" si="37"/>
        <v>0.11449200988795531</v>
      </c>
      <c r="CA59" s="30">
        <f t="shared" si="38"/>
        <v>-0.11449200988795531</v>
      </c>
    </row>
    <row r="60" spans="1:79" x14ac:dyDescent="0.15">
      <c r="A60" s="1">
        <v>3</v>
      </c>
      <c r="B60" s="1">
        <v>3</v>
      </c>
      <c r="C60" s="1">
        <v>3</v>
      </c>
      <c r="D60" s="1">
        <v>33</v>
      </c>
      <c r="E60" s="3">
        <v>33.971428571428568</v>
      </c>
      <c r="K60" s="1">
        <v>3</v>
      </c>
      <c r="L60" s="1">
        <v>3</v>
      </c>
      <c r="M60" s="1">
        <v>3</v>
      </c>
      <c r="N60" s="1">
        <v>33</v>
      </c>
      <c r="O60" s="1">
        <v>13.1</v>
      </c>
      <c r="R60" s="1">
        <v>3</v>
      </c>
      <c r="S60" s="1">
        <v>3</v>
      </c>
      <c r="T60" s="3">
        <v>33.971428571428568</v>
      </c>
      <c r="U60" s="9">
        <v>26.593454333333327</v>
      </c>
      <c r="V60" s="9">
        <v>28.071999999999999</v>
      </c>
      <c r="W60" s="9">
        <v>29.381349999999998</v>
      </c>
      <c r="X60" s="9">
        <v>22.764999999999997</v>
      </c>
      <c r="Y60" s="33">
        <v>3.6539999999999999</v>
      </c>
      <c r="AA60" s="1">
        <v>27.9881182802857</v>
      </c>
      <c r="AB60" s="1">
        <v>28.019998592430898</v>
      </c>
      <c r="AC60" s="1">
        <v>29.4318982520712</v>
      </c>
      <c r="AD60" s="1">
        <v>26.0481371670245</v>
      </c>
      <c r="AE60" s="33">
        <v>4.514329</v>
      </c>
      <c r="AU60" s="7">
        <f t="shared" si="25"/>
        <v>-1.3946639469523738</v>
      </c>
      <c r="AV60" s="1">
        <f t="shared" si="14"/>
        <v>1.3946639469523738</v>
      </c>
      <c r="AW60" s="28">
        <f t="shared" si="15"/>
        <v>1.9450875249287738</v>
      </c>
      <c r="AX60" s="30">
        <f t="shared" si="26"/>
        <v>4.9830572137275431E-2</v>
      </c>
      <c r="AY60" s="30">
        <f t="shared" si="27"/>
        <v>-4.9830572137275431E-2</v>
      </c>
      <c r="BB60" s="7">
        <f t="shared" si="28"/>
        <v>5.2001407569100877E-2</v>
      </c>
      <c r="BC60" s="1">
        <f t="shared" si="16"/>
        <v>5.2001407569100877E-2</v>
      </c>
      <c r="BD60" s="28">
        <f t="shared" si="17"/>
        <v>2.704146389167742E-3</v>
      </c>
      <c r="BE60" s="30">
        <f t="shared" si="29"/>
        <v>1.8558676010479219E-3</v>
      </c>
      <c r="BF60" s="30">
        <f t="shared" si="30"/>
        <v>1.8558676010479219E-3</v>
      </c>
      <c r="BI60" s="7">
        <f t="shared" si="39"/>
        <v>26.0481371670245</v>
      </c>
      <c r="BJ60" s="1">
        <f t="shared" si="19"/>
        <v>26.0481371670245</v>
      </c>
      <c r="BK60" s="28">
        <f t="shared" si="20"/>
        <v>678.50544987212311</v>
      </c>
      <c r="BL60" s="30">
        <f t="shared" si="31"/>
        <v>0.88503082417361323</v>
      </c>
      <c r="BM60" s="30">
        <f t="shared" si="32"/>
        <v>0.88503082417361323</v>
      </c>
      <c r="BP60" s="7">
        <f t="shared" si="33"/>
        <v>-3.2831371670245026</v>
      </c>
      <c r="BQ60" s="1">
        <f t="shared" si="21"/>
        <v>3.2831371670245026</v>
      </c>
      <c r="BR60" s="28">
        <f t="shared" si="22"/>
        <v>10.778989657497677</v>
      </c>
      <c r="BS60" s="30">
        <f t="shared" si="34"/>
        <v>0.1260411501203538</v>
      </c>
      <c r="BT60" s="30">
        <f t="shared" si="35"/>
        <v>-0.1260411501203538</v>
      </c>
      <c r="BW60" s="7">
        <f t="shared" si="36"/>
        <v>-0.86032900000000012</v>
      </c>
      <c r="BX60" s="1">
        <f t="shared" si="23"/>
        <v>0.86032900000000012</v>
      </c>
      <c r="BY60" s="36">
        <f t="shared" si="24"/>
        <v>0.74016598824100022</v>
      </c>
      <c r="BZ60" s="30">
        <f t="shared" si="37"/>
        <v>0.19057738148903194</v>
      </c>
      <c r="CA60" s="30">
        <f t="shared" si="38"/>
        <v>-0.19057738148903194</v>
      </c>
    </row>
    <row r="61" spans="1:79" x14ac:dyDescent="0.15">
      <c r="A61" s="1">
        <v>3</v>
      </c>
      <c r="B61" s="1">
        <v>3</v>
      </c>
      <c r="C61" s="1">
        <v>4</v>
      </c>
      <c r="D61" s="1">
        <v>34</v>
      </c>
      <c r="E61" s="3">
        <v>53.495238095238093</v>
      </c>
      <c r="K61" s="1">
        <v>3</v>
      </c>
      <c r="L61" s="1">
        <v>3</v>
      </c>
      <c r="M61" s="1">
        <v>4</v>
      </c>
      <c r="N61" s="1">
        <v>34</v>
      </c>
      <c r="O61" s="1">
        <v>10.199999999999999</v>
      </c>
      <c r="R61" s="1">
        <v>3</v>
      </c>
      <c r="S61" s="1">
        <v>4</v>
      </c>
      <c r="T61" s="3">
        <v>53.495238095238093</v>
      </c>
      <c r="U61" s="9">
        <v>29.759833333333333</v>
      </c>
      <c r="V61" s="9">
        <v>27.5761</v>
      </c>
      <c r="W61" s="9">
        <v>29.126149999999999</v>
      </c>
      <c r="X61" s="9">
        <v>27.55</v>
      </c>
      <c r="Y61" s="33">
        <v>5.7539999999999996</v>
      </c>
      <c r="AA61" s="1">
        <v>29.709999610338802</v>
      </c>
      <c r="AB61" s="1">
        <v>27.630000608190599</v>
      </c>
      <c r="AC61" s="1">
        <v>29.180001278325701</v>
      </c>
      <c r="AD61" s="1">
        <v>27.499999508493399</v>
      </c>
      <c r="AE61" s="33">
        <v>5.035094</v>
      </c>
      <c r="AU61" s="7">
        <f t="shared" si="25"/>
        <v>4.9833722994531371E-2</v>
      </c>
      <c r="AV61" s="1">
        <f t="shared" si="14"/>
        <v>4.9833722994531371E-2</v>
      </c>
      <c r="AW61" s="28">
        <f t="shared" si="15"/>
        <v>2.4833999474956846E-3</v>
      </c>
      <c r="AX61" s="30">
        <f t="shared" si="26"/>
        <v>1.67733839273393E-3</v>
      </c>
      <c r="AY61" s="30">
        <f t="shared" si="27"/>
        <v>1.67733839273393E-3</v>
      </c>
      <c r="BB61" s="7">
        <f t="shared" si="28"/>
        <v>-5.3900608190598831E-2</v>
      </c>
      <c r="BC61" s="1">
        <f t="shared" si="16"/>
        <v>5.3900608190598831E-2</v>
      </c>
      <c r="BD61" s="28">
        <f t="shared" si="17"/>
        <v>2.9052755633164496E-3</v>
      </c>
      <c r="BE61" s="30">
        <f t="shared" si="29"/>
        <v>1.9508001087274898E-3</v>
      </c>
      <c r="BF61" s="30">
        <f t="shared" si="30"/>
        <v>-1.9508001087274898E-3</v>
      </c>
      <c r="BI61" s="7">
        <f t="shared" si="39"/>
        <v>27.499999508493399</v>
      </c>
      <c r="BJ61" s="1">
        <f t="shared" si="19"/>
        <v>27.499999508493399</v>
      </c>
      <c r="BK61" s="28">
        <f t="shared" si="20"/>
        <v>756.24997296713718</v>
      </c>
      <c r="BL61" s="30">
        <f t="shared" si="31"/>
        <v>0.94242626126681595</v>
      </c>
      <c r="BM61" s="30">
        <f t="shared" si="32"/>
        <v>0.94242626126681595</v>
      </c>
      <c r="BP61" s="7">
        <f t="shared" si="33"/>
        <v>5.0000491506601463E-2</v>
      </c>
      <c r="BQ61" s="1">
        <f t="shared" si="21"/>
        <v>5.0000491506601463E-2</v>
      </c>
      <c r="BR61" s="28">
        <f t="shared" si="22"/>
        <v>2.500049150901725E-3</v>
      </c>
      <c r="BS61" s="30">
        <f t="shared" si="34"/>
        <v>1.8181997236457683E-3</v>
      </c>
      <c r="BT61" s="30">
        <f t="shared" si="35"/>
        <v>1.8181997236457683E-3</v>
      </c>
      <c r="BW61" s="7">
        <f t="shared" si="36"/>
        <v>0.7189059999999996</v>
      </c>
      <c r="BX61" s="1">
        <f t="shared" si="23"/>
        <v>0.7189059999999996</v>
      </c>
      <c r="BY61" s="36">
        <f t="shared" si="24"/>
        <v>0.51682583683599947</v>
      </c>
      <c r="BZ61" s="30">
        <f t="shared" si="37"/>
        <v>0.1427790623174065</v>
      </c>
      <c r="CA61" s="30">
        <f t="shared" si="38"/>
        <v>0.1427790623174065</v>
      </c>
    </row>
    <row r="62" spans="1:79" x14ac:dyDescent="0.15">
      <c r="A62" s="1">
        <v>3</v>
      </c>
      <c r="B62" s="1">
        <v>4</v>
      </c>
      <c r="C62" s="1">
        <v>1</v>
      </c>
      <c r="D62" s="1">
        <v>41</v>
      </c>
      <c r="E62" s="3">
        <v>53.495238095238093</v>
      </c>
      <c r="K62" s="1">
        <v>3</v>
      </c>
      <c r="L62" s="1">
        <v>4</v>
      </c>
      <c r="M62" s="1">
        <v>1</v>
      </c>
      <c r="N62" s="1">
        <v>41</v>
      </c>
      <c r="O62" s="1">
        <v>7.1000000000000005</v>
      </c>
      <c r="R62" s="1">
        <v>4</v>
      </c>
      <c r="S62" s="1">
        <v>1</v>
      </c>
      <c r="T62" s="3">
        <v>53.495238095238093</v>
      </c>
      <c r="U62" s="9">
        <v>28.756499999999999</v>
      </c>
      <c r="V62" s="9">
        <v>31.450499999999995</v>
      </c>
      <c r="W62" s="9">
        <v>29.136300000000002</v>
      </c>
      <c r="X62" s="9">
        <v>24.65</v>
      </c>
      <c r="Y62" s="33">
        <v>5.7539999999999996</v>
      </c>
      <c r="AA62" s="1">
        <v>30.518113700599901</v>
      </c>
      <c r="AB62" s="1">
        <v>31.399985903106799</v>
      </c>
      <c r="AC62" s="1">
        <v>29.089981789432201</v>
      </c>
      <c r="AD62" s="1">
        <v>27.4981287342641</v>
      </c>
      <c r="AE62" s="33">
        <v>4.7852199999999998</v>
      </c>
      <c r="AU62" s="7">
        <f t="shared" si="25"/>
        <v>-1.7616137005999022</v>
      </c>
      <c r="AV62" s="1">
        <f t="shared" si="14"/>
        <v>1.7616137005999022</v>
      </c>
      <c r="AW62" s="28">
        <f t="shared" si="15"/>
        <v>3.103282830141282</v>
      </c>
      <c r="AX62" s="30">
        <f t="shared" si="26"/>
        <v>5.77235447079835E-2</v>
      </c>
      <c r="AY62" s="30">
        <f t="shared" si="27"/>
        <v>-5.77235447079835E-2</v>
      </c>
      <c r="BB62" s="7">
        <f t="shared" si="28"/>
        <v>5.0514096893195415E-2</v>
      </c>
      <c r="BC62" s="1">
        <f t="shared" si="16"/>
        <v>5.0514096893195415E-2</v>
      </c>
      <c r="BD62" s="28">
        <f t="shared" si="17"/>
        <v>2.5516739849351347E-3</v>
      </c>
      <c r="BE62" s="30">
        <f t="shared" si="29"/>
        <v>1.6087299226525261E-3</v>
      </c>
      <c r="BF62" s="30">
        <f t="shared" si="30"/>
        <v>1.6087299226525261E-3</v>
      </c>
      <c r="BI62" s="7">
        <f t="shared" si="39"/>
        <v>27.4981287342641</v>
      </c>
      <c r="BJ62" s="1">
        <f t="shared" si="19"/>
        <v>27.4981287342641</v>
      </c>
      <c r="BK62" s="28">
        <f t="shared" si="20"/>
        <v>756.14708388616089</v>
      </c>
      <c r="BL62" s="30">
        <f t="shared" si="31"/>
        <v>0.94527830692054993</v>
      </c>
      <c r="BM62" s="30">
        <f t="shared" si="32"/>
        <v>0.94527830692054993</v>
      </c>
      <c r="BP62" s="7">
        <f t="shared" si="33"/>
        <v>-2.8481287342641011</v>
      </c>
      <c r="BQ62" s="1">
        <f t="shared" si="21"/>
        <v>2.8481287342641011</v>
      </c>
      <c r="BR62" s="28">
        <f t="shared" si="22"/>
        <v>8.1118372869408297</v>
      </c>
      <c r="BS62" s="30">
        <f t="shared" si="34"/>
        <v>0.10357536550169628</v>
      </c>
      <c r="BT62" s="30">
        <f t="shared" si="35"/>
        <v>-0.10357536550169628</v>
      </c>
      <c r="BW62" s="7">
        <f t="shared" si="36"/>
        <v>0.96877999999999975</v>
      </c>
      <c r="BX62" s="1">
        <f t="shared" si="23"/>
        <v>0.96877999999999975</v>
      </c>
      <c r="BY62" s="36">
        <f t="shared" si="24"/>
        <v>0.93853468839999954</v>
      </c>
      <c r="BZ62" s="30">
        <f t="shared" si="37"/>
        <v>0.20245255181579944</v>
      </c>
      <c r="CA62" s="30">
        <f t="shared" si="38"/>
        <v>0.20245255181579944</v>
      </c>
    </row>
    <row r="63" spans="1:79" x14ac:dyDescent="0.15">
      <c r="A63" s="1">
        <v>3</v>
      </c>
      <c r="B63" s="1">
        <v>4</v>
      </c>
      <c r="C63" s="1">
        <v>2</v>
      </c>
      <c r="D63" s="1">
        <v>42</v>
      </c>
      <c r="E63" s="3">
        <v>42.952380952380949</v>
      </c>
      <c r="K63" s="1">
        <v>3</v>
      </c>
      <c r="L63" s="1">
        <v>4</v>
      </c>
      <c r="M63" s="1">
        <v>2</v>
      </c>
      <c r="N63" s="1">
        <v>42</v>
      </c>
      <c r="O63" s="1">
        <v>13.1</v>
      </c>
      <c r="R63" s="1">
        <v>4</v>
      </c>
      <c r="S63" s="1">
        <v>2</v>
      </c>
      <c r="T63" s="3">
        <v>42.952380952380949</v>
      </c>
      <c r="U63" s="9">
        <v>29.532333333333334</v>
      </c>
      <c r="V63" s="9">
        <v>32.523499999999999</v>
      </c>
      <c r="W63" s="9">
        <v>29.335674999999998</v>
      </c>
      <c r="X63" s="9">
        <v>26.099999999999998</v>
      </c>
      <c r="Y63" s="33">
        <v>4.62</v>
      </c>
      <c r="AA63" s="1">
        <v>29.479938539931702</v>
      </c>
      <c r="AB63" s="1">
        <v>32.469968276746698</v>
      </c>
      <c r="AC63" s="1">
        <v>29.289897497873</v>
      </c>
      <c r="AD63" s="1">
        <v>26.0498903498716</v>
      </c>
      <c r="AE63" s="33">
        <v>4.861408</v>
      </c>
      <c r="AU63" s="7">
        <f t="shared" si="25"/>
        <v>5.2394793401632E-2</v>
      </c>
      <c r="AV63" s="1">
        <f t="shared" si="14"/>
        <v>5.2394793401632E-2</v>
      </c>
      <c r="AW63" s="28">
        <f t="shared" si="15"/>
        <v>2.7452143755997004E-3</v>
      </c>
      <c r="AX63" s="30">
        <f t="shared" si="26"/>
        <v>1.7773033458214728E-3</v>
      </c>
      <c r="AY63" s="30">
        <f t="shared" si="27"/>
        <v>1.7773033458214728E-3</v>
      </c>
      <c r="BB63" s="7">
        <f t="shared" si="28"/>
        <v>5.3531723253300356E-2</v>
      </c>
      <c r="BC63" s="1">
        <f t="shared" si="16"/>
        <v>5.3531723253300356E-2</v>
      </c>
      <c r="BD63" s="28">
        <f t="shared" si="17"/>
        <v>2.8656453944679379E-3</v>
      </c>
      <c r="BE63" s="30">
        <f t="shared" si="29"/>
        <v>1.648653389404048E-3</v>
      </c>
      <c r="BF63" s="30">
        <f t="shared" si="30"/>
        <v>1.648653389404048E-3</v>
      </c>
      <c r="BI63" s="7">
        <f t="shared" si="39"/>
        <v>26.0498903498716</v>
      </c>
      <c r="BJ63" s="1">
        <f t="shared" si="19"/>
        <v>26.0498903498716</v>
      </c>
      <c r="BK63" s="28">
        <f t="shared" si="20"/>
        <v>678.59678724033347</v>
      </c>
      <c r="BL63" s="30">
        <f t="shared" si="31"/>
        <v>0.88938141049361186</v>
      </c>
      <c r="BM63" s="30">
        <f t="shared" si="32"/>
        <v>0.88938141049361186</v>
      </c>
      <c r="BP63" s="7">
        <f t="shared" si="33"/>
        <v>5.0109650128398187E-2</v>
      </c>
      <c r="BQ63" s="1">
        <f t="shared" si="21"/>
        <v>5.0109650128398187E-2</v>
      </c>
      <c r="BR63" s="28">
        <f t="shared" si="22"/>
        <v>2.5109770359904764E-3</v>
      </c>
      <c r="BS63" s="30">
        <f t="shared" si="34"/>
        <v>1.9236031113906466E-3</v>
      </c>
      <c r="BT63" s="30">
        <f t="shared" si="35"/>
        <v>1.9236031113906466E-3</v>
      </c>
      <c r="BW63" s="7">
        <f t="shared" si="36"/>
        <v>-0.24140799999999984</v>
      </c>
      <c r="BX63" s="1">
        <f t="shared" si="23"/>
        <v>0.24140799999999984</v>
      </c>
      <c r="BY63" s="36">
        <f t="shared" si="24"/>
        <v>5.8277822463999922E-2</v>
      </c>
      <c r="BZ63" s="30">
        <f t="shared" si="37"/>
        <v>4.9658041456302343E-2</v>
      </c>
      <c r="CA63" s="30">
        <f t="shared" si="38"/>
        <v>-4.9658041456302343E-2</v>
      </c>
    </row>
    <row r="64" spans="1:79" x14ac:dyDescent="0.15">
      <c r="A64" s="1">
        <v>3</v>
      </c>
      <c r="B64" s="1">
        <v>4</v>
      </c>
      <c r="C64" s="1">
        <v>3</v>
      </c>
      <c r="D64" s="1">
        <v>43</v>
      </c>
      <c r="E64" s="3">
        <v>43.733333333333334</v>
      </c>
      <c r="K64" s="1">
        <v>3</v>
      </c>
      <c r="L64" s="1">
        <v>4</v>
      </c>
      <c r="M64" s="1">
        <v>3</v>
      </c>
      <c r="N64" s="1">
        <v>43</v>
      </c>
      <c r="O64" s="1">
        <v>10.1</v>
      </c>
      <c r="R64" s="1">
        <v>4</v>
      </c>
      <c r="S64" s="1">
        <v>3</v>
      </c>
      <c r="T64" s="3">
        <v>43.733333333333334</v>
      </c>
      <c r="U64" s="9">
        <v>27.059249999999999</v>
      </c>
      <c r="V64" s="9">
        <v>34.045999999999992</v>
      </c>
      <c r="W64" s="9">
        <v>29.121799999999997</v>
      </c>
      <c r="X64" s="9">
        <v>27.55</v>
      </c>
      <c r="Y64" s="33">
        <v>4.7039999999999997</v>
      </c>
      <c r="AA64" s="1">
        <v>27.009849339892501</v>
      </c>
      <c r="AB64" s="1">
        <v>33.999953091215403</v>
      </c>
      <c r="AC64" s="1">
        <v>29.170009375709299</v>
      </c>
      <c r="AD64" s="1">
        <v>27.499660285296699</v>
      </c>
      <c r="AE64" s="33">
        <v>4.6497739999999999</v>
      </c>
      <c r="AU64" s="7">
        <f t="shared" si="25"/>
        <v>4.9400660107497885E-2</v>
      </c>
      <c r="AV64" s="1">
        <f t="shared" si="14"/>
        <v>4.9400660107497885E-2</v>
      </c>
      <c r="AW64" s="28">
        <f t="shared" si="15"/>
        <v>2.4404252190565329E-3</v>
      </c>
      <c r="AX64" s="30">
        <f t="shared" si="26"/>
        <v>1.8289868812609415E-3</v>
      </c>
      <c r="AY64" s="30">
        <f t="shared" si="27"/>
        <v>1.8289868812609415E-3</v>
      </c>
      <c r="BB64" s="7">
        <f t="shared" si="28"/>
        <v>4.6046908784589391E-2</v>
      </c>
      <c r="BC64" s="1">
        <f t="shared" si="16"/>
        <v>4.6046908784589391E-2</v>
      </c>
      <c r="BD64" s="28">
        <f t="shared" si="17"/>
        <v>2.1203178086162955E-3</v>
      </c>
      <c r="BE64" s="30">
        <f t="shared" si="29"/>
        <v>1.3543227151241739E-3</v>
      </c>
      <c r="BF64" s="30">
        <f t="shared" si="30"/>
        <v>1.3543227151241739E-3</v>
      </c>
      <c r="BI64" s="7">
        <f t="shared" si="39"/>
        <v>27.499660285296699</v>
      </c>
      <c r="BJ64" s="1">
        <f t="shared" si="19"/>
        <v>27.499660285296699</v>
      </c>
      <c r="BK64" s="28">
        <f t="shared" si="20"/>
        <v>756.23131580672452</v>
      </c>
      <c r="BL64" s="30">
        <f t="shared" si="31"/>
        <v>0.94273745102723394</v>
      </c>
      <c r="BM64" s="30">
        <f t="shared" si="32"/>
        <v>0.94273745102723394</v>
      </c>
      <c r="BP64" s="7">
        <f t="shared" si="33"/>
        <v>5.0339714703302008E-2</v>
      </c>
      <c r="BQ64" s="1">
        <f t="shared" si="21"/>
        <v>5.0339714703302008E-2</v>
      </c>
      <c r="BR64" s="28">
        <f t="shared" si="22"/>
        <v>2.5340868764098402E-3</v>
      </c>
      <c r="BS64" s="30">
        <f t="shared" si="34"/>
        <v>1.8305576934787536E-3</v>
      </c>
      <c r="BT64" s="30">
        <f t="shared" si="35"/>
        <v>1.8305576934787536E-3</v>
      </c>
      <c r="BW64" s="7">
        <f t="shared" si="36"/>
        <v>5.4225999999999885E-2</v>
      </c>
      <c r="BX64" s="1">
        <f t="shared" si="23"/>
        <v>5.4225999999999885E-2</v>
      </c>
      <c r="BY64" s="36">
        <f t="shared" si="24"/>
        <v>2.9404590759999874E-3</v>
      </c>
      <c r="BZ64" s="30">
        <f t="shared" si="37"/>
        <v>1.1662072178131644E-2</v>
      </c>
      <c r="CA64" s="30">
        <f t="shared" si="38"/>
        <v>1.1662072178131644E-2</v>
      </c>
    </row>
    <row r="65" spans="1:79" x14ac:dyDescent="0.15">
      <c r="A65" s="1">
        <v>3</v>
      </c>
      <c r="B65" s="1">
        <v>4</v>
      </c>
      <c r="C65" s="1">
        <v>4</v>
      </c>
      <c r="D65" s="1">
        <v>44</v>
      </c>
      <c r="E65" s="3">
        <v>57.399999999999991</v>
      </c>
      <c r="K65" s="1">
        <v>3</v>
      </c>
      <c r="L65" s="1">
        <v>4</v>
      </c>
      <c r="M65" s="1">
        <v>4</v>
      </c>
      <c r="N65" s="1">
        <v>44</v>
      </c>
      <c r="O65" s="1">
        <v>9.2999999999999989</v>
      </c>
      <c r="R65" s="1">
        <v>4</v>
      </c>
      <c r="S65" s="1">
        <v>4</v>
      </c>
      <c r="T65" s="3">
        <v>57.399999999999991</v>
      </c>
      <c r="U65" s="9">
        <v>33.073416666666667</v>
      </c>
      <c r="V65" s="9">
        <v>32.465499999999999</v>
      </c>
      <c r="W65" s="9">
        <v>29.036249999999995</v>
      </c>
      <c r="X65" s="9">
        <v>33.35</v>
      </c>
      <c r="Y65" s="33">
        <v>6.1740000000000004</v>
      </c>
      <c r="AA65" s="1">
        <v>33.019996102173998</v>
      </c>
      <c r="AB65" s="1">
        <v>32.520001259409398</v>
      </c>
      <c r="AC65" s="1">
        <v>29.0900023926241</v>
      </c>
      <c r="AD65" s="1">
        <v>33.299990037976599</v>
      </c>
      <c r="AE65" s="33">
        <v>5.1134539999999999</v>
      </c>
      <c r="AU65" s="7">
        <f t="shared" si="25"/>
        <v>5.3420564492668632E-2</v>
      </c>
      <c r="AV65" s="1">
        <f t="shared" si="14"/>
        <v>5.3420564492668632E-2</v>
      </c>
      <c r="AW65" s="28">
        <f t="shared" si="15"/>
        <v>2.8537567107153688E-3</v>
      </c>
      <c r="AX65" s="30">
        <f t="shared" si="26"/>
        <v>1.6178246759136197E-3</v>
      </c>
      <c r="AY65" s="30">
        <f t="shared" si="27"/>
        <v>1.6178246759136197E-3</v>
      </c>
      <c r="BB65" s="7">
        <f t="shared" si="28"/>
        <v>-5.4501259409398983E-2</v>
      </c>
      <c r="BC65" s="1">
        <f t="shared" si="16"/>
        <v>5.4501259409398983E-2</v>
      </c>
      <c r="BD65" s="28">
        <f t="shared" si="17"/>
        <v>2.9703872772106014E-3</v>
      </c>
      <c r="BE65" s="30">
        <f t="shared" si="29"/>
        <v>1.6759304212397436E-3</v>
      </c>
      <c r="BF65" s="30">
        <f t="shared" si="30"/>
        <v>-1.6759304212397436E-3</v>
      </c>
      <c r="BI65" s="7">
        <f t="shared" si="39"/>
        <v>33.299990037976599</v>
      </c>
      <c r="BJ65" s="1">
        <f t="shared" si="19"/>
        <v>33.299990037976599</v>
      </c>
      <c r="BK65" s="28">
        <f t="shared" si="20"/>
        <v>1108.8893365293407</v>
      </c>
      <c r="BL65" s="30">
        <f t="shared" si="31"/>
        <v>1.1447228359946771</v>
      </c>
      <c r="BM65" s="30">
        <f t="shared" si="32"/>
        <v>1.1447228359946771</v>
      </c>
      <c r="BP65" s="7">
        <f t="shared" si="33"/>
        <v>5.0009962023402466E-2</v>
      </c>
      <c r="BQ65" s="1">
        <f t="shared" si="21"/>
        <v>5.0009962023402466E-2</v>
      </c>
      <c r="BR65" s="28">
        <f t="shared" si="22"/>
        <v>2.5009963015821569E-3</v>
      </c>
      <c r="BS65" s="30">
        <f t="shared" si="34"/>
        <v>1.5018011106420503E-3</v>
      </c>
      <c r="BT65" s="30">
        <f t="shared" si="35"/>
        <v>1.5018011106420503E-3</v>
      </c>
      <c r="BW65" s="7">
        <f t="shared" si="36"/>
        <v>1.0605460000000004</v>
      </c>
      <c r="BX65" s="1">
        <f t="shared" si="23"/>
        <v>1.0605460000000004</v>
      </c>
      <c r="BY65" s="36">
        <f t="shared" si="24"/>
        <v>1.124757818116001</v>
      </c>
      <c r="BZ65" s="30">
        <f t="shared" si="37"/>
        <v>0.20740305867619038</v>
      </c>
      <c r="CA65" s="30">
        <f t="shared" si="38"/>
        <v>0.20740305867619038</v>
      </c>
    </row>
    <row r="66" spans="1:79" x14ac:dyDescent="0.15">
      <c r="A66" s="1">
        <v>3</v>
      </c>
      <c r="B66" s="1">
        <v>5</v>
      </c>
      <c r="C66" s="1">
        <v>1</v>
      </c>
      <c r="D66" s="1">
        <v>51</v>
      </c>
      <c r="E66" s="3">
        <v>53.495238095238093</v>
      </c>
      <c r="K66" s="1">
        <v>3</v>
      </c>
      <c r="L66" s="1">
        <v>5</v>
      </c>
      <c r="M66" s="1">
        <v>1</v>
      </c>
      <c r="N66" s="1">
        <v>51</v>
      </c>
      <c r="O66" s="1">
        <v>12.299999999999999</v>
      </c>
      <c r="R66" s="1">
        <v>5</v>
      </c>
      <c r="S66" s="1">
        <v>1</v>
      </c>
      <c r="T66" s="3">
        <v>53.495238095238093</v>
      </c>
      <c r="U66" s="9">
        <v>44.495583333333329</v>
      </c>
      <c r="V66" s="9">
        <v>23.910500000000003</v>
      </c>
      <c r="W66" s="9">
        <v>27.210699999999996</v>
      </c>
      <c r="X66" s="9">
        <v>53.65</v>
      </c>
      <c r="Y66" s="33">
        <v>5.7539999999999996</v>
      </c>
      <c r="AA66" s="1">
        <v>44.551887688192998</v>
      </c>
      <c r="AB66" s="1">
        <v>23.9200145342719</v>
      </c>
      <c r="AC66" s="1">
        <v>27.260018263537599</v>
      </c>
      <c r="AD66" s="1">
        <v>53.701876411523997</v>
      </c>
      <c r="AE66" s="33">
        <v>5.204364</v>
      </c>
      <c r="AU66" s="7">
        <f t="shared" ref="AU66:AU97" si="40">U66-AA66</f>
        <v>-5.6304354859669559E-2</v>
      </c>
      <c r="AV66" s="1">
        <f t="shared" si="14"/>
        <v>5.6304354859669559E-2</v>
      </c>
      <c r="AW66" s="28">
        <f t="shared" si="15"/>
        <v>3.1701803761635949E-3</v>
      </c>
      <c r="AX66" s="30">
        <f t="shared" ref="AX66:AX97" si="41">AV66/AA66</f>
        <v>1.2637927993922279E-3</v>
      </c>
      <c r="AY66" s="30">
        <f t="shared" ref="AY66:AY97" si="42">AU66/AA66</f>
        <v>-1.2637927993922279E-3</v>
      </c>
      <c r="BB66" s="7">
        <f t="shared" ref="BB66:BB97" si="43">V66-AB66</f>
        <v>-9.5145342718971904E-3</v>
      </c>
      <c r="BC66" s="1">
        <f t="shared" si="16"/>
        <v>9.5145342718971904E-3</v>
      </c>
      <c r="BD66" s="28">
        <f t="shared" si="17"/>
        <v>9.0526362411106205E-5</v>
      </c>
      <c r="BE66" s="30">
        <f t="shared" ref="BE66:BE97" si="44">BC66/AB66</f>
        <v>3.9776456900831073E-4</v>
      </c>
      <c r="BF66" s="30">
        <f t="shared" ref="BF66:BF97" si="45">BB66/AB66</f>
        <v>-3.9776456900831073E-4</v>
      </c>
      <c r="BI66" s="7">
        <f t="shared" si="39"/>
        <v>53.701876411523997</v>
      </c>
      <c r="BJ66" s="1">
        <f t="shared" si="19"/>
        <v>53.701876411523997</v>
      </c>
      <c r="BK66" s="28">
        <f t="shared" si="20"/>
        <v>2883.8915301185975</v>
      </c>
      <c r="BL66" s="30">
        <f t="shared" ref="BL66:BL97" si="46">BJ66/AC66</f>
        <v>1.9699868097063766</v>
      </c>
      <c r="BM66" s="30">
        <f t="shared" ref="BM66:BM97" si="47">BI66/AC66</f>
        <v>1.9699868097063766</v>
      </c>
      <c r="BP66" s="7">
        <f t="shared" ref="BP66:BP97" si="48">X66-AD66</f>
        <v>-5.1876411523998911E-2</v>
      </c>
      <c r="BQ66" s="1">
        <f t="shared" si="21"/>
        <v>5.1876411523998911E-2</v>
      </c>
      <c r="BR66" s="28">
        <f t="shared" si="22"/>
        <v>2.6911620726072869E-3</v>
      </c>
      <c r="BS66" s="30">
        <f t="shared" ref="BS66:BS97" si="49">BQ66/AD66</f>
        <v>9.6600742824075032E-4</v>
      </c>
      <c r="BT66" s="30">
        <f t="shared" ref="BT66:BT97" si="50">BP66/AD66</f>
        <v>-9.6600742824075032E-4</v>
      </c>
      <c r="BW66" s="7">
        <f t="shared" ref="BW66:BW97" si="51">Y66-AE66</f>
        <v>0.54963599999999957</v>
      </c>
      <c r="BX66" s="1">
        <f t="shared" si="23"/>
        <v>0.54963599999999957</v>
      </c>
      <c r="BY66" s="36">
        <f t="shared" si="24"/>
        <v>0.30209973249599953</v>
      </c>
      <c r="BZ66" s="30">
        <f t="shared" ref="BZ66:BZ97" si="52">BX66/AE66</f>
        <v>0.10561059910490496</v>
      </c>
      <c r="CA66" s="30">
        <f t="shared" ref="CA66:CA97" si="53">BW66/AE66</f>
        <v>0.10561059910490496</v>
      </c>
    </row>
    <row r="67" spans="1:79" x14ac:dyDescent="0.15">
      <c r="A67" s="1">
        <v>3</v>
      </c>
      <c r="B67" s="1">
        <v>5</v>
      </c>
      <c r="C67" s="1">
        <v>2</v>
      </c>
      <c r="D67" s="1">
        <v>52</v>
      </c>
      <c r="E67" s="3">
        <v>43.733333333333334</v>
      </c>
      <c r="K67" s="1">
        <v>3</v>
      </c>
      <c r="L67" s="1">
        <v>5</v>
      </c>
      <c r="M67" s="1">
        <v>2</v>
      </c>
      <c r="N67" s="1">
        <v>52</v>
      </c>
      <c r="O67" s="1">
        <v>13.1</v>
      </c>
      <c r="R67" s="1">
        <v>5</v>
      </c>
      <c r="S67" s="1">
        <v>2</v>
      </c>
      <c r="T67" s="3">
        <v>43.733333333333334</v>
      </c>
      <c r="U67" s="9">
        <v>27.284499999999998</v>
      </c>
      <c r="V67" s="9">
        <v>23.156499999999998</v>
      </c>
      <c r="W67" s="9">
        <v>27.326699999999999</v>
      </c>
      <c r="X67" s="9">
        <v>21.75</v>
      </c>
      <c r="Y67" s="33">
        <v>4.7039999999999997</v>
      </c>
      <c r="AA67" s="1">
        <v>27.330475095395499</v>
      </c>
      <c r="AB67" s="1">
        <v>23.2100962527585</v>
      </c>
      <c r="AC67" s="1">
        <v>27.380033126646399</v>
      </c>
      <c r="AD67" s="1">
        <v>21.800951116565201</v>
      </c>
      <c r="AE67" s="33">
        <v>4.8915879999999996</v>
      </c>
      <c r="AU67" s="7">
        <f t="shared" si="40"/>
        <v>-4.5975095395501597E-2</v>
      </c>
      <c r="AV67" s="1">
        <f t="shared" ref="AV67:AV130" si="54">ABS(AU67)</f>
        <v>4.5975095395501597E-2</v>
      </c>
      <c r="AW67" s="28">
        <f t="shared" ref="AW67:AW130" si="55">AU67^2</f>
        <v>2.1137093966254721E-3</v>
      </c>
      <c r="AX67" s="30">
        <f t="shared" si="41"/>
        <v>1.6821915914387909E-3</v>
      </c>
      <c r="AY67" s="30">
        <f t="shared" si="42"/>
        <v>-1.6821915914387909E-3</v>
      </c>
      <c r="BB67" s="7">
        <f t="shared" si="43"/>
        <v>-5.3596252758502771E-2</v>
      </c>
      <c r="BC67" s="1">
        <f t="shared" ref="BC67:BC130" si="56">ABS(BB67)</f>
        <v>5.3596252758502771E-2</v>
      </c>
      <c r="BD67" s="28">
        <f t="shared" ref="BD67:BD130" si="57">BB67^2</f>
        <v>2.8725583097533158E-3</v>
      </c>
      <c r="BE67" s="30">
        <f t="shared" si="44"/>
        <v>2.3091783926631887E-3</v>
      </c>
      <c r="BF67" s="30">
        <f t="shared" si="45"/>
        <v>-2.3091783926631887E-3</v>
      </c>
      <c r="BI67" s="7">
        <f t="shared" ref="BI67:BI98" si="58">AD67-AJ67</f>
        <v>21.800951116565201</v>
      </c>
      <c r="BJ67" s="1">
        <f t="shared" ref="BJ67:BJ130" si="59">ABS(BI67)</f>
        <v>21.800951116565201</v>
      </c>
      <c r="BK67" s="28">
        <f t="shared" ref="BK67:BK130" si="60">BI67^2</f>
        <v>475.28146958686551</v>
      </c>
      <c r="BL67" s="30">
        <f t="shared" si="46"/>
        <v>0.79623538129865867</v>
      </c>
      <c r="BM67" s="30">
        <f t="shared" si="47"/>
        <v>0.79623538129865867</v>
      </c>
      <c r="BP67" s="7">
        <f t="shared" si="48"/>
        <v>-5.095111656520146E-2</v>
      </c>
      <c r="BQ67" s="1">
        <f t="shared" ref="BQ67:BQ130" si="61">ABS(BP67)</f>
        <v>5.095111656520146E-2</v>
      </c>
      <c r="BR67" s="28">
        <f t="shared" ref="BR67:BR130" si="62">BP67^2</f>
        <v>2.5960162792407464E-3</v>
      </c>
      <c r="BS67" s="30">
        <f t="shared" si="49"/>
        <v>2.3371052158585337E-3</v>
      </c>
      <c r="BT67" s="30">
        <f t="shared" si="50"/>
        <v>-2.3371052158585337E-3</v>
      </c>
      <c r="BW67" s="7">
        <f t="shared" si="51"/>
        <v>-0.18758799999999987</v>
      </c>
      <c r="BX67" s="1">
        <f t="shared" ref="BX67:BX130" si="63">ABS(BW67)</f>
        <v>0.18758799999999987</v>
      </c>
      <c r="BY67" s="36">
        <f t="shared" ref="BY67:BY130" si="64">BW67^2</f>
        <v>3.5189257743999947E-2</v>
      </c>
      <c r="BZ67" s="30">
        <f t="shared" si="52"/>
        <v>3.8349100537494137E-2</v>
      </c>
      <c r="CA67" s="30">
        <f t="shared" si="53"/>
        <v>-3.8349100537494137E-2</v>
      </c>
    </row>
    <row r="68" spans="1:79" x14ac:dyDescent="0.15">
      <c r="A68" s="1">
        <v>3</v>
      </c>
      <c r="B68" s="1">
        <v>5</v>
      </c>
      <c r="C68" s="1">
        <v>3</v>
      </c>
      <c r="D68" s="1">
        <v>53</v>
      </c>
      <c r="E68" s="3">
        <v>34.752380952380946</v>
      </c>
      <c r="K68" s="1">
        <v>3</v>
      </c>
      <c r="L68" s="1">
        <v>5</v>
      </c>
      <c r="M68" s="1">
        <v>3</v>
      </c>
      <c r="N68" s="1">
        <v>53</v>
      </c>
      <c r="O68" s="1">
        <v>7.1000000000000005</v>
      </c>
      <c r="R68" s="1">
        <v>5</v>
      </c>
      <c r="S68" s="1">
        <v>3</v>
      </c>
      <c r="T68" s="3">
        <v>34.752380952380946</v>
      </c>
      <c r="U68" s="9">
        <v>31.326000000000001</v>
      </c>
      <c r="V68" s="9">
        <v>23.751000000000001</v>
      </c>
      <c r="W68" s="9">
        <v>27.274499999999996</v>
      </c>
      <c r="X68" s="9">
        <v>30.45</v>
      </c>
      <c r="Y68" s="33">
        <v>3.738</v>
      </c>
      <c r="AA68" s="1">
        <v>31.279989074354599</v>
      </c>
      <c r="AB68" s="1">
        <v>23.800001227395899</v>
      </c>
      <c r="AC68" s="1">
        <v>27.219996772321899</v>
      </c>
      <c r="AD68" s="1">
        <v>30.399981551345999</v>
      </c>
      <c r="AE68" s="33">
        <v>4.0608820000000003</v>
      </c>
      <c r="AU68" s="7">
        <f t="shared" si="40"/>
        <v>4.6010925645401102E-2</v>
      </c>
      <c r="AV68" s="1">
        <f t="shared" si="54"/>
        <v>4.6010925645401102E-2</v>
      </c>
      <c r="AW68" s="28">
        <f t="shared" si="55"/>
        <v>2.117005278746629E-3</v>
      </c>
      <c r="AX68" s="30">
        <f t="shared" si="41"/>
        <v>1.4709380344101173E-3</v>
      </c>
      <c r="AY68" s="30">
        <f t="shared" si="42"/>
        <v>1.4709380344101173E-3</v>
      </c>
      <c r="BB68" s="7">
        <f t="shared" si="43"/>
        <v>-4.9001227395898184E-2</v>
      </c>
      <c r="BC68" s="1">
        <f t="shared" si="56"/>
        <v>4.9001227395898184E-2</v>
      </c>
      <c r="BD68" s="28">
        <f t="shared" si="57"/>
        <v>2.4011202863045227E-3</v>
      </c>
      <c r="BE68" s="30">
        <f t="shared" si="44"/>
        <v>2.058874994489221E-3</v>
      </c>
      <c r="BF68" s="30">
        <f t="shared" si="45"/>
        <v>-2.058874994489221E-3</v>
      </c>
      <c r="BI68" s="7">
        <f t="shared" si="58"/>
        <v>30.399981551345999</v>
      </c>
      <c r="BJ68" s="1">
        <f t="shared" si="59"/>
        <v>30.399981551345999</v>
      </c>
      <c r="BK68" s="28">
        <f t="shared" si="60"/>
        <v>924.15887832217709</v>
      </c>
      <c r="BL68" s="30">
        <f t="shared" si="46"/>
        <v>1.1168253180050927</v>
      </c>
      <c r="BM68" s="30">
        <f t="shared" si="47"/>
        <v>1.1168253180050927</v>
      </c>
      <c r="BP68" s="7">
        <f t="shared" si="48"/>
        <v>5.0018448654000736E-2</v>
      </c>
      <c r="BQ68" s="1">
        <f t="shared" si="61"/>
        <v>5.0018448654000736E-2</v>
      </c>
      <c r="BR68" s="28">
        <f t="shared" si="62"/>
        <v>2.5018452057529081E-3</v>
      </c>
      <c r="BS68" s="30">
        <f t="shared" si="49"/>
        <v>1.6453447042235492E-3</v>
      </c>
      <c r="BT68" s="30">
        <f t="shared" si="50"/>
        <v>1.6453447042235492E-3</v>
      </c>
      <c r="BW68" s="7">
        <f t="shared" si="51"/>
        <v>-0.32288200000000034</v>
      </c>
      <c r="BX68" s="1">
        <f t="shared" si="63"/>
        <v>0.32288200000000034</v>
      </c>
      <c r="BY68" s="36">
        <f t="shared" si="64"/>
        <v>0.10425278592400021</v>
      </c>
      <c r="BZ68" s="30">
        <f t="shared" si="52"/>
        <v>7.951031327677098E-2</v>
      </c>
      <c r="CA68" s="30">
        <f t="shared" si="53"/>
        <v>-7.951031327677098E-2</v>
      </c>
    </row>
    <row r="69" spans="1:79" x14ac:dyDescent="0.15">
      <c r="A69" s="1">
        <v>3</v>
      </c>
      <c r="B69" s="1">
        <v>5</v>
      </c>
      <c r="C69" s="1">
        <v>4</v>
      </c>
      <c r="D69" s="1">
        <v>54</v>
      </c>
      <c r="E69" s="3">
        <v>47.638095238095232</v>
      </c>
      <c r="K69" s="1">
        <v>3</v>
      </c>
      <c r="L69" s="1">
        <v>5</v>
      </c>
      <c r="M69" s="1">
        <v>4</v>
      </c>
      <c r="N69" s="1">
        <v>54</v>
      </c>
      <c r="O69" s="1">
        <v>13.1</v>
      </c>
      <c r="R69" s="1">
        <v>5</v>
      </c>
      <c r="S69" s="1">
        <v>4</v>
      </c>
      <c r="T69" s="3">
        <v>47.638095238095232</v>
      </c>
      <c r="U69" s="9">
        <v>26.813499999999998</v>
      </c>
      <c r="V69" s="9">
        <v>23.227549999999997</v>
      </c>
      <c r="W69" s="9">
        <v>27.605824999999999</v>
      </c>
      <c r="X69" s="9">
        <v>21.75</v>
      </c>
      <c r="Y69" s="33">
        <v>5.1239999999999997</v>
      </c>
      <c r="AA69" s="1">
        <v>26.860028326969498</v>
      </c>
      <c r="AB69" s="1">
        <v>23.2800289439907</v>
      </c>
      <c r="AC69" s="1">
        <v>27.660128806024002</v>
      </c>
      <c r="AD69" s="1">
        <v>21.8000329712332</v>
      </c>
      <c r="AE69" s="33">
        <v>5.0424920000000002</v>
      </c>
      <c r="AU69" s="7">
        <f t="shared" si="40"/>
        <v>-4.6528326969500711E-2</v>
      </c>
      <c r="AV69" s="1">
        <f t="shared" si="54"/>
        <v>4.6528326969500711E-2</v>
      </c>
      <c r="AW69" s="28">
        <f t="shared" si="55"/>
        <v>2.1648852105807673E-3</v>
      </c>
      <c r="AX69" s="30">
        <f t="shared" si="41"/>
        <v>1.7322515971728426E-3</v>
      </c>
      <c r="AY69" s="30">
        <f t="shared" si="42"/>
        <v>-1.7322515971728426E-3</v>
      </c>
      <c r="BB69" s="7">
        <f t="shared" si="43"/>
        <v>-5.2478943990703186E-2</v>
      </c>
      <c r="BC69" s="1">
        <f t="shared" si="56"/>
        <v>5.2478943990703186E-2</v>
      </c>
      <c r="BD69" s="28">
        <f t="shared" si="57"/>
        <v>2.7540395623793621E-3</v>
      </c>
      <c r="BE69" s="30">
        <f t="shared" si="44"/>
        <v>2.2542473687194291E-3</v>
      </c>
      <c r="BF69" s="30">
        <f t="shared" si="45"/>
        <v>-2.2542473687194291E-3</v>
      </c>
      <c r="BI69" s="7">
        <f t="shared" si="58"/>
        <v>21.8000329712332</v>
      </c>
      <c r="BJ69" s="1">
        <f t="shared" si="59"/>
        <v>21.8000329712332</v>
      </c>
      <c r="BK69" s="28">
        <f t="shared" si="60"/>
        <v>475.24143754685463</v>
      </c>
      <c r="BL69" s="30">
        <f t="shared" si="46"/>
        <v>0.78813924273864733</v>
      </c>
      <c r="BM69" s="30">
        <f t="shared" si="47"/>
        <v>0.78813924273864733</v>
      </c>
      <c r="BP69" s="7">
        <f t="shared" si="48"/>
        <v>-5.0032971233200385E-2</v>
      </c>
      <c r="BQ69" s="1">
        <f t="shared" si="61"/>
        <v>5.0032971233200385E-2</v>
      </c>
      <c r="BR69" s="28">
        <f t="shared" si="62"/>
        <v>2.5032982104222575E-3</v>
      </c>
      <c r="BS69" s="30">
        <f t="shared" si="49"/>
        <v>2.2950869523556544E-3</v>
      </c>
      <c r="BT69" s="30">
        <f t="shared" si="50"/>
        <v>-2.2950869523556544E-3</v>
      </c>
      <c r="BW69" s="7">
        <f t="shared" si="51"/>
        <v>8.150799999999947E-2</v>
      </c>
      <c r="BX69" s="1">
        <f t="shared" si="63"/>
        <v>8.150799999999947E-2</v>
      </c>
      <c r="BY69" s="36">
        <f t="shared" si="64"/>
        <v>6.6435540639999133E-3</v>
      </c>
      <c r="BZ69" s="30">
        <f t="shared" si="52"/>
        <v>1.6164229908545113E-2</v>
      </c>
      <c r="CA69" s="30">
        <f t="shared" si="53"/>
        <v>1.6164229908545113E-2</v>
      </c>
    </row>
    <row r="70" spans="1:79" x14ac:dyDescent="0.15">
      <c r="A70" s="1">
        <v>3</v>
      </c>
      <c r="B70" s="1">
        <v>6</v>
      </c>
      <c r="C70" s="1">
        <v>1</v>
      </c>
      <c r="D70" s="1">
        <v>61</v>
      </c>
      <c r="E70" s="3">
        <v>43.733333333333334</v>
      </c>
      <c r="K70" s="1">
        <v>3</v>
      </c>
      <c r="L70" s="1">
        <v>6</v>
      </c>
      <c r="M70" s="1">
        <v>1</v>
      </c>
      <c r="N70" s="1">
        <v>61</v>
      </c>
      <c r="O70" s="1">
        <v>12.799999999999999</v>
      </c>
      <c r="R70" s="1">
        <v>6</v>
      </c>
      <c r="S70" s="1">
        <v>1</v>
      </c>
      <c r="T70" s="3">
        <v>43.733333333333334</v>
      </c>
      <c r="U70" s="9">
        <v>26.72208333333333</v>
      </c>
      <c r="V70" s="9">
        <v>28.492499999999996</v>
      </c>
      <c r="W70" s="9">
        <v>28.490325000000002</v>
      </c>
      <c r="X70" s="9">
        <v>20.734999999999999</v>
      </c>
      <c r="Y70" s="33">
        <v>4.7039999999999997</v>
      </c>
      <c r="AA70" s="1">
        <v>26.6684112539367</v>
      </c>
      <c r="AB70" s="1">
        <v>28.499986856288398</v>
      </c>
      <c r="AC70" s="1">
        <v>28.541759742348798</v>
      </c>
      <c r="AD70" s="1">
        <v>23.588693327971299</v>
      </c>
      <c r="AE70" s="33">
        <v>4.867407</v>
      </c>
      <c r="AU70" s="7">
        <f t="shared" si="40"/>
        <v>5.3672079396630323E-2</v>
      </c>
      <c r="AV70" s="1">
        <f t="shared" si="54"/>
        <v>5.3672079396630323E-2</v>
      </c>
      <c r="AW70" s="28">
        <f t="shared" si="55"/>
        <v>2.8806921067581893E-3</v>
      </c>
      <c r="AX70" s="30">
        <f t="shared" si="41"/>
        <v>2.0125713108877993E-3</v>
      </c>
      <c r="AY70" s="30">
        <f t="shared" si="42"/>
        <v>2.0125713108877993E-3</v>
      </c>
      <c r="BB70" s="7">
        <f t="shared" si="43"/>
        <v>-7.4868562884020662E-3</v>
      </c>
      <c r="BC70" s="1">
        <f t="shared" si="56"/>
        <v>7.4868562884020662E-3</v>
      </c>
      <c r="BD70" s="28">
        <f t="shared" si="57"/>
        <v>5.6053017083185561E-5</v>
      </c>
      <c r="BE70" s="30">
        <f t="shared" si="44"/>
        <v>2.6269683302503429E-4</v>
      </c>
      <c r="BF70" s="30">
        <f t="shared" si="45"/>
        <v>-2.6269683302503429E-4</v>
      </c>
      <c r="BI70" s="7">
        <f t="shared" si="58"/>
        <v>23.588693327971299</v>
      </c>
      <c r="BJ70" s="1">
        <f t="shared" si="59"/>
        <v>23.588693327971299</v>
      </c>
      <c r="BK70" s="28">
        <f t="shared" si="60"/>
        <v>556.42645292107773</v>
      </c>
      <c r="BL70" s="30">
        <f t="shared" si="46"/>
        <v>0.82646247256337202</v>
      </c>
      <c r="BM70" s="30">
        <f t="shared" si="47"/>
        <v>0.82646247256337202</v>
      </c>
      <c r="BP70" s="7">
        <f t="shared" si="48"/>
        <v>-2.8536933279712997</v>
      </c>
      <c r="BQ70" s="1">
        <f t="shared" si="61"/>
        <v>2.8536933279712997</v>
      </c>
      <c r="BR70" s="28">
        <f t="shared" si="62"/>
        <v>8.1435656101079115</v>
      </c>
      <c r="BS70" s="30">
        <f t="shared" si="49"/>
        <v>0.12097716852282832</v>
      </c>
      <c r="BT70" s="30">
        <f t="shared" si="50"/>
        <v>-0.12097716852282832</v>
      </c>
      <c r="BW70" s="7">
        <f t="shared" si="51"/>
        <v>-0.1634070000000003</v>
      </c>
      <c r="BX70" s="1">
        <f t="shared" si="63"/>
        <v>0.1634070000000003</v>
      </c>
      <c r="BY70" s="36">
        <f t="shared" si="64"/>
        <v>2.6701847649000097E-2</v>
      </c>
      <c r="BZ70" s="30">
        <f t="shared" si="52"/>
        <v>3.357167378852853E-2</v>
      </c>
      <c r="CA70" s="30">
        <f t="shared" si="53"/>
        <v>-3.357167378852853E-2</v>
      </c>
    </row>
    <row r="71" spans="1:79" x14ac:dyDescent="0.15">
      <c r="A71" s="1">
        <v>3</v>
      </c>
      <c r="B71" s="1">
        <v>6</v>
      </c>
      <c r="C71" s="1">
        <v>2</v>
      </c>
      <c r="D71" s="1">
        <v>62</v>
      </c>
      <c r="E71" s="3">
        <v>43.733333333333334</v>
      </c>
      <c r="K71" s="1">
        <v>3</v>
      </c>
      <c r="L71" s="1">
        <v>6</v>
      </c>
      <c r="M71" s="1">
        <v>2</v>
      </c>
      <c r="N71" s="1">
        <v>62</v>
      </c>
      <c r="O71" s="1">
        <v>10.1</v>
      </c>
      <c r="R71" s="1">
        <v>6</v>
      </c>
      <c r="S71" s="1">
        <v>2</v>
      </c>
      <c r="T71" s="3">
        <v>43.733333333333334</v>
      </c>
      <c r="U71" s="9">
        <v>26.267250000000001</v>
      </c>
      <c r="V71" s="9">
        <v>28.101000000000003</v>
      </c>
      <c r="W71" s="9">
        <v>28.7303</v>
      </c>
      <c r="X71" s="9">
        <v>20.3</v>
      </c>
      <c r="Y71" s="33">
        <v>4.7039999999999997</v>
      </c>
      <c r="AA71" s="1">
        <v>26.141637193459001</v>
      </c>
      <c r="AB71" s="1">
        <v>28.0499615860532</v>
      </c>
      <c r="AC71" s="1">
        <v>28.780023424142101</v>
      </c>
      <c r="AD71" s="1">
        <v>20.351382043152299</v>
      </c>
      <c r="AE71" s="33">
        <v>4.6497739999999999</v>
      </c>
      <c r="AU71" s="7">
        <f t="shared" si="40"/>
        <v>0.1256128065409996</v>
      </c>
      <c r="AV71" s="1">
        <f t="shared" si="54"/>
        <v>0.1256128065409996</v>
      </c>
      <c r="AW71" s="28">
        <f t="shared" si="55"/>
        <v>1.5778577167106591E-2</v>
      </c>
      <c r="AX71" s="30">
        <f t="shared" si="41"/>
        <v>4.8050856804190386E-3</v>
      </c>
      <c r="AY71" s="30">
        <f t="shared" si="42"/>
        <v>4.8050856804190386E-3</v>
      </c>
      <c r="BB71" s="7">
        <f t="shared" si="43"/>
        <v>5.1038413946802308E-2</v>
      </c>
      <c r="BC71" s="1">
        <f t="shared" si="56"/>
        <v>5.1038413946802308E-2</v>
      </c>
      <c r="BD71" s="28">
        <f t="shared" si="57"/>
        <v>2.6049196982051446E-3</v>
      </c>
      <c r="BE71" s="30">
        <f t="shared" si="44"/>
        <v>1.8195537911958946E-3</v>
      </c>
      <c r="BF71" s="30">
        <f t="shared" si="45"/>
        <v>1.8195537911958946E-3</v>
      </c>
      <c r="BI71" s="7">
        <f t="shared" si="58"/>
        <v>20.351382043152299</v>
      </c>
      <c r="BJ71" s="1">
        <f t="shared" si="59"/>
        <v>20.351382043152299</v>
      </c>
      <c r="BK71" s="28">
        <f t="shared" si="60"/>
        <v>414.17875106634182</v>
      </c>
      <c r="BL71" s="30">
        <f t="shared" si="46"/>
        <v>0.70713570115028324</v>
      </c>
      <c r="BM71" s="30">
        <f t="shared" si="47"/>
        <v>0.70713570115028324</v>
      </c>
      <c r="BP71" s="7">
        <f t="shared" si="48"/>
        <v>-5.1382043152297996E-2</v>
      </c>
      <c r="BQ71" s="1">
        <f t="shared" si="61"/>
        <v>5.1382043152297996E-2</v>
      </c>
      <c r="BR71" s="28">
        <f t="shared" si="62"/>
        <v>2.6401143585046134E-3</v>
      </c>
      <c r="BS71" s="30">
        <f t="shared" si="49"/>
        <v>2.5247446607483195E-3</v>
      </c>
      <c r="BT71" s="30">
        <f t="shared" si="50"/>
        <v>-2.5247446607483195E-3</v>
      </c>
      <c r="BW71" s="7">
        <f t="shared" si="51"/>
        <v>5.4225999999999885E-2</v>
      </c>
      <c r="BX71" s="1">
        <f t="shared" si="63"/>
        <v>5.4225999999999885E-2</v>
      </c>
      <c r="BY71" s="36">
        <f t="shared" si="64"/>
        <v>2.9404590759999874E-3</v>
      </c>
      <c r="BZ71" s="30">
        <f t="shared" si="52"/>
        <v>1.1662072178131644E-2</v>
      </c>
      <c r="CA71" s="30">
        <f t="shared" si="53"/>
        <v>1.1662072178131644E-2</v>
      </c>
    </row>
    <row r="72" spans="1:79" x14ac:dyDescent="0.15">
      <c r="A72" s="1">
        <v>3</v>
      </c>
      <c r="B72" s="1">
        <v>6</v>
      </c>
      <c r="C72" s="1">
        <v>3</v>
      </c>
      <c r="D72" s="1">
        <v>63</v>
      </c>
      <c r="E72" s="3">
        <v>33.971428571428568</v>
      </c>
      <c r="K72" s="1">
        <v>3</v>
      </c>
      <c r="L72" s="1">
        <v>6</v>
      </c>
      <c r="M72" s="1">
        <v>3</v>
      </c>
      <c r="N72" s="1">
        <v>63</v>
      </c>
      <c r="O72" s="1">
        <v>13.1</v>
      </c>
      <c r="R72" s="1">
        <v>6</v>
      </c>
      <c r="S72" s="1">
        <v>3</v>
      </c>
      <c r="T72" s="3">
        <v>33.971428571428568</v>
      </c>
      <c r="U72" s="9">
        <v>23.767333333333333</v>
      </c>
      <c r="V72" s="9">
        <v>29.014499999999995</v>
      </c>
      <c r="W72" s="9">
        <v>28.74915</v>
      </c>
      <c r="X72" s="9">
        <v>17.835000000000001</v>
      </c>
      <c r="Y72" s="33">
        <v>3.6539999999999999</v>
      </c>
      <c r="AA72" s="1">
        <v>23.820103888745098</v>
      </c>
      <c r="AB72" s="1">
        <v>28.959974134991501</v>
      </c>
      <c r="AC72" s="1">
        <v>28.704160619964899</v>
      </c>
      <c r="AD72" s="1">
        <v>17.890176766349398</v>
      </c>
      <c r="AE72" s="33">
        <v>4.514329</v>
      </c>
      <c r="AU72" s="7">
        <f t="shared" si="40"/>
        <v>-5.277055541176523E-2</v>
      </c>
      <c r="AV72" s="1">
        <f t="shared" si="54"/>
        <v>5.277055541176523E-2</v>
      </c>
      <c r="AW72" s="28">
        <f t="shared" si="55"/>
        <v>2.7847315184661844E-3</v>
      </c>
      <c r="AX72" s="30">
        <f t="shared" si="41"/>
        <v>2.2153788941575146E-3</v>
      </c>
      <c r="AY72" s="30">
        <f t="shared" si="42"/>
        <v>-2.2153788941575146E-3</v>
      </c>
      <c r="BB72" s="7">
        <f t="shared" si="43"/>
        <v>5.4525865008493213E-2</v>
      </c>
      <c r="BC72" s="1">
        <f t="shared" si="56"/>
        <v>5.4525865008493213E-2</v>
      </c>
      <c r="BD72" s="28">
        <f t="shared" si="57"/>
        <v>2.9730699549244247E-3</v>
      </c>
      <c r="BE72" s="30">
        <f t="shared" si="44"/>
        <v>1.8828008876779756E-3</v>
      </c>
      <c r="BF72" s="30">
        <f t="shared" si="45"/>
        <v>1.8828008876779756E-3</v>
      </c>
      <c r="BI72" s="7">
        <f t="shared" si="58"/>
        <v>17.890176766349398</v>
      </c>
      <c r="BJ72" s="1">
        <f t="shared" si="59"/>
        <v>17.890176766349398</v>
      </c>
      <c r="BK72" s="28">
        <f t="shared" si="60"/>
        <v>320.05842473122783</v>
      </c>
      <c r="BL72" s="30">
        <f t="shared" si="46"/>
        <v>0.62326075314343321</v>
      </c>
      <c r="BM72" s="30">
        <f t="shared" si="47"/>
        <v>0.62326075314343321</v>
      </c>
      <c r="BP72" s="7">
        <f t="shared" si="48"/>
        <v>-5.517676634939761E-2</v>
      </c>
      <c r="BQ72" s="1">
        <f t="shared" si="61"/>
        <v>5.517676634939761E-2</v>
      </c>
      <c r="BR72" s="28">
        <f t="shared" si="62"/>
        <v>3.0444755447760164E-3</v>
      </c>
      <c r="BS72" s="30">
        <f t="shared" si="49"/>
        <v>3.0841934694118044E-3</v>
      </c>
      <c r="BT72" s="30">
        <f t="shared" si="50"/>
        <v>-3.0841934694118044E-3</v>
      </c>
      <c r="BW72" s="7">
        <f t="shared" si="51"/>
        <v>-0.86032900000000012</v>
      </c>
      <c r="BX72" s="1">
        <f t="shared" si="63"/>
        <v>0.86032900000000012</v>
      </c>
      <c r="BY72" s="36">
        <f t="shared" si="64"/>
        <v>0.74016598824100022</v>
      </c>
      <c r="BZ72" s="30">
        <f t="shared" si="52"/>
        <v>0.19057738148903194</v>
      </c>
      <c r="CA72" s="30">
        <f t="shared" si="53"/>
        <v>-0.19057738148903194</v>
      </c>
    </row>
    <row r="73" spans="1:79" x14ac:dyDescent="0.15">
      <c r="A73" s="1">
        <v>3</v>
      </c>
      <c r="B73" s="1">
        <v>6</v>
      </c>
      <c r="C73" s="1">
        <v>4</v>
      </c>
      <c r="D73" s="1">
        <v>64</v>
      </c>
      <c r="E73" s="3">
        <v>43.733333333333334</v>
      </c>
      <c r="K73" s="1">
        <v>3</v>
      </c>
      <c r="L73" s="1">
        <v>6</v>
      </c>
      <c r="M73" s="1">
        <v>4</v>
      </c>
      <c r="N73" s="1">
        <v>64</v>
      </c>
      <c r="O73" s="1">
        <v>10.1</v>
      </c>
      <c r="R73" s="1">
        <v>6</v>
      </c>
      <c r="S73" s="1">
        <v>4</v>
      </c>
      <c r="T73" s="3">
        <v>43.733333333333334</v>
      </c>
      <c r="U73" s="9">
        <v>26.319964999999996</v>
      </c>
      <c r="V73" s="9">
        <v>27.361499999999996</v>
      </c>
      <c r="W73" s="9">
        <v>28.720149999999997</v>
      </c>
      <c r="X73" s="9">
        <v>22.474999999999998</v>
      </c>
      <c r="Y73" s="33">
        <v>4.7039999999999997</v>
      </c>
      <c r="AA73" s="1">
        <v>26.268121150818601</v>
      </c>
      <c r="AB73" s="1">
        <v>27.410000614011</v>
      </c>
      <c r="AC73" s="1">
        <v>28.669993079260198</v>
      </c>
      <c r="AD73" s="1">
        <v>22.428139294781101</v>
      </c>
      <c r="AE73" s="33">
        <v>4.6497739999999999</v>
      </c>
      <c r="AU73" s="7">
        <f t="shared" si="40"/>
        <v>5.1843849181395285E-2</v>
      </c>
      <c r="AV73" s="1">
        <f t="shared" si="54"/>
        <v>5.1843849181395285E-2</v>
      </c>
      <c r="AW73" s="28">
        <f t="shared" si="55"/>
        <v>2.6877846979432604E-3</v>
      </c>
      <c r="AX73" s="30">
        <f t="shared" si="41"/>
        <v>1.9736413154078842E-3</v>
      </c>
      <c r="AY73" s="30">
        <f t="shared" si="42"/>
        <v>1.9736413154078842E-3</v>
      </c>
      <c r="BB73" s="7">
        <f t="shared" si="43"/>
        <v>-4.8500614011004473E-2</v>
      </c>
      <c r="BC73" s="1">
        <f t="shared" si="56"/>
        <v>4.8500614011004473E-2</v>
      </c>
      <c r="BD73" s="28">
        <f t="shared" si="57"/>
        <v>2.3523095594444434E-3</v>
      </c>
      <c r="BE73" s="30">
        <f t="shared" si="44"/>
        <v>1.7694495776921914E-3</v>
      </c>
      <c r="BF73" s="30">
        <f t="shared" si="45"/>
        <v>-1.7694495776921914E-3</v>
      </c>
      <c r="BI73" s="7">
        <f t="shared" si="58"/>
        <v>22.428139294781101</v>
      </c>
      <c r="BJ73" s="1">
        <f t="shared" si="59"/>
        <v>22.428139294781101</v>
      </c>
      <c r="BK73" s="28">
        <f t="shared" si="60"/>
        <v>503.02143222610408</v>
      </c>
      <c r="BL73" s="30">
        <f t="shared" si="46"/>
        <v>0.78228617749494889</v>
      </c>
      <c r="BM73" s="30">
        <f t="shared" si="47"/>
        <v>0.78228617749494889</v>
      </c>
      <c r="BP73" s="7">
        <f t="shared" si="48"/>
        <v>4.6860705218897181E-2</v>
      </c>
      <c r="BQ73" s="1">
        <f t="shared" si="61"/>
        <v>4.6860705218897181E-2</v>
      </c>
      <c r="BR73" s="28">
        <f t="shared" si="62"/>
        <v>2.1959256936123777E-3</v>
      </c>
      <c r="BS73" s="30">
        <f t="shared" si="49"/>
        <v>2.0893710620836655E-3</v>
      </c>
      <c r="BT73" s="30">
        <f t="shared" si="50"/>
        <v>2.0893710620836655E-3</v>
      </c>
      <c r="BW73" s="7">
        <f t="shared" si="51"/>
        <v>5.4225999999999885E-2</v>
      </c>
      <c r="BX73" s="1">
        <f t="shared" si="63"/>
        <v>5.4225999999999885E-2</v>
      </c>
      <c r="BY73" s="36">
        <f t="shared" si="64"/>
        <v>2.9404590759999874E-3</v>
      </c>
      <c r="BZ73" s="30">
        <f t="shared" si="52"/>
        <v>1.1662072178131644E-2</v>
      </c>
      <c r="CA73" s="30">
        <f t="shared" si="53"/>
        <v>1.1662072178131644E-2</v>
      </c>
    </row>
    <row r="74" spans="1:79" x14ac:dyDescent="0.15">
      <c r="R74" s="17">
        <v>1</v>
      </c>
      <c r="S74" s="17">
        <v>1</v>
      </c>
      <c r="T74" s="17">
        <v>7.3999999999999995</v>
      </c>
      <c r="U74" s="9">
        <v>20.34</v>
      </c>
      <c r="V74" s="9">
        <v>22.99089</v>
      </c>
      <c r="W74" s="8">
        <v>16.73</v>
      </c>
      <c r="X74" s="8">
        <v>21.71</v>
      </c>
      <c r="Y74" s="33">
        <v>2.6817000000000002</v>
      </c>
      <c r="AA74" s="1">
        <v>20.289974906998101</v>
      </c>
      <c r="AB74" s="1">
        <v>22.939953097476302</v>
      </c>
      <c r="AC74" s="1">
        <v>16.780372884648202</v>
      </c>
      <c r="AD74" s="1">
        <v>21.659958138532101</v>
      </c>
      <c r="AE74" s="33">
        <v>2.4686659999999998</v>
      </c>
      <c r="AU74" s="7">
        <f t="shared" si="40"/>
        <v>5.0025093001899279E-2</v>
      </c>
      <c r="AV74" s="1">
        <f t="shared" si="54"/>
        <v>5.0025093001899279E-2</v>
      </c>
      <c r="AW74" s="28">
        <f t="shared" si="55"/>
        <v>2.502509929848672E-3</v>
      </c>
      <c r="AX74" s="30">
        <f t="shared" si="41"/>
        <v>2.4655078791963121E-3</v>
      </c>
      <c r="AY74" s="30">
        <f t="shared" si="42"/>
        <v>2.4655078791963121E-3</v>
      </c>
      <c r="BB74" s="7">
        <f t="shared" si="43"/>
        <v>5.0936902523698535E-2</v>
      </c>
      <c r="BC74" s="1">
        <f t="shared" si="56"/>
        <v>5.0936902523698535E-2</v>
      </c>
      <c r="BD74" s="28">
        <f t="shared" si="57"/>
        <v>2.594568038708766E-3</v>
      </c>
      <c r="BE74" s="30">
        <f t="shared" si="44"/>
        <v>2.2204449288652762E-3</v>
      </c>
      <c r="BF74" s="30">
        <f t="shared" si="45"/>
        <v>2.2204449288652762E-3</v>
      </c>
      <c r="BI74" s="7">
        <f t="shared" si="58"/>
        <v>21.659958138532101</v>
      </c>
      <c r="BJ74" s="1">
        <f t="shared" si="59"/>
        <v>21.659958138532101</v>
      </c>
      <c r="BK74" s="28">
        <f t="shared" si="60"/>
        <v>469.15378656296298</v>
      </c>
      <c r="BL74" s="30">
        <f t="shared" si="46"/>
        <v>1.290791228980857</v>
      </c>
      <c r="BM74" s="30">
        <f t="shared" si="47"/>
        <v>1.290791228980857</v>
      </c>
      <c r="BP74" s="7">
        <f t="shared" si="48"/>
        <v>5.0041861467899906E-2</v>
      </c>
      <c r="BQ74" s="1">
        <f t="shared" si="61"/>
        <v>5.0041861467899906E-2</v>
      </c>
      <c r="BR74" s="28">
        <f t="shared" si="62"/>
        <v>2.5041878991724853E-3</v>
      </c>
      <c r="BS74" s="30">
        <f t="shared" si="49"/>
        <v>2.3103397129322083E-3</v>
      </c>
      <c r="BT74" s="30">
        <f t="shared" si="50"/>
        <v>2.3103397129322083E-3</v>
      </c>
      <c r="BW74" s="7">
        <f t="shared" si="51"/>
        <v>0.21303400000000039</v>
      </c>
      <c r="BX74" s="1">
        <f t="shared" si="63"/>
        <v>0.21303400000000039</v>
      </c>
      <c r="BY74" s="36">
        <f t="shared" si="64"/>
        <v>4.5383485156000165E-2</v>
      </c>
      <c r="BZ74" s="30">
        <f t="shared" si="52"/>
        <v>8.6295189385684576E-2</v>
      </c>
      <c r="CA74" s="30">
        <f t="shared" si="53"/>
        <v>8.6295189385684576E-2</v>
      </c>
    </row>
    <row r="75" spans="1:79" x14ac:dyDescent="0.15">
      <c r="R75" s="17">
        <v>1</v>
      </c>
      <c r="S75" s="17">
        <v>2</v>
      </c>
      <c r="T75" s="17">
        <v>8.3999999999999986</v>
      </c>
      <c r="U75" s="9">
        <v>19.490000000000002</v>
      </c>
      <c r="V75" s="9">
        <v>24.272280000000002</v>
      </c>
      <c r="W75" s="8">
        <v>18.149999999999999</v>
      </c>
      <c r="X75" s="8">
        <v>22.92</v>
      </c>
      <c r="Y75" s="33">
        <v>2.1189</v>
      </c>
      <c r="AA75" s="1">
        <v>19.5401556490331</v>
      </c>
      <c r="AB75" s="1">
        <v>24.320223042691602</v>
      </c>
      <c r="AC75" s="1">
        <v>18.099662708214499</v>
      </c>
      <c r="AD75" s="1">
        <v>22.970204388225898</v>
      </c>
      <c r="AE75" s="33">
        <v>2.0551179999999998</v>
      </c>
      <c r="AU75" s="7">
        <f t="shared" si="40"/>
        <v>-5.015564903309766E-2</v>
      </c>
      <c r="AV75" s="1">
        <f t="shared" si="54"/>
        <v>5.015564903309766E-2</v>
      </c>
      <c r="AW75" s="28">
        <f t="shared" si="55"/>
        <v>2.5155891299312701E-3</v>
      </c>
      <c r="AX75" s="30">
        <f t="shared" si="41"/>
        <v>2.5667988491984966E-3</v>
      </c>
      <c r="AY75" s="30">
        <f t="shared" si="42"/>
        <v>-2.5667988491984966E-3</v>
      </c>
      <c r="BB75" s="7">
        <f t="shared" si="43"/>
        <v>-4.7943042691599658E-2</v>
      </c>
      <c r="BC75" s="1">
        <f t="shared" si="56"/>
        <v>4.7943042691599658E-2</v>
      </c>
      <c r="BD75" s="28">
        <f t="shared" si="57"/>
        <v>2.2985353425285472E-3</v>
      </c>
      <c r="BE75" s="30">
        <f t="shared" si="44"/>
        <v>1.9713241366018999E-3</v>
      </c>
      <c r="BF75" s="30">
        <f t="shared" si="45"/>
        <v>-1.9713241366018999E-3</v>
      </c>
      <c r="BI75" s="7">
        <f t="shared" si="58"/>
        <v>22.970204388225898</v>
      </c>
      <c r="BJ75" s="1">
        <f t="shared" si="59"/>
        <v>22.970204388225898</v>
      </c>
      <c r="BK75" s="28">
        <f t="shared" si="60"/>
        <v>527.63028963687236</v>
      </c>
      <c r="BL75" s="30">
        <f t="shared" si="46"/>
        <v>1.2690957151262776</v>
      </c>
      <c r="BM75" s="30">
        <f t="shared" si="47"/>
        <v>1.2690957151262776</v>
      </c>
      <c r="BP75" s="7">
        <f t="shared" si="48"/>
        <v>-5.0204388225896679E-2</v>
      </c>
      <c r="BQ75" s="1">
        <f t="shared" si="61"/>
        <v>5.0204388225896679E-2</v>
      </c>
      <c r="BR75" s="28">
        <f t="shared" si="62"/>
        <v>2.5204805971365532E-3</v>
      </c>
      <c r="BS75" s="30">
        <f t="shared" si="49"/>
        <v>2.1856308884926822E-3</v>
      </c>
      <c r="BT75" s="30">
        <f t="shared" si="50"/>
        <v>-2.1856308884926822E-3</v>
      </c>
      <c r="BW75" s="7">
        <f t="shared" si="51"/>
        <v>6.3782000000000227E-2</v>
      </c>
      <c r="BX75" s="1">
        <f t="shared" si="63"/>
        <v>6.3782000000000227E-2</v>
      </c>
      <c r="BY75" s="36">
        <f t="shared" si="64"/>
        <v>4.0681435240000289E-3</v>
      </c>
      <c r="BZ75" s="30">
        <f t="shared" si="52"/>
        <v>3.1035687488504424E-2</v>
      </c>
      <c r="CA75" s="30">
        <f t="shared" si="53"/>
        <v>3.1035687488504424E-2</v>
      </c>
    </row>
    <row r="76" spans="1:79" x14ac:dyDescent="0.15">
      <c r="R76" s="17">
        <v>1</v>
      </c>
      <c r="S76" s="17">
        <v>3</v>
      </c>
      <c r="T76" s="17">
        <v>9.1</v>
      </c>
      <c r="U76" s="9">
        <v>23.704999999999998</v>
      </c>
      <c r="V76" s="9">
        <v>25.479539999999993</v>
      </c>
      <c r="W76" s="8">
        <v>17.64</v>
      </c>
      <c r="X76" s="8">
        <v>24.059999999999995</v>
      </c>
      <c r="Y76" s="33">
        <v>2.5977000000000001</v>
      </c>
      <c r="AA76" s="1">
        <v>23.659840686775599</v>
      </c>
      <c r="AB76" s="1">
        <v>25.429954520574999</v>
      </c>
      <c r="AC76" s="1">
        <v>17.589967118914199</v>
      </c>
      <c r="AD76" s="1">
        <v>24.009973276680601</v>
      </c>
      <c r="AE76" s="33">
        <v>2.1906970000000001</v>
      </c>
      <c r="AU76" s="7">
        <f t="shared" si="40"/>
        <v>4.5159313224399256E-2</v>
      </c>
      <c r="AV76" s="1">
        <f t="shared" si="54"/>
        <v>4.5159313224399256E-2</v>
      </c>
      <c r="AW76" s="28">
        <f t="shared" si="55"/>
        <v>2.0393635708994013E-3</v>
      </c>
      <c r="AX76" s="30">
        <f t="shared" si="41"/>
        <v>1.9086905031292347E-3</v>
      </c>
      <c r="AY76" s="30">
        <f t="shared" si="42"/>
        <v>1.9086905031292347E-3</v>
      </c>
      <c r="BB76" s="7">
        <f t="shared" si="43"/>
        <v>4.9585479424994361E-2</v>
      </c>
      <c r="BC76" s="1">
        <f t="shared" si="56"/>
        <v>4.9585479424994361E-2</v>
      </c>
      <c r="BD76" s="28">
        <f t="shared" si="57"/>
        <v>2.4587197698065391E-3</v>
      </c>
      <c r="BE76" s="30">
        <f t="shared" si="44"/>
        <v>1.9498847072209856E-3</v>
      </c>
      <c r="BF76" s="30">
        <f t="shared" si="45"/>
        <v>1.9498847072209856E-3</v>
      </c>
      <c r="BI76" s="7">
        <f t="shared" si="58"/>
        <v>24.009973276680601</v>
      </c>
      <c r="BJ76" s="1">
        <f t="shared" si="59"/>
        <v>24.009973276680601</v>
      </c>
      <c r="BK76" s="28">
        <f t="shared" si="60"/>
        <v>576.47881674691655</v>
      </c>
      <c r="BL76" s="30">
        <f t="shared" si="46"/>
        <v>1.3649811346641505</v>
      </c>
      <c r="BM76" s="30">
        <f t="shared" si="47"/>
        <v>1.3649811346641505</v>
      </c>
      <c r="BP76" s="7">
        <f t="shared" si="48"/>
        <v>5.0026723319394506E-2</v>
      </c>
      <c r="BQ76" s="1">
        <f t="shared" si="61"/>
        <v>5.0026723319394506E-2</v>
      </c>
      <c r="BR76" s="28">
        <f t="shared" si="62"/>
        <v>2.5026730460752499E-3</v>
      </c>
      <c r="BS76" s="30">
        <f t="shared" si="49"/>
        <v>2.0835809662471537E-3</v>
      </c>
      <c r="BT76" s="30">
        <f t="shared" si="50"/>
        <v>2.0835809662471537E-3</v>
      </c>
      <c r="BW76" s="7">
        <f t="shared" si="51"/>
        <v>0.407003</v>
      </c>
      <c r="BX76" s="1">
        <f t="shared" si="63"/>
        <v>0.407003</v>
      </c>
      <c r="BY76" s="36">
        <f t="shared" si="64"/>
        <v>0.16565144200900001</v>
      </c>
      <c r="BZ76" s="30">
        <f t="shared" si="52"/>
        <v>0.18578698925501791</v>
      </c>
      <c r="CA76" s="30">
        <f t="shared" si="53"/>
        <v>0.18578698925501791</v>
      </c>
    </row>
    <row r="77" spans="1:79" x14ac:dyDescent="0.15">
      <c r="R77" s="17">
        <v>1</v>
      </c>
      <c r="S77" s="17">
        <v>4</v>
      </c>
      <c r="T77" s="17">
        <v>9.1999999999999993</v>
      </c>
      <c r="U77" s="9">
        <v>18.564999999999998</v>
      </c>
      <c r="V77" s="9">
        <v>21.275310000000001</v>
      </c>
      <c r="W77" s="8">
        <v>14.6</v>
      </c>
      <c r="X77" s="8">
        <v>20.090000000000003</v>
      </c>
      <c r="Y77" s="33">
        <v>1.8669</v>
      </c>
      <c r="AA77" s="1">
        <v>18.519979796137601</v>
      </c>
      <c r="AB77" s="1">
        <v>21.229983676290601</v>
      </c>
      <c r="AC77" s="1">
        <v>14.5497937951311</v>
      </c>
      <c r="AD77" s="1">
        <v>20.039986398804199</v>
      </c>
      <c r="AE77" s="33">
        <v>2.0788000000000002</v>
      </c>
      <c r="AU77" s="7">
        <f t="shared" si="40"/>
        <v>4.5020203862396357E-2</v>
      </c>
      <c r="AV77" s="1">
        <f t="shared" si="54"/>
        <v>4.5020203862396357E-2</v>
      </c>
      <c r="AW77" s="28">
        <f t="shared" si="55"/>
        <v>2.026818755811728E-3</v>
      </c>
      <c r="AX77" s="30">
        <f t="shared" si="41"/>
        <v>2.4308991887661488E-3</v>
      </c>
      <c r="AY77" s="30">
        <f t="shared" si="42"/>
        <v>2.4308991887661488E-3</v>
      </c>
      <c r="BB77" s="7">
        <f t="shared" si="43"/>
        <v>4.5326323709399929E-2</v>
      </c>
      <c r="BC77" s="1">
        <f t="shared" si="56"/>
        <v>4.5326323709399929E-2</v>
      </c>
      <c r="BD77" s="28">
        <f t="shared" si="57"/>
        <v>2.05447562100931E-3</v>
      </c>
      <c r="BE77" s="30">
        <f t="shared" si="44"/>
        <v>2.135014534185433E-3</v>
      </c>
      <c r="BF77" s="30">
        <f t="shared" si="45"/>
        <v>2.135014534185433E-3</v>
      </c>
      <c r="BI77" s="7">
        <f t="shared" si="58"/>
        <v>20.039986398804199</v>
      </c>
      <c r="BJ77" s="1">
        <f t="shared" si="59"/>
        <v>20.039986398804199</v>
      </c>
      <c r="BK77" s="28">
        <f t="shared" si="60"/>
        <v>401.60105486425732</v>
      </c>
      <c r="BL77" s="30">
        <f t="shared" si="46"/>
        <v>1.3773381726901395</v>
      </c>
      <c r="BM77" s="30">
        <f t="shared" si="47"/>
        <v>1.3773381726901395</v>
      </c>
      <c r="BP77" s="7">
        <f t="shared" si="48"/>
        <v>5.0013601195804114E-2</v>
      </c>
      <c r="BQ77" s="1">
        <f t="shared" si="61"/>
        <v>5.0013601195804114E-2</v>
      </c>
      <c r="BR77" s="28">
        <f t="shared" si="62"/>
        <v>2.5013603045729387E-3</v>
      </c>
      <c r="BS77" s="30">
        <f t="shared" si="49"/>
        <v>2.4956903762563664E-3</v>
      </c>
      <c r="BT77" s="30">
        <f t="shared" si="50"/>
        <v>2.4956903762563664E-3</v>
      </c>
      <c r="BW77" s="7">
        <f t="shared" si="51"/>
        <v>-0.2119000000000002</v>
      </c>
      <c r="BX77" s="1">
        <f t="shared" si="63"/>
        <v>0.2119000000000002</v>
      </c>
      <c r="BY77" s="36">
        <f t="shared" si="64"/>
        <v>4.4901610000000085E-2</v>
      </c>
      <c r="BZ77" s="30">
        <f t="shared" si="52"/>
        <v>0.1019338079661344</v>
      </c>
      <c r="CA77" s="30">
        <f t="shared" si="53"/>
        <v>-0.1019338079661344</v>
      </c>
    </row>
    <row r="78" spans="1:79" x14ac:dyDescent="0.15">
      <c r="R78" s="17">
        <v>2</v>
      </c>
      <c r="S78" s="17">
        <v>1</v>
      </c>
      <c r="T78" s="17">
        <v>10.199999999999999</v>
      </c>
      <c r="U78" s="9">
        <v>19.98</v>
      </c>
      <c r="V78" s="9">
        <v>21.963660000000001</v>
      </c>
      <c r="W78" s="8">
        <v>21.37</v>
      </c>
      <c r="X78" s="8">
        <v>20.740000000000002</v>
      </c>
      <c r="Y78" s="33">
        <v>2.1524999999999999</v>
      </c>
      <c r="AA78" s="1">
        <v>19.929932643763099</v>
      </c>
      <c r="AB78" s="1">
        <v>21.9098795315624</v>
      </c>
      <c r="AC78" s="1">
        <v>21.352487075695599</v>
      </c>
      <c r="AD78" s="1">
        <v>20.689887466236801</v>
      </c>
      <c r="AE78" s="33">
        <v>1.8714519999999999</v>
      </c>
      <c r="AU78" s="7">
        <f t="shared" si="40"/>
        <v>5.0067356236901617E-2</v>
      </c>
      <c r="AV78" s="1">
        <f t="shared" si="54"/>
        <v>5.0067356236901617E-2</v>
      </c>
      <c r="AW78" s="28">
        <f t="shared" si="55"/>
        <v>2.5067401605528114E-3</v>
      </c>
      <c r="AX78" s="30">
        <f t="shared" si="41"/>
        <v>2.512168863378962E-3</v>
      </c>
      <c r="AY78" s="30">
        <f t="shared" si="42"/>
        <v>2.512168863378962E-3</v>
      </c>
      <c r="BB78" s="7">
        <f t="shared" si="43"/>
        <v>5.3780468437601314E-2</v>
      </c>
      <c r="BC78" s="1">
        <f t="shared" si="56"/>
        <v>5.3780468437601314E-2</v>
      </c>
      <c r="BD78" s="28">
        <f t="shared" si="57"/>
        <v>2.892338785367831E-3</v>
      </c>
      <c r="BE78" s="30">
        <f t="shared" si="44"/>
        <v>2.4546218230058069E-3</v>
      </c>
      <c r="BF78" s="30">
        <f t="shared" si="45"/>
        <v>2.4546218230058069E-3</v>
      </c>
      <c r="BI78" s="7">
        <f t="shared" si="58"/>
        <v>20.689887466236801</v>
      </c>
      <c r="BJ78" s="1">
        <f t="shared" si="59"/>
        <v>20.689887466236801</v>
      </c>
      <c r="BK78" s="28">
        <f t="shared" si="60"/>
        <v>428.07144336554268</v>
      </c>
      <c r="BL78" s="30">
        <f t="shared" si="46"/>
        <v>0.96896850436626658</v>
      </c>
      <c r="BM78" s="30">
        <f t="shared" si="47"/>
        <v>0.96896850436626658</v>
      </c>
      <c r="BP78" s="7">
        <f t="shared" si="48"/>
        <v>5.0112533763201128E-2</v>
      </c>
      <c r="BQ78" s="1">
        <f t="shared" si="61"/>
        <v>5.0112533763201128E-2</v>
      </c>
      <c r="BR78" s="28">
        <f t="shared" si="62"/>
        <v>2.511266040167973E-3</v>
      </c>
      <c r="BS78" s="30">
        <f t="shared" si="49"/>
        <v>2.4220786045829517E-3</v>
      </c>
      <c r="BT78" s="30">
        <f t="shared" si="50"/>
        <v>2.4220786045829517E-3</v>
      </c>
      <c r="BW78" s="7">
        <f t="shared" si="51"/>
        <v>0.28104799999999996</v>
      </c>
      <c r="BX78" s="1">
        <f t="shared" si="63"/>
        <v>0.28104799999999996</v>
      </c>
      <c r="BY78" s="36">
        <f t="shared" si="64"/>
        <v>7.8987978303999978E-2</v>
      </c>
      <c r="BZ78" s="30">
        <f t="shared" si="52"/>
        <v>0.15017644053921766</v>
      </c>
      <c r="CA78" s="30">
        <f t="shared" si="53"/>
        <v>0.15017644053921766</v>
      </c>
    </row>
    <row r="79" spans="1:79" x14ac:dyDescent="0.15">
      <c r="R79" s="17">
        <v>2</v>
      </c>
      <c r="S79" s="17">
        <v>2</v>
      </c>
      <c r="T79" s="17">
        <v>9.2999999999999989</v>
      </c>
      <c r="U79" s="9">
        <v>19.61</v>
      </c>
      <c r="V79" s="9">
        <v>22.630830000000003</v>
      </c>
      <c r="W79" s="8">
        <v>21.01</v>
      </c>
      <c r="X79" s="8">
        <v>21.370000000000005</v>
      </c>
      <c r="Y79" s="33">
        <v>2.1777000000000002</v>
      </c>
      <c r="AA79" s="1">
        <v>19.559968272887801</v>
      </c>
      <c r="AB79" s="1">
        <v>22.579663666437</v>
      </c>
      <c r="AC79" s="1">
        <v>20.959047024965098</v>
      </c>
      <c r="AD79" s="1">
        <v>21.3196857562235</v>
      </c>
      <c r="AE79" s="33">
        <v>2.198426</v>
      </c>
      <c r="AU79" s="7">
        <f t="shared" si="40"/>
        <v>5.003172711219861E-2</v>
      </c>
      <c r="AV79" s="1">
        <f t="shared" si="54"/>
        <v>5.003172711219861E-2</v>
      </c>
      <c r="AW79" s="28">
        <f t="shared" si="55"/>
        <v>2.5031737178295094E-3</v>
      </c>
      <c r="AX79" s="30">
        <f t="shared" si="41"/>
        <v>2.5578634082729017E-3</v>
      </c>
      <c r="AY79" s="30">
        <f t="shared" si="42"/>
        <v>2.5578634082729017E-3</v>
      </c>
      <c r="BB79" s="7">
        <f t="shared" si="43"/>
        <v>5.1166333563003263E-2</v>
      </c>
      <c r="BC79" s="1">
        <f t="shared" si="56"/>
        <v>5.1166333563003263E-2</v>
      </c>
      <c r="BD79" s="28">
        <f t="shared" si="57"/>
        <v>2.6179936902805141E-3</v>
      </c>
      <c r="BE79" s="30">
        <f t="shared" si="44"/>
        <v>2.2660361251996075E-3</v>
      </c>
      <c r="BF79" s="30">
        <f t="shared" si="45"/>
        <v>2.2660361251996075E-3</v>
      </c>
      <c r="BI79" s="7">
        <f t="shared" si="58"/>
        <v>21.3196857562235</v>
      </c>
      <c r="BJ79" s="1">
        <f t="shared" si="59"/>
        <v>21.3196857562235</v>
      </c>
      <c r="BK79" s="28">
        <f t="shared" si="60"/>
        <v>454.52900074411917</v>
      </c>
      <c r="BL79" s="30">
        <f t="shared" si="46"/>
        <v>1.0172068286706371</v>
      </c>
      <c r="BM79" s="30">
        <f t="shared" si="47"/>
        <v>1.0172068286706371</v>
      </c>
      <c r="BP79" s="7">
        <f t="shared" si="48"/>
        <v>5.0314243776504952E-2</v>
      </c>
      <c r="BQ79" s="1">
        <f t="shared" si="61"/>
        <v>5.0314243776504952E-2</v>
      </c>
      <c r="BR79" s="28">
        <f t="shared" si="62"/>
        <v>2.5315231268015674E-3</v>
      </c>
      <c r="BS79" s="30">
        <f t="shared" si="49"/>
        <v>2.3599899338017944E-3</v>
      </c>
      <c r="BT79" s="30">
        <f t="shared" si="50"/>
        <v>2.3599899338017944E-3</v>
      </c>
      <c r="BW79" s="7">
        <f t="shared" si="51"/>
        <v>-2.07259999999998E-2</v>
      </c>
      <c r="BX79" s="1">
        <f t="shared" si="63"/>
        <v>2.07259999999998E-2</v>
      </c>
      <c r="BY79" s="36">
        <f t="shared" si="64"/>
        <v>4.2956707599999173E-4</v>
      </c>
      <c r="BZ79" s="30">
        <f t="shared" si="52"/>
        <v>9.4276541489228208E-3</v>
      </c>
      <c r="CA79" s="30">
        <f t="shared" si="53"/>
        <v>-9.4276541489228208E-3</v>
      </c>
    </row>
    <row r="80" spans="1:79" x14ac:dyDescent="0.15">
      <c r="R80" s="17">
        <v>2</v>
      </c>
      <c r="S80" s="17">
        <v>3</v>
      </c>
      <c r="T80" s="17">
        <v>11.299999999999999</v>
      </c>
      <c r="U80" s="9">
        <v>15.233672000000002</v>
      </c>
      <c r="V80" s="9">
        <v>11.098320000000001</v>
      </c>
      <c r="W80" s="8">
        <v>20.83</v>
      </c>
      <c r="X80" s="8">
        <v>10.480000000000002</v>
      </c>
      <c r="Y80" s="33">
        <v>2.2364999999999999</v>
      </c>
      <c r="AA80" s="1">
        <v>15.1798697961811</v>
      </c>
      <c r="AB80" s="1">
        <v>11.0497796210378</v>
      </c>
      <c r="AC80" s="1">
        <v>18.578691355779601</v>
      </c>
      <c r="AD80" s="1">
        <v>10.429812405832299</v>
      </c>
      <c r="AE80" s="33">
        <v>2.2974239999999999</v>
      </c>
      <c r="AU80" s="7">
        <f t="shared" si="40"/>
        <v>5.3802203818902328E-2</v>
      </c>
      <c r="AV80" s="1">
        <f t="shared" si="54"/>
        <v>5.3802203818902328E-2</v>
      </c>
      <c r="AW80" s="28">
        <f t="shared" si="55"/>
        <v>2.8946771357707081E-3</v>
      </c>
      <c r="AX80" s="30">
        <f t="shared" si="41"/>
        <v>3.5443126022357387E-3</v>
      </c>
      <c r="AY80" s="30">
        <f t="shared" si="42"/>
        <v>3.5443126022357387E-3</v>
      </c>
      <c r="BB80" s="7">
        <f t="shared" si="43"/>
        <v>4.8540378962201203E-2</v>
      </c>
      <c r="BC80" s="1">
        <f t="shared" si="56"/>
        <v>4.8540378962201203E-2</v>
      </c>
      <c r="BD80" s="28">
        <f t="shared" si="57"/>
        <v>2.356168389794105E-3</v>
      </c>
      <c r="BE80" s="30">
        <f t="shared" si="44"/>
        <v>4.3928820869680177E-3</v>
      </c>
      <c r="BF80" s="30">
        <f t="shared" si="45"/>
        <v>4.3928820869680177E-3</v>
      </c>
      <c r="BI80" s="7">
        <f t="shared" si="58"/>
        <v>10.429812405832299</v>
      </c>
      <c r="BJ80" s="1">
        <f t="shared" si="59"/>
        <v>10.429812405832299</v>
      </c>
      <c r="BK80" s="28">
        <f t="shared" si="60"/>
        <v>108.78098682085334</v>
      </c>
      <c r="BL80" s="30">
        <f t="shared" si="46"/>
        <v>0.56138574058326851</v>
      </c>
      <c r="BM80" s="30">
        <f t="shared" si="47"/>
        <v>0.56138574058326851</v>
      </c>
      <c r="BP80" s="7">
        <f t="shared" si="48"/>
        <v>5.0187594167702798E-2</v>
      </c>
      <c r="BQ80" s="1">
        <f t="shared" si="61"/>
        <v>5.0187594167702798E-2</v>
      </c>
      <c r="BR80" s="28">
        <f t="shared" si="62"/>
        <v>2.518794608342036E-3</v>
      </c>
      <c r="BS80" s="30">
        <f t="shared" si="49"/>
        <v>4.8119364198380161E-3</v>
      </c>
      <c r="BT80" s="30">
        <f t="shared" si="50"/>
        <v>4.8119364198380161E-3</v>
      </c>
      <c r="BW80" s="7">
        <f t="shared" si="51"/>
        <v>-6.0923999999999978E-2</v>
      </c>
      <c r="BX80" s="1">
        <f t="shared" si="63"/>
        <v>6.0923999999999978E-2</v>
      </c>
      <c r="BY80" s="36">
        <f t="shared" si="64"/>
        <v>3.7117337759999974E-3</v>
      </c>
      <c r="BZ80" s="30">
        <f t="shared" si="52"/>
        <v>2.6518396255980604E-2</v>
      </c>
      <c r="CA80" s="30">
        <f t="shared" si="53"/>
        <v>-2.6518396255980604E-2</v>
      </c>
    </row>
    <row r="81" spans="18:79" x14ac:dyDescent="0.15">
      <c r="R81" s="17">
        <v>2</v>
      </c>
      <c r="S81" s="17">
        <v>4</v>
      </c>
      <c r="T81" s="17">
        <v>9.1</v>
      </c>
      <c r="U81" s="9">
        <v>15.780000000000001</v>
      </c>
      <c r="V81" s="9">
        <v>11.416019999999998</v>
      </c>
      <c r="W81" s="8">
        <v>18.21</v>
      </c>
      <c r="X81" s="8">
        <v>10.78</v>
      </c>
      <c r="Y81" s="33">
        <v>2.3730000000000002</v>
      </c>
      <c r="AA81" s="1">
        <v>15.729973947762</v>
      </c>
      <c r="AB81" s="1">
        <v>11.470356275264001</v>
      </c>
      <c r="AC81" s="1">
        <v>18.1597546505411</v>
      </c>
      <c r="AD81" s="1">
        <v>10.830340694599199</v>
      </c>
      <c r="AE81" s="33">
        <v>2.2630479999999999</v>
      </c>
      <c r="AU81" s="7">
        <f t="shared" si="40"/>
        <v>5.0026052238001384E-2</v>
      </c>
      <c r="AV81" s="1">
        <f t="shared" si="54"/>
        <v>5.0026052238001384E-2</v>
      </c>
      <c r="AW81" s="28">
        <f t="shared" si="55"/>
        <v>2.5026059025192431E-3</v>
      </c>
      <c r="AX81" s="30">
        <f t="shared" si="41"/>
        <v>3.1803010230108423E-3</v>
      </c>
      <c r="AY81" s="30">
        <f t="shared" si="42"/>
        <v>3.1803010230108423E-3</v>
      </c>
      <c r="BB81" s="7">
        <f t="shared" si="43"/>
        <v>-5.4336275264002865E-2</v>
      </c>
      <c r="BC81" s="1">
        <f t="shared" si="56"/>
        <v>5.4336275264002865E-2</v>
      </c>
      <c r="BD81" s="28">
        <f t="shared" si="57"/>
        <v>2.9524308095654895E-3</v>
      </c>
      <c r="BE81" s="30">
        <f t="shared" si="44"/>
        <v>4.7371044072257703E-3</v>
      </c>
      <c r="BF81" s="30">
        <f t="shared" si="45"/>
        <v>-4.7371044072257703E-3</v>
      </c>
      <c r="BI81" s="7">
        <f t="shared" si="58"/>
        <v>10.830340694599199</v>
      </c>
      <c r="BJ81" s="1">
        <f t="shared" si="59"/>
        <v>10.830340694599199</v>
      </c>
      <c r="BK81" s="28">
        <f t="shared" si="60"/>
        <v>117.29627956109147</v>
      </c>
      <c r="BL81" s="30">
        <f t="shared" si="46"/>
        <v>0.59639245700252297</v>
      </c>
      <c r="BM81" s="30">
        <f t="shared" si="47"/>
        <v>0.59639245700252297</v>
      </c>
      <c r="BP81" s="7">
        <f t="shared" si="48"/>
        <v>-5.0340694599199765E-2</v>
      </c>
      <c r="BQ81" s="1">
        <f t="shared" si="61"/>
        <v>5.0340694599199765E-2</v>
      </c>
      <c r="BR81" s="28">
        <f t="shared" si="62"/>
        <v>2.5341855327299006E-3</v>
      </c>
      <c r="BS81" s="30">
        <f t="shared" si="49"/>
        <v>4.6481173601771661E-3</v>
      </c>
      <c r="BT81" s="30">
        <f t="shared" si="50"/>
        <v>-4.6481173601771661E-3</v>
      </c>
      <c r="BW81" s="7">
        <f t="shared" si="51"/>
        <v>0.10995200000000027</v>
      </c>
      <c r="BX81" s="1">
        <f t="shared" si="63"/>
        <v>0.10995200000000027</v>
      </c>
      <c r="BY81" s="36">
        <f t="shared" si="64"/>
        <v>1.208944230400006E-2</v>
      </c>
      <c r="BZ81" s="30">
        <f t="shared" si="52"/>
        <v>4.8585801096574302E-2</v>
      </c>
      <c r="CA81" s="30">
        <f t="shared" si="53"/>
        <v>4.8585801096574302E-2</v>
      </c>
    </row>
    <row r="82" spans="18:79" x14ac:dyDescent="0.15">
      <c r="R82" s="17">
        <v>3</v>
      </c>
      <c r="S82" s="17">
        <v>1</v>
      </c>
      <c r="T82" s="17">
        <v>12.6</v>
      </c>
      <c r="U82" s="9">
        <v>16.346520000000002</v>
      </c>
      <c r="V82" s="9">
        <v>12.496200000000002</v>
      </c>
      <c r="W82" s="8">
        <v>15.88</v>
      </c>
      <c r="X82" s="8">
        <v>11.800000000000002</v>
      </c>
      <c r="Y82" s="33">
        <v>2.4506999999999999</v>
      </c>
      <c r="AA82" s="1">
        <v>16.299976642319699</v>
      </c>
      <c r="AB82" s="1">
        <v>12.5500901652156</v>
      </c>
      <c r="AC82" s="1">
        <v>15.8297205058436</v>
      </c>
      <c r="AD82" s="1">
        <v>11.850084366929799</v>
      </c>
      <c r="AE82" s="33">
        <v>2.0365540000000002</v>
      </c>
      <c r="AU82" s="7">
        <f t="shared" si="40"/>
        <v>4.6543357680302933E-2</v>
      </c>
      <c r="AV82" s="1">
        <f t="shared" si="54"/>
        <v>4.6543357680302933E-2</v>
      </c>
      <c r="AW82" s="28">
        <f t="shared" si="55"/>
        <v>2.1662841441566138E-3</v>
      </c>
      <c r="AX82" s="30">
        <f t="shared" si="41"/>
        <v>2.8554248083682656E-3</v>
      </c>
      <c r="AY82" s="30">
        <f t="shared" si="42"/>
        <v>2.8554248083682656E-3</v>
      </c>
      <c r="BB82" s="7">
        <f t="shared" si="43"/>
        <v>-5.3890165215598529E-2</v>
      </c>
      <c r="BC82" s="1">
        <f t="shared" si="56"/>
        <v>5.3890165215598529E-2</v>
      </c>
      <c r="BD82" s="28">
        <f t="shared" si="57"/>
        <v>2.9041499069645056E-3</v>
      </c>
      <c r="BE82" s="30">
        <f t="shared" si="44"/>
        <v>4.2940062187730695E-3</v>
      </c>
      <c r="BF82" s="30">
        <f t="shared" si="45"/>
        <v>-4.2940062187730695E-3</v>
      </c>
      <c r="BI82" s="7">
        <f t="shared" si="58"/>
        <v>11.850084366929799</v>
      </c>
      <c r="BJ82" s="1">
        <f t="shared" si="59"/>
        <v>11.850084366929799</v>
      </c>
      <c r="BK82" s="28">
        <f t="shared" si="60"/>
        <v>140.42449950335401</v>
      </c>
      <c r="BL82" s="30">
        <f t="shared" si="46"/>
        <v>0.74859719491290433</v>
      </c>
      <c r="BM82" s="30">
        <f t="shared" si="47"/>
        <v>0.74859719491290433</v>
      </c>
      <c r="BP82" s="7">
        <f t="shared" si="48"/>
        <v>-5.0084366929796786E-2</v>
      </c>
      <c r="BQ82" s="1">
        <f t="shared" si="61"/>
        <v>5.0084366929796786E-2</v>
      </c>
      <c r="BR82" s="28">
        <f t="shared" si="62"/>
        <v>2.5084438107585219E-3</v>
      </c>
      <c r="BS82" s="30">
        <f t="shared" si="49"/>
        <v>4.2264987639723433E-3</v>
      </c>
      <c r="BT82" s="30">
        <f t="shared" si="50"/>
        <v>-4.2264987639723433E-3</v>
      </c>
      <c r="BW82" s="7">
        <f t="shared" si="51"/>
        <v>0.41414599999999968</v>
      </c>
      <c r="BX82" s="1">
        <f t="shared" si="63"/>
        <v>0.41414599999999968</v>
      </c>
      <c r="BY82" s="36">
        <f t="shared" si="64"/>
        <v>0.17151690931599975</v>
      </c>
      <c r="BZ82" s="30">
        <f t="shared" si="52"/>
        <v>0.20335625767841151</v>
      </c>
      <c r="CA82" s="30">
        <f t="shared" si="53"/>
        <v>0.20335625767841151</v>
      </c>
    </row>
    <row r="83" spans="18:79" x14ac:dyDescent="0.15">
      <c r="R83" s="17">
        <v>3</v>
      </c>
      <c r="S83" s="17">
        <v>2</v>
      </c>
      <c r="T83" s="17">
        <v>12.2</v>
      </c>
      <c r="U83" s="9">
        <v>17.007027999999998</v>
      </c>
      <c r="V83" s="9">
        <v>15.906180000000001</v>
      </c>
      <c r="W83" s="8">
        <v>16.45</v>
      </c>
      <c r="X83" s="8">
        <v>15.020000000000001</v>
      </c>
      <c r="Y83" s="33">
        <v>1.9551000000000001</v>
      </c>
      <c r="AA83" s="1">
        <v>16.610782021905099</v>
      </c>
      <c r="AB83" s="1">
        <v>15.858486457253001</v>
      </c>
      <c r="AC83" s="1">
        <v>18.8765037722752</v>
      </c>
      <c r="AD83" s="1">
        <v>14.968462128905699</v>
      </c>
      <c r="AE83" s="33">
        <v>2.2272959999999999</v>
      </c>
      <c r="AU83" s="7">
        <f t="shared" si="40"/>
        <v>0.3962459780948997</v>
      </c>
      <c r="AV83" s="1">
        <f t="shared" si="54"/>
        <v>0.3962459780948997</v>
      </c>
      <c r="AW83" s="28">
        <f t="shared" si="55"/>
        <v>0.15701087515638373</v>
      </c>
      <c r="AX83" s="30">
        <f t="shared" si="41"/>
        <v>2.3854745524464722E-2</v>
      </c>
      <c r="AY83" s="30">
        <f t="shared" si="42"/>
        <v>2.3854745524464722E-2</v>
      </c>
      <c r="BB83" s="7">
        <f t="shared" si="43"/>
        <v>4.7693542746999995E-2</v>
      </c>
      <c r="BC83" s="1">
        <f t="shared" si="56"/>
        <v>4.7693542746999995E-2</v>
      </c>
      <c r="BD83" s="28">
        <f t="shared" si="57"/>
        <v>2.2746740197599159E-3</v>
      </c>
      <c r="BE83" s="30">
        <f t="shared" si="44"/>
        <v>3.0074460684226889E-3</v>
      </c>
      <c r="BF83" s="30">
        <f t="shared" si="45"/>
        <v>3.0074460684226889E-3</v>
      </c>
      <c r="BI83" s="7">
        <f t="shared" si="58"/>
        <v>14.968462128905699</v>
      </c>
      <c r="BJ83" s="1">
        <f t="shared" si="59"/>
        <v>14.968462128905699</v>
      </c>
      <c r="BK83" s="28">
        <f t="shared" si="60"/>
        <v>224.05485850448414</v>
      </c>
      <c r="BL83" s="30">
        <f t="shared" si="46"/>
        <v>0.79296793036910662</v>
      </c>
      <c r="BM83" s="30">
        <f t="shared" si="47"/>
        <v>0.79296793036910662</v>
      </c>
      <c r="BP83" s="7">
        <f t="shared" si="48"/>
        <v>5.153787109430219E-2</v>
      </c>
      <c r="BQ83" s="1">
        <f t="shared" si="61"/>
        <v>5.153787109430219E-2</v>
      </c>
      <c r="BR83" s="28">
        <f t="shared" si="62"/>
        <v>2.6561521569329091E-3</v>
      </c>
      <c r="BS83" s="30">
        <f t="shared" si="49"/>
        <v>3.4430972701448774E-3</v>
      </c>
      <c r="BT83" s="30">
        <f t="shared" si="50"/>
        <v>3.4430972701448774E-3</v>
      </c>
      <c r="BW83" s="7">
        <f t="shared" si="51"/>
        <v>-0.27219599999999988</v>
      </c>
      <c r="BX83" s="1">
        <f t="shared" si="63"/>
        <v>0.27219599999999988</v>
      </c>
      <c r="BY83" s="36">
        <f t="shared" si="64"/>
        <v>7.4090662415999931E-2</v>
      </c>
      <c r="BZ83" s="30">
        <f t="shared" si="52"/>
        <v>0.12220917201844743</v>
      </c>
      <c r="CA83" s="30">
        <f t="shared" si="53"/>
        <v>-0.12220917201844743</v>
      </c>
    </row>
    <row r="84" spans="18:79" x14ac:dyDescent="0.15">
      <c r="R84" s="17">
        <v>3</v>
      </c>
      <c r="S84" s="17">
        <v>3</v>
      </c>
      <c r="T84" s="17">
        <v>12.1</v>
      </c>
      <c r="U84" s="9">
        <v>19.66</v>
      </c>
      <c r="V84" s="9">
        <v>17.822969999999998</v>
      </c>
      <c r="W84" s="8">
        <v>19.760000000000002</v>
      </c>
      <c r="X84" s="8">
        <v>16.829999999999998</v>
      </c>
      <c r="Y84" s="33">
        <v>1.6379999999999999</v>
      </c>
      <c r="AA84" s="1">
        <v>19.710491402592901</v>
      </c>
      <c r="AB84" s="1">
        <v>17.769784492176701</v>
      </c>
      <c r="AC84" s="1">
        <v>18.304972889546899</v>
      </c>
      <c r="AD84" s="1">
        <v>16.779779381299601</v>
      </c>
      <c r="AE84" s="33">
        <v>1.9448799999999999</v>
      </c>
      <c r="AU84" s="7">
        <f t="shared" si="40"/>
        <v>-5.0491402592900414E-2</v>
      </c>
      <c r="AV84" s="1">
        <f t="shared" si="54"/>
        <v>5.0491402592900414E-2</v>
      </c>
      <c r="AW84" s="28">
        <f t="shared" si="55"/>
        <v>2.5493817357983505E-3</v>
      </c>
      <c r="AX84" s="30">
        <f t="shared" si="41"/>
        <v>2.561651130943306E-3</v>
      </c>
      <c r="AY84" s="30">
        <f t="shared" si="42"/>
        <v>-2.561651130943306E-3</v>
      </c>
      <c r="BB84" s="7">
        <f t="shared" si="43"/>
        <v>5.3185507823297229E-2</v>
      </c>
      <c r="BC84" s="1">
        <f t="shared" si="56"/>
        <v>5.3185507823297229E-2</v>
      </c>
      <c r="BD84" s="28">
        <f t="shared" si="57"/>
        <v>2.8286982424220106E-3</v>
      </c>
      <c r="BE84" s="30">
        <f t="shared" si="44"/>
        <v>2.9930305483846808E-3</v>
      </c>
      <c r="BF84" s="30">
        <f t="shared" si="45"/>
        <v>2.9930305483846808E-3</v>
      </c>
      <c r="BI84" s="7">
        <f t="shared" si="58"/>
        <v>16.779779381299601</v>
      </c>
      <c r="BJ84" s="1">
        <f t="shared" si="59"/>
        <v>16.779779381299601</v>
      </c>
      <c r="BK84" s="28">
        <f t="shared" si="60"/>
        <v>281.56099608508725</v>
      </c>
      <c r="BL84" s="30">
        <f t="shared" si="46"/>
        <v>0.91667873438270631</v>
      </c>
      <c r="BM84" s="30">
        <f t="shared" si="47"/>
        <v>0.91667873438270631</v>
      </c>
      <c r="BP84" s="7">
        <f t="shared" si="48"/>
        <v>5.0220618700397068E-2</v>
      </c>
      <c r="BQ84" s="1">
        <f t="shared" si="61"/>
        <v>5.0220618700397068E-2</v>
      </c>
      <c r="BR84" s="28">
        <f t="shared" si="62"/>
        <v>2.5221105426506715E-3</v>
      </c>
      <c r="BS84" s="30">
        <f t="shared" si="49"/>
        <v>2.9929248507501805E-3</v>
      </c>
      <c r="BT84" s="30">
        <f t="shared" si="50"/>
        <v>2.9929248507501805E-3</v>
      </c>
      <c r="BW84" s="7">
        <f t="shared" si="51"/>
        <v>-0.30688000000000004</v>
      </c>
      <c r="BX84" s="1">
        <f t="shared" si="63"/>
        <v>0.30688000000000004</v>
      </c>
      <c r="BY84" s="36">
        <f t="shared" si="64"/>
        <v>9.4175334400000019E-2</v>
      </c>
      <c r="BZ84" s="30">
        <f t="shared" si="52"/>
        <v>0.15778865534120359</v>
      </c>
      <c r="CA84" s="30">
        <f t="shared" si="53"/>
        <v>-0.15778865534120359</v>
      </c>
    </row>
    <row r="85" spans="18:79" x14ac:dyDescent="0.15">
      <c r="R85" s="17">
        <v>3</v>
      </c>
      <c r="S85" s="17">
        <v>4</v>
      </c>
      <c r="T85" s="17">
        <v>9.7999999999999989</v>
      </c>
      <c r="U85" s="9">
        <v>20.255000000000003</v>
      </c>
      <c r="V85" s="9">
        <v>19.835070000000002</v>
      </c>
      <c r="W85" s="8">
        <v>16.12</v>
      </c>
      <c r="X85" s="8">
        <v>18.730000000000004</v>
      </c>
      <c r="Y85" s="33">
        <v>2.5326</v>
      </c>
      <c r="AA85" s="1">
        <v>20.209803116401101</v>
      </c>
      <c r="AB85" s="1">
        <v>19.788685457623799</v>
      </c>
      <c r="AC85" s="1">
        <v>19.4225275417907</v>
      </c>
      <c r="AD85" s="1">
        <v>18.678759420783798</v>
      </c>
      <c r="AE85" s="33">
        <v>2.0368719999999998</v>
      </c>
      <c r="AU85" s="7">
        <f t="shared" si="40"/>
        <v>4.5196883598901394E-2</v>
      </c>
      <c r="AV85" s="1">
        <f t="shared" si="54"/>
        <v>4.5196883598901394E-2</v>
      </c>
      <c r="AW85" s="28">
        <f t="shared" si="55"/>
        <v>2.0427582870526416E-3</v>
      </c>
      <c r="AX85" s="30">
        <f t="shared" si="41"/>
        <v>2.2363841616162123E-3</v>
      </c>
      <c r="AY85" s="30">
        <f t="shared" si="42"/>
        <v>2.2363841616162123E-3</v>
      </c>
      <c r="BB85" s="7">
        <f t="shared" si="43"/>
        <v>4.6384542376202376E-2</v>
      </c>
      <c r="BC85" s="1">
        <f t="shared" si="56"/>
        <v>4.6384542376202376E-2</v>
      </c>
      <c r="BD85" s="28">
        <f t="shared" si="57"/>
        <v>2.1515257714497141E-3</v>
      </c>
      <c r="BE85" s="30">
        <f t="shared" si="44"/>
        <v>2.343993110382794E-3</v>
      </c>
      <c r="BF85" s="30">
        <f t="shared" si="45"/>
        <v>2.343993110382794E-3</v>
      </c>
      <c r="BI85" s="7">
        <f t="shared" si="58"/>
        <v>18.678759420783798</v>
      </c>
      <c r="BJ85" s="1">
        <f t="shared" si="59"/>
        <v>18.678759420783798</v>
      </c>
      <c r="BK85" s="28">
        <f t="shared" si="60"/>
        <v>348.8960534995195</v>
      </c>
      <c r="BL85" s="30">
        <f t="shared" si="46"/>
        <v>0.961705904681738</v>
      </c>
      <c r="BM85" s="30">
        <f t="shared" si="47"/>
        <v>0.961705904681738</v>
      </c>
      <c r="BP85" s="7">
        <f t="shared" si="48"/>
        <v>5.1240579216205617E-2</v>
      </c>
      <c r="BQ85" s="1">
        <f t="shared" si="61"/>
        <v>5.1240579216205617E-2</v>
      </c>
      <c r="BR85" s="28">
        <f t="shared" si="62"/>
        <v>2.6255969584122432E-3</v>
      </c>
      <c r="BS85" s="30">
        <f t="shared" si="49"/>
        <v>2.7432538779417212E-3</v>
      </c>
      <c r="BT85" s="30">
        <f t="shared" si="50"/>
        <v>2.7432538779417212E-3</v>
      </c>
      <c r="BW85" s="7">
        <f t="shared" si="51"/>
        <v>0.49572800000000017</v>
      </c>
      <c r="BX85" s="1">
        <f t="shared" si="63"/>
        <v>0.49572800000000017</v>
      </c>
      <c r="BY85" s="36">
        <f t="shared" si="64"/>
        <v>0.24574624998400016</v>
      </c>
      <c r="BZ85" s="30">
        <f t="shared" si="52"/>
        <v>0.24337709978830296</v>
      </c>
      <c r="CA85" s="30">
        <f t="shared" si="53"/>
        <v>0.24337709978830296</v>
      </c>
    </row>
    <row r="86" spans="18:79" x14ac:dyDescent="0.15">
      <c r="R86" s="17">
        <v>4</v>
      </c>
      <c r="S86" s="17">
        <v>1</v>
      </c>
      <c r="T86" s="17">
        <v>9.1999999999999993</v>
      </c>
      <c r="U86" s="9">
        <v>19.994999999999997</v>
      </c>
      <c r="V86" s="9">
        <v>19.697400000000002</v>
      </c>
      <c r="W86" s="8">
        <v>19.773</v>
      </c>
      <c r="X86" s="8">
        <v>18.600000000000001</v>
      </c>
      <c r="Y86" s="33">
        <v>2.1777000000000002</v>
      </c>
      <c r="AA86" s="1">
        <v>20.050106747743399</v>
      </c>
      <c r="AB86" s="1">
        <v>19.649905452231099</v>
      </c>
      <c r="AC86" s="1">
        <v>19.719843455534701</v>
      </c>
      <c r="AD86" s="1">
        <v>18.549909735133099</v>
      </c>
      <c r="AE86" s="33">
        <v>2.1945619999999999</v>
      </c>
      <c r="AU86" s="7">
        <f t="shared" si="40"/>
        <v>-5.5106747743401741E-2</v>
      </c>
      <c r="AV86" s="1">
        <f t="shared" si="54"/>
        <v>5.5106747743401741E-2</v>
      </c>
      <c r="AW86" s="28">
        <f t="shared" si="55"/>
        <v>3.0367536468549126E-3</v>
      </c>
      <c r="AX86" s="30">
        <f t="shared" si="41"/>
        <v>2.7484515886482199E-3</v>
      </c>
      <c r="AY86" s="30">
        <f t="shared" si="42"/>
        <v>-2.7484515886482199E-3</v>
      </c>
      <c r="BB86" s="7">
        <f t="shared" si="43"/>
        <v>4.7494547768902606E-2</v>
      </c>
      <c r="BC86" s="1">
        <f t="shared" si="56"/>
        <v>4.7494547768902606E-2</v>
      </c>
      <c r="BD86" s="28">
        <f t="shared" si="57"/>
        <v>2.2557320677725717E-3</v>
      </c>
      <c r="BE86" s="30">
        <f t="shared" si="44"/>
        <v>2.417036961544767E-3</v>
      </c>
      <c r="BF86" s="30">
        <f t="shared" si="45"/>
        <v>2.417036961544767E-3</v>
      </c>
      <c r="BI86" s="7">
        <f t="shared" si="58"/>
        <v>18.549909735133099</v>
      </c>
      <c r="BJ86" s="1">
        <f t="shared" si="59"/>
        <v>18.549909735133099</v>
      </c>
      <c r="BK86" s="28">
        <f t="shared" si="60"/>
        <v>344.09915118158574</v>
      </c>
      <c r="BL86" s="30">
        <f t="shared" si="46"/>
        <v>0.94067226126618964</v>
      </c>
      <c r="BM86" s="30">
        <f t="shared" si="47"/>
        <v>0.94067226126618964</v>
      </c>
      <c r="BP86" s="7">
        <f t="shared" si="48"/>
        <v>5.0090264866902601E-2</v>
      </c>
      <c r="BQ86" s="1">
        <f t="shared" si="61"/>
        <v>5.0090264866902601E-2</v>
      </c>
      <c r="BR86" s="28">
        <f t="shared" si="62"/>
        <v>2.5090346344364572E-3</v>
      </c>
      <c r="BS86" s="30">
        <f t="shared" si="49"/>
        <v>2.70029696004573E-3</v>
      </c>
      <c r="BT86" s="30">
        <f t="shared" si="50"/>
        <v>2.70029696004573E-3</v>
      </c>
      <c r="BW86" s="7">
        <f t="shared" si="51"/>
        <v>-1.6861999999999711E-2</v>
      </c>
      <c r="BX86" s="1">
        <f t="shared" si="63"/>
        <v>1.6861999999999711E-2</v>
      </c>
      <c r="BY86" s="36">
        <f t="shared" si="64"/>
        <v>2.8432704399999025E-4</v>
      </c>
      <c r="BZ86" s="30">
        <f t="shared" si="52"/>
        <v>7.6835377628883175E-3</v>
      </c>
      <c r="CA86" s="30">
        <f t="shared" si="53"/>
        <v>-7.6835377628883175E-3</v>
      </c>
    </row>
    <row r="87" spans="18:79" x14ac:dyDescent="0.15">
      <c r="R87" s="17">
        <v>4</v>
      </c>
      <c r="S87" s="17">
        <v>2</v>
      </c>
      <c r="T87" s="17">
        <v>10.199999999999999</v>
      </c>
      <c r="U87" s="9">
        <v>21.021039999999999</v>
      </c>
      <c r="V87" s="9">
        <v>19.697400000000002</v>
      </c>
      <c r="W87" s="8">
        <v>19.675000000000001</v>
      </c>
      <c r="X87" s="8">
        <v>18.600000000000001</v>
      </c>
      <c r="Y87" s="33">
        <v>2.2364999999999999</v>
      </c>
      <c r="AA87" s="1">
        <v>20.9694287210867</v>
      </c>
      <c r="AB87" s="1">
        <v>19.750101917392598</v>
      </c>
      <c r="AC87" s="1">
        <v>19.628388619099098</v>
      </c>
      <c r="AD87" s="1">
        <v>18.650098969006098</v>
      </c>
      <c r="AE87" s="33">
        <v>2.2549130000000002</v>
      </c>
      <c r="AU87" s="7">
        <f t="shared" si="40"/>
        <v>5.1611278913298975E-2</v>
      </c>
      <c r="AV87" s="1">
        <f t="shared" si="54"/>
        <v>5.1611278913298975E-2</v>
      </c>
      <c r="AW87" s="28">
        <f t="shared" si="55"/>
        <v>2.6637241110663394E-3</v>
      </c>
      <c r="AX87" s="30">
        <f t="shared" si="41"/>
        <v>2.4612629938458486E-3</v>
      </c>
      <c r="AY87" s="30">
        <f t="shared" si="42"/>
        <v>2.4612629938458486E-3</v>
      </c>
      <c r="BB87" s="7">
        <f t="shared" si="43"/>
        <v>-5.2701917392596442E-2</v>
      </c>
      <c r="BC87" s="1">
        <f t="shared" si="56"/>
        <v>5.2701917392596442E-2</v>
      </c>
      <c r="BD87" s="28">
        <f t="shared" si="57"/>
        <v>2.7774920968560595E-3</v>
      </c>
      <c r="BE87" s="30">
        <f t="shared" si="44"/>
        <v>2.6684377434116114E-3</v>
      </c>
      <c r="BF87" s="30">
        <f t="shared" si="45"/>
        <v>-2.6684377434116114E-3</v>
      </c>
      <c r="BI87" s="7">
        <f t="shared" si="58"/>
        <v>18.650098969006098</v>
      </c>
      <c r="BJ87" s="1">
        <f t="shared" si="59"/>
        <v>18.650098969006098</v>
      </c>
      <c r="BK87" s="28">
        <f t="shared" si="60"/>
        <v>347.82619155372231</v>
      </c>
      <c r="BL87" s="30">
        <f t="shared" si="46"/>
        <v>0.95015945174729777</v>
      </c>
      <c r="BM87" s="30">
        <f t="shared" si="47"/>
        <v>0.95015945174729777</v>
      </c>
      <c r="BP87" s="7">
        <f t="shared" si="48"/>
        <v>-5.0098969006096894E-2</v>
      </c>
      <c r="BQ87" s="1">
        <f t="shared" si="61"/>
        <v>5.0098969006096894E-2</v>
      </c>
      <c r="BR87" s="28">
        <f t="shared" si="62"/>
        <v>2.509906695473857E-3</v>
      </c>
      <c r="BS87" s="30">
        <f t="shared" si="49"/>
        <v>2.6862575415473396E-3</v>
      </c>
      <c r="BT87" s="30">
        <f t="shared" si="50"/>
        <v>-2.6862575415473396E-3</v>
      </c>
      <c r="BW87" s="7">
        <f t="shared" si="51"/>
        <v>-1.8413000000000235E-2</v>
      </c>
      <c r="BX87" s="1">
        <f t="shared" si="63"/>
        <v>1.8413000000000235E-2</v>
      </c>
      <c r="BY87" s="36">
        <f t="shared" si="64"/>
        <v>3.3903856900000862E-4</v>
      </c>
      <c r="BZ87" s="30">
        <f t="shared" si="52"/>
        <v>8.1657252408408806E-3</v>
      </c>
      <c r="CA87" s="30">
        <f t="shared" si="53"/>
        <v>-8.1657252408408806E-3</v>
      </c>
    </row>
    <row r="88" spans="18:79" x14ac:dyDescent="0.15">
      <c r="R88" s="17">
        <v>4</v>
      </c>
      <c r="S88" s="17">
        <v>3</v>
      </c>
      <c r="T88" s="17">
        <v>11.299999999999999</v>
      </c>
      <c r="U88" s="9">
        <v>18.37</v>
      </c>
      <c r="V88" s="9">
        <v>15.567299999999998</v>
      </c>
      <c r="W88" s="8">
        <v>19.969000000000001</v>
      </c>
      <c r="X88" s="8">
        <v>14.7</v>
      </c>
      <c r="Y88" s="33">
        <v>2.3730000000000002</v>
      </c>
      <c r="AA88" s="1">
        <v>18.3192657774586</v>
      </c>
      <c r="AB88" s="1">
        <v>15.51998413313</v>
      </c>
      <c r="AC88" s="1">
        <v>19.919549898056701</v>
      </c>
      <c r="AD88" s="1">
        <v>14.649990122948999</v>
      </c>
      <c r="AE88" s="33">
        <v>2.3480690000000002</v>
      </c>
      <c r="AU88" s="7">
        <f t="shared" si="40"/>
        <v>5.0734222541400698E-2</v>
      </c>
      <c r="AV88" s="1">
        <f t="shared" si="54"/>
        <v>5.0734222541400698E-2</v>
      </c>
      <c r="AW88" s="28">
        <f t="shared" si="55"/>
        <v>2.5739613368803709E-3</v>
      </c>
      <c r="AX88" s="30">
        <f t="shared" si="41"/>
        <v>2.7694462844590579E-3</v>
      </c>
      <c r="AY88" s="30">
        <f t="shared" si="42"/>
        <v>2.7694462844590579E-3</v>
      </c>
      <c r="BB88" s="7">
        <f t="shared" si="43"/>
        <v>4.7315866869997336E-2</v>
      </c>
      <c r="BC88" s="1">
        <f t="shared" si="56"/>
        <v>4.7315866869997336E-2</v>
      </c>
      <c r="BD88" s="28">
        <f t="shared" si="57"/>
        <v>2.2387912576593114E-3</v>
      </c>
      <c r="BE88" s="30">
        <f t="shared" si="44"/>
        <v>3.048705879086159E-3</v>
      </c>
      <c r="BF88" s="30">
        <f t="shared" si="45"/>
        <v>3.048705879086159E-3</v>
      </c>
      <c r="BI88" s="7">
        <f t="shared" si="58"/>
        <v>14.649990122948999</v>
      </c>
      <c r="BJ88" s="1">
        <f t="shared" si="59"/>
        <v>14.649990122948999</v>
      </c>
      <c r="BK88" s="28">
        <f t="shared" si="60"/>
        <v>214.62221060250323</v>
      </c>
      <c r="BL88" s="30">
        <f t="shared" si="46"/>
        <v>0.7354578892557313</v>
      </c>
      <c r="BM88" s="30">
        <f t="shared" si="47"/>
        <v>0.7354578892557313</v>
      </c>
      <c r="BP88" s="7">
        <f t="shared" si="48"/>
        <v>5.0009877051000018E-2</v>
      </c>
      <c r="BQ88" s="1">
        <f t="shared" si="61"/>
        <v>5.0009877051000018E-2</v>
      </c>
      <c r="BR88" s="28">
        <f t="shared" si="62"/>
        <v>2.5009878026561383E-3</v>
      </c>
      <c r="BS88" s="30">
        <f t="shared" si="49"/>
        <v>3.4136457861947815E-3</v>
      </c>
      <c r="BT88" s="30">
        <f t="shared" si="50"/>
        <v>3.4136457861947815E-3</v>
      </c>
      <c r="BW88" s="7">
        <f t="shared" si="51"/>
        <v>2.4931000000000036E-2</v>
      </c>
      <c r="BX88" s="1">
        <f t="shared" si="63"/>
        <v>2.4931000000000036E-2</v>
      </c>
      <c r="BY88" s="36">
        <f t="shared" si="64"/>
        <v>6.215547610000018E-4</v>
      </c>
      <c r="BZ88" s="30">
        <f t="shared" si="52"/>
        <v>1.0617660724620968E-2</v>
      </c>
      <c r="CA88" s="30">
        <f t="shared" si="53"/>
        <v>1.0617660724620968E-2</v>
      </c>
    </row>
    <row r="89" spans="18:79" x14ac:dyDescent="0.15">
      <c r="R89" s="17">
        <v>4</v>
      </c>
      <c r="S89" s="17">
        <v>4</v>
      </c>
      <c r="T89" s="17">
        <v>12.6</v>
      </c>
      <c r="U89" s="9">
        <v>22.015000000000001</v>
      </c>
      <c r="V89" s="9">
        <v>26.051400000000001</v>
      </c>
      <c r="W89" s="8">
        <v>19.829000000000001</v>
      </c>
      <c r="X89" s="8">
        <v>24.6</v>
      </c>
      <c r="Y89" s="33">
        <v>2.1777000000000002</v>
      </c>
      <c r="AA89" s="1">
        <v>22.070129541130999</v>
      </c>
      <c r="AB89" s="1">
        <v>25.999932937904301</v>
      </c>
      <c r="AC89" s="1">
        <v>20.641738488781801</v>
      </c>
      <c r="AD89" s="1">
        <v>24.549941167342102</v>
      </c>
      <c r="AE89" s="33">
        <v>2.325958</v>
      </c>
      <c r="AU89" s="7">
        <f t="shared" si="40"/>
        <v>-5.512954113099866E-2</v>
      </c>
      <c r="AV89" s="1">
        <f t="shared" si="54"/>
        <v>5.512954113099866E-2</v>
      </c>
      <c r="AW89" s="28">
        <f t="shared" si="55"/>
        <v>3.039266305314473E-3</v>
      </c>
      <c r="AX89" s="30">
        <f t="shared" si="41"/>
        <v>2.4979255798320749E-3</v>
      </c>
      <c r="AY89" s="30">
        <f t="shared" si="42"/>
        <v>-2.4979255798320749E-3</v>
      </c>
      <c r="BB89" s="7">
        <f t="shared" si="43"/>
        <v>5.1467062095699845E-2</v>
      </c>
      <c r="BC89" s="1">
        <f t="shared" si="56"/>
        <v>5.1467062095699845E-2</v>
      </c>
      <c r="BD89" s="28">
        <f t="shared" si="57"/>
        <v>2.6488584807626238E-3</v>
      </c>
      <c r="BE89" s="30">
        <f t="shared" si="44"/>
        <v>1.9795074940623402E-3</v>
      </c>
      <c r="BF89" s="30">
        <f t="shared" si="45"/>
        <v>1.9795074940623402E-3</v>
      </c>
      <c r="BI89" s="7">
        <f t="shared" si="58"/>
        <v>24.549941167342102</v>
      </c>
      <c r="BJ89" s="1">
        <f t="shared" si="59"/>
        <v>24.549941167342102</v>
      </c>
      <c r="BK89" s="28">
        <f t="shared" si="60"/>
        <v>602.69961131995842</v>
      </c>
      <c r="BL89" s="30">
        <f t="shared" si="46"/>
        <v>1.1893349574544942</v>
      </c>
      <c r="BM89" s="30">
        <f t="shared" si="47"/>
        <v>1.1893349574544942</v>
      </c>
      <c r="BP89" s="7">
        <f t="shared" si="48"/>
        <v>5.0058832657899899E-2</v>
      </c>
      <c r="BQ89" s="1">
        <f t="shared" si="61"/>
        <v>5.0058832657899899E-2</v>
      </c>
      <c r="BR89" s="28">
        <f t="shared" si="62"/>
        <v>2.5058867270716253E-3</v>
      </c>
      <c r="BS89" s="30">
        <f t="shared" si="49"/>
        <v>2.0390612065698697E-3</v>
      </c>
      <c r="BT89" s="30">
        <f t="shared" si="50"/>
        <v>2.0390612065698697E-3</v>
      </c>
      <c r="BW89" s="7">
        <f t="shared" si="51"/>
        <v>-0.14825799999999978</v>
      </c>
      <c r="BX89" s="1">
        <f t="shared" si="63"/>
        <v>0.14825799999999978</v>
      </c>
      <c r="BY89" s="36">
        <f t="shared" si="64"/>
        <v>2.1980434563999934E-2</v>
      </c>
      <c r="BZ89" s="30">
        <f t="shared" si="52"/>
        <v>6.374061784434619E-2</v>
      </c>
      <c r="CA89" s="30">
        <f t="shared" si="53"/>
        <v>-6.374061784434619E-2</v>
      </c>
    </row>
    <row r="90" spans="18:79" x14ac:dyDescent="0.15">
      <c r="R90" s="17">
        <v>5</v>
      </c>
      <c r="S90" s="17">
        <v>1</v>
      </c>
      <c r="T90" s="17">
        <v>12.2</v>
      </c>
      <c r="U90" s="9">
        <v>32.668059999999997</v>
      </c>
      <c r="V90" s="9">
        <v>40.136099999999999</v>
      </c>
      <c r="W90" s="8">
        <v>18.702999999999999</v>
      </c>
      <c r="X90" s="8">
        <v>37.9</v>
      </c>
      <c r="Y90" s="33">
        <v>2.1777000000000002</v>
      </c>
      <c r="AA90" s="1">
        <v>31.190818370655499</v>
      </c>
      <c r="AB90" s="1">
        <v>40.005395330485698</v>
      </c>
      <c r="AC90" s="1">
        <v>18.6488245047668</v>
      </c>
      <c r="AD90" s="1">
        <v>37.788996517267996</v>
      </c>
      <c r="AE90" s="33">
        <v>2.3105000000000002</v>
      </c>
      <c r="AU90" s="7">
        <f t="shared" si="40"/>
        <v>1.4772416293444977</v>
      </c>
      <c r="AV90" s="1">
        <f t="shared" si="54"/>
        <v>1.4772416293444977</v>
      </c>
      <c r="AW90" s="28">
        <f t="shared" si="55"/>
        <v>2.1822428314683862</v>
      </c>
      <c r="AX90" s="30">
        <f t="shared" si="41"/>
        <v>4.7361425782091536E-2</v>
      </c>
      <c r="AY90" s="30">
        <f t="shared" si="42"/>
        <v>4.7361425782091536E-2</v>
      </c>
      <c r="BB90" s="7">
        <f t="shared" si="43"/>
        <v>0.13070466951430149</v>
      </c>
      <c r="BC90" s="1">
        <f t="shared" si="56"/>
        <v>0.13070466951430149</v>
      </c>
      <c r="BD90" s="28">
        <f t="shared" si="57"/>
        <v>1.7083710632842773E-2</v>
      </c>
      <c r="BE90" s="30">
        <f t="shared" si="44"/>
        <v>3.2671760504938527E-3</v>
      </c>
      <c r="BF90" s="30">
        <f t="shared" si="45"/>
        <v>3.2671760504938527E-3</v>
      </c>
      <c r="BI90" s="7">
        <f t="shared" si="58"/>
        <v>37.788996517267996</v>
      </c>
      <c r="BJ90" s="1">
        <f t="shared" si="59"/>
        <v>37.788996517267996</v>
      </c>
      <c r="BK90" s="28">
        <f t="shared" si="60"/>
        <v>1428.0082577820929</v>
      </c>
      <c r="BL90" s="30">
        <f t="shared" si="46"/>
        <v>2.0263473715251492</v>
      </c>
      <c r="BM90" s="30">
        <f t="shared" si="47"/>
        <v>2.0263473715251492</v>
      </c>
      <c r="BP90" s="7">
        <f t="shared" si="48"/>
        <v>0.11100348273200211</v>
      </c>
      <c r="BQ90" s="1">
        <f t="shared" si="61"/>
        <v>0.11100348273200211</v>
      </c>
      <c r="BR90" s="28">
        <f t="shared" si="62"/>
        <v>1.2321773178633892E-2</v>
      </c>
      <c r="BS90" s="30">
        <f t="shared" si="49"/>
        <v>2.9374551579129165E-3</v>
      </c>
      <c r="BT90" s="30">
        <f t="shared" si="50"/>
        <v>2.9374551579129165E-3</v>
      </c>
      <c r="BW90" s="7">
        <f t="shared" si="51"/>
        <v>-0.13280000000000003</v>
      </c>
      <c r="BX90" s="1">
        <f t="shared" si="63"/>
        <v>0.13280000000000003</v>
      </c>
      <c r="BY90" s="36">
        <f t="shared" si="64"/>
        <v>1.7635840000000007E-2</v>
      </c>
      <c r="BZ90" s="30">
        <f t="shared" si="52"/>
        <v>5.7476736637091547E-2</v>
      </c>
      <c r="CA90" s="30">
        <f t="shared" si="53"/>
        <v>-5.7476736637091547E-2</v>
      </c>
    </row>
    <row r="91" spans="18:79" x14ac:dyDescent="0.15">
      <c r="R91" s="17">
        <v>5</v>
      </c>
      <c r="S91" s="17">
        <v>2</v>
      </c>
      <c r="T91" s="17">
        <v>12.1</v>
      </c>
      <c r="U91" s="9">
        <v>17.875</v>
      </c>
      <c r="V91" s="9">
        <v>17.5794</v>
      </c>
      <c r="W91" s="8">
        <v>18.827999999999999</v>
      </c>
      <c r="X91" s="8">
        <v>16.600000000000001</v>
      </c>
      <c r="Y91" s="33">
        <v>2.4066000000000001</v>
      </c>
      <c r="AA91" s="1">
        <v>17.930852337374802</v>
      </c>
      <c r="AB91" s="1">
        <v>17.630431774037199</v>
      </c>
      <c r="AC91" s="1">
        <v>18.8802316138467</v>
      </c>
      <c r="AD91" s="1">
        <v>16.6504080286782</v>
      </c>
      <c r="AE91" s="33">
        <v>2.3789859999999998</v>
      </c>
      <c r="AU91" s="7">
        <f t="shared" si="40"/>
        <v>-5.5852337374801664E-2</v>
      </c>
      <c r="AV91" s="1">
        <f t="shared" si="54"/>
        <v>5.5852337374801664E-2</v>
      </c>
      <c r="AW91" s="28">
        <f t="shared" si="55"/>
        <v>3.1194835902286669E-3</v>
      </c>
      <c r="AX91" s="30">
        <f t="shared" si="41"/>
        <v>3.1148735332778288E-3</v>
      </c>
      <c r="AY91" s="30">
        <f t="shared" si="42"/>
        <v>-3.1148735332778288E-3</v>
      </c>
      <c r="BB91" s="7">
        <f t="shared" si="43"/>
        <v>-5.1031774037198829E-2</v>
      </c>
      <c r="BC91" s="1">
        <f t="shared" si="56"/>
        <v>5.1031774037198829E-2</v>
      </c>
      <c r="BD91" s="28">
        <f t="shared" si="57"/>
        <v>2.6042419613837207E-3</v>
      </c>
      <c r="BE91" s="30">
        <f t="shared" si="44"/>
        <v>2.8945277512913144E-3</v>
      </c>
      <c r="BF91" s="30">
        <f t="shared" si="45"/>
        <v>-2.8945277512913144E-3</v>
      </c>
      <c r="BI91" s="7">
        <f t="shared" si="58"/>
        <v>16.6504080286782</v>
      </c>
      <c r="BJ91" s="1">
        <f t="shared" si="59"/>
        <v>16.6504080286782</v>
      </c>
      <c r="BK91" s="28">
        <f t="shared" si="60"/>
        <v>277.23608752147146</v>
      </c>
      <c r="BL91" s="30">
        <f t="shared" si="46"/>
        <v>0.88189638608388921</v>
      </c>
      <c r="BM91" s="30">
        <f t="shared" si="47"/>
        <v>0.88189638608388921</v>
      </c>
      <c r="BP91" s="7">
        <f t="shared" si="48"/>
        <v>-5.0408028678198491E-2</v>
      </c>
      <c r="BQ91" s="1">
        <f t="shared" si="61"/>
        <v>5.0408028678198491E-2</v>
      </c>
      <c r="BR91" s="28">
        <f t="shared" si="62"/>
        <v>2.5409693552220815E-3</v>
      </c>
      <c r="BS91" s="30">
        <f t="shared" si="49"/>
        <v>3.0274350389117854E-3</v>
      </c>
      <c r="BT91" s="30">
        <f t="shared" si="50"/>
        <v>-3.0274350389117854E-3</v>
      </c>
      <c r="BW91" s="7">
        <f t="shared" si="51"/>
        <v>2.7614000000000249E-2</v>
      </c>
      <c r="BX91" s="1">
        <f t="shared" si="63"/>
        <v>2.7614000000000249E-2</v>
      </c>
      <c r="BY91" s="36">
        <f t="shared" si="64"/>
        <v>7.6253299600001381E-4</v>
      </c>
      <c r="BZ91" s="30">
        <f t="shared" si="52"/>
        <v>1.1607466374329337E-2</v>
      </c>
      <c r="CA91" s="30">
        <f t="shared" si="53"/>
        <v>1.1607466374329337E-2</v>
      </c>
    </row>
    <row r="92" spans="18:79" x14ac:dyDescent="0.15">
      <c r="R92" s="17">
        <v>5</v>
      </c>
      <c r="S92" s="17">
        <v>3</v>
      </c>
      <c r="T92" s="17">
        <v>9.1999999999999993</v>
      </c>
      <c r="U92" s="9">
        <v>21.669999999999998</v>
      </c>
      <c r="V92" s="9">
        <v>21.8154</v>
      </c>
      <c r="W92" s="8">
        <v>18.9435</v>
      </c>
      <c r="X92" s="8">
        <v>20.6</v>
      </c>
      <c r="Y92" s="33">
        <v>2.1945000000000001</v>
      </c>
      <c r="AA92" s="1">
        <v>21.619447695157401</v>
      </c>
      <c r="AB92" s="1">
        <v>21.769951080079199</v>
      </c>
      <c r="AC92" s="1">
        <v>18.8894012631912</v>
      </c>
      <c r="AD92" s="1">
        <v>20.549961268672501</v>
      </c>
      <c r="AE92" s="33">
        <v>2.3573520000000001</v>
      </c>
      <c r="AU92" s="7">
        <f t="shared" si="40"/>
        <v>5.0552304842597096E-2</v>
      </c>
      <c r="AV92" s="1">
        <f t="shared" si="54"/>
        <v>5.0552304842597096E-2</v>
      </c>
      <c r="AW92" s="28">
        <f t="shared" si="55"/>
        <v>2.555535524898866E-3</v>
      </c>
      <c r="AX92" s="30">
        <f t="shared" si="41"/>
        <v>2.3382791991453343E-3</v>
      </c>
      <c r="AY92" s="30">
        <f t="shared" si="42"/>
        <v>2.3382791991453343E-3</v>
      </c>
      <c r="BB92" s="7">
        <f t="shared" si="43"/>
        <v>4.5448919920801245E-2</v>
      </c>
      <c r="BC92" s="1">
        <f t="shared" si="56"/>
        <v>4.5448919920801245E-2</v>
      </c>
      <c r="BD92" s="28">
        <f t="shared" si="57"/>
        <v>2.0656043219674041E-3</v>
      </c>
      <c r="BE92" s="30">
        <f t="shared" si="44"/>
        <v>2.0876904938196997E-3</v>
      </c>
      <c r="BF92" s="30">
        <f t="shared" si="45"/>
        <v>2.0876904938196997E-3</v>
      </c>
      <c r="BI92" s="7">
        <f t="shared" si="58"/>
        <v>20.549961268672501</v>
      </c>
      <c r="BJ92" s="1">
        <f t="shared" si="59"/>
        <v>20.549961268672501</v>
      </c>
      <c r="BK92" s="28">
        <f t="shared" si="60"/>
        <v>422.30090814393992</v>
      </c>
      <c r="BL92" s="30">
        <f t="shared" si="46"/>
        <v>1.0879096156804688</v>
      </c>
      <c r="BM92" s="30">
        <f t="shared" si="47"/>
        <v>1.0879096156804688</v>
      </c>
      <c r="BP92" s="7">
        <f t="shared" si="48"/>
        <v>5.0038731327500585E-2</v>
      </c>
      <c r="BQ92" s="1">
        <f t="shared" si="61"/>
        <v>5.0038731327500585E-2</v>
      </c>
      <c r="BR92" s="28">
        <f t="shared" si="62"/>
        <v>2.5038746328657885E-3</v>
      </c>
      <c r="BS92" s="30">
        <f t="shared" si="49"/>
        <v>2.4349793497558752E-3</v>
      </c>
      <c r="BT92" s="30">
        <f t="shared" si="50"/>
        <v>2.4349793497558752E-3</v>
      </c>
      <c r="BW92" s="7">
        <f t="shared" si="51"/>
        <v>-0.162852</v>
      </c>
      <c r="BX92" s="1">
        <f t="shared" si="63"/>
        <v>0.162852</v>
      </c>
      <c r="BY92" s="36">
        <f t="shared" si="64"/>
        <v>2.6520773903999997E-2</v>
      </c>
      <c r="BZ92" s="30">
        <f t="shared" si="52"/>
        <v>6.908259776223491E-2</v>
      </c>
      <c r="CA92" s="30">
        <f t="shared" si="53"/>
        <v>-6.908259776223491E-2</v>
      </c>
    </row>
    <row r="93" spans="18:79" x14ac:dyDescent="0.15">
      <c r="R93" s="17">
        <v>5</v>
      </c>
      <c r="S93" s="17">
        <v>4</v>
      </c>
      <c r="T93" s="17">
        <v>10.199999999999999</v>
      </c>
      <c r="U93" s="9">
        <v>18.541840000000001</v>
      </c>
      <c r="V93" s="9">
        <v>16.520399999999999</v>
      </c>
      <c r="W93" s="8">
        <v>18.905000000000001</v>
      </c>
      <c r="X93" s="8">
        <v>15.6</v>
      </c>
      <c r="Y93" s="33">
        <v>1.6926000000000001</v>
      </c>
      <c r="AA93" s="1">
        <v>18.590045475417099</v>
      </c>
      <c r="AB93" s="1">
        <v>16.469754586525301</v>
      </c>
      <c r="AC93" s="1">
        <v>18.881351987406202</v>
      </c>
      <c r="AD93" s="1">
        <v>15.5497683646238</v>
      </c>
      <c r="AE93" s="33">
        <v>2.05233</v>
      </c>
      <c r="AU93" s="7">
        <f t="shared" si="40"/>
        <v>-4.8205475417098853E-2</v>
      </c>
      <c r="AV93" s="1">
        <f t="shared" si="54"/>
        <v>4.8205475417098853E-2</v>
      </c>
      <c r="AW93" s="28">
        <f t="shared" si="55"/>
        <v>2.323767860188522E-3</v>
      </c>
      <c r="AX93" s="30">
        <f t="shared" si="41"/>
        <v>2.5930800159065927E-3</v>
      </c>
      <c r="AY93" s="30">
        <f t="shared" si="42"/>
        <v>-2.5930800159065927E-3</v>
      </c>
      <c r="BB93" s="7">
        <f t="shared" si="43"/>
        <v>5.064541347469742E-2</v>
      </c>
      <c r="BC93" s="1">
        <f t="shared" si="56"/>
        <v>5.064541347469742E-2</v>
      </c>
      <c r="BD93" s="28">
        <f t="shared" si="57"/>
        <v>2.5649579060230631E-3</v>
      </c>
      <c r="BE93" s="30">
        <f t="shared" si="44"/>
        <v>3.0750557458902798E-3</v>
      </c>
      <c r="BF93" s="30">
        <f t="shared" si="45"/>
        <v>3.0750557458902798E-3</v>
      </c>
      <c r="BI93" s="7">
        <f t="shared" si="58"/>
        <v>15.5497683646238</v>
      </c>
      <c r="BJ93" s="1">
        <f t="shared" si="59"/>
        <v>15.5497683646238</v>
      </c>
      <c r="BK93" s="28">
        <f t="shared" si="60"/>
        <v>241.79529619345513</v>
      </c>
      <c r="BL93" s="30">
        <f t="shared" si="46"/>
        <v>0.82355163840997414</v>
      </c>
      <c r="BM93" s="30">
        <f t="shared" si="47"/>
        <v>0.82355163840997414</v>
      </c>
      <c r="BP93" s="7">
        <f t="shared" si="48"/>
        <v>5.023163537619979E-2</v>
      </c>
      <c r="BQ93" s="1">
        <f t="shared" si="61"/>
        <v>5.023163537619979E-2</v>
      </c>
      <c r="BR93" s="28">
        <f t="shared" si="62"/>
        <v>2.5232171925674862E-3</v>
      </c>
      <c r="BS93" s="30">
        <f t="shared" si="49"/>
        <v>3.2303783695246742E-3</v>
      </c>
      <c r="BT93" s="30">
        <f t="shared" si="50"/>
        <v>3.2303783695246742E-3</v>
      </c>
      <c r="BW93" s="7">
        <f t="shared" si="51"/>
        <v>-0.35972999999999988</v>
      </c>
      <c r="BX93" s="1">
        <f t="shared" si="63"/>
        <v>0.35972999999999988</v>
      </c>
      <c r="BY93" s="36">
        <f t="shared" si="64"/>
        <v>0.12940567289999991</v>
      </c>
      <c r="BZ93" s="30">
        <f t="shared" si="52"/>
        <v>0.1752788294280159</v>
      </c>
      <c r="CA93" s="30">
        <f t="shared" si="53"/>
        <v>-0.1752788294280159</v>
      </c>
    </row>
    <row r="94" spans="18:79" x14ac:dyDescent="0.15">
      <c r="R94" s="17">
        <v>6</v>
      </c>
      <c r="S94" s="17">
        <v>1</v>
      </c>
      <c r="T94" s="17">
        <v>9.2999999999999989</v>
      </c>
      <c r="U94" s="9">
        <v>18.601419999999997</v>
      </c>
      <c r="V94" s="9">
        <v>16.202699999999997</v>
      </c>
      <c r="W94" s="8">
        <v>20.225999999999999</v>
      </c>
      <c r="X94" s="8">
        <v>15.299999999999999</v>
      </c>
      <c r="Y94" s="33">
        <v>1.7324999999999999</v>
      </c>
      <c r="AA94" s="1">
        <v>18.549977546114398</v>
      </c>
      <c r="AB94" s="1">
        <v>16.149980327178</v>
      </c>
      <c r="AC94" s="1">
        <v>20.2801129384811</v>
      </c>
      <c r="AD94" s="1">
        <v>15.249981362212599</v>
      </c>
      <c r="AE94" s="33">
        <v>2.0175489999999998</v>
      </c>
      <c r="AU94" s="7">
        <f t="shared" si="40"/>
        <v>5.1442453885599093E-2</v>
      </c>
      <c r="AV94" s="1">
        <f t="shared" si="54"/>
        <v>5.1442453885599093E-2</v>
      </c>
      <c r="AW94" s="28">
        <f t="shared" si="55"/>
        <v>2.6463260617719891E-3</v>
      </c>
      <c r="AX94" s="30">
        <f t="shared" si="41"/>
        <v>2.7731814638435816E-3</v>
      </c>
      <c r="AY94" s="30">
        <f t="shared" si="42"/>
        <v>2.7731814638435816E-3</v>
      </c>
      <c r="BB94" s="7">
        <f t="shared" si="43"/>
        <v>5.2719672821996966E-2</v>
      </c>
      <c r="BC94" s="1">
        <f t="shared" si="56"/>
        <v>5.2719672821996966E-2</v>
      </c>
      <c r="BD94" s="28">
        <f t="shared" si="57"/>
        <v>2.7793639024584057E-3</v>
      </c>
      <c r="BE94" s="30">
        <f t="shared" si="44"/>
        <v>3.2643800025736035E-3</v>
      </c>
      <c r="BF94" s="30">
        <f t="shared" si="45"/>
        <v>3.2643800025736035E-3</v>
      </c>
      <c r="BI94" s="7">
        <f t="shared" si="58"/>
        <v>15.249981362212599</v>
      </c>
      <c r="BJ94" s="1">
        <f t="shared" si="59"/>
        <v>15.249981362212599</v>
      </c>
      <c r="BK94" s="28">
        <f t="shared" si="60"/>
        <v>232.56193154783165</v>
      </c>
      <c r="BL94" s="30">
        <f t="shared" si="46"/>
        <v>0.75196727989004797</v>
      </c>
      <c r="BM94" s="30">
        <f t="shared" si="47"/>
        <v>0.75196727989004797</v>
      </c>
      <c r="BP94" s="7">
        <f t="shared" si="48"/>
        <v>5.0018637787399456E-2</v>
      </c>
      <c r="BQ94" s="1">
        <f t="shared" si="61"/>
        <v>5.0018637787399456E-2</v>
      </c>
      <c r="BR94" s="28">
        <f t="shared" si="62"/>
        <v>2.5018641261070648E-3</v>
      </c>
      <c r="BS94" s="30">
        <f t="shared" si="49"/>
        <v>3.2799146831312795E-3</v>
      </c>
      <c r="BT94" s="30">
        <f t="shared" si="50"/>
        <v>3.2799146831312795E-3</v>
      </c>
      <c r="BW94" s="7">
        <f t="shared" si="51"/>
        <v>-0.28504899999999989</v>
      </c>
      <c r="BX94" s="1">
        <f t="shared" si="63"/>
        <v>0.28504899999999989</v>
      </c>
      <c r="BY94" s="36">
        <f t="shared" si="64"/>
        <v>8.1252932400999942E-2</v>
      </c>
      <c r="BZ94" s="30">
        <f t="shared" si="52"/>
        <v>0.14128479655264875</v>
      </c>
      <c r="CA94" s="30">
        <f t="shared" si="53"/>
        <v>-0.14128479655264875</v>
      </c>
    </row>
    <row r="95" spans="18:79" x14ac:dyDescent="0.15">
      <c r="R95" s="17">
        <v>6</v>
      </c>
      <c r="S95" s="17">
        <v>2</v>
      </c>
      <c r="T95" s="17">
        <v>11.299999999999999</v>
      </c>
      <c r="U95" s="9">
        <v>18.32</v>
      </c>
      <c r="V95" s="9">
        <v>17.5794</v>
      </c>
      <c r="W95" s="8">
        <v>20.21</v>
      </c>
      <c r="X95" s="8">
        <v>16.600000000000001</v>
      </c>
      <c r="Y95" s="33">
        <v>1.6926000000000001</v>
      </c>
      <c r="AA95" s="1">
        <v>18.269758568891898</v>
      </c>
      <c r="AB95" s="1">
        <v>17.529627968634401</v>
      </c>
      <c r="AC95" s="1">
        <v>20.2285094214865</v>
      </c>
      <c r="AD95" s="1">
        <v>16.549652692971399</v>
      </c>
      <c r="AE95" s="33">
        <v>2.0948410000000002</v>
      </c>
      <c r="AU95" s="7">
        <f t="shared" si="40"/>
        <v>5.0241431108101864E-2</v>
      </c>
      <c r="AV95" s="1">
        <f t="shared" si="54"/>
        <v>5.0241431108101864E-2</v>
      </c>
      <c r="AW95" s="28">
        <f t="shared" si="55"/>
        <v>2.5242013997901457E-3</v>
      </c>
      <c r="AX95" s="30">
        <f t="shared" si="41"/>
        <v>2.7499778346085236E-3</v>
      </c>
      <c r="AY95" s="30">
        <f t="shared" si="42"/>
        <v>2.7499778346085236E-3</v>
      </c>
      <c r="BB95" s="7">
        <f t="shared" si="43"/>
        <v>4.9772031365598934E-2</v>
      </c>
      <c r="BC95" s="1">
        <f t="shared" si="56"/>
        <v>4.9772031365598934E-2</v>
      </c>
      <c r="BD95" s="28">
        <f t="shared" si="57"/>
        <v>2.477255106258164E-3</v>
      </c>
      <c r="BE95" s="30">
        <f t="shared" si="44"/>
        <v>2.8393090517754038E-3</v>
      </c>
      <c r="BF95" s="30">
        <f t="shared" si="45"/>
        <v>2.8393090517754038E-3</v>
      </c>
      <c r="BI95" s="7">
        <f t="shared" si="58"/>
        <v>16.549652692971399</v>
      </c>
      <c r="BJ95" s="1">
        <f t="shared" si="59"/>
        <v>16.549652692971399</v>
      </c>
      <c r="BK95" s="28">
        <f t="shared" si="60"/>
        <v>273.89100425797551</v>
      </c>
      <c r="BL95" s="30">
        <f t="shared" si="46"/>
        <v>0.81813505622873728</v>
      </c>
      <c r="BM95" s="30">
        <f t="shared" si="47"/>
        <v>0.81813505622873728</v>
      </c>
      <c r="BP95" s="7">
        <f t="shared" si="48"/>
        <v>5.0347307028602017E-2</v>
      </c>
      <c r="BQ95" s="1">
        <f t="shared" si="61"/>
        <v>5.0347307028602017E-2</v>
      </c>
      <c r="BR95" s="28">
        <f t="shared" si="62"/>
        <v>2.5348513250323182E-3</v>
      </c>
      <c r="BS95" s="30">
        <f t="shared" si="49"/>
        <v>3.042197196681016E-3</v>
      </c>
      <c r="BT95" s="30">
        <f t="shared" si="50"/>
        <v>3.042197196681016E-3</v>
      </c>
      <c r="BW95" s="7">
        <f t="shared" si="51"/>
        <v>-0.40224100000000007</v>
      </c>
      <c r="BX95" s="1">
        <f t="shared" si="63"/>
        <v>0.40224100000000007</v>
      </c>
      <c r="BY95" s="36">
        <f t="shared" si="64"/>
        <v>0.16179782208100005</v>
      </c>
      <c r="BZ95" s="30">
        <f t="shared" si="52"/>
        <v>0.19201505030692068</v>
      </c>
      <c r="CA95" s="30">
        <f t="shared" si="53"/>
        <v>-0.19201505030692068</v>
      </c>
    </row>
    <row r="96" spans="18:79" x14ac:dyDescent="0.15">
      <c r="R96" s="17">
        <v>6</v>
      </c>
      <c r="S96" s="17">
        <v>3</v>
      </c>
      <c r="T96" s="17">
        <v>10.199999999999999</v>
      </c>
      <c r="U96" s="9">
        <v>15.484999999999999</v>
      </c>
      <c r="V96" s="9">
        <v>12.496199999999998</v>
      </c>
      <c r="W96" s="8">
        <v>20.256999999999998</v>
      </c>
      <c r="X96" s="8">
        <v>11.799999999999999</v>
      </c>
      <c r="Y96" s="33">
        <v>1.8857999999999999</v>
      </c>
      <c r="AA96" s="1">
        <v>15.540122464434001</v>
      </c>
      <c r="AB96" s="1">
        <v>12.5501670726577</v>
      </c>
      <c r="AC96" s="1">
        <v>20.3102964478248</v>
      </c>
      <c r="AD96" s="1">
        <v>11.8501569562267</v>
      </c>
      <c r="AE96" s="33">
        <v>2.1246809999999998</v>
      </c>
      <c r="AU96" s="7">
        <f t="shared" si="40"/>
        <v>-5.5122464434001373E-2</v>
      </c>
      <c r="AV96" s="1">
        <f t="shared" si="54"/>
        <v>5.5122464434001373E-2</v>
      </c>
      <c r="AW96" s="28">
        <f t="shared" si="55"/>
        <v>3.0384860852777462E-3</v>
      </c>
      <c r="AX96" s="30">
        <f t="shared" si="41"/>
        <v>3.5471061801577012E-3</v>
      </c>
      <c r="AY96" s="30">
        <f t="shared" si="42"/>
        <v>-3.5471061801577012E-3</v>
      </c>
      <c r="BB96" s="7">
        <f t="shared" si="43"/>
        <v>-5.3967072657702175E-2</v>
      </c>
      <c r="BC96" s="1">
        <f t="shared" si="56"/>
        <v>5.3967072657702175E-2</v>
      </c>
      <c r="BD96" s="28">
        <f t="shared" si="57"/>
        <v>2.9124449312417059E-3</v>
      </c>
      <c r="BE96" s="30">
        <f t="shared" si="44"/>
        <v>4.3001079065534522E-3</v>
      </c>
      <c r="BF96" s="30">
        <f t="shared" si="45"/>
        <v>-4.3001079065534522E-3</v>
      </c>
      <c r="BI96" s="7">
        <f t="shared" si="58"/>
        <v>11.8501569562267</v>
      </c>
      <c r="BJ96" s="1">
        <f t="shared" si="59"/>
        <v>11.8501569562267</v>
      </c>
      <c r="BK96" s="28">
        <f t="shared" si="60"/>
        <v>140.42621988720805</v>
      </c>
      <c r="BL96" s="30">
        <f t="shared" si="46"/>
        <v>0.58345563722659655</v>
      </c>
      <c r="BM96" s="30">
        <f t="shared" si="47"/>
        <v>0.58345563722659655</v>
      </c>
      <c r="BP96" s="7">
        <f t="shared" si="48"/>
        <v>-5.01569562267008E-2</v>
      </c>
      <c r="BQ96" s="1">
        <f t="shared" si="61"/>
        <v>5.01569562267008E-2</v>
      </c>
      <c r="BR96" s="28">
        <f t="shared" si="62"/>
        <v>2.51572025792718E-3</v>
      </c>
      <c r="BS96" s="30">
        <f t="shared" si="49"/>
        <v>4.2325984720688178E-3</v>
      </c>
      <c r="BT96" s="30">
        <f t="shared" si="50"/>
        <v>-4.2325984720688178E-3</v>
      </c>
      <c r="BW96" s="7">
        <f t="shared" si="51"/>
        <v>-0.2388809999999999</v>
      </c>
      <c r="BX96" s="1">
        <f t="shared" si="63"/>
        <v>0.2388809999999999</v>
      </c>
      <c r="BY96" s="36">
        <f t="shared" si="64"/>
        <v>5.7064132160999953E-2</v>
      </c>
      <c r="BZ96" s="30">
        <f t="shared" si="52"/>
        <v>0.11243146618245277</v>
      </c>
      <c r="CA96" s="30">
        <f t="shared" si="53"/>
        <v>-0.11243146618245277</v>
      </c>
    </row>
    <row r="97" spans="18:79" x14ac:dyDescent="0.15">
      <c r="R97" s="17">
        <v>6</v>
      </c>
      <c r="S97" s="17">
        <v>4</v>
      </c>
      <c r="T97" s="17">
        <v>11.299999999999999</v>
      </c>
      <c r="U97" s="9">
        <v>18.736420000000003</v>
      </c>
      <c r="V97" s="9">
        <v>16.202699999999997</v>
      </c>
      <c r="W97" s="8">
        <v>20.224</v>
      </c>
      <c r="X97" s="8">
        <v>15.299999999999999</v>
      </c>
      <c r="Y97" s="33">
        <v>1.6926000000000001</v>
      </c>
      <c r="AA97" s="1">
        <v>18.689971192958101</v>
      </c>
      <c r="AB97" s="1">
        <v>16.250054997629899</v>
      </c>
      <c r="AC97" s="1">
        <v>20.270407393470599</v>
      </c>
      <c r="AD97" s="1">
        <v>15.3500545624842</v>
      </c>
      <c r="AE97" s="33">
        <v>2.0948410000000002</v>
      </c>
      <c r="AU97" s="7">
        <f t="shared" si="40"/>
        <v>4.6448807041901574E-2</v>
      </c>
      <c r="AV97" s="1">
        <f t="shared" si="54"/>
        <v>4.6448807041901574E-2</v>
      </c>
      <c r="AW97" s="28">
        <f t="shared" si="55"/>
        <v>2.1574916756158052E-3</v>
      </c>
      <c r="AX97" s="30">
        <f t="shared" si="41"/>
        <v>2.4852262511459774E-3</v>
      </c>
      <c r="AY97" s="30">
        <f t="shared" si="42"/>
        <v>2.4852262511459774E-3</v>
      </c>
      <c r="BB97" s="7">
        <f t="shared" si="43"/>
        <v>-4.7354997629902584E-2</v>
      </c>
      <c r="BC97" s="1">
        <f t="shared" si="56"/>
        <v>4.7354997629902584E-2</v>
      </c>
      <c r="BD97" s="28">
        <f t="shared" si="57"/>
        <v>2.2424958005280793E-3</v>
      </c>
      <c r="BE97" s="30">
        <f t="shared" si="44"/>
        <v>2.9141438374706671E-3</v>
      </c>
      <c r="BF97" s="30">
        <f t="shared" si="45"/>
        <v>-2.9141438374706671E-3</v>
      </c>
      <c r="BI97" s="7">
        <f t="shared" si="58"/>
        <v>15.3500545624842</v>
      </c>
      <c r="BJ97" s="1">
        <f t="shared" si="59"/>
        <v>15.3500545624842</v>
      </c>
      <c r="BK97" s="28">
        <f t="shared" si="60"/>
        <v>235.62417507124201</v>
      </c>
      <c r="BL97" s="30">
        <f t="shared" si="46"/>
        <v>0.75726423571677604</v>
      </c>
      <c r="BM97" s="30">
        <f t="shared" si="47"/>
        <v>0.75726423571677604</v>
      </c>
      <c r="BP97" s="7">
        <f t="shared" si="48"/>
        <v>-5.0054562484200815E-2</v>
      </c>
      <c r="BQ97" s="1">
        <f t="shared" si="61"/>
        <v>5.0054562484200815E-2</v>
      </c>
      <c r="BR97" s="28">
        <f t="shared" si="62"/>
        <v>2.5054592254847635E-3</v>
      </c>
      <c r="BS97" s="30">
        <f t="shared" si="49"/>
        <v>3.2608719584968143E-3</v>
      </c>
      <c r="BT97" s="30">
        <f t="shared" si="50"/>
        <v>-3.2608719584968143E-3</v>
      </c>
      <c r="BW97" s="7">
        <f t="shared" si="51"/>
        <v>-0.40224100000000007</v>
      </c>
      <c r="BX97" s="1">
        <f t="shared" si="63"/>
        <v>0.40224100000000007</v>
      </c>
      <c r="BY97" s="36">
        <f t="shared" si="64"/>
        <v>0.16179782208100005</v>
      </c>
      <c r="BZ97" s="30">
        <f t="shared" si="52"/>
        <v>0.19201505030692068</v>
      </c>
      <c r="CA97" s="30">
        <f t="shared" si="53"/>
        <v>-0.19201505030692068</v>
      </c>
    </row>
    <row r="98" spans="18:79" x14ac:dyDescent="0.15">
      <c r="R98" s="17">
        <v>1</v>
      </c>
      <c r="S98" s="17">
        <v>1</v>
      </c>
      <c r="T98" s="17">
        <v>6.3</v>
      </c>
      <c r="U98" s="9">
        <v>21.22</v>
      </c>
      <c r="V98" s="9">
        <v>20.777580000000004</v>
      </c>
      <c r="W98" s="8">
        <v>20.260000000000002</v>
      </c>
      <c r="X98" s="8">
        <v>19.620000000000005</v>
      </c>
      <c r="Y98" s="33">
        <v>2.3772000000000002</v>
      </c>
      <c r="AA98" s="1">
        <v>21.271895611987802</v>
      </c>
      <c r="AB98" s="1">
        <v>20.831870664711801</v>
      </c>
      <c r="AC98" s="1">
        <v>20.311453996987598</v>
      </c>
      <c r="AD98" s="1">
        <v>19.671868887068001</v>
      </c>
      <c r="AE98" s="33">
        <v>2.0788700000000002</v>
      </c>
      <c r="AU98" s="7">
        <f t="shared" ref="AU98:AU129" si="65">U98-AA98</f>
        <v>-5.1895611987802681E-2</v>
      </c>
      <c r="AV98" s="1">
        <f t="shared" si="54"/>
        <v>5.1895611987802681E-2</v>
      </c>
      <c r="AW98" s="28">
        <f t="shared" si="55"/>
        <v>2.6931545435885692E-3</v>
      </c>
      <c r="AX98" s="30">
        <f t="shared" ref="AX98:AX129" si="66">AV98/AA98</f>
        <v>2.4396326935036692E-3</v>
      </c>
      <c r="AY98" s="30">
        <f t="shared" ref="AY98:AY129" si="67">AU98/AA98</f>
        <v>-2.4396326935036692E-3</v>
      </c>
      <c r="BB98" s="7">
        <f t="shared" ref="BB98:BB129" si="68">V98-AB98</f>
        <v>-5.4290664711796666E-2</v>
      </c>
      <c r="BC98" s="1">
        <f t="shared" si="56"/>
        <v>5.4290664711796666E-2</v>
      </c>
      <c r="BD98" s="28">
        <f t="shared" si="57"/>
        <v>2.9474762748487237E-3</v>
      </c>
      <c r="BE98" s="30">
        <f t="shared" ref="BE98:BE129" si="69">BC98/AB98</f>
        <v>2.6061348779282925E-3</v>
      </c>
      <c r="BF98" s="30">
        <f t="shared" ref="BF98:BF129" si="70">BB98/AB98</f>
        <v>-2.6061348779282925E-3</v>
      </c>
      <c r="BI98" s="7">
        <f t="shared" si="58"/>
        <v>19.671868887068001</v>
      </c>
      <c r="BJ98" s="1">
        <f t="shared" si="59"/>
        <v>19.671868887068001</v>
      </c>
      <c r="BK98" s="28">
        <f t="shared" si="60"/>
        <v>386.98242550999402</v>
      </c>
      <c r="BL98" s="30">
        <f t="shared" ref="BL98:BL129" si="71">BJ98/AC98</f>
        <v>0.9685111115130185</v>
      </c>
      <c r="BM98" s="30">
        <f t="shared" ref="BM98:BM129" si="72">BI98/AC98</f>
        <v>0.9685111115130185</v>
      </c>
      <c r="BP98" s="7">
        <f t="shared" ref="BP98:BP129" si="73">X98-AD98</f>
        <v>-5.1868887067996639E-2</v>
      </c>
      <c r="BQ98" s="1">
        <f t="shared" si="61"/>
        <v>5.1868887067996639E-2</v>
      </c>
      <c r="BR98" s="28">
        <f t="shared" si="62"/>
        <v>2.690381445672589E-3</v>
      </c>
      <c r="BS98" s="30">
        <f t="shared" ref="BS98:BS129" si="74">BQ98/AD98</f>
        <v>2.6367035773654677E-3</v>
      </c>
      <c r="BT98" s="30">
        <f t="shared" ref="BT98:BT129" si="75">BP98/AD98</f>
        <v>-2.6367035773654677E-3</v>
      </c>
      <c r="BW98" s="7">
        <f t="shared" ref="BW98:BW129" si="76">Y98-AE98</f>
        <v>0.29832999999999998</v>
      </c>
      <c r="BX98" s="1">
        <f t="shared" si="63"/>
        <v>0.29832999999999998</v>
      </c>
      <c r="BY98" s="36">
        <f t="shared" si="64"/>
        <v>8.9000788899999989E-2</v>
      </c>
      <c r="BZ98" s="30">
        <f t="shared" ref="BZ98:BZ129" si="77">BX98/AE98</f>
        <v>0.14350584692645521</v>
      </c>
      <c r="CA98" s="30">
        <f t="shared" ref="CA98:CA129" si="78">BW98/AE98</f>
        <v>0.14350584692645521</v>
      </c>
    </row>
    <row r="99" spans="18:79" x14ac:dyDescent="0.15">
      <c r="R99" s="17">
        <v>1</v>
      </c>
      <c r="S99" s="17">
        <v>2</v>
      </c>
      <c r="T99" s="17">
        <v>7.2</v>
      </c>
      <c r="U99" s="9">
        <v>20.145</v>
      </c>
      <c r="V99" s="9">
        <v>21.59301</v>
      </c>
      <c r="W99" s="8">
        <v>15.96</v>
      </c>
      <c r="X99" s="8">
        <v>20.39</v>
      </c>
      <c r="Y99" s="33">
        <v>2.1777000000000002</v>
      </c>
      <c r="AA99" s="1">
        <v>20.099925259281498</v>
      </c>
      <c r="AB99" s="1">
        <v>21.539969949826901</v>
      </c>
      <c r="AC99" s="1">
        <v>16.0101411772022</v>
      </c>
      <c r="AD99" s="1">
        <v>20.339971982216198</v>
      </c>
      <c r="AE99" s="33">
        <v>2.1172689999999998</v>
      </c>
      <c r="AU99" s="7">
        <f t="shared" si="65"/>
        <v>4.5074740718501261E-2</v>
      </c>
      <c r="AV99" s="1">
        <f t="shared" si="54"/>
        <v>4.5074740718501261E-2</v>
      </c>
      <c r="AW99" s="28">
        <f t="shared" si="55"/>
        <v>2.0317322508401157E-3</v>
      </c>
      <c r="AX99" s="30">
        <f t="shared" si="66"/>
        <v>2.2425327525875849E-3</v>
      </c>
      <c r="AY99" s="30">
        <f t="shared" si="67"/>
        <v>2.2425327525875849E-3</v>
      </c>
      <c r="BB99" s="7">
        <f t="shared" si="68"/>
        <v>5.3040050173098763E-2</v>
      </c>
      <c r="BC99" s="1">
        <f t="shared" si="56"/>
        <v>5.3040050173098763E-2</v>
      </c>
      <c r="BD99" s="28">
        <f t="shared" si="57"/>
        <v>2.813246922364834E-3</v>
      </c>
      <c r="BE99" s="30">
        <f t="shared" si="69"/>
        <v>2.4624013077383612E-3</v>
      </c>
      <c r="BF99" s="30">
        <f t="shared" si="70"/>
        <v>2.4624013077383612E-3</v>
      </c>
      <c r="BI99" s="7">
        <f t="shared" ref="BI99:BI130" si="79">AD99-AJ99</f>
        <v>20.339971982216198</v>
      </c>
      <c r="BJ99" s="1">
        <f t="shared" si="59"/>
        <v>20.339971982216198</v>
      </c>
      <c r="BK99" s="28">
        <f t="shared" si="60"/>
        <v>413.71446023733995</v>
      </c>
      <c r="BL99" s="30">
        <f t="shared" si="71"/>
        <v>1.2704430121565389</v>
      </c>
      <c r="BM99" s="30">
        <f t="shared" si="72"/>
        <v>1.2704430121565389</v>
      </c>
      <c r="BP99" s="7">
        <f t="shared" si="73"/>
        <v>5.002801778380217E-2</v>
      </c>
      <c r="BQ99" s="1">
        <f t="shared" si="61"/>
        <v>5.002801778380217E-2</v>
      </c>
      <c r="BR99" s="28">
        <f t="shared" si="62"/>
        <v>2.5028025633764264E-3</v>
      </c>
      <c r="BS99" s="30">
        <f t="shared" si="74"/>
        <v>2.4595912829940502E-3</v>
      </c>
      <c r="BT99" s="30">
        <f t="shared" si="75"/>
        <v>2.4595912829940502E-3</v>
      </c>
      <c r="BW99" s="7">
        <f t="shared" si="76"/>
        <v>6.0431000000000346E-2</v>
      </c>
      <c r="BX99" s="1">
        <f t="shared" si="63"/>
        <v>6.0431000000000346E-2</v>
      </c>
      <c r="BY99" s="36">
        <f t="shared" si="64"/>
        <v>3.6519057610000416E-3</v>
      </c>
      <c r="BZ99" s="30">
        <f t="shared" si="77"/>
        <v>2.8541956643204216E-2</v>
      </c>
      <c r="CA99" s="30">
        <f t="shared" si="78"/>
        <v>2.8541956643204216E-2</v>
      </c>
    </row>
    <row r="100" spans="18:79" x14ac:dyDescent="0.15">
      <c r="R100" s="17">
        <v>1</v>
      </c>
      <c r="S100" s="17">
        <v>3</v>
      </c>
      <c r="T100" s="17">
        <v>10.1</v>
      </c>
      <c r="U100" s="9">
        <v>22.75</v>
      </c>
      <c r="V100" s="9">
        <v>23.043839999999996</v>
      </c>
      <c r="W100" s="8">
        <v>19.97</v>
      </c>
      <c r="X100" s="8">
        <v>21.759999999999998</v>
      </c>
      <c r="Y100" s="33">
        <v>2.3730000000000002</v>
      </c>
      <c r="AA100" s="1">
        <v>22.6999955361423</v>
      </c>
      <c r="AB100" s="1">
        <v>22.989877507974199</v>
      </c>
      <c r="AC100" s="1">
        <v>20.0204399986448</v>
      </c>
      <c r="AD100" s="1">
        <v>21.709875325127499</v>
      </c>
      <c r="AE100" s="33">
        <v>2.3016939999999999</v>
      </c>
      <c r="AU100" s="7">
        <f t="shared" si="65"/>
        <v>5.0004463857700188E-2</v>
      </c>
      <c r="AV100" s="1">
        <f t="shared" si="54"/>
        <v>5.0004463857700188E-2</v>
      </c>
      <c r="AW100" s="28">
        <f t="shared" si="55"/>
        <v>2.5004464056960444E-3</v>
      </c>
      <c r="AX100" s="30">
        <f t="shared" si="66"/>
        <v>2.2028402506989253E-3</v>
      </c>
      <c r="AY100" s="30">
        <f t="shared" si="67"/>
        <v>2.2028402506989253E-3</v>
      </c>
      <c r="BB100" s="7">
        <f t="shared" si="68"/>
        <v>5.3962492025796394E-2</v>
      </c>
      <c r="BC100" s="1">
        <f t="shared" si="56"/>
        <v>5.3962492025796394E-2</v>
      </c>
      <c r="BD100" s="28">
        <f t="shared" si="57"/>
        <v>2.9119505456341394E-3</v>
      </c>
      <c r="BE100" s="30">
        <f t="shared" si="69"/>
        <v>2.3472283402588435E-3</v>
      </c>
      <c r="BF100" s="30">
        <f t="shared" si="70"/>
        <v>2.3472283402588435E-3</v>
      </c>
      <c r="BI100" s="7">
        <f t="shared" si="79"/>
        <v>21.709875325127499</v>
      </c>
      <c r="BJ100" s="1">
        <f t="shared" si="59"/>
        <v>21.709875325127499</v>
      </c>
      <c r="BK100" s="28">
        <f t="shared" si="60"/>
        <v>471.31868663257978</v>
      </c>
      <c r="BL100" s="30">
        <f t="shared" si="71"/>
        <v>1.0843855243239937</v>
      </c>
      <c r="BM100" s="30">
        <f t="shared" si="72"/>
        <v>1.0843855243239937</v>
      </c>
      <c r="BP100" s="7">
        <f t="shared" si="73"/>
        <v>5.0124674872499497E-2</v>
      </c>
      <c r="BQ100" s="1">
        <f t="shared" si="61"/>
        <v>5.0124674872499497E-2</v>
      </c>
      <c r="BR100" s="28">
        <f t="shared" si="62"/>
        <v>2.5124830310737827E-3</v>
      </c>
      <c r="BS100" s="30">
        <f t="shared" si="74"/>
        <v>2.3088421339059499E-3</v>
      </c>
      <c r="BT100" s="30">
        <f t="shared" si="75"/>
        <v>2.3088421339059499E-3</v>
      </c>
      <c r="BW100" s="7">
        <f t="shared" si="76"/>
        <v>7.1306000000000314E-2</v>
      </c>
      <c r="BX100" s="1">
        <f t="shared" si="63"/>
        <v>7.1306000000000314E-2</v>
      </c>
      <c r="BY100" s="36">
        <f t="shared" si="64"/>
        <v>5.0845456360000445E-3</v>
      </c>
      <c r="BZ100" s="30">
        <f t="shared" si="77"/>
        <v>3.0979791405808206E-2</v>
      </c>
      <c r="CA100" s="30">
        <f t="shared" si="78"/>
        <v>3.0979791405808206E-2</v>
      </c>
    </row>
    <row r="101" spans="18:79" x14ac:dyDescent="0.15">
      <c r="R101" s="17">
        <v>1</v>
      </c>
      <c r="S101" s="17">
        <v>4</v>
      </c>
      <c r="T101" s="17">
        <v>7.2</v>
      </c>
      <c r="U101" s="9">
        <v>18.586976</v>
      </c>
      <c r="V101" s="9">
        <v>18.892560000000003</v>
      </c>
      <c r="W101" s="8">
        <v>19.46</v>
      </c>
      <c r="X101" s="8">
        <v>17.840000000000003</v>
      </c>
      <c r="Y101" s="33">
        <v>2.0832000000000002</v>
      </c>
      <c r="AA101" s="1">
        <v>18.640048584781901</v>
      </c>
      <c r="AB101" s="1">
        <v>16.490048127313901</v>
      </c>
      <c r="AC101" s="1">
        <v>19.408288399571301</v>
      </c>
      <c r="AD101" s="1">
        <v>15.6342318091453</v>
      </c>
      <c r="AE101" s="33">
        <v>1.9255389999999999</v>
      </c>
      <c r="AU101" s="7">
        <f t="shared" si="65"/>
        <v>-5.3072584781901355E-2</v>
      </c>
      <c r="AV101" s="1">
        <f t="shared" si="54"/>
        <v>5.3072584781901355E-2</v>
      </c>
      <c r="AW101" s="28">
        <f t="shared" si="55"/>
        <v>2.8166992554321075E-3</v>
      </c>
      <c r="AX101" s="30">
        <f t="shared" si="66"/>
        <v>2.8472342515904626E-3</v>
      </c>
      <c r="AY101" s="30">
        <f t="shared" si="67"/>
        <v>-2.8472342515904626E-3</v>
      </c>
      <c r="BB101" s="7">
        <f t="shared" si="68"/>
        <v>2.4025118726861017</v>
      </c>
      <c r="BC101" s="1">
        <f t="shared" si="56"/>
        <v>2.4025118726861017</v>
      </c>
      <c r="BD101" s="28">
        <f t="shared" si="57"/>
        <v>5.7720632983976792</v>
      </c>
      <c r="BE101" s="30">
        <f t="shared" si="69"/>
        <v>0.14569465499052198</v>
      </c>
      <c r="BF101" s="30">
        <f t="shared" si="70"/>
        <v>0.14569465499052198</v>
      </c>
      <c r="BI101" s="7">
        <f t="shared" si="79"/>
        <v>15.6342318091453</v>
      </c>
      <c r="BJ101" s="1">
        <f t="shared" si="59"/>
        <v>15.6342318091453</v>
      </c>
      <c r="BK101" s="28">
        <f t="shared" si="60"/>
        <v>244.42920426209071</v>
      </c>
      <c r="BL101" s="30">
        <f t="shared" si="71"/>
        <v>0.80554407927546234</v>
      </c>
      <c r="BM101" s="30">
        <f t="shared" si="72"/>
        <v>0.80554407927546234</v>
      </c>
      <c r="BP101" s="7">
        <f t="shared" si="73"/>
        <v>2.2057681908547035</v>
      </c>
      <c r="BQ101" s="1">
        <f t="shared" si="61"/>
        <v>2.2057681908547035</v>
      </c>
      <c r="BR101" s="28">
        <f t="shared" si="62"/>
        <v>4.8654133117864315</v>
      </c>
      <c r="BS101" s="30">
        <f t="shared" si="74"/>
        <v>0.14108580567191228</v>
      </c>
      <c r="BT101" s="30">
        <f t="shared" si="75"/>
        <v>0.14108580567191228</v>
      </c>
      <c r="BW101" s="7">
        <f t="shared" si="76"/>
        <v>0.15766100000000027</v>
      </c>
      <c r="BX101" s="1">
        <f t="shared" si="63"/>
        <v>0.15766100000000027</v>
      </c>
      <c r="BY101" s="36">
        <f t="shared" si="64"/>
        <v>2.4856990921000088E-2</v>
      </c>
      <c r="BZ101" s="30">
        <f t="shared" si="77"/>
        <v>8.1878892092032557E-2</v>
      </c>
      <c r="CA101" s="30">
        <f t="shared" si="78"/>
        <v>8.1878892092032557E-2</v>
      </c>
    </row>
    <row r="102" spans="18:79" x14ac:dyDescent="0.15">
      <c r="R102" s="17">
        <v>2</v>
      </c>
      <c r="S102" s="17">
        <v>1</v>
      </c>
      <c r="T102" s="17">
        <v>12.1</v>
      </c>
      <c r="U102" s="9">
        <v>19.827722000000001</v>
      </c>
      <c r="V102" s="9">
        <v>19.835070000000002</v>
      </c>
      <c r="W102" s="8">
        <v>23.5</v>
      </c>
      <c r="X102" s="8">
        <v>18.730000000000004</v>
      </c>
      <c r="Y102" s="33">
        <v>2.0223</v>
      </c>
      <c r="AA102" s="1">
        <v>19.880126406266498</v>
      </c>
      <c r="AB102" s="1">
        <v>19.7899871788028</v>
      </c>
      <c r="AC102" s="1">
        <v>23.449643455095799</v>
      </c>
      <c r="AD102" s="1">
        <v>18.6799871925292</v>
      </c>
      <c r="AE102" s="33">
        <v>2.0172310000000002</v>
      </c>
      <c r="AU102" s="7">
        <f t="shared" si="65"/>
        <v>-5.2404406266497006E-2</v>
      </c>
      <c r="AV102" s="1">
        <f t="shared" si="54"/>
        <v>5.2404406266497006E-2</v>
      </c>
      <c r="AW102" s="28">
        <f t="shared" si="55"/>
        <v>2.7462217961440705E-3</v>
      </c>
      <c r="AX102" s="30">
        <f t="shared" si="66"/>
        <v>2.636019771482861E-3</v>
      </c>
      <c r="AY102" s="30">
        <f t="shared" si="67"/>
        <v>-2.636019771482861E-3</v>
      </c>
      <c r="BB102" s="7">
        <f t="shared" si="68"/>
        <v>4.5082821197201639E-2</v>
      </c>
      <c r="BC102" s="1">
        <f t="shared" si="56"/>
        <v>4.5082821197201639E-2</v>
      </c>
      <c r="BD102" s="28">
        <f t="shared" si="57"/>
        <v>2.0324607670988534E-3</v>
      </c>
      <c r="BE102" s="30">
        <f t="shared" si="69"/>
        <v>2.2780621730513389E-3</v>
      </c>
      <c r="BF102" s="30">
        <f t="shared" si="70"/>
        <v>2.2780621730513389E-3</v>
      </c>
      <c r="BI102" s="7">
        <f t="shared" si="79"/>
        <v>18.6799871925292</v>
      </c>
      <c r="BJ102" s="1">
        <f t="shared" si="59"/>
        <v>18.6799871925292</v>
      </c>
      <c r="BK102" s="28">
        <f t="shared" si="60"/>
        <v>348.94192151305498</v>
      </c>
      <c r="BL102" s="30">
        <f t="shared" si="71"/>
        <v>0.79660005186432314</v>
      </c>
      <c r="BM102" s="30">
        <f t="shared" si="72"/>
        <v>0.79660005186432314</v>
      </c>
      <c r="BP102" s="7">
        <f t="shared" si="73"/>
        <v>5.0012807470803722E-2</v>
      </c>
      <c r="BQ102" s="1">
        <f t="shared" si="61"/>
        <v>5.0012807470803722E-2</v>
      </c>
      <c r="BR102" s="28">
        <f t="shared" si="62"/>
        <v>2.5012809111116807E-3</v>
      </c>
      <c r="BS102" s="30">
        <f t="shared" si="74"/>
        <v>2.6773469893387105E-3</v>
      </c>
      <c r="BT102" s="30">
        <f t="shared" si="75"/>
        <v>2.6773469893387105E-3</v>
      </c>
      <c r="BW102" s="7">
        <f t="shared" si="76"/>
        <v>5.0689999999997681E-3</v>
      </c>
      <c r="BX102" s="1">
        <f t="shared" si="63"/>
        <v>5.0689999999997681E-3</v>
      </c>
      <c r="BY102" s="36">
        <f t="shared" si="64"/>
        <v>2.5694760999997649E-5</v>
      </c>
      <c r="BZ102" s="30">
        <f t="shared" si="77"/>
        <v>2.5128505362052079E-3</v>
      </c>
      <c r="CA102" s="30">
        <f t="shared" si="78"/>
        <v>2.5128505362052079E-3</v>
      </c>
    </row>
    <row r="103" spans="18:79" x14ac:dyDescent="0.15">
      <c r="R103" s="17">
        <v>2</v>
      </c>
      <c r="S103" s="17">
        <v>2</v>
      </c>
      <c r="T103" s="17">
        <v>11.1</v>
      </c>
      <c r="U103" s="9">
        <v>19.678747999999999</v>
      </c>
      <c r="V103" s="9">
        <v>20.989380000000001</v>
      </c>
      <c r="W103" s="8">
        <v>23.83</v>
      </c>
      <c r="X103" s="8">
        <v>19.82</v>
      </c>
      <c r="Y103" s="33">
        <v>2.6648999999999998</v>
      </c>
      <c r="AA103" s="1">
        <v>19.629687106283399</v>
      </c>
      <c r="AB103" s="1">
        <v>21.040342871669001</v>
      </c>
      <c r="AC103" s="1">
        <v>23.880287714719799</v>
      </c>
      <c r="AD103" s="1">
        <v>19.870326751638299</v>
      </c>
      <c r="AE103" s="33">
        <v>2.4488669999999999</v>
      </c>
      <c r="AU103" s="7">
        <f t="shared" si="65"/>
        <v>4.9060893716600162E-2</v>
      </c>
      <c r="AV103" s="1">
        <f t="shared" si="54"/>
        <v>4.9060893716600162E-2</v>
      </c>
      <c r="AW103" s="28">
        <f t="shared" si="55"/>
        <v>2.4069712922715372E-3</v>
      </c>
      <c r="AX103" s="30">
        <f t="shared" si="66"/>
        <v>2.4993212296744115E-3</v>
      </c>
      <c r="AY103" s="30">
        <f t="shared" si="67"/>
        <v>2.4993212296744115E-3</v>
      </c>
      <c r="BB103" s="7">
        <f t="shared" si="68"/>
        <v>-5.0962871669000265E-2</v>
      </c>
      <c r="BC103" s="1">
        <f t="shared" si="56"/>
        <v>5.0962871669000265E-2</v>
      </c>
      <c r="BD103" s="28">
        <f t="shared" si="57"/>
        <v>2.5972142887509897E-3</v>
      </c>
      <c r="BE103" s="30">
        <f t="shared" si="69"/>
        <v>2.4221502463071644E-3</v>
      </c>
      <c r="BF103" s="30">
        <f t="shared" si="70"/>
        <v>-2.4221502463071644E-3</v>
      </c>
      <c r="BI103" s="7">
        <f t="shared" si="79"/>
        <v>19.870326751638299</v>
      </c>
      <c r="BJ103" s="1">
        <f t="shared" si="59"/>
        <v>19.870326751638299</v>
      </c>
      <c r="BK103" s="28">
        <f t="shared" si="60"/>
        <v>394.82988521687264</v>
      </c>
      <c r="BL103" s="30">
        <f t="shared" si="71"/>
        <v>0.83208070978936477</v>
      </c>
      <c r="BM103" s="30">
        <f t="shared" si="72"/>
        <v>0.83208070978936477</v>
      </c>
      <c r="BP103" s="7">
        <f t="shared" si="73"/>
        <v>-5.0326751638298362E-2</v>
      </c>
      <c r="BQ103" s="1">
        <f t="shared" si="61"/>
        <v>5.0326751638298362E-2</v>
      </c>
      <c r="BR103" s="28">
        <f t="shared" si="62"/>
        <v>2.5327819304629667E-3</v>
      </c>
      <c r="BS103" s="30">
        <f t="shared" si="74"/>
        <v>2.5327591371464963E-3</v>
      </c>
      <c r="BT103" s="30">
        <f t="shared" si="75"/>
        <v>-2.5327591371464963E-3</v>
      </c>
      <c r="BW103" s="7">
        <f t="shared" si="76"/>
        <v>0.21603299999999992</v>
      </c>
      <c r="BX103" s="1">
        <f t="shared" si="63"/>
        <v>0.21603299999999992</v>
      </c>
      <c r="BY103" s="36">
        <f t="shared" si="64"/>
        <v>4.6670257088999967E-2</v>
      </c>
      <c r="BZ103" s="30">
        <f t="shared" si="77"/>
        <v>8.821753080097855E-2</v>
      </c>
      <c r="CA103" s="30">
        <f t="shared" si="78"/>
        <v>8.821753080097855E-2</v>
      </c>
    </row>
    <row r="104" spans="18:79" x14ac:dyDescent="0.15">
      <c r="R104" s="17">
        <v>2</v>
      </c>
      <c r="S104" s="17">
        <v>3</v>
      </c>
      <c r="T104" s="17">
        <v>13.1</v>
      </c>
      <c r="U104" s="9">
        <v>15.208859999999998</v>
      </c>
      <c r="V104" s="9">
        <v>10.484099999999996</v>
      </c>
      <c r="W104" s="8">
        <v>16.350000000000001</v>
      </c>
      <c r="X104" s="8">
        <v>9.8999999999999968</v>
      </c>
      <c r="Y104" s="33">
        <v>2.3624999999999998</v>
      </c>
      <c r="AA104" s="1">
        <v>15.2603222679192</v>
      </c>
      <c r="AB104" s="1">
        <v>10.5304083494878</v>
      </c>
      <c r="AC104" s="1">
        <v>16.400845675950499</v>
      </c>
      <c r="AD104" s="1">
        <v>9.9503811087560301</v>
      </c>
      <c r="AE104" s="33">
        <v>2.414015</v>
      </c>
      <c r="AU104" s="7">
        <f t="shared" si="65"/>
        <v>-5.1462267919202276E-2</v>
      </c>
      <c r="AV104" s="1">
        <f t="shared" si="54"/>
        <v>5.1462267919202276E-2</v>
      </c>
      <c r="AW104" s="28">
        <f t="shared" si="55"/>
        <v>2.6483650193877559E-3</v>
      </c>
      <c r="AX104" s="30">
        <f t="shared" si="66"/>
        <v>3.3722923419112916E-3</v>
      </c>
      <c r="AY104" s="30">
        <f t="shared" si="67"/>
        <v>-3.3722923419112916E-3</v>
      </c>
      <c r="BB104" s="7">
        <f t="shared" si="68"/>
        <v>-4.6308349487803824E-2</v>
      </c>
      <c r="BC104" s="1">
        <f t="shared" si="56"/>
        <v>4.6308349487803824E-2</v>
      </c>
      <c r="BD104" s="28">
        <f t="shared" si="57"/>
        <v>2.1444632322845806E-3</v>
      </c>
      <c r="BE104" s="30">
        <f t="shared" si="69"/>
        <v>4.3975834507933654E-3</v>
      </c>
      <c r="BF104" s="30">
        <f t="shared" si="70"/>
        <v>-4.3975834507933654E-3</v>
      </c>
      <c r="BI104" s="7">
        <f t="shared" si="79"/>
        <v>9.9503811087560301</v>
      </c>
      <c r="BJ104" s="1">
        <f t="shared" si="59"/>
        <v>9.9503811087560301</v>
      </c>
      <c r="BK104" s="28">
        <f t="shared" si="60"/>
        <v>99.01008420948888</v>
      </c>
      <c r="BL104" s="30">
        <f t="shared" si="71"/>
        <v>0.60669927059595741</v>
      </c>
      <c r="BM104" s="30">
        <f t="shared" si="72"/>
        <v>0.60669927059595741</v>
      </c>
      <c r="BP104" s="7">
        <f t="shared" si="73"/>
        <v>-5.0381108756033299E-2</v>
      </c>
      <c r="BQ104" s="1">
        <f t="shared" si="61"/>
        <v>5.0381108756033299E-2</v>
      </c>
      <c r="BR104" s="28">
        <f t="shared" si="62"/>
        <v>2.5382561194872552E-3</v>
      </c>
      <c r="BS104" s="30">
        <f t="shared" si="74"/>
        <v>5.0632340817277311E-3</v>
      </c>
      <c r="BT104" s="30">
        <f t="shared" si="75"/>
        <v>-5.0632340817277311E-3</v>
      </c>
      <c r="BW104" s="7">
        <f t="shared" si="76"/>
        <v>-5.15150000000002E-2</v>
      </c>
      <c r="BX104" s="1">
        <f t="shared" si="63"/>
        <v>5.15150000000002E-2</v>
      </c>
      <c r="BY104" s="36">
        <f t="shared" si="64"/>
        <v>2.6537952250000204E-3</v>
      </c>
      <c r="BZ104" s="30">
        <f t="shared" si="77"/>
        <v>2.1339966818764673E-2</v>
      </c>
      <c r="CA104" s="30">
        <f t="shared" si="78"/>
        <v>-2.1339966818764673E-2</v>
      </c>
    </row>
    <row r="105" spans="18:79" x14ac:dyDescent="0.15">
      <c r="R105" s="17">
        <v>2</v>
      </c>
      <c r="S105" s="17">
        <v>4</v>
      </c>
      <c r="T105" s="17">
        <v>12.799999999999999</v>
      </c>
      <c r="U105" s="9">
        <v>15.395</v>
      </c>
      <c r="V105" s="9">
        <v>12.760950000000001</v>
      </c>
      <c r="W105" s="8">
        <v>14.68</v>
      </c>
      <c r="X105" s="8">
        <v>12.050000000000002</v>
      </c>
      <c r="Y105" s="33">
        <v>2.4380999999999999</v>
      </c>
      <c r="AA105" s="1">
        <v>15.349858961350099</v>
      </c>
      <c r="AB105" s="1">
        <v>12.8102238911912</v>
      </c>
      <c r="AC105" s="1">
        <v>14.7308727402778</v>
      </c>
      <c r="AD105" s="1">
        <v>12.1002056634141</v>
      </c>
      <c r="AE105" s="33">
        <v>2.586916</v>
      </c>
      <c r="AU105" s="7">
        <f t="shared" si="65"/>
        <v>4.5141038649900267E-2</v>
      </c>
      <c r="AV105" s="1">
        <f t="shared" si="54"/>
        <v>4.5141038649900267E-2</v>
      </c>
      <c r="AW105" s="28">
        <f t="shared" si="55"/>
        <v>2.0377133703917897E-3</v>
      </c>
      <c r="AX105" s="30">
        <f t="shared" si="66"/>
        <v>2.9408112975866639E-3</v>
      </c>
      <c r="AY105" s="30">
        <f t="shared" si="67"/>
        <v>2.9408112975866639E-3</v>
      </c>
      <c r="BB105" s="7">
        <f t="shared" si="68"/>
        <v>-4.9273891191198516E-2</v>
      </c>
      <c r="BC105" s="1">
        <f t="shared" si="56"/>
        <v>4.9273891191198516E-2</v>
      </c>
      <c r="BD105" s="28">
        <f t="shared" si="57"/>
        <v>2.4279163531220707E-3</v>
      </c>
      <c r="BE105" s="30">
        <f t="shared" si="69"/>
        <v>3.8464504297291112E-3</v>
      </c>
      <c r="BF105" s="30">
        <f t="shared" si="70"/>
        <v>-3.8464504297291112E-3</v>
      </c>
      <c r="BI105" s="7">
        <f t="shared" si="79"/>
        <v>12.1002056634141</v>
      </c>
      <c r="BJ105" s="1">
        <f t="shared" si="59"/>
        <v>12.1002056634141</v>
      </c>
      <c r="BK105" s="28">
        <f t="shared" si="60"/>
        <v>146.41497709691865</v>
      </c>
      <c r="BL105" s="30">
        <f t="shared" si="71"/>
        <v>0.82141811125210429</v>
      </c>
      <c r="BM105" s="30">
        <f t="shared" si="72"/>
        <v>0.82141811125210429</v>
      </c>
      <c r="BP105" s="7">
        <f t="shared" si="73"/>
        <v>-5.0205663414097046E-2</v>
      </c>
      <c r="BQ105" s="1">
        <f t="shared" si="61"/>
        <v>5.0205663414097046E-2</v>
      </c>
      <c r="BR105" s="28">
        <f t="shared" si="62"/>
        <v>2.5206086388496027E-3</v>
      </c>
      <c r="BS105" s="30">
        <f t="shared" si="74"/>
        <v>4.1491578581922556E-3</v>
      </c>
      <c r="BT105" s="30">
        <f t="shared" si="75"/>
        <v>-4.1491578581922556E-3</v>
      </c>
      <c r="BW105" s="7">
        <f t="shared" si="76"/>
        <v>-0.14881600000000006</v>
      </c>
      <c r="BX105" s="1">
        <f t="shared" si="63"/>
        <v>0.14881600000000006</v>
      </c>
      <c r="BY105" s="36">
        <f t="shared" si="64"/>
        <v>2.2146201856000018E-2</v>
      </c>
      <c r="BZ105" s="30">
        <f t="shared" si="77"/>
        <v>5.7526413691051451E-2</v>
      </c>
      <c r="CA105" s="30">
        <f t="shared" si="78"/>
        <v>-5.7526413691051451E-2</v>
      </c>
    </row>
    <row r="106" spans="18:79" x14ac:dyDescent="0.15">
      <c r="R106" s="17">
        <v>3</v>
      </c>
      <c r="S106" s="17">
        <v>1</v>
      </c>
      <c r="T106" s="17">
        <v>10.299999999999999</v>
      </c>
      <c r="U106" s="9">
        <v>17.440255999999998</v>
      </c>
      <c r="V106" s="9">
        <v>13.809359999999996</v>
      </c>
      <c r="W106" s="8">
        <v>17.329999999999998</v>
      </c>
      <c r="X106" s="8">
        <v>13.039999999999997</v>
      </c>
      <c r="Y106" s="33">
        <v>2.2448999999999999</v>
      </c>
      <c r="AA106" s="1">
        <v>17.389940999741999</v>
      </c>
      <c r="AB106" s="1">
        <v>13.860095083765399</v>
      </c>
      <c r="AC106" s="1">
        <v>17.279717338496098</v>
      </c>
      <c r="AD106" s="1">
        <v>13.090090610772901</v>
      </c>
      <c r="AE106" s="33">
        <v>2.4179499999999998</v>
      </c>
      <c r="AU106" s="7">
        <f t="shared" si="65"/>
        <v>5.0315000257999287E-2</v>
      </c>
      <c r="AV106" s="1">
        <f t="shared" si="54"/>
        <v>5.0315000257999287E-2</v>
      </c>
      <c r="AW106" s="28">
        <f t="shared" si="55"/>
        <v>2.5315992509624685E-3</v>
      </c>
      <c r="AX106" s="30">
        <f t="shared" si="66"/>
        <v>2.8933393309813859E-3</v>
      </c>
      <c r="AY106" s="30">
        <f t="shared" si="67"/>
        <v>2.8933393309813859E-3</v>
      </c>
      <c r="BB106" s="7">
        <f t="shared" si="68"/>
        <v>-5.0735083765403033E-2</v>
      </c>
      <c r="BC106" s="1">
        <f t="shared" si="56"/>
        <v>5.0735083765403033E-2</v>
      </c>
      <c r="BD106" s="28">
        <f t="shared" si="57"/>
        <v>2.5740487246824623E-3</v>
      </c>
      <c r="BE106" s="30">
        <f t="shared" si="69"/>
        <v>3.6605148419818585E-3</v>
      </c>
      <c r="BF106" s="30">
        <f t="shared" si="70"/>
        <v>-3.6605148419818585E-3</v>
      </c>
      <c r="BI106" s="7">
        <f t="shared" si="79"/>
        <v>13.090090610772901</v>
      </c>
      <c r="BJ106" s="1">
        <f t="shared" si="59"/>
        <v>13.090090610772901</v>
      </c>
      <c r="BK106" s="28">
        <f t="shared" si="60"/>
        <v>171.35047219824486</v>
      </c>
      <c r="BL106" s="30">
        <f t="shared" si="71"/>
        <v>0.75754078347164489</v>
      </c>
      <c r="BM106" s="30">
        <f t="shared" si="72"/>
        <v>0.75754078347164489</v>
      </c>
      <c r="BP106" s="7">
        <f t="shared" si="73"/>
        <v>-5.0090610772903332E-2</v>
      </c>
      <c r="BQ106" s="1">
        <f t="shared" si="61"/>
        <v>5.0090610772903332E-2</v>
      </c>
      <c r="BR106" s="28">
        <f t="shared" si="62"/>
        <v>2.5090692876024992E-3</v>
      </c>
      <c r="BS106" s="30">
        <f t="shared" si="74"/>
        <v>3.8266053507436909E-3</v>
      </c>
      <c r="BT106" s="30">
        <f t="shared" si="75"/>
        <v>-3.8266053507436909E-3</v>
      </c>
      <c r="BW106" s="7">
        <f t="shared" si="76"/>
        <v>-0.17304999999999993</v>
      </c>
      <c r="BX106" s="1">
        <f t="shared" si="63"/>
        <v>0.17304999999999993</v>
      </c>
      <c r="BY106" s="36">
        <f t="shared" si="64"/>
        <v>2.9946302499999973E-2</v>
      </c>
      <c r="BZ106" s="30">
        <f t="shared" si="77"/>
        <v>7.1568891002708884E-2</v>
      </c>
      <c r="CA106" s="30">
        <f t="shared" si="78"/>
        <v>-7.1568891002708884E-2</v>
      </c>
    </row>
    <row r="107" spans="18:79" x14ac:dyDescent="0.15">
      <c r="R107" s="17">
        <v>3</v>
      </c>
      <c r="S107" s="17">
        <v>2</v>
      </c>
      <c r="T107" s="17">
        <v>11.1</v>
      </c>
      <c r="U107" s="9">
        <v>16.79</v>
      </c>
      <c r="V107" s="9">
        <v>16.40391</v>
      </c>
      <c r="W107" s="8">
        <v>18.899999999999999</v>
      </c>
      <c r="X107" s="8">
        <v>15.49</v>
      </c>
      <c r="Y107" s="33">
        <v>2.0811000000000002</v>
      </c>
      <c r="AA107" s="1">
        <v>16.8410683584734</v>
      </c>
      <c r="AB107" s="1">
        <v>16.349680257482301</v>
      </c>
      <c r="AC107" s="1">
        <v>19.7892745137733</v>
      </c>
      <c r="AD107" s="1">
        <v>15.439698032989</v>
      </c>
      <c r="AE107" s="33">
        <v>2.231814</v>
      </c>
      <c r="AU107" s="7">
        <f t="shared" si="65"/>
        <v>-5.1068358473401076E-2</v>
      </c>
      <c r="AV107" s="1">
        <f t="shared" si="54"/>
        <v>5.1068358473401076E-2</v>
      </c>
      <c r="AW107" s="28">
        <f t="shared" si="55"/>
        <v>2.6079772371677954E-3</v>
      </c>
      <c r="AX107" s="30">
        <f t="shared" si="66"/>
        <v>3.0323704759328161E-3</v>
      </c>
      <c r="AY107" s="30">
        <f t="shared" si="67"/>
        <v>-3.0323704759328161E-3</v>
      </c>
      <c r="BB107" s="7">
        <f t="shared" si="68"/>
        <v>5.4229742517698298E-2</v>
      </c>
      <c r="BC107" s="1">
        <f t="shared" si="56"/>
        <v>5.4229742517698298E-2</v>
      </c>
      <c r="BD107" s="28">
        <f t="shared" si="57"/>
        <v>2.9408649735358544E-3</v>
      </c>
      <c r="BE107" s="30">
        <f t="shared" si="69"/>
        <v>3.3168686887855492E-3</v>
      </c>
      <c r="BF107" s="30">
        <f t="shared" si="70"/>
        <v>3.3168686887855492E-3</v>
      </c>
      <c r="BI107" s="7">
        <f t="shared" si="79"/>
        <v>15.439698032989</v>
      </c>
      <c r="BJ107" s="1">
        <f t="shared" si="59"/>
        <v>15.439698032989</v>
      </c>
      <c r="BK107" s="28">
        <f t="shared" si="60"/>
        <v>238.3842753498844</v>
      </c>
      <c r="BL107" s="30">
        <f t="shared" si="71"/>
        <v>0.78020535933457269</v>
      </c>
      <c r="BM107" s="30">
        <f t="shared" si="72"/>
        <v>0.78020535933457269</v>
      </c>
      <c r="BP107" s="7">
        <f t="shared" si="73"/>
        <v>5.0301967011000315E-2</v>
      </c>
      <c r="BQ107" s="1">
        <f t="shared" si="61"/>
        <v>5.0301967011000315E-2</v>
      </c>
      <c r="BR107" s="28">
        <f t="shared" si="62"/>
        <v>2.5302878851757638E-3</v>
      </c>
      <c r="BS107" s="30">
        <f t="shared" si="74"/>
        <v>3.2579631352584338E-3</v>
      </c>
      <c r="BT107" s="30">
        <f t="shared" si="75"/>
        <v>3.2579631352584338E-3</v>
      </c>
      <c r="BW107" s="7">
        <f t="shared" si="76"/>
        <v>-0.15071399999999979</v>
      </c>
      <c r="BX107" s="1">
        <f t="shared" si="63"/>
        <v>0.15071399999999979</v>
      </c>
      <c r="BY107" s="36">
        <f t="shared" si="64"/>
        <v>2.2714709795999939E-2</v>
      </c>
      <c r="BZ107" s="30">
        <f t="shared" si="77"/>
        <v>6.7529821033473131E-2</v>
      </c>
      <c r="CA107" s="30">
        <f t="shared" si="78"/>
        <v>-6.7529821033473131E-2</v>
      </c>
    </row>
    <row r="108" spans="18:79" x14ac:dyDescent="0.15">
      <c r="R108" s="17">
        <v>3</v>
      </c>
      <c r="S108" s="17">
        <v>3</v>
      </c>
      <c r="T108" s="17">
        <v>10.199999999999999</v>
      </c>
      <c r="U108" s="9">
        <v>20.285</v>
      </c>
      <c r="V108" s="9">
        <v>18.024180000000001</v>
      </c>
      <c r="W108" s="8">
        <v>19.850000000000001</v>
      </c>
      <c r="X108" s="8">
        <v>17.020000000000003</v>
      </c>
      <c r="Y108" s="33">
        <v>1.9257</v>
      </c>
      <c r="AA108" s="1">
        <v>20.238657056859299</v>
      </c>
      <c r="AB108" s="1">
        <v>18.070190501323399</v>
      </c>
      <c r="AC108" s="1">
        <v>19.799076467356102</v>
      </c>
      <c r="AD108" s="1">
        <v>17.070195779578899</v>
      </c>
      <c r="AE108" s="33">
        <v>2.05233</v>
      </c>
      <c r="AU108" s="7">
        <f t="shared" si="65"/>
        <v>4.6342943140700754E-2</v>
      </c>
      <c r="AV108" s="1">
        <f t="shared" si="54"/>
        <v>4.6342943140700754E-2</v>
      </c>
      <c r="AW108" s="28">
        <f t="shared" si="55"/>
        <v>2.1476683789422232E-3</v>
      </c>
      <c r="AX108" s="30">
        <f t="shared" si="66"/>
        <v>2.2898230357134381E-3</v>
      </c>
      <c r="AY108" s="30">
        <f t="shared" si="67"/>
        <v>2.2898230357134381E-3</v>
      </c>
      <c r="BB108" s="7">
        <f t="shared" si="68"/>
        <v>-4.601050132339779E-2</v>
      </c>
      <c r="BC108" s="1">
        <f t="shared" si="56"/>
        <v>4.601050132339779E-2</v>
      </c>
      <c r="BD108" s="28">
        <f t="shared" si="57"/>
        <v>2.1169662320303898E-3</v>
      </c>
      <c r="BE108" s="30">
        <f t="shared" si="69"/>
        <v>2.546210086718684E-3</v>
      </c>
      <c r="BF108" s="30">
        <f t="shared" si="70"/>
        <v>-2.546210086718684E-3</v>
      </c>
      <c r="BI108" s="7">
        <f t="shared" si="79"/>
        <v>17.070195779578899</v>
      </c>
      <c r="BJ108" s="1">
        <f t="shared" si="59"/>
        <v>17.070195779578899</v>
      </c>
      <c r="BK108" s="28">
        <f t="shared" si="60"/>
        <v>291.39158395315326</v>
      </c>
      <c r="BL108" s="30">
        <f t="shared" si="71"/>
        <v>0.86217131428950899</v>
      </c>
      <c r="BM108" s="30">
        <f t="shared" si="72"/>
        <v>0.86217131428950899</v>
      </c>
      <c r="BP108" s="7">
        <f t="shared" si="73"/>
        <v>-5.0195779578896094E-2</v>
      </c>
      <c r="BQ108" s="1">
        <f t="shared" si="61"/>
        <v>5.0195779578896094E-2</v>
      </c>
      <c r="BR108" s="28">
        <f t="shared" si="62"/>
        <v>2.519616287533122E-3</v>
      </c>
      <c r="BS108" s="30">
        <f t="shared" si="74"/>
        <v>2.9405509009419436E-3</v>
      </c>
      <c r="BT108" s="30">
        <f t="shared" si="75"/>
        <v>-2.9405509009419436E-3</v>
      </c>
      <c r="BW108" s="7">
        <f t="shared" si="76"/>
        <v>-0.12663000000000002</v>
      </c>
      <c r="BX108" s="1">
        <f t="shared" si="63"/>
        <v>0.12663000000000002</v>
      </c>
      <c r="BY108" s="36">
        <f t="shared" si="64"/>
        <v>1.6035156900000007E-2</v>
      </c>
      <c r="BZ108" s="30">
        <f t="shared" si="77"/>
        <v>6.1700603704082688E-2</v>
      </c>
      <c r="CA108" s="30">
        <f t="shared" si="78"/>
        <v>-6.1700603704082688E-2</v>
      </c>
    </row>
    <row r="109" spans="18:79" x14ac:dyDescent="0.15">
      <c r="R109" s="17">
        <v>3</v>
      </c>
      <c r="S109" s="17">
        <v>4</v>
      </c>
      <c r="T109" s="17">
        <v>13.5</v>
      </c>
      <c r="U109" s="9">
        <v>20.761976000000004</v>
      </c>
      <c r="V109" s="9">
        <v>18.892560000000003</v>
      </c>
      <c r="W109" s="8">
        <v>34.39</v>
      </c>
      <c r="X109" s="8">
        <v>17.840000000000003</v>
      </c>
      <c r="Y109" s="33">
        <v>2.52</v>
      </c>
      <c r="AA109" s="1">
        <v>20.8100684643256</v>
      </c>
      <c r="AB109" s="1">
        <v>18.940133543711202</v>
      </c>
      <c r="AC109" s="1">
        <v>32.854475565674697</v>
      </c>
      <c r="AD109" s="1">
        <v>17.890122923835801</v>
      </c>
      <c r="AE109" s="33">
        <v>2.7224949999999999</v>
      </c>
      <c r="AU109" s="7">
        <f t="shared" si="65"/>
        <v>-4.809246432559533E-2</v>
      </c>
      <c r="AV109" s="1">
        <f t="shared" si="54"/>
        <v>4.809246432559533E-2</v>
      </c>
      <c r="AW109" s="28">
        <f t="shared" si="55"/>
        <v>2.3128851249086596E-3</v>
      </c>
      <c r="AX109" s="30">
        <f t="shared" si="66"/>
        <v>2.3110190342737003E-3</v>
      </c>
      <c r="AY109" s="30">
        <f t="shared" si="67"/>
        <v>-2.3110190342737003E-3</v>
      </c>
      <c r="BB109" s="7">
        <f t="shared" si="68"/>
        <v>-4.7573543711198596E-2</v>
      </c>
      <c r="BC109" s="1">
        <f t="shared" si="56"/>
        <v>4.7573543711198596E-2</v>
      </c>
      <c r="BD109" s="28">
        <f t="shared" si="57"/>
        <v>2.2632420612413236E-3</v>
      </c>
      <c r="BE109" s="30">
        <f t="shared" si="69"/>
        <v>2.5117850199633204E-3</v>
      </c>
      <c r="BF109" s="30">
        <f t="shared" si="70"/>
        <v>-2.5117850199633204E-3</v>
      </c>
      <c r="BI109" s="7">
        <f t="shared" si="79"/>
        <v>17.890122923835801</v>
      </c>
      <c r="BJ109" s="1">
        <f t="shared" si="59"/>
        <v>17.890122923835801</v>
      </c>
      <c r="BK109" s="28">
        <f t="shared" si="60"/>
        <v>320.0564982299552</v>
      </c>
      <c r="BL109" s="30">
        <f t="shared" si="71"/>
        <v>0.54452620581552758</v>
      </c>
      <c r="BM109" s="30">
        <f t="shared" si="72"/>
        <v>0.54452620581552758</v>
      </c>
      <c r="BP109" s="7">
        <f t="shared" si="73"/>
        <v>-5.0122923835797195E-2</v>
      </c>
      <c r="BQ109" s="1">
        <f t="shared" si="61"/>
        <v>5.0122923835797195E-2</v>
      </c>
      <c r="BR109" s="28">
        <f t="shared" si="62"/>
        <v>2.5123074938491266E-3</v>
      </c>
      <c r="BS109" s="30">
        <f t="shared" si="74"/>
        <v>2.8017093034624269E-3</v>
      </c>
      <c r="BT109" s="30">
        <f t="shared" si="75"/>
        <v>-2.8017093034624269E-3</v>
      </c>
      <c r="BW109" s="7">
        <f t="shared" si="76"/>
        <v>-0.20249499999999987</v>
      </c>
      <c r="BX109" s="1">
        <f t="shared" si="63"/>
        <v>0.20249499999999987</v>
      </c>
      <c r="BY109" s="36">
        <f t="shared" si="64"/>
        <v>4.1004225024999945E-2</v>
      </c>
      <c r="BZ109" s="30">
        <f t="shared" si="77"/>
        <v>7.4378465341534097E-2</v>
      </c>
      <c r="CA109" s="30">
        <f t="shared" si="78"/>
        <v>-7.4378465341534097E-2</v>
      </c>
    </row>
    <row r="110" spans="18:79" x14ac:dyDescent="0.15">
      <c r="R110" s="17">
        <v>4</v>
      </c>
      <c r="S110" s="17">
        <v>1</v>
      </c>
      <c r="T110" s="17">
        <v>7.2</v>
      </c>
      <c r="U110" s="9">
        <v>19.355000000000004</v>
      </c>
      <c r="V110" s="9">
        <v>19.697400000000002</v>
      </c>
      <c r="W110" s="8">
        <v>19.7895</v>
      </c>
      <c r="X110" s="8">
        <v>18.600000000000001</v>
      </c>
      <c r="Y110" s="33">
        <v>2.6648999999999998</v>
      </c>
      <c r="AA110" s="1">
        <v>19.309812822059101</v>
      </c>
      <c r="AB110" s="1">
        <v>19.649732980096999</v>
      </c>
      <c r="AC110" s="1">
        <v>19.840001382288001</v>
      </c>
      <c r="AD110" s="1">
        <v>18.549760085882902</v>
      </c>
      <c r="AE110" s="33">
        <v>2.2981470000000002</v>
      </c>
      <c r="AU110" s="7">
        <f t="shared" si="65"/>
        <v>4.5187177940903211E-2</v>
      </c>
      <c r="AV110" s="1">
        <f t="shared" si="54"/>
        <v>4.5187177940903211E-2</v>
      </c>
      <c r="AW110" s="28">
        <f t="shared" si="55"/>
        <v>2.0418810502628496E-3</v>
      </c>
      <c r="AX110" s="30">
        <f t="shared" si="66"/>
        <v>2.3401147570567015E-3</v>
      </c>
      <c r="AY110" s="30">
        <f t="shared" si="67"/>
        <v>2.3401147570567015E-3</v>
      </c>
      <c r="BB110" s="7">
        <f t="shared" si="68"/>
        <v>4.7667019903002483E-2</v>
      </c>
      <c r="BC110" s="1">
        <f t="shared" si="56"/>
        <v>4.7667019903002483E-2</v>
      </c>
      <c r="BD110" s="28">
        <f t="shared" si="57"/>
        <v>2.2721447864332348E-3</v>
      </c>
      <c r="BE110" s="30">
        <f t="shared" si="69"/>
        <v>2.4258355037843969E-3</v>
      </c>
      <c r="BF110" s="30">
        <f t="shared" si="70"/>
        <v>2.4258355037843969E-3</v>
      </c>
      <c r="BI110" s="7">
        <f t="shared" si="79"/>
        <v>18.549760085882902</v>
      </c>
      <c r="BJ110" s="1">
        <f t="shared" si="59"/>
        <v>18.549760085882902</v>
      </c>
      <c r="BK110" s="28">
        <f t="shared" si="60"/>
        <v>344.09359924381442</v>
      </c>
      <c r="BL110" s="30">
        <f t="shared" si="71"/>
        <v>0.93496768112340189</v>
      </c>
      <c r="BM110" s="30">
        <f t="shared" si="72"/>
        <v>0.93496768112340189</v>
      </c>
      <c r="BP110" s="7">
        <f t="shared" si="73"/>
        <v>5.0239914117099715E-2</v>
      </c>
      <c r="BQ110" s="1">
        <f t="shared" si="61"/>
        <v>5.0239914117099715E-2</v>
      </c>
      <c r="BR110" s="28">
        <f t="shared" si="62"/>
        <v>2.5240489704935554E-3</v>
      </c>
      <c r="BS110" s="30">
        <f t="shared" si="74"/>
        <v>2.7083861939181772E-3</v>
      </c>
      <c r="BT110" s="30">
        <f t="shared" si="75"/>
        <v>2.7083861939181772E-3</v>
      </c>
      <c r="BW110" s="7">
        <f t="shared" si="76"/>
        <v>0.36675299999999966</v>
      </c>
      <c r="BX110" s="1">
        <f t="shared" si="63"/>
        <v>0.36675299999999966</v>
      </c>
      <c r="BY110" s="36">
        <f t="shared" si="64"/>
        <v>0.13450776300899975</v>
      </c>
      <c r="BZ110" s="30">
        <f t="shared" si="77"/>
        <v>0.15958639721479942</v>
      </c>
      <c r="CA110" s="30">
        <f t="shared" si="78"/>
        <v>0.15958639721479942</v>
      </c>
    </row>
    <row r="111" spans="18:79" x14ac:dyDescent="0.15">
      <c r="R111" s="17">
        <v>4</v>
      </c>
      <c r="S111" s="17">
        <v>2</v>
      </c>
      <c r="T111" s="17">
        <v>12.1</v>
      </c>
      <c r="U111" s="9">
        <v>19.761040000000001</v>
      </c>
      <c r="V111" s="9">
        <v>19.697400000000002</v>
      </c>
      <c r="W111" s="8">
        <v>19.795500000000001</v>
      </c>
      <c r="X111" s="8">
        <v>18.600000000000001</v>
      </c>
      <c r="Y111" s="33">
        <v>2.3624999999999998</v>
      </c>
      <c r="AA111" s="1">
        <v>19.7094760677798</v>
      </c>
      <c r="AB111" s="1">
        <v>19.7500339065659</v>
      </c>
      <c r="AC111" s="1">
        <v>19.0273951471445</v>
      </c>
      <c r="AD111" s="1">
        <v>18.650043901314199</v>
      </c>
      <c r="AE111" s="33">
        <v>2.3753690000000001</v>
      </c>
      <c r="AU111" s="7">
        <f t="shared" si="65"/>
        <v>5.1563932220201281E-2</v>
      </c>
      <c r="AV111" s="1">
        <f t="shared" si="54"/>
        <v>5.1563932220201281E-2</v>
      </c>
      <c r="AW111" s="28">
        <f t="shared" si="55"/>
        <v>2.6588391060095116E-3</v>
      </c>
      <c r="AX111" s="30">
        <f t="shared" si="66"/>
        <v>2.6162000472704484E-3</v>
      </c>
      <c r="AY111" s="30">
        <f t="shared" si="67"/>
        <v>2.6162000472704484E-3</v>
      </c>
      <c r="BB111" s="7">
        <f t="shared" si="68"/>
        <v>-5.2633906565898059E-2</v>
      </c>
      <c r="BC111" s="1">
        <f t="shared" si="56"/>
        <v>5.2633906565898059E-2</v>
      </c>
      <c r="BD111" s="28">
        <f t="shared" si="57"/>
        <v>2.7703281203876867E-3</v>
      </c>
      <c r="BE111" s="30">
        <f t="shared" si="69"/>
        <v>2.6650033521410771E-3</v>
      </c>
      <c r="BF111" s="30">
        <f t="shared" si="70"/>
        <v>-2.6650033521410771E-3</v>
      </c>
      <c r="BI111" s="7">
        <f t="shared" si="79"/>
        <v>18.650043901314199</v>
      </c>
      <c r="BJ111" s="1">
        <f t="shared" si="59"/>
        <v>18.650043901314199</v>
      </c>
      <c r="BK111" s="28">
        <f t="shared" si="60"/>
        <v>347.82413752094692</v>
      </c>
      <c r="BL111" s="30">
        <f t="shared" si="71"/>
        <v>0.98016800287626704</v>
      </c>
      <c r="BM111" s="30">
        <f t="shared" si="72"/>
        <v>0.98016800287626704</v>
      </c>
      <c r="BP111" s="7">
        <f t="shared" si="73"/>
        <v>-5.0043901314197115E-2</v>
      </c>
      <c r="BQ111" s="1">
        <f t="shared" si="61"/>
        <v>5.0043901314197115E-2</v>
      </c>
      <c r="BR111" s="28">
        <f t="shared" si="62"/>
        <v>2.5043920587450997E-3</v>
      </c>
      <c r="BS111" s="30">
        <f t="shared" si="74"/>
        <v>2.6833127889136343E-3</v>
      </c>
      <c r="BT111" s="30">
        <f t="shared" si="75"/>
        <v>-2.6833127889136343E-3</v>
      </c>
      <c r="BW111" s="7">
        <f t="shared" si="76"/>
        <v>-1.2869000000000241E-2</v>
      </c>
      <c r="BX111" s="1">
        <f t="shared" si="63"/>
        <v>1.2869000000000241E-2</v>
      </c>
      <c r="BY111" s="36">
        <f t="shared" si="64"/>
        <v>1.6561116100000621E-4</v>
      </c>
      <c r="BZ111" s="30">
        <f t="shared" si="77"/>
        <v>5.4176845786908226E-3</v>
      </c>
      <c r="CA111" s="30">
        <f t="shared" si="78"/>
        <v>-5.4176845786908226E-3</v>
      </c>
    </row>
    <row r="112" spans="18:79" x14ac:dyDescent="0.15">
      <c r="R112" s="17">
        <v>4</v>
      </c>
      <c r="S112" s="17">
        <v>3</v>
      </c>
      <c r="T112" s="17">
        <v>13.1</v>
      </c>
      <c r="U112" s="9">
        <v>19.63</v>
      </c>
      <c r="V112" s="9">
        <v>15.461399999999999</v>
      </c>
      <c r="W112" s="8">
        <v>19.763500000000001</v>
      </c>
      <c r="X112" s="8">
        <v>14.6</v>
      </c>
      <c r="Y112" s="33">
        <v>2.8580999999999999</v>
      </c>
      <c r="AA112" s="1">
        <v>19.680203214567101</v>
      </c>
      <c r="AB112" s="1">
        <v>15.5101513360024</v>
      </c>
      <c r="AC112" s="1">
        <v>19.810353473802898</v>
      </c>
      <c r="AD112" s="1">
        <v>14.6501442449343</v>
      </c>
      <c r="AE112" s="33">
        <v>2.5985100000000001</v>
      </c>
      <c r="AU112" s="7">
        <f t="shared" si="65"/>
        <v>-5.0203214567101639E-2</v>
      </c>
      <c r="AV112" s="1">
        <f t="shared" si="54"/>
        <v>5.0203214567101639E-2</v>
      </c>
      <c r="AW112" s="28">
        <f t="shared" si="55"/>
        <v>2.5203627528704461E-3</v>
      </c>
      <c r="AX112" s="30">
        <f t="shared" si="66"/>
        <v>2.5509500089888142E-3</v>
      </c>
      <c r="AY112" s="30">
        <f t="shared" si="67"/>
        <v>-2.5509500089888142E-3</v>
      </c>
      <c r="BB112" s="7">
        <f t="shared" si="68"/>
        <v>-4.8751336002400336E-2</v>
      </c>
      <c r="BC112" s="1">
        <f t="shared" si="56"/>
        <v>4.8751336002400336E-2</v>
      </c>
      <c r="BD112" s="28">
        <f t="shared" si="57"/>
        <v>2.3766927620189351E-3</v>
      </c>
      <c r="BE112" s="30">
        <f t="shared" si="69"/>
        <v>3.143188931318677E-3</v>
      </c>
      <c r="BF112" s="30">
        <f t="shared" si="70"/>
        <v>-3.143188931318677E-3</v>
      </c>
      <c r="BI112" s="7">
        <f t="shared" si="79"/>
        <v>14.6501442449343</v>
      </c>
      <c r="BJ112" s="1">
        <f t="shared" si="59"/>
        <v>14.6501442449343</v>
      </c>
      <c r="BK112" s="28">
        <f t="shared" si="60"/>
        <v>214.62672639738159</v>
      </c>
      <c r="BL112" s="30">
        <f t="shared" si="71"/>
        <v>0.73951957819973124</v>
      </c>
      <c r="BM112" s="30">
        <f t="shared" si="72"/>
        <v>0.73951957819973124</v>
      </c>
      <c r="BP112" s="7">
        <f t="shared" si="73"/>
        <v>-5.014424493429992E-2</v>
      </c>
      <c r="BQ112" s="1">
        <f t="shared" si="61"/>
        <v>5.014424493429992E-2</v>
      </c>
      <c r="BR112" s="28">
        <f t="shared" si="62"/>
        <v>2.5144453000310631E-3</v>
      </c>
      <c r="BS112" s="30">
        <f t="shared" si="74"/>
        <v>3.4227816529273222E-3</v>
      </c>
      <c r="BT112" s="30">
        <f t="shared" si="75"/>
        <v>-3.4227816529273222E-3</v>
      </c>
      <c r="BW112" s="7">
        <f t="shared" si="76"/>
        <v>0.25958999999999977</v>
      </c>
      <c r="BX112" s="1">
        <f t="shared" si="63"/>
        <v>0.25958999999999977</v>
      </c>
      <c r="BY112" s="36">
        <f t="shared" si="64"/>
        <v>6.7386968099999875E-2</v>
      </c>
      <c r="BZ112" s="30">
        <f t="shared" si="77"/>
        <v>9.9899557823521848E-2</v>
      </c>
      <c r="CA112" s="30">
        <f t="shared" si="78"/>
        <v>9.9899557823521848E-2</v>
      </c>
    </row>
    <row r="113" spans="18:79" x14ac:dyDescent="0.15">
      <c r="R113" s="17">
        <v>4</v>
      </c>
      <c r="S113" s="17">
        <v>4</v>
      </c>
      <c r="T113" s="17">
        <v>10.299999999999999</v>
      </c>
      <c r="U113" s="9">
        <v>23.715</v>
      </c>
      <c r="V113" s="9">
        <v>23.933399999999999</v>
      </c>
      <c r="W113" s="8">
        <v>19.765000000000001</v>
      </c>
      <c r="X113" s="8">
        <v>22.6</v>
      </c>
      <c r="Y113" s="33">
        <v>2.3730000000000002</v>
      </c>
      <c r="AA113" s="1">
        <v>23.669631405128701</v>
      </c>
      <c r="AB113" s="1">
        <v>23.980283107835099</v>
      </c>
      <c r="AC113" s="1">
        <v>19.820908338751298</v>
      </c>
      <c r="AD113" s="1">
        <v>22.650269916374299</v>
      </c>
      <c r="AE113" s="33">
        <v>2.3094229999999998</v>
      </c>
      <c r="AU113" s="7">
        <f t="shared" si="65"/>
        <v>4.536859487129874E-2</v>
      </c>
      <c r="AV113" s="1">
        <f t="shared" si="54"/>
        <v>4.536859487129874E-2</v>
      </c>
      <c r="AW113" s="28">
        <f t="shared" si="55"/>
        <v>2.0583094005960341E-3</v>
      </c>
      <c r="AX113" s="30">
        <f t="shared" si="66"/>
        <v>1.9167427702937673E-3</v>
      </c>
      <c r="AY113" s="30">
        <f t="shared" si="67"/>
        <v>1.9167427702937673E-3</v>
      </c>
      <c r="BB113" s="7">
        <f t="shared" si="68"/>
        <v>-4.6883107835100191E-2</v>
      </c>
      <c r="BC113" s="1">
        <f t="shared" si="56"/>
        <v>4.6883107835100191E-2</v>
      </c>
      <c r="BD113" s="28">
        <f t="shared" si="57"/>
        <v>2.1980258002776329E-3</v>
      </c>
      <c r="BE113" s="30">
        <f t="shared" si="69"/>
        <v>1.9550689883132376E-3</v>
      </c>
      <c r="BF113" s="30">
        <f t="shared" si="70"/>
        <v>-1.9550689883132376E-3</v>
      </c>
      <c r="BI113" s="7">
        <f t="shared" si="79"/>
        <v>22.650269916374299</v>
      </c>
      <c r="BJ113" s="1">
        <f t="shared" si="59"/>
        <v>22.650269916374299</v>
      </c>
      <c r="BK113" s="28">
        <f t="shared" si="60"/>
        <v>513.03472728461054</v>
      </c>
      <c r="BL113" s="30">
        <f t="shared" si="71"/>
        <v>1.1427463125941304</v>
      </c>
      <c r="BM113" s="30">
        <f t="shared" si="72"/>
        <v>1.1427463125941304</v>
      </c>
      <c r="BP113" s="7">
        <f t="shared" si="73"/>
        <v>-5.0269916374297452E-2</v>
      </c>
      <c r="BQ113" s="1">
        <f t="shared" si="61"/>
        <v>5.0269916374297452E-2</v>
      </c>
      <c r="BR113" s="28">
        <f t="shared" si="62"/>
        <v>2.527064492278859E-3</v>
      </c>
      <c r="BS113" s="30">
        <f t="shared" si="74"/>
        <v>2.2193959083002539E-3</v>
      </c>
      <c r="BT113" s="30">
        <f t="shared" si="75"/>
        <v>-2.2193959083002539E-3</v>
      </c>
      <c r="BW113" s="7">
        <f t="shared" si="76"/>
        <v>6.3577000000000439E-2</v>
      </c>
      <c r="BX113" s="1">
        <f t="shared" si="63"/>
        <v>6.3577000000000439E-2</v>
      </c>
      <c r="BY113" s="36">
        <f t="shared" si="64"/>
        <v>4.0420349290000556E-3</v>
      </c>
      <c r="BZ113" s="30">
        <f t="shared" si="77"/>
        <v>2.7529387210571837E-2</v>
      </c>
      <c r="CA113" s="30">
        <f t="shared" si="78"/>
        <v>2.7529387210571837E-2</v>
      </c>
    </row>
    <row r="114" spans="18:79" x14ac:dyDescent="0.15">
      <c r="R114" s="17">
        <v>5</v>
      </c>
      <c r="S114" s="17">
        <v>1</v>
      </c>
      <c r="T114" s="17">
        <v>11.1</v>
      </c>
      <c r="U114" s="9">
        <v>30.324999999999999</v>
      </c>
      <c r="V114" s="9">
        <v>40.877400000000002</v>
      </c>
      <c r="W114" s="8">
        <v>18.794499999999999</v>
      </c>
      <c r="X114" s="8">
        <v>38.6</v>
      </c>
      <c r="Y114" s="33">
        <v>2.6648999999999998</v>
      </c>
      <c r="AA114" s="1">
        <v>30.380109621615301</v>
      </c>
      <c r="AB114" s="1">
        <v>40.829882429879198</v>
      </c>
      <c r="AC114" s="1">
        <v>18.7394381302726</v>
      </c>
      <c r="AD114" s="1">
        <v>38.549899498709998</v>
      </c>
      <c r="AE114" s="33">
        <v>2.4488669999999999</v>
      </c>
      <c r="AU114" s="7">
        <f t="shared" si="65"/>
        <v>-5.5109621615301307E-2</v>
      </c>
      <c r="AV114" s="1">
        <f t="shared" si="54"/>
        <v>5.5109621615301307E-2</v>
      </c>
      <c r="AW114" s="28">
        <f t="shared" si="55"/>
        <v>3.0370703945816853E-3</v>
      </c>
      <c r="AX114" s="30">
        <f t="shared" si="66"/>
        <v>1.8140033825319406E-3</v>
      </c>
      <c r="AY114" s="30">
        <f t="shared" si="67"/>
        <v>-1.8140033825319406E-3</v>
      </c>
      <c r="BB114" s="7">
        <f t="shared" si="68"/>
        <v>4.7517570120803043E-2</v>
      </c>
      <c r="BC114" s="1">
        <f t="shared" si="56"/>
        <v>4.7517570120803043E-2</v>
      </c>
      <c r="BD114" s="28">
        <f t="shared" si="57"/>
        <v>2.2579194701854341E-3</v>
      </c>
      <c r="BE114" s="30">
        <f t="shared" si="69"/>
        <v>1.1637939492578557E-3</v>
      </c>
      <c r="BF114" s="30">
        <f t="shared" si="70"/>
        <v>1.1637939492578557E-3</v>
      </c>
      <c r="BI114" s="7">
        <f t="shared" si="79"/>
        <v>38.549899498709998</v>
      </c>
      <c r="BJ114" s="1">
        <f t="shared" si="59"/>
        <v>38.549899498709998</v>
      </c>
      <c r="BK114" s="28">
        <f t="shared" si="60"/>
        <v>1486.0947513606413</v>
      </c>
      <c r="BL114" s="30">
        <f t="shared" si="71"/>
        <v>2.0571534338820232</v>
      </c>
      <c r="BM114" s="30">
        <f t="shared" si="72"/>
        <v>2.0571534338820232</v>
      </c>
      <c r="BP114" s="7">
        <f t="shared" si="73"/>
        <v>5.0100501290003763E-2</v>
      </c>
      <c r="BQ114" s="1">
        <f t="shared" si="61"/>
        <v>5.0100501290003763E-2</v>
      </c>
      <c r="BR114" s="28">
        <f t="shared" si="62"/>
        <v>2.5100602295096688E-3</v>
      </c>
      <c r="BS114" s="30">
        <f t="shared" si="74"/>
        <v>1.299627286750262E-3</v>
      </c>
      <c r="BT114" s="30">
        <f t="shared" si="75"/>
        <v>1.299627286750262E-3</v>
      </c>
      <c r="BW114" s="7">
        <f t="shared" si="76"/>
        <v>0.21603299999999992</v>
      </c>
      <c r="BX114" s="1">
        <f t="shared" si="63"/>
        <v>0.21603299999999992</v>
      </c>
      <c r="BY114" s="36">
        <f t="shared" si="64"/>
        <v>4.6670257088999967E-2</v>
      </c>
      <c r="BZ114" s="30">
        <f t="shared" si="77"/>
        <v>8.821753080097855E-2</v>
      </c>
      <c r="CA114" s="30">
        <f t="shared" si="78"/>
        <v>8.821753080097855E-2</v>
      </c>
    </row>
    <row r="115" spans="18:79" x14ac:dyDescent="0.15">
      <c r="R115" s="17">
        <v>5</v>
      </c>
      <c r="S115" s="17">
        <v>2</v>
      </c>
      <c r="T115" s="17">
        <v>10.199999999999999</v>
      </c>
      <c r="U115" s="9">
        <v>18.534999999999997</v>
      </c>
      <c r="V115" s="9">
        <v>17.5794</v>
      </c>
      <c r="W115" s="8">
        <v>18.803999999999998</v>
      </c>
      <c r="X115" s="8">
        <v>16.600000000000001</v>
      </c>
      <c r="Y115" s="33">
        <v>2.8580999999999999</v>
      </c>
      <c r="AA115" s="1">
        <v>18.590016312331901</v>
      </c>
      <c r="AB115" s="1">
        <v>17.6301513481413</v>
      </c>
      <c r="AC115" s="1">
        <v>19.086632041294301</v>
      </c>
      <c r="AD115" s="1">
        <v>16.650135973359401</v>
      </c>
      <c r="AE115" s="33">
        <v>2.4864359999999999</v>
      </c>
      <c r="AU115" s="7">
        <f t="shared" si="65"/>
        <v>-5.5016312331904516E-2</v>
      </c>
      <c r="AV115" s="1">
        <f t="shared" si="54"/>
        <v>5.5016312331904516E-2</v>
      </c>
      <c r="AW115" s="28">
        <f t="shared" si="55"/>
        <v>3.0267946226016688E-3</v>
      </c>
      <c r="AX115" s="30">
        <f t="shared" si="66"/>
        <v>2.9594547636522949E-3</v>
      </c>
      <c r="AY115" s="30">
        <f t="shared" si="67"/>
        <v>-2.9594547636522949E-3</v>
      </c>
      <c r="BB115" s="7">
        <f t="shared" si="68"/>
        <v>-5.0751348141300667E-2</v>
      </c>
      <c r="BC115" s="1">
        <f t="shared" si="56"/>
        <v>5.0751348141300667E-2</v>
      </c>
      <c r="BD115" s="28">
        <f t="shared" si="57"/>
        <v>2.5756993381595029E-3</v>
      </c>
      <c r="BE115" s="30">
        <f t="shared" si="69"/>
        <v>2.8786677515761226E-3</v>
      </c>
      <c r="BF115" s="30">
        <f t="shared" si="70"/>
        <v>-2.8786677515761226E-3</v>
      </c>
      <c r="BI115" s="7">
        <f t="shared" si="79"/>
        <v>16.650135973359401</v>
      </c>
      <c r="BJ115" s="1">
        <f t="shared" si="59"/>
        <v>16.650135973359401</v>
      </c>
      <c r="BK115" s="28">
        <f t="shared" si="60"/>
        <v>277.22702793135682</v>
      </c>
      <c r="BL115" s="30">
        <f t="shared" si="71"/>
        <v>0.87234541627545947</v>
      </c>
      <c r="BM115" s="30">
        <f t="shared" si="72"/>
        <v>0.87234541627545947</v>
      </c>
      <c r="BP115" s="7">
        <f t="shared" si="73"/>
        <v>-5.0135973359399344E-2</v>
      </c>
      <c r="BQ115" s="1">
        <f t="shared" si="61"/>
        <v>5.0135973359399344E-2</v>
      </c>
      <c r="BR115" s="28">
        <f t="shared" si="62"/>
        <v>2.5136158246944007E-3</v>
      </c>
      <c r="BS115" s="30">
        <f t="shared" si="74"/>
        <v>3.0111449804144574E-3</v>
      </c>
      <c r="BT115" s="30">
        <f t="shared" si="75"/>
        <v>-3.0111449804144574E-3</v>
      </c>
      <c r="BW115" s="7">
        <f t="shared" si="76"/>
        <v>0.37166399999999999</v>
      </c>
      <c r="BX115" s="1">
        <f t="shared" si="63"/>
        <v>0.37166399999999999</v>
      </c>
      <c r="BY115" s="36">
        <f t="shared" si="64"/>
        <v>0.13813412889599999</v>
      </c>
      <c r="BZ115" s="30">
        <f t="shared" si="77"/>
        <v>0.14947660024227449</v>
      </c>
      <c r="CA115" s="30">
        <f t="shared" si="78"/>
        <v>0.14947660024227449</v>
      </c>
    </row>
    <row r="116" spans="18:79" x14ac:dyDescent="0.15">
      <c r="R116" s="17">
        <v>5</v>
      </c>
      <c r="S116" s="17">
        <v>3</v>
      </c>
      <c r="T116" s="17">
        <v>7.2</v>
      </c>
      <c r="U116" s="9">
        <v>21.28</v>
      </c>
      <c r="V116" s="9">
        <v>23.933399999999999</v>
      </c>
      <c r="W116" s="8">
        <v>18.893999999999998</v>
      </c>
      <c r="X116" s="8">
        <v>22.6</v>
      </c>
      <c r="Y116" s="33">
        <v>2.0390999999999999</v>
      </c>
      <c r="AA116" s="1">
        <v>21.3314290529439</v>
      </c>
      <c r="AB116" s="1">
        <v>23.8798158888582</v>
      </c>
      <c r="AC116" s="1">
        <v>18.941437189395899</v>
      </c>
      <c r="AD116" s="1">
        <v>22.549807284820201</v>
      </c>
      <c r="AE116" s="33">
        <v>1.932774</v>
      </c>
      <c r="AU116" s="7">
        <f t="shared" si="65"/>
        <v>-5.1429052943898768E-2</v>
      </c>
      <c r="AV116" s="1">
        <f t="shared" si="54"/>
        <v>5.1429052943898768E-2</v>
      </c>
      <c r="AW116" s="28">
        <f t="shared" si="55"/>
        <v>2.6449474867063427E-3</v>
      </c>
      <c r="AX116" s="30">
        <f t="shared" si="66"/>
        <v>2.4109520659048936E-3</v>
      </c>
      <c r="AY116" s="30">
        <f t="shared" si="67"/>
        <v>-2.4109520659048936E-3</v>
      </c>
      <c r="BB116" s="7">
        <f t="shared" si="68"/>
        <v>5.3584111141798729E-2</v>
      </c>
      <c r="BC116" s="1">
        <f t="shared" si="56"/>
        <v>5.3584111141798729E-2</v>
      </c>
      <c r="BD116" s="28">
        <f t="shared" si="57"/>
        <v>2.8712569668566386E-3</v>
      </c>
      <c r="BE116" s="30">
        <f t="shared" si="69"/>
        <v>2.243908051518936E-3</v>
      </c>
      <c r="BF116" s="30">
        <f t="shared" si="70"/>
        <v>2.243908051518936E-3</v>
      </c>
      <c r="BI116" s="7">
        <f t="shared" si="79"/>
        <v>22.549807284820201</v>
      </c>
      <c r="BJ116" s="1">
        <f t="shared" si="59"/>
        <v>22.549807284820201</v>
      </c>
      <c r="BK116" s="28">
        <f t="shared" si="60"/>
        <v>508.49380858253016</v>
      </c>
      <c r="BL116" s="30">
        <f t="shared" si="71"/>
        <v>1.1905013890627263</v>
      </c>
      <c r="BM116" s="30">
        <f t="shared" si="72"/>
        <v>1.1905013890627263</v>
      </c>
      <c r="BP116" s="7">
        <f t="shared" si="73"/>
        <v>5.0192715179800729E-2</v>
      </c>
      <c r="BQ116" s="1">
        <f t="shared" si="61"/>
        <v>5.0192715179800729E-2</v>
      </c>
      <c r="BR116" s="28">
        <f t="shared" si="62"/>
        <v>2.5193086571205984E-3</v>
      </c>
      <c r="BS116" s="30">
        <f t="shared" si="74"/>
        <v>2.2258600504133281E-3</v>
      </c>
      <c r="BT116" s="30">
        <f t="shared" si="75"/>
        <v>2.2258600504133281E-3</v>
      </c>
      <c r="BW116" s="7">
        <f t="shared" si="76"/>
        <v>0.10632599999999992</v>
      </c>
      <c r="BX116" s="1">
        <f t="shared" si="63"/>
        <v>0.10632599999999992</v>
      </c>
      <c r="BY116" s="36">
        <f t="shared" si="64"/>
        <v>1.1305218275999984E-2</v>
      </c>
      <c r="BZ116" s="30">
        <f t="shared" si="77"/>
        <v>5.5012122472673952E-2</v>
      </c>
      <c r="CA116" s="30">
        <f t="shared" si="78"/>
        <v>5.5012122472673952E-2</v>
      </c>
    </row>
    <row r="117" spans="18:79" x14ac:dyDescent="0.15">
      <c r="R117" s="17">
        <v>5</v>
      </c>
      <c r="S117" s="17">
        <v>4</v>
      </c>
      <c r="T117" s="17">
        <v>12.1</v>
      </c>
      <c r="U117" s="9">
        <v>17.276420000000002</v>
      </c>
      <c r="V117" s="9">
        <v>16.202699999999997</v>
      </c>
      <c r="W117" s="8">
        <v>18.805</v>
      </c>
      <c r="X117" s="8">
        <v>15.299999999999999</v>
      </c>
      <c r="Y117" s="33">
        <v>1.8857999999999999</v>
      </c>
      <c r="AA117" s="1">
        <v>17.3301362693086</v>
      </c>
      <c r="AB117" s="1">
        <v>16.149963565618599</v>
      </c>
      <c r="AC117" s="1">
        <v>17.725086465375501</v>
      </c>
      <c r="AD117" s="1">
        <v>15.2499620740148</v>
      </c>
      <c r="AE117" s="33">
        <v>2.1981090000000001</v>
      </c>
      <c r="AU117" s="7">
        <f t="shared" si="65"/>
        <v>-5.3716269308598186E-2</v>
      </c>
      <c r="AV117" s="1">
        <f t="shared" si="54"/>
        <v>5.3716269308598186E-2</v>
      </c>
      <c r="AW117" s="28">
        <f t="shared" si="55"/>
        <v>2.8854375884338475E-3</v>
      </c>
      <c r="AX117" s="30">
        <f t="shared" si="66"/>
        <v>3.0995872435076498E-3</v>
      </c>
      <c r="AY117" s="30">
        <f t="shared" si="67"/>
        <v>-3.0995872435076498E-3</v>
      </c>
      <c r="BB117" s="7">
        <f t="shared" si="68"/>
        <v>5.2736434381397856E-2</v>
      </c>
      <c r="BC117" s="1">
        <f t="shared" si="56"/>
        <v>5.2736434381397856E-2</v>
      </c>
      <c r="BD117" s="28">
        <f t="shared" si="57"/>
        <v>2.7811315112634821E-3</v>
      </c>
      <c r="BE117" s="30">
        <f t="shared" si="69"/>
        <v>3.2654212603716094E-3</v>
      </c>
      <c r="BF117" s="30">
        <f t="shared" si="70"/>
        <v>3.2654212603716094E-3</v>
      </c>
      <c r="BI117" s="7">
        <f t="shared" si="79"/>
        <v>15.2499620740148</v>
      </c>
      <c r="BJ117" s="1">
        <f t="shared" si="59"/>
        <v>15.2499620740148</v>
      </c>
      <c r="BK117" s="28">
        <f t="shared" si="60"/>
        <v>232.56134325888976</v>
      </c>
      <c r="BL117" s="30">
        <f t="shared" si="71"/>
        <v>0.86036037701730517</v>
      </c>
      <c r="BM117" s="30">
        <f t="shared" si="72"/>
        <v>0.86036037701730517</v>
      </c>
      <c r="BP117" s="7">
        <f t="shared" si="73"/>
        <v>5.0037925985199294E-2</v>
      </c>
      <c r="BQ117" s="1">
        <f t="shared" si="61"/>
        <v>5.0037925985199294E-2</v>
      </c>
      <c r="BR117" s="28">
        <f t="shared" si="62"/>
        <v>2.5037940369002829E-3</v>
      </c>
      <c r="BS117" s="30">
        <f t="shared" si="74"/>
        <v>3.2811836345784432E-3</v>
      </c>
      <c r="BT117" s="30">
        <f t="shared" si="75"/>
        <v>3.2811836345784432E-3</v>
      </c>
      <c r="BW117" s="7">
        <f t="shared" si="76"/>
        <v>-0.31230900000000017</v>
      </c>
      <c r="BX117" s="1">
        <f t="shared" si="63"/>
        <v>0.31230900000000017</v>
      </c>
      <c r="BY117" s="36">
        <f t="shared" si="64"/>
        <v>9.7536911481000105E-2</v>
      </c>
      <c r="BZ117" s="30">
        <f t="shared" si="77"/>
        <v>0.14208076123613531</v>
      </c>
      <c r="CA117" s="30">
        <f t="shared" si="78"/>
        <v>-0.14208076123613531</v>
      </c>
    </row>
    <row r="118" spans="18:79" x14ac:dyDescent="0.15">
      <c r="R118" s="17">
        <v>6</v>
      </c>
      <c r="S118" s="17">
        <v>1</v>
      </c>
      <c r="T118" s="17">
        <v>11.1</v>
      </c>
      <c r="U118" s="9">
        <v>18.984999999999999</v>
      </c>
      <c r="V118" s="9">
        <v>16.838100000000001</v>
      </c>
      <c r="W118" s="8">
        <v>19.803999999999998</v>
      </c>
      <c r="X118" s="8">
        <v>15.9</v>
      </c>
      <c r="Y118" s="33">
        <v>2.1777000000000002</v>
      </c>
      <c r="AA118" s="1">
        <v>19.040059880685799</v>
      </c>
      <c r="AB118" s="1">
        <v>16.890300453654898</v>
      </c>
      <c r="AC118" s="1">
        <v>19.850246838125699</v>
      </c>
      <c r="AD118" s="1">
        <v>15.95028310799</v>
      </c>
      <c r="AE118" s="33">
        <v>2.267989</v>
      </c>
      <c r="AU118" s="7">
        <f t="shared" si="65"/>
        <v>-5.5059880685799811E-2</v>
      </c>
      <c r="AV118" s="1">
        <f t="shared" si="54"/>
        <v>5.5059880685799811E-2</v>
      </c>
      <c r="AW118" s="28">
        <f t="shared" si="55"/>
        <v>3.031590461134511E-3</v>
      </c>
      <c r="AX118" s="30">
        <f t="shared" si="66"/>
        <v>2.8917913615204775E-3</v>
      </c>
      <c r="AY118" s="30">
        <f t="shared" si="67"/>
        <v>-2.8917913615204775E-3</v>
      </c>
      <c r="BB118" s="7">
        <f t="shared" si="68"/>
        <v>-5.2200453654897672E-2</v>
      </c>
      <c r="BC118" s="1">
        <f t="shared" si="56"/>
        <v>5.2200453654897672E-2</v>
      </c>
      <c r="BD118" s="28">
        <f t="shared" si="57"/>
        <v>2.7248873617771196E-3</v>
      </c>
      <c r="BE118" s="30">
        <f t="shared" si="69"/>
        <v>3.0905580275572891E-3</v>
      </c>
      <c r="BF118" s="30">
        <f t="shared" si="70"/>
        <v>-3.0905580275572891E-3</v>
      </c>
      <c r="BI118" s="7">
        <f t="shared" si="79"/>
        <v>15.95028310799</v>
      </c>
      <c r="BJ118" s="1">
        <f t="shared" si="59"/>
        <v>15.95028310799</v>
      </c>
      <c r="BK118" s="28">
        <f t="shared" si="60"/>
        <v>254.41153122503113</v>
      </c>
      <c r="BL118" s="30">
        <f t="shared" si="71"/>
        <v>0.80353071868883919</v>
      </c>
      <c r="BM118" s="30">
        <f t="shared" si="72"/>
        <v>0.80353071868883919</v>
      </c>
      <c r="BP118" s="7">
        <f t="shared" si="73"/>
        <v>-5.0283107989999465E-2</v>
      </c>
      <c r="BQ118" s="1">
        <f t="shared" si="61"/>
        <v>5.0283107989999465E-2</v>
      </c>
      <c r="BR118" s="28">
        <f t="shared" si="62"/>
        <v>2.5283909491339482E-3</v>
      </c>
      <c r="BS118" s="30">
        <f t="shared" si="74"/>
        <v>3.1524899996797592E-3</v>
      </c>
      <c r="BT118" s="30">
        <f t="shared" si="75"/>
        <v>-3.1524899996797592E-3</v>
      </c>
      <c r="BW118" s="7">
        <f t="shared" si="76"/>
        <v>-9.0288999999999842E-2</v>
      </c>
      <c r="BX118" s="1">
        <f t="shared" si="63"/>
        <v>9.0288999999999842E-2</v>
      </c>
      <c r="BY118" s="36">
        <f t="shared" si="64"/>
        <v>8.1521035209999714E-3</v>
      </c>
      <c r="BZ118" s="30">
        <f t="shared" si="77"/>
        <v>3.9810157809407297E-2</v>
      </c>
      <c r="CA118" s="30">
        <f t="shared" si="78"/>
        <v>-3.9810157809407297E-2</v>
      </c>
    </row>
    <row r="119" spans="18:79" x14ac:dyDescent="0.15">
      <c r="R119" s="17">
        <v>6</v>
      </c>
      <c r="S119" s="17">
        <v>2</v>
      </c>
      <c r="T119" s="17">
        <v>13.1</v>
      </c>
      <c r="U119" s="9">
        <v>19.00544</v>
      </c>
      <c r="V119" s="9">
        <v>15.461399999999999</v>
      </c>
      <c r="W119" s="8">
        <v>20.244999999999997</v>
      </c>
      <c r="X119" s="8">
        <v>14.6</v>
      </c>
      <c r="Y119" s="33">
        <v>2.1777000000000002</v>
      </c>
      <c r="AA119" s="1">
        <v>18.959904810349801</v>
      </c>
      <c r="AB119" s="1">
        <v>15.409944863583499</v>
      </c>
      <c r="AC119" s="1">
        <v>20.300349626185199</v>
      </c>
      <c r="AD119" s="1">
        <v>14.5499473270712</v>
      </c>
      <c r="AE119" s="33">
        <v>2.3452809999999999</v>
      </c>
      <c r="AU119" s="7">
        <f t="shared" si="65"/>
        <v>4.553518965019876E-2</v>
      </c>
      <c r="AV119" s="1">
        <f t="shared" si="54"/>
        <v>4.553518965019876E-2</v>
      </c>
      <c r="AW119" s="28">
        <f t="shared" si="55"/>
        <v>2.0734534964795682E-3</v>
      </c>
      <c r="AX119" s="30">
        <f t="shared" si="66"/>
        <v>2.4016570813869321E-3</v>
      </c>
      <c r="AY119" s="30">
        <f t="shared" si="67"/>
        <v>2.4016570813869321E-3</v>
      </c>
      <c r="BB119" s="7">
        <f t="shared" si="68"/>
        <v>5.1455136416500125E-2</v>
      </c>
      <c r="BC119" s="1">
        <f t="shared" si="56"/>
        <v>5.1455136416500125E-2</v>
      </c>
      <c r="BD119" s="28">
        <f t="shared" si="57"/>
        <v>2.6476310636406371E-3</v>
      </c>
      <c r="BE119" s="30">
        <f t="shared" si="69"/>
        <v>3.339086341450706E-3</v>
      </c>
      <c r="BF119" s="30">
        <f t="shared" si="70"/>
        <v>3.339086341450706E-3</v>
      </c>
      <c r="BI119" s="7">
        <f t="shared" si="79"/>
        <v>14.5499473270712</v>
      </c>
      <c r="BJ119" s="1">
        <f t="shared" si="59"/>
        <v>14.5499473270712</v>
      </c>
      <c r="BK119" s="28">
        <f t="shared" si="60"/>
        <v>211.70096722054635</v>
      </c>
      <c r="BL119" s="30">
        <f t="shared" si="71"/>
        <v>0.71673382946584241</v>
      </c>
      <c r="BM119" s="30">
        <f t="shared" si="72"/>
        <v>0.71673382946584241</v>
      </c>
      <c r="BP119" s="7">
        <f t="shared" si="73"/>
        <v>5.005267292879978E-2</v>
      </c>
      <c r="BQ119" s="1">
        <f t="shared" si="61"/>
        <v>5.005267292879978E-2</v>
      </c>
      <c r="BR119" s="28">
        <f t="shared" si="62"/>
        <v>2.5052700673174064E-3</v>
      </c>
      <c r="BS119" s="30">
        <f t="shared" si="74"/>
        <v>3.4400587028705775E-3</v>
      </c>
      <c r="BT119" s="30">
        <f t="shared" si="75"/>
        <v>3.4400587028705775E-3</v>
      </c>
      <c r="BW119" s="7">
        <f t="shared" si="76"/>
        <v>-0.16758099999999976</v>
      </c>
      <c r="BX119" s="1">
        <f t="shared" si="63"/>
        <v>0.16758099999999976</v>
      </c>
      <c r="BY119" s="36">
        <f t="shared" si="64"/>
        <v>2.8083391560999919E-2</v>
      </c>
      <c r="BZ119" s="30">
        <f t="shared" si="77"/>
        <v>7.1454550648728132E-2</v>
      </c>
      <c r="CA119" s="30">
        <f t="shared" si="78"/>
        <v>-7.1454550648728132E-2</v>
      </c>
    </row>
    <row r="120" spans="18:79" x14ac:dyDescent="0.15">
      <c r="R120" s="17">
        <v>6</v>
      </c>
      <c r="S120" s="17">
        <v>3</v>
      </c>
      <c r="T120" s="17">
        <v>12.1</v>
      </c>
      <c r="U120" s="9">
        <v>18.209999999999997</v>
      </c>
      <c r="V120" s="9">
        <v>11.225399999999999</v>
      </c>
      <c r="W120" s="8">
        <v>20.591000000000001</v>
      </c>
      <c r="X120" s="8">
        <v>10.6</v>
      </c>
      <c r="Y120" s="33">
        <v>2.3730000000000002</v>
      </c>
      <c r="AA120" s="1">
        <v>18.159807057240101</v>
      </c>
      <c r="AB120" s="1">
        <v>11.2800305974789</v>
      </c>
      <c r="AC120" s="1">
        <v>20.640274952856402</v>
      </c>
      <c r="AD120" s="1">
        <v>10.650025470764399</v>
      </c>
      <c r="AE120" s="33">
        <v>2.3789859999999998</v>
      </c>
      <c r="AU120" s="7">
        <f t="shared" si="65"/>
        <v>5.0192942759895942E-2</v>
      </c>
      <c r="AV120" s="1">
        <f t="shared" si="54"/>
        <v>5.0192942759895942E-2</v>
      </c>
      <c r="AW120" s="28">
        <f t="shared" si="55"/>
        <v>2.5193315028981906E-3</v>
      </c>
      <c r="AX120" s="30">
        <f t="shared" si="66"/>
        <v>2.7639579320246472E-3</v>
      </c>
      <c r="AY120" s="30">
        <f t="shared" si="67"/>
        <v>2.7639579320246472E-3</v>
      </c>
      <c r="BB120" s="7">
        <f t="shared" si="68"/>
        <v>-5.4630597478901421E-2</v>
      </c>
      <c r="BC120" s="1">
        <f t="shared" si="56"/>
        <v>5.4630597478901421E-2</v>
      </c>
      <c r="BD120" s="28">
        <f t="shared" si="57"/>
        <v>2.9845021809017502E-3</v>
      </c>
      <c r="BE120" s="30">
        <f t="shared" si="69"/>
        <v>4.8431249371886833E-3</v>
      </c>
      <c r="BF120" s="30">
        <f t="shared" si="70"/>
        <v>-4.8431249371886833E-3</v>
      </c>
      <c r="BI120" s="7">
        <f t="shared" si="79"/>
        <v>10.650025470764399</v>
      </c>
      <c r="BJ120" s="1">
        <f t="shared" si="59"/>
        <v>10.650025470764399</v>
      </c>
      <c r="BK120" s="28">
        <f t="shared" si="60"/>
        <v>113.42304252793046</v>
      </c>
      <c r="BL120" s="30">
        <f t="shared" si="71"/>
        <v>0.51598273255030191</v>
      </c>
      <c r="BM120" s="30">
        <f t="shared" si="72"/>
        <v>0.51598273255030191</v>
      </c>
      <c r="BP120" s="7">
        <f t="shared" si="73"/>
        <v>-5.0025470764399671E-2</v>
      </c>
      <c r="BQ120" s="1">
        <f t="shared" si="61"/>
        <v>5.0025470764399671E-2</v>
      </c>
      <c r="BR120" s="28">
        <f t="shared" si="62"/>
        <v>2.5025477251998064E-3</v>
      </c>
      <c r="BS120" s="30">
        <f t="shared" si="74"/>
        <v>4.6972160678606456E-3</v>
      </c>
      <c r="BT120" s="30">
        <f t="shared" si="75"/>
        <v>-4.6972160678606456E-3</v>
      </c>
      <c r="BW120" s="7">
        <f t="shared" si="76"/>
        <v>-5.9859999999996027E-3</v>
      </c>
      <c r="BX120" s="1">
        <f t="shared" si="63"/>
        <v>5.9859999999996027E-3</v>
      </c>
      <c r="BY120" s="36">
        <f t="shared" si="64"/>
        <v>3.5832195999995244E-5</v>
      </c>
      <c r="BZ120" s="30">
        <f t="shared" si="77"/>
        <v>2.5161980776682181E-3</v>
      </c>
      <c r="CA120" s="30">
        <f t="shared" si="78"/>
        <v>-2.5161980776682181E-3</v>
      </c>
    </row>
    <row r="121" spans="18:79" x14ac:dyDescent="0.15">
      <c r="R121" s="17">
        <v>6</v>
      </c>
      <c r="S121" s="17">
        <v>4</v>
      </c>
      <c r="T121" s="17">
        <v>13.1</v>
      </c>
      <c r="U121" s="9">
        <v>16.374459999999999</v>
      </c>
      <c r="V121" s="9">
        <v>14.7201</v>
      </c>
      <c r="W121" s="8">
        <v>20.216000000000001</v>
      </c>
      <c r="X121" s="8">
        <v>13.9</v>
      </c>
      <c r="Y121" s="33">
        <v>2.1777000000000002</v>
      </c>
      <c r="AA121" s="1">
        <v>16.4200198610169</v>
      </c>
      <c r="AB121" s="1">
        <v>14.770011021495501</v>
      </c>
      <c r="AC121" s="1">
        <v>20.2700397434532</v>
      </c>
      <c r="AD121" s="1">
        <v>13.950010420332299</v>
      </c>
      <c r="AE121" s="33">
        <v>2.3452809999999999</v>
      </c>
      <c r="AU121" s="7">
        <f t="shared" si="65"/>
        <v>-4.5559861016901237E-2</v>
      </c>
      <c r="AV121" s="1">
        <f t="shared" si="54"/>
        <v>4.5559861016901237E-2</v>
      </c>
      <c r="AW121" s="28">
        <f t="shared" si="55"/>
        <v>2.0757009358793569E-3</v>
      </c>
      <c r="AX121" s="30">
        <f t="shared" si="66"/>
        <v>2.7746532222574114E-3</v>
      </c>
      <c r="AY121" s="30">
        <f t="shared" si="67"/>
        <v>-2.7746532222574114E-3</v>
      </c>
      <c r="BB121" s="7">
        <f t="shared" si="68"/>
        <v>-4.9911021495500307E-2</v>
      </c>
      <c r="BC121" s="1">
        <f t="shared" si="56"/>
        <v>4.9911021495500307E-2</v>
      </c>
      <c r="BD121" s="28">
        <f t="shared" si="57"/>
        <v>2.4911100667242936E-3</v>
      </c>
      <c r="BE121" s="30">
        <f t="shared" si="69"/>
        <v>3.3792135579900663E-3</v>
      </c>
      <c r="BF121" s="30">
        <f t="shared" si="70"/>
        <v>-3.3792135579900663E-3</v>
      </c>
      <c r="BI121" s="7">
        <f t="shared" si="79"/>
        <v>13.950010420332299</v>
      </c>
      <c r="BJ121" s="1">
        <f t="shared" si="59"/>
        <v>13.950010420332299</v>
      </c>
      <c r="BK121" s="28">
        <f t="shared" si="60"/>
        <v>194.60279072737973</v>
      </c>
      <c r="BL121" s="30">
        <f t="shared" si="71"/>
        <v>0.68820834082665583</v>
      </c>
      <c r="BM121" s="30">
        <f t="shared" si="72"/>
        <v>0.68820834082665583</v>
      </c>
      <c r="BP121" s="7">
        <f t="shared" si="73"/>
        <v>-5.0010420332299077E-2</v>
      </c>
      <c r="BQ121" s="1">
        <f t="shared" si="61"/>
        <v>5.0010420332299077E-2</v>
      </c>
      <c r="BR121" s="28">
        <f t="shared" si="62"/>
        <v>2.5010421418132328E-3</v>
      </c>
      <c r="BS121" s="30">
        <f t="shared" si="74"/>
        <v>3.5849736900130423E-3</v>
      </c>
      <c r="BT121" s="30">
        <f t="shared" si="75"/>
        <v>-3.5849736900130423E-3</v>
      </c>
      <c r="BW121" s="7">
        <f t="shared" si="76"/>
        <v>-0.16758099999999976</v>
      </c>
      <c r="BX121" s="1">
        <f t="shared" si="63"/>
        <v>0.16758099999999976</v>
      </c>
      <c r="BY121" s="36">
        <f t="shared" si="64"/>
        <v>2.8083391560999919E-2</v>
      </c>
      <c r="BZ121" s="30">
        <f t="shared" si="77"/>
        <v>7.1454550648728132E-2</v>
      </c>
      <c r="CA121" s="30">
        <f t="shared" si="78"/>
        <v>-7.1454550648728132E-2</v>
      </c>
    </row>
    <row r="122" spans="18:79" x14ac:dyDescent="0.15">
      <c r="R122" s="17">
        <v>1</v>
      </c>
      <c r="S122" s="17">
        <v>1</v>
      </c>
      <c r="T122" s="17">
        <v>6.3</v>
      </c>
      <c r="U122" s="9">
        <v>21.759999999999998</v>
      </c>
      <c r="V122" s="9">
        <v>20.957609999999999</v>
      </c>
      <c r="W122" s="8">
        <v>22.81</v>
      </c>
      <c r="X122" s="8">
        <v>19.79</v>
      </c>
      <c r="Y122" s="33">
        <v>2.4276</v>
      </c>
      <c r="AA122" s="1">
        <v>21.271895611987802</v>
      </c>
      <c r="AB122" s="1">
        <v>20.831870664711801</v>
      </c>
      <c r="AC122" s="1">
        <v>20.311453996987598</v>
      </c>
      <c r="AD122" s="1">
        <v>19.671868887068001</v>
      </c>
      <c r="AE122" s="33">
        <v>2.0969579999999999</v>
      </c>
      <c r="AU122" s="7">
        <f t="shared" si="65"/>
        <v>0.48810438801219647</v>
      </c>
      <c r="AV122" s="1">
        <f t="shared" si="54"/>
        <v>0.48810438801219647</v>
      </c>
      <c r="AW122" s="28">
        <f t="shared" si="55"/>
        <v>0.23824589359676085</v>
      </c>
      <c r="AX122" s="30">
        <f t="shared" si="66"/>
        <v>2.294597514558715E-2</v>
      </c>
      <c r="AY122" s="30">
        <f t="shared" si="67"/>
        <v>2.294597514558715E-2</v>
      </c>
      <c r="BB122" s="7">
        <f t="shared" si="68"/>
        <v>0.12573933528819836</v>
      </c>
      <c r="BC122" s="1">
        <f t="shared" si="56"/>
        <v>0.12573933528819836</v>
      </c>
      <c r="BD122" s="28">
        <f t="shared" si="57"/>
        <v>1.5810380438717967E-2</v>
      </c>
      <c r="BE122" s="30">
        <f t="shared" si="69"/>
        <v>6.0359118637000192E-3</v>
      </c>
      <c r="BF122" s="30">
        <f t="shared" si="70"/>
        <v>6.0359118637000192E-3</v>
      </c>
      <c r="BI122" s="7">
        <f t="shared" si="79"/>
        <v>19.671868887068001</v>
      </c>
      <c r="BJ122" s="1">
        <f t="shared" si="59"/>
        <v>19.671868887068001</v>
      </c>
      <c r="BK122" s="28">
        <f t="shared" si="60"/>
        <v>386.98242550999402</v>
      </c>
      <c r="BL122" s="30">
        <f t="shared" si="71"/>
        <v>0.9685111115130185</v>
      </c>
      <c r="BM122" s="30">
        <f t="shared" si="72"/>
        <v>0.9685111115130185</v>
      </c>
      <c r="BP122" s="7">
        <f t="shared" si="73"/>
        <v>0.11813111293199796</v>
      </c>
      <c r="BQ122" s="1">
        <f t="shared" si="61"/>
        <v>0.11813111293199796</v>
      </c>
      <c r="BR122" s="28">
        <f t="shared" si="62"/>
        <v>1.3954959842552456E-2</v>
      </c>
      <c r="BS122" s="30">
        <f t="shared" si="74"/>
        <v>6.0050782978558603E-3</v>
      </c>
      <c r="BT122" s="30">
        <f t="shared" si="75"/>
        <v>6.0050782978558603E-3</v>
      </c>
      <c r="BW122" s="7">
        <f t="shared" si="76"/>
        <v>0.3306420000000001</v>
      </c>
      <c r="BX122" s="1">
        <f t="shared" si="63"/>
        <v>0.3306420000000001</v>
      </c>
      <c r="BY122" s="36">
        <f t="shared" si="64"/>
        <v>0.10932413216400007</v>
      </c>
      <c r="BZ122" s="30">
        <f t="shared" si="77"/>
        <v>0.1576769777935467</v>
      </c>
      <c r="CA122" s="30">
        <f t="shared" si="78"/>
        <v>0.1576769777935467</v>
      </c>
    </row>
    <row r="123" spans="18:79" x14ac:dyDescent="0.15">
      <c r="R123" s="17">
        <v>1</v>
      </c>
      <c r="S123" s="17">
        <v>2</v>
      </c>
      <c r="T123" s="17">
        <v>6</v>
      </c>
      <c r="U123" s="9">
        <v>20.230426000000001</v>
      </c>
      <c r="V123" s="9">
        <v>23.393310000000003</v>
      </c>
      <c r="W123" s="8">
        <v>19.760000000000002</v>
      </c>
      <c r="X123" s="8">
        <v>22.090000000000003</v>
      </c>
      <c r="Y123" s="33">
        <v>2.3730000000000002</v>
      </c>
      <c r="AA123" s="1">
        <v>20.280063816775499</v>
      </c>
      <c r="AB123" s="1">
        <v>23.4401213858559</v>
      </c>
      <c r="AC123" s="1">
        <v>19.810544261667701</v>
      </c>
      <c r="AD123" s="1">
        <v>22.140121368198699</v>
      </c>
      <c r="AE123" s="33">
        <v>2.1432449999999998</v>
      </c>
      <c r="AU123" s="7">
        <f t="shared" si="65"/>
        <v>-4.9637816775497612E-2</v>
      </c>
      <c r="AV123" s="1">
        <f t="shared" si="54"/>
        <v>4.9637816775497612E-2</v>
      </c>
      <c r="AW123" s="28">
        <f t="shared" si="55"/>
        <v>2.4639128542378722E-3</v>
      </c>
      <c r="AX123" s="30">
        <f t="shared" si="66"/>
        <v>2.4476163992362601E-3</v>
      </c>
      <c r="AY123" s="30">
        <f t="shared" si="67"/>
        <v>-2.4476163992362601E-3</v>
      </c>
      <c r="BB123" s="7">
        <f t="shared" si="68"/>
        <v>-4.6811385855896503E-2</v>
      </c>
      <c r="BC123" s="1">
        <f t="shared" si="56"/>
        <v>4.6811385855896503E-2</v>
      </c>
      <c r="BD123" s="28">
        <f t="shared" si="57"/>
        <v>2.1913058457496272E-3</v>
      </c>
      <c r="BE123" s="30">
        <f t="shared" si="69"/>
        <v>1.9970624334796814E-3</v>
      </c>
      <c r="BF123" s="30">
        <f t="shared" si="70"/>
        <v>-1.9970624334796814E-3</v>
      </c>
      <c r="BI123" s="7">
        <f t="shared" si="79"/>
        <v>22.140121368198699</v>
      </c>
      <c r="BJ123" s="1">
        <f t="shared" si="59"/>
        <v>22.140121368198699</v>
      </c>
      <c r="BK123" s="28">
        <f t="shared" si="60"/>
        <v>490.18497419856863</v>
      </c>
      <c r="BL123" s="30">
        <f t="shared" si="71"/>
        <v>1.1175927867382522</v>
      </c>
      <c r="BM123" s="30">
        <f t="shared" si="72"/>
        <v>1.1175927867382522</v>
      </c>
      <c r="BP123" s="7">
        <f t="shared" si="73"/>
        <v>-5.0121368198695393E-2</v>
      </c>
      <c r="BQ123" s="1">
        <f t="shared" si="61"/>
        <v>5.0121368198695393E-2</v>
      </c>
      <c r="BR123" s="28">
        <f t="shared" si="62"/>
        <v>2.5121515501091937E-3</v>
      </c>
      <c r="BS123" s="30">
        <f t="shared" si="74"/>
        <v>2.2638253587303268E-3</v>
      </c>
      <c r="BT123" s="30">
        <f t="shared" si="75"/>
        <v>-2.2638253587303268E-3</v>
      </c>
      <c r="BW123" s="7">
        <f t="shared" si="76"/>
        <v>0.22975500000000038</v>
      </c>
      <c r="BX123" s="1">
        <f t="shared" si="63"/>
        <v>0.22975500000000038</v>
      </c>
      <c r="BY123" s="36">
        <f t="shared" si="64"/>
        <v>5.2787360025000174E-2</v>
      </c>
      <c r="BZ123" s="30">
        <f t="shared" si="77"/>
        <v>0.10719959687296618</v>
      </c>
      <c r="CA123" s="30">
        <f t="shared" si="78"/>
        <v>0.10719959687296618</v>
      </c>
    </row>
    <row r="124" spans="18:79" x14ac:dyDescent="0.15">
      <c r="R124" s="17">
        <v>1</v>
      </c>
      <c r="S124" s="17">
        <v>3</v>
      </c>
      <c r="T124" s="17">
        <v>6</v>
      </c>
      <c r="U124" s="9">
        <v>22.832948000000002</v>
      </c>
      <c r="V124" s="9">
        <v>24.16638</v>
      </c>
      <c r="W124" s="8">
        <v>21.87</v>
      </c>
      <c r="X124" s="8">
        <v>22.82</v>
      </c>
      <c r="Y124" s="33">
        <v>2.4380999999999999</v>
      </c>
      <c r="AA124" s="1">
        <v>22.7799545264632</v>
      </c>
      <c r="AB124" s="1">
        <v>24.119839128387401</v>
      </c>
      <c r="AC124" s="1">
        <v>21.819528024457799</v>
      </c>
      <c r="AD124" s="1">
        <v>22.769840092040798</v>
      </c>
      <c r="AE124" s="33">
        <v>2.3241230000000002</v>
      </c>
      <c r="AU124" s="7">
        <f t="shared" si="65"/>
        <v>5.2993473536801616E-2</v>
      </c>
      <c r="AV124" s="1">
        <f t="shared" si="54"/>
        <v>5.2993473536801616E-2</v>
      </c>
      <c r="AW124" s="28">
        <f t="shared" si="55"/>
        <v>2.8083082374956931E-3</v>
      </c>
      <c r="AX124" s="30">
        <f t="shared" si="66"/>
        <v>2.3263204268138345E-3</v>
      </c>
      <c r="AY124" s="30">
        <f t="shared" si="67"/>
        <v>2.3263204268138345E-3</v>
      </c>
      <c r="BB124" s="7">
        <f t="shared" si="68"/>
        <v>4.6540871612599233E-2</v>
      </c>
      <c r="BC124" s="1">
        <f t="shared" si="56"/>
        <v>4.6540871612599233E-2</v>
      </c>
      <c r="BD124" s="28">
        <f t="shared" si="57"/>
        <v>2.1660527304604451E-3</v>
      </c>
      <c r="BE124" s="30">
        <f t="shared" si="69"/>
        <v>1.9295680773353007E-3</v>
      </c>
      <c r="BF124" s="30">
        <f t="shared" si="70"/>
        <v>1.9295680773353007E-3</v>
      </c>
      <c r="BI124" s="7">
        <f t="shared" si="79"/>
        <v>22.769840092040798</v>
      </c>
      <c r="BJ124" s="1">
        <f t="shared" si="59"/>
        <v>22.769840092040798</v>
      </c>
      <c r="BK124" s="28">
        <f t="shared" si="60"/>
        <v>518.46561781710852</v>
      </c>
      <c r="BL124" s="30">
        <f t="shared" si="71"/>
        <v>1.0435532824778695</v>
      </c>
      <c r="BM124" s="30">
        <f t="shared" si="72"/>
        <v>1.0435532824778695</v>
      </c>
      <c r="BP124" s="7">
        <f t="shared" si="73"/>
        <v>5.0159907959201888E-2</v>
      </c>
      <c r="BQ124" s="1">
        <f t="shared" si="61"/>
        <v>5.0159907959201888E-2</v>
      </c>
      <c r="BR124" s="28">
        <f t="shared" si="62"/>
        <v>2.5160163664756049E-3</v>
      </c>
      <c r="BS124" s="30">
        <f t="shared" si="74"/>
        <v>2.2029099790092637E-3</v>
      </c>
      <c r="BT124" s="30">
        <f t="shared" si="75"/>
        <v>2.2029099790092637E-3</v>
      </c>
      <c r="BW124" s="7">
        <f t="shared" si="76"/>
        <v>0.11397699999999977</v>
      </c>
      <c r="BX124" s="1">
        <f t="shared" si="63"/>
        <v>0.11397699999999977</v>
      </c>
      <c r="BY124" s="36">
        <f t="shared" si="64"/>
        <v>1.2990756528999949E-2</v>
      </c>
      <c r="BZ124" s="30">
        <f t="shared" si="77"/>
        <v>4.9040864016233116E-2</v>
      </c>
      <c r="CA124" s="30">
        <f t="shared" si="78"/>
        <v>4.9040864016233116E-2</v>
      </c>
    </row>
    <row r="125" spans="18:79" x14ac:dyDescent="0.15">
      <c r="R125" s="17">
        <v>1</v>
      </c>
      <c r="S125" s="17">
        <v>4</v>
      </c>
      <c r="T125" s="17">
        <v>7.1000000000000005</v>
      </c>
      <c r="U125" s="9">
        <v>18</v>
      </c>
      <c r="V125" s="9">
        <v>14.593019999999999</v>
      </c>
      <c r="W125" s="8">
        <v>18.829999999999998</v>
      </c>
      <c r="X125" s="8">
        <v>13.78</v>
      </c>
      <c r="Y125" s="33">
        <v>1.6904999999999999</v>
      </c>
      <c r="AA125" s="1">
        <v>18.009112247163799</v>
      </c>
      <c r="AB125" s="1">
        <v>14.6418870512219</v>
      </c>
      <c r="AC125" s="1">
        <v>19.753490459456899</v>
      </c>
      <c r="AD125" s="1">
        <v>13.831886276369</v>
      </c>
      <c r="AE125" s="33">
        <v>2.088082</v>
      </c>
      <c r="AU125" s="7">
        <f t="shared" si="65"/>
        <v>-9.1122471637987701E-3</v>
      </c>
      <c r="AV125" s="1">
        <f t="shared" si="54"/>
        <v>9.1122471637987701E-3</v>
      </c>
      <c r="AW125" s="28">
        <f t="shared" si="55"/>
        <v>8.3033048374158726E-5</v>
      </c>
      <c r="AX125" s="30">
        <f t="shared" si="66"/>
        <v>5.0597980837360996E-4</v>
      </c>
      <c r="AY125" s="30">
        <f t="shared" si="67"/>
        <v>-5.0597980837360996E-4</v>
      </c>
      <c r="BB125" s="7">
        <f t="shared" si="68"/>
        <v>-4.8867051221900937E-2</v>
      </c>
      <c r="BC125" s="1">
        <f t="shared" si="56"/>
        <v>4.8867051221900937E-2</v>
      </c>
      <c r="BD125" s="28">
        <f t="shared" si="57"/>
        <v>2.38798869512389E-3</v>
      </c>
      <c r="BE125" s="30">
        <f t="shared" si="69"/>
        <v>3.3374831434601774E-3</v>
      </c>
      <c r="BF125" s="30">
        <f t="shared" si="70"/>
        <v>-3.3374831434601774E-3</v>
      </c>
      <c r="BI125" s="7">
        <f t="shared" si="79"/>
        <v>13.831886276369</v>
      </c>
      <c r="BJ125" s="1">
        <f t="shared" si="59"/>
        <v>13.831886276369</v>
      </c>
      <c r="BK125" s="28">
        <f t="shared" si="60"/>
        <v>191.32107796240507</v>
      </c>
      <c r="BL125" s="30">
        <f t="shared" si="71"/>
        <v>0.70022491998354874</v>
      </c>
      <c r="BM125" s="30">
        <f t="shared" si="72"/>
        <v>0.70022491998354874</v>
      </c>
      <c r="BP125" s="7">
        <f t="shared" si="73"/>
        <v>-5.1886276369000228E-2</v>
      </c>
      <c r="BQ125" s="1">
        <f t="shared" si="61"/>
        <v>5.1886276369000228E-2</v>
      </c>
      <c r="BR125" s="28">
        <f t="shared" si="62"/>
        <v>2.6921856754402716E-3</v>
      </c>
      <c r="BS125" s="30">
        <f t="shared" si="74"/>
        <v>3.7512075600017775E-3</v>
      </c>
      <c r="BT125" s="30">
        <f t="shared" si="75"/>
        <v>-3.7512075600017775E-3</v>
      </c>
      <c r="BW125" s="7">
        <f t="shared" si="76"/>
        <v>-0.3975820000000001</v>
      </c>
      <c r="BX125" s="1">
        <f t="shared" si="63"/>
        <v>0.3975820000000001</v>
      </c>
      <c r="BY125" s="36">
        <f t="shared" si="64"/>
        <v>0.15807144672400009</v>
      </c>
      <c r="BZ125" s="30">
        <f t="shared" si="77"/>
        <v>0.19040535764400063</v>
      </c>
      <c r="CA125" s="30">
        <f t="shared" si="78"/>
        <v>-0.19040535764400063</v>
      </c>
    </row>
    <row r="126" spans="18:79" x14ac:dyDescent="0.15">
      <c r="R126" s="17">
        <v>2</v>
      </c>
      <c r="S126" s="17">
        <v>1</v>
      </c>
      <c r="T126" s="17">
        <v>13.1</v>
      </c>
      <c r="U126" s="9">
        <v>19.03</v>
      </c>
      <c r="V126" s="9">
        <v>16.859279999999998</v>
      </c>
      <c r="W126" s="8">
        <v>19.190000000000001</v>
      </c>
      <c r="X126" s="8">
        <v>15.92</v>
      </c>
      <c r="Y126" s="33">
        <v>1.9865999999999999</v>
      </c>
      <c r="AA126" s="1">
        <v>18.979979389675499</v>
      </c>
      <c r="AB126" s="1">
        <v>16.910021582769598</v>
      </c>
      <c r="AC126" s="1">
        <v>19.240687685409199</v>
      </c>
      <c r="AD126" s="1">
        <v>15.970021113850899</v>
      </c>
      <c r="AE126" s="33">
        <v>2.019701</v>
      </c>
      <c r="AU126" s="7">
        <f t="shared" si="65"/>
        <v>5.0020610324502002E-2</v>
      </c>
      <c r="AV126" s="1">
        <f t="shared" si="54"/>
        <v>5.0020610324502002E-2</v>
      </c>
      <c r="AW126" s="28">
        <f t="shared" si="55"/>
        <v>2.5020614572356763E-3</v>
      </c>
      <c r="AX126" s="30">
        <f t="shared" si="66"/>
        <v>2.6354407082081243E-3</v>
      </c>
      <c r="AY126" s="30">
        <f t="shared" si="67"/>
        <v>2.6354407082081243E-3</v>
      </c>
      <c r="BB126" s="7">
        <f t="shared" si="68"/>
        <v>-5.0741582769600058E-2</v>
      </c>
      <c r="BC126" s="1">
        <f t="shared" si="56"/>
        <v>5.0741582769600058E-2</v>
      </c>
      <c r="BD126" s="28">
        <f t="shared" si="57"/>
        <v>2.5747082219641734E-3</v>
      </c>
      <c r="BE126" s="30">
        <f t="shared" si="69"/>
        <v>3.0006811358125646E-3</v>
      </c>
      <c r="BF126" s="30">
        <f t="shared" si="70"/>
        <v>-3.0006811358125646E-3</v>
      </c>
      <c r="BI126" s="7">
        <f t="shared" si="79"/>
        <v>15.970021113850899</v>
      </c>
      <c r="BJ126" s="1">
        <f t="shared" si="59"/>
        <v>15.970021113850899</v>
      </c>
      <c r="BK126" s="28">
        <f t="shared" si="60"/>
        <v>255.04157437684353</v>
      </c>
      <c r="BL126" s="30">
        <f t="shared" si="71"/>
        <v>0.83001301070758782</v>
      </c>
      <c r="BM126" s="30">
        <f t="shared" si="72"/>
        <v>0.83001301070758782</v>
      </c>
      <c r="BP126" s="7">
        <f t="shared" si="73"/>
        <v>-5.0021113850899468E-2</v>
      </c>
      <c r="BQ126" s="1">
        <f t="shared" si="61"/>
        <v>5.0021113850899468E-2</v>
      </c>
      <c r="BR126" s="28">
        <f t="shared" si="62"/>
        <v>2.5021118308846467E-3</v>
      </c>
      <c r="BS126" s="30">
        <f t="shared" si="74"/>
        <v>3.132188335525483E-3</v>
      </c>
      <c r="BT126" s="30">
        <f t="shared" si="75"/>
        <v>-3.132188335525483E-3</v>
      </c>
      <c r="BW126" s="7">
        <f t="shared" si="76"/>
        <v>-3.3101000000000047E-2</v>
      </c>
      <c r="BX126" s="1">
        <f t="shared" si="63"/>
        <v>3.3101000000000047E-2</v>
      </c>
      <c r="BY126" s="36">
        <f t="shared" si="64"/>
        <v>1.0956762010000032E-3</v>
      </c>
      <c r="BZ126" s="30">
        <f t="shared" si="77"/>
        <v>1.6389059568718365E-2</v>
      </c>
      <c r="CA126" s="30">
        <f t="shared" si="78"/>
        <v>-1.6389059568718365E-2</v>
      </c>
    </row>
    <row r="127" spans="18:79" x14ac:dyDescent="0.15">
      <c r="R127" s="17">
        <v>2</v>
      </c>
      <c r="S127" s="17">
        <v>2</v>
      </c>
      <c r="T127" s="17">
        <v>12.799999999999999</v>
      </c>
      <c r="U127" s="9">
        <v>19.925000000000001</v>
      </c>
      <c r="V127" s="9">
        <v>18.966690000000003</v>
      </c>
      <c r="W127" s="8">
        <v>23.01</v>
      </c>
      <c r="X127" s="8">
        <v>17.910000000000004</v>
      </c>
      <c r="Y127" s="33">
        <v>2.6648999999999998</v>
      </c>
      <c r="AA127" s="1">
        <v>19.879830790945501</v>
      </c>
      <c r="AB127" s="1">
        <v>18.919628477860499</v>
      </c>
      <c r="AC127" s="1">
        <v>20.8442743887028</v>
      </c>
      <c r="AD127" s="1">
        <v>17.859647407359802</v>
      </c>
      <c r="AE127" s="33">
        <v>2.5145650000000002</v>
      </c>
      <c r="AU127" s="7">
        <f t="shared" si="65"/>
        <v>4.5169209054499504E-2</v>
      </c>
      <c r="AV127" s="1">
        <f t="shared" si="54"/>
        <v>4.5169209054499504E-2</v>
      </c>
      <c r="AW127" s="28">
        <f t="shared" si="55"/>
        <v>2.0402574466090798E-3</v>
      </c>
      <c r="AX127" s="30">
        <f t="shared" si="66"/>
        <v>2.2721123499236393E-3</v>
      </c>
      <c r="AY127" s="30">
        <f t="shared" si="67"/>
        <v>2.2721123499236393E-3</v>
      </c>
      <c r="BB127" s="7">
        <f t="shared" si="68"/>
        <v>4.7061522139504319E-2</v>
      </c>
      <c r="BC127" s="1">
        <f t="shared" si="56"/>
        <v>4.7061522139504319E-2</v>
      </c>
      <c r="BD127" s="28">
        <f t="shared" si="57"/>
        <v>2.2147868660870552E-3</v>
      </c>
      <c r="BE127" s="30">
        <f t="shared" si="69"/>
        <v>2.4874443065610458E-3</v>
      </c>
      <c r="BF127" s="30">
        <f t="shared" si="70"/>
        <v>2.4874443065610458E-3</v>
      </c>
      <c r="BI127" s="7">
        <f t="shared" si="79"/>
        <v>17.859647407359802</v>
      </c>
      <c r="BJ127" s="1">
        <f t="shared" si="59"/>
        <v>17.859647407359802</v>
      </c>
      <c r="BK127" s="28">
        <f t="shared" si="60"/>
        <v>318.96700551521371</v>
      </c>
      <c r="BL127" s="30">
        <f t="shared" si="71"/>
        <v>0.85681310245269993</v>
      </c>
      <c r="BM127" s="30">
        <f t="shared" si="72"/>
        <v>0.85681310245269993</v>
      </c>
      <c r="BP127" s="7">
        <f t="shared" si="73"/>
        <v>5.0352592640201976E-2</v>
      </c>
      <c r="BQ127" s="1">
        <f t="shared" si="61"/>
        <v>5.0352592640201976E-2</v>
      </c>
      <c r="BR127" s="28">
        <f t="shared" si="62"/>
        <v>2.5353835855901224E-3</v>
      </c>
      <c r="BS127" s="30">
        <f t="shared" si="74"/>
        <v>2.8193497604802726E-3</v>
      </c>
      <c r="BT127" s="30">
        <f t="shared" si="75"/>
        <v>2.8193497604802726E-3</v>
      </c>
      <c r="BW127" s="7">
        <f t="shared" si="76"/>
        <v>0.15033499999999966</v>
      </c>
      <c r="BX127" s="1">
        <f t="shared" si="63"/>
        <v>0.15033499999999966</v>
      </c>
      <c r="BY127" s="36">
        <f t="shared" si="64"/>
        <v>2.26006122249999E-2</v>
      </c>
      <c r="BZ127" s="30">
        <f t="shared" si="77"/>
        <v>5.978568857834244E-2</v>
      </c>
      <c r="CA127" s="30">
        <f t="shared" si="78"/>
        <v>5.978568857834244E-2</v>
      </c>
    </row>
    <row r="128" spans="18:79" x14ac:dyDescent="0.15">
      <c r="R128" s="17">
        <v>2</v>
      </c>
      <c r="S128" s="17">
        <v>3</v>
      </c>
      <c r="T128" s="17">
        <v>10.1</v>
      </c>
      <c r="U128" s="9">
        <v>15.359607999999998</v>
      </c>
      <c r="V128" s="9">
        <v>10.293479999999997</v>
      </c>
      <c r="W128" s="8">
        <v>18.95</v>
      </c>
      <c r="X128" s="8">
        <v>9.7199999999999971</v>
      </c>
      <c r="Y128" s="33">
        <v>2.1398999999999999</v>
      </c>
      <c r="AA128" s="1">
        <v>15.4106349406768</v>
      </c>
      <c r="AB128" s="1">
        <v>10.3403257445673</v>
      </c>
      <c r="AC128" s="1">
        <v>19.193183631517702</v>
      </c>
      <c r="AD128" s="1">
        <v>9.7702835871633802</v>
      </c>
      <c r="AE128" s="33">
        <v>2.2148729999999999</v>
      </c>
      <c r="AU128" s="7">
        <f t="shared" si="65"/>
        <v>-5.1026940676802468E-2</v>
      </c>
      <c r="AV128" s="1">
        <f t="shared" si="54"/>
        <v>5.1026940676802468E-2</v>
      </c>
      <c r="AW128" s="28">
        <f t="shared" si="55"/>
        <v>2.6037486748339183E-3</v>
      </c>
      <c r="AX128" s="30">
        <f t="shared" si="66"/>
        <v>3.3111510897007516E-3</v>
      </c>
      <c r="AY128" s="30">
        <f t="shared" si="67"/>
        <v>-3.3111510897007516E-3</v>
      </c>
      <c r="BB128" s="7">
        <f t="shared" si="68"/>
        <v>-4.6845744567303171E-2</v>
      </c>
      <c r="BC128" s="1">
        <f t="shared" si="56"/>
        <v>4.6845744567303171E-2</v>
      </c>
      <c r="BD128" s="28">
        <f t="shared" si="57"/>
        <v>2.1945237840650146E-3</v>
      </c>
      <c r="BE128" s="30">
        <f t="shared" si="69"/>
        <v>4.5303935025369424E-3</v>
      </c>
      <c r="BF128" s="30">
        <f t="shared" si="70"/>
        <v>-4.5303935025369424E-3</v>
      </c>
      <c r="BI128" s="7">
        <f t="shared" si="79"/>
        <v>9.7702835871633802</v>
      </c>
      <c r="BJ128" s="1">
        <f t="shared" si="59"/>
        <v>9.7702835871633802</v>
      </c>
      <c r="BK128" s="28">
        <f t="shared" si="60"/>
        <v>95.458441373594127</v>
      </c>
      <c r="BL128" s="30">
        <f t="shared" si="71"/>
        <v>0.50904965923002499</v>
      </c>
      <c r="BM128" s="30">
        <f t="shared" si="72"/>
        <v>0.50904965923002499</v>
      </c>
      <c r="BP128" s="7">
        <f t="shared" si="73"/>
        <v>-5.0283587163383103E-2</v>
      </c>
      <c r="BQ128" s="1">
        <f t="shared" si="61"/>
        <v>5.0283587163383103E-2</v>
      </c>
      <c r="BR128" s="28">
        <f t="shared" si="62"/>
        <v>2.5284391380175461E-3</v>
      </c>
      <c r="BS128" s="30">
        <f t="shared" si="74"/>
        <v>5.1465842024736976E-3</v>
      </c>
      <c r="BT128" s="30">
        <f t="shared" si="75"/>
        <v>-5.1465842024736976E-3</v>
      </c>
      <c r="BW128" s="7">
        <f t="shared" si="76"/>
        <v>-7.4972999999999956E-2</v>
      </c>
      <c r="BX128" s="1">
        <f t="shared" si="63"/>
        <v>7.4972999999999956E-2</v>
      </c>
      <c r="BY128" s="36">
        <f t="shared" si="64"/>
        <v>5.6209507289999936E-3</v>
      </c>
      <c r="BZ128" s="30">
        <f t="shared" si="77"/>
        <v>3.3849796354012154E-2</v>
      </c>
      <c r="CA128" s="30">
        <f t="shared" si="78"/>
        <v>-3.3849796354012154E-2</v>
      </c>
    </row>
    <row r="129" spans="18:79" x14ac:dyDescent="0.15">
      <c r="R129" s="17">
        <v>2</v>
      </c>
      <c r="S129" s="17">
        <v>4</v>
      </c>
      <c r="T129" s="17">
        <v>13.2</v>
      </c>
      <c r="U129" s="9">
        <v>15.224557999999998</v>
      </c>
      <c r="V129" s="9">
        <v>12.146729999999996</v>
      </c>
      <c r="W129" s="8">
        <v>19.170000000000002</v>
      </c>
      <c r="X129" s="8">
        <v>11.469999999999997</v>
      </c>
      <c r="Y129" s="33">
        <v>2.5977000000000001</v>
      </c>
      <c r="AA129" s="1">
        <v>15.224166373986</v>
      </c>
      <c r="AB129" s="1">
        <v>12.099645247643799</v>
      </c>
      <c r="AC129" s="1">
        <v>19.1198916184381</v>
      </c>
      <c r="AD129" s="1">
        <v>11.4196718161534</v>
      </c>
      <c r="AE129" s="33">
        <v>2.3491460000000002</v>
      </c>
      <c r="AU129" s="7">
        <f t="shared" si="65"/>
        <v>3.9162601399844732E-4</v>
      </c>
      <c r="AV129" s="1">
        <f t="shared" si="54"/>
        <v>3.9162601399844732E-4</v>
      </c>
      <c r="AW129" s="28">
        <f t="shared" si="55"/>
        <v>1.5337093484031206E-7</v>
      </c>
      <c r="AX129" s="30">
        <f t="shared" si="66"/>
        <v>2.5723970979956622E-5</v>
      </c>
      <c r="AY129" s="30">
        <f t="shared" si="67"/>
        <v>2.5723970979956622E-5</v>
      </c>
      <c r="BB129" s="7">
        <f t="shared" si="68"/>
        <v>4.7084752356196802E-2</v>
      </c>
      <c r="BC129" s="1">
        <f t="shared" si="56"/>
        <v>4.7084752356196802E-2</v>
      </c>
      <c r="BD129" s="28">
        <f t="shared" si="57"/>
        <v>2.2169739044443802E-3</v>
      </c>
      <c r="BE129" s="30">
        <f t="shared" si="69"/>
        <v>3.8914159376173246E-3</v>
      </c>
      <c r="BF129" s="30">
        <f t="shared" si="70"/>
        <v>3.8914159376173246E-3</v>
      </c>
      <c r="BI129" s="7">
        <f t="shared" si="79"/>
        <v>11.4196718161534</v>
      </c>
      <c r="BJ129" s="1">
        <f t="shared" si="59"/>
        <v>11.4196718161534</v>
      </c>
      <c r="BK129" s="28">
        <f t="shared" si="60"/>
        <v>130.4089043886483</v>
      </c>
      <c r="BL129" s="30">
        <f t="shared" si="71"/>
        <v>0.59726655590144351</v>
      </c>
      <c r="BM129" s="30">
        <f t="shared" si="72"/>
        <v>0.59726655590144351</v>
      </c>
      <c r="BP129" s="7">
        <f t="shared" si="73"/>
        <v>5.0328183846596986E-2</v>
      </c>
      <c r="BQ129" s="1">
        <f t="shared" si="61"/>
        <v>5.0328183846596986E-2</v>
      </c>
      <c r="BR129" s="28">
        <f t="shared" si="62"/>
        <v>2.5329260892968659E-3</v>
      </c>
      <c r="BS129" s="30">
        <f t="shared" si="74"/>
        <v>4.4071480036235854E-3</v>
      </c>
      <c r="BT129" s="30">
        <f t="shared" si="75"/>
        <v>4.4071480036235854E-3</v>
      </c>
      <c r="BW129" s="7">
        <f t="shared" si="76"/>
        <v>0.24855399999999994</v>
      </c>
      <c r="BX129" s="1">
        <f t="shared" si="63"/>
        <v>0.24855399999999994</v>
      </c>
      <c r="BY129" s="36">
        <f t="shared" si="64"/>
        <v>6.1779090915999972E-2</v>
      </c>
      <c r="BZ129" s="30">
        <f t="shared" si="77"/>
        <v>0.10580610996506812</v>
      </c>
      <c r="CA129" s="30">
        <f t="shared" si="78"/>
        <v>0.10580610996506812</v>
      </c>
    </row>
    <row r="130" spans="18:79" x14ac:dyDescent="0.15">
      <c r="R130" s="17">
        <v>3</v>
      </c>
      <c r="S130" s="17">
        <v>1</v>
      </c>
      <c r="T130" s="17">
        <v>9.2999999999999989</v>
      </c>
      <c r="U130" s="9">
        <v>16.372313999999996</v>
      </c>
      <c r="V130" s="9">
        <v>12.718589999999995</v>
      </c>
      <c r="W130" s="8">
        <v>19.28</v>
      </c>
      <c r="X130" s="8">
        <v>12.009999999999996</v>
      </c>
      <c r="Y130" s="33">
        <v>2.2281</v>
      </c>
      <c r="AA130" s="1">
        <v>16.420036955694599</v>
      </c>
      <c r="AB130" s="1">
        <v>12.7701850400893</v>
      </c>
      <c r="AC130" s="1">
        <v>19.330487963622101</v>
      </c>
      <c r="AD130" s="1">
        <v>12.060172330056</v>
      </c>
      <c r="AE130" s="33">
        <v>2.4516550000000001</v>
      </c>
      <c r="AU130" s="7">
        <f t="shared" ref="AU130:AU145" si="80">U130-AA130</f>
        <v>-4.7722955694602831E-2</v>
      </c>
      <c r="AV130" s="1">
        <f t="shared" si="54"/>
        <v>4.7722955694602831E-2</v>
      </c>
      <c r="AW130" s="28">
        <f t="shared" si="55"/>
        <v>2.2774805002290246E-3</v>
      </c>
      <c r="AX130" s="30">
        <f t="shared" ref="AX130:AX145" si="81">AV130/AA130</f>
        <v>2.9063854011639194E-3</v>
      </c>
      <c r="AY130" s="30">
        <f t="shared" ref="AY130:AY145" si="82">AU130/AA130</f>
        <v>-2.9063854011639194E-3</v>
      </c>
      <c r="BB130" s="7">
        <f t="shared" ref="BB130:BB145" si="83">V130-AB130</f>
        <v>-5.1595040089305044E-2</v>
      </c>
      <c r="BC130" s="1">
        <f t="shared" si="56"/>
        <v>5.1595040089305044E-2</v>
      </c>
      <c r="BD130" s="28">
        <f t="shared" si="57"/>
        <v>2.6620481618169945E-3</v>
      </c>
      <c r="BE130" s="30">
        <f t="shared" ref="BE130:BE145" si="84">BC130/AB130</f>
        <v>4.0402734907390384E-3</v>
      </c>
      <c r="BF130" s="30">
        <f t="shared" ref="BF130:BF145" si="85">BB130/AB130</f>
        <v>-4.0402734907390384E-3</v>
      </c>
      <c r="BI130" s="7">
        <f t="shared" si="79"/>
        <v>12.060172330056</v>
      </c>
      <c r="BJ130" s="1">
        <f t="shared" si="59"/>
        <v>12.060172330056</v>
      </c>
      <c r="BK130" s="28">
        <f t="shared" si="60"/>
        <v>145.44775663064837</v>
      </c>
      <c r="BL130" s="30">
        <f t="shared" ref="BL130:BL145" si="86">BJ130/AC130</f>
        <v>0.62389383820791011</v>
      </c>
      <c r="BM130" s="30">
        <f t="shared" ref="BM130:BM145" si="87">BI130/AC130</f>
        <v>0.62389383820791011</v>
      </c>
      <c r="BP130" s="7">
        <f t="shared" ref="BP130:BP145" si="88">X130-AD130</f>
        <v>-5.0172330056003744E-2</v>
      </c>
      <c r="BQ130" s="1">
        <f t="shared" si="61"/>
        <v>5.0172330056003744E-2</v>
      </c>
      <c r="BR130" s="28">
        <f t="shared" si="62"/>
        <v>2.5172627032485767E-3</v>
      </c>
      <c r="BS130" s="30">
        <f t="shared" ref="BS130:BS145" si="89">BQ130/AD130</f>
        <v>4.1601669265509391E-3</v>
      </c>
      <c r="BT130" s="30">
        <f t="shared" ref="BT130:BT145" si="90">BP130/AD130</f>
        <v>-4.1601669265509391E-3</v>
      </c>
      <c r="BW130" s="7">
        <f t="shared" ref="BW130:BW145" si="91">Y130-AE130</f>
        <v>-0.22355500000000017</v>
      </c>
      <c r="BX130" s="1">
        <f t="shared" si="63"/>
        <v>0.22355500000000017</v>
      </c>
      <c r="BY130" s="36">
        <f t="shared" si="64"/>
        <v>4.9976838025000074E-2</v>
      </c>
      <c r="BZ130" s="30">
        <f t="shared" ref="BZ130:BZ145" si="92">BX130/AE130</f>
        <v>9.1185342146427678E-2</v>
      </c>
      <c r="CA130" s="30">
        <f t="shared" ref="CA130:CA145" si="93">BW130/AE130</f>
        <v>-9.1185342146427678E-2</v>
      </c>
    </row>
    <row r="131" spans="18:79" x14ac:dyDescent="0.15">
      <c r="R131" s="17">
        <v>3</v>
      </c>
      <c r="S131" s="17">
        <v>2</v>
      </c>
      <c r="T131" s="17">
        <v>12.299999999999999</v>
      </c>
      <c r="U131" s="9">
        <v>16.54</v>
      </c>
      <c r="V131" s="9">
        <v>14.476529999999999</v>
      </c>
      <c r="W131" s="8">
        <v>18.7</v>
      </c>
      <c r="X131" s="8">
        <v>13.67</v>
      </c>
      <c r="Y131" s="33">
        <v>2.4066000000000001</v>
      </c>
      <c r="AA131" s="1">
        <v>16.5917100238118</v>
      </c>
      <c r="AB131" s="1">
        <v>15.6356945927957</v>
      </c>
      <c r="AC131" s="1">
        <v>18.751017755306801</v>
      </c>
      <c r="AD131" s="1">
        <v>14.757008933624199</v>
      </c>
      <c r="AE131" s="33">
        <v>2.205838</v>
      </c>
      <c r="AU131" s="7">
        <f t="shared" si="80"/>
        <v>-5.1710023811800454E-2</v>
      </c>
      <c r="AV131" s="1">
        <f t="shared" ref="AV131:AV144" si="94">ABS(AU131)</f>
        <v>5.1710023811800454E-2</v>
      </c>
      <c r="AW131" s="28">
        <f t="shared" ref="AW131:AW144" si="95">AU131^2</f>
        <v>2.67392656261697E-3</v>
      </c>
      <c r="AX131" s="30">
        <f t="shared" si="81"/>
        <v>3.1166181025095163E-3</v>
      </c>
      <c r="AY131" s="30">
        <f t="shared" si="82"/>
        <v>-3.1166181025095163E-3</v>
      </c>
      <c r="BB131" s="7">
        <f t="shared" si="83"/>
        <v>-1.1591645927957011</v>
      </c>
      <c r="BC131" s="1">
        <f t="shared" ref="BC131:BC144" si="96">ABS(BB131)</f>
        <v>1.1591645927957011</v>
      </c>
      <c r="BD131" s="28">
        <f t="shared" ref="BD131:BD144" si="97">BB131^2</f>
        <v>1.3436625531912234</v>
      </c>
      <c r="BE131" s="30">
        <f t="shared" si="84"/>
        <v>7.4135791404482759E-2</v>
      </c>
      <c r="BF131" s="30">
        <f t="shared" si="85"/>
        <v>-7.4135791404482759E-2</v>
      </c>
      <c r="BI131" s="7">
        <f t="shared" ref="BI131:BI145" si="98">AD131-AJ131</f>
        <v>14.757008933624199</v>
      </c>
      <c r="BJ131" s="1">
        <f t="shared" ref="BJ131:BJ144" si="99">ABS(BI131)</f>
        <v>14.757008933624199</v>
      </c>
      <c r="BK131" s="28">
        <f t="shared" ref="BK131:BK144" si="100">BI131^2</f>
        <v>217.76931266706441</v>
      </c>
      <c r="BL131" s="30">
        <f t="shared" si="86"/>
        <v>0.78699775799890959</v>
      </c>
      <c r="BM131" s="30">
        <f t="shared" si="87"/>
        <v>0.78699775799890959</v>
      </c>
      <c r="BP131" s="7">
        <f t="shared" si="88"/>
        <v>-1.0870089336241993</v>
      </c>
      <c r="BQ131" s="1">
        <f t="shared" ref="BQ131:BQ145" si="101">ABS(BP131)</f>
        <v>1.0870089336241993</v>
      </c>
      <c r="BR131" s="28">
        <f t="shared" ref="BR131:BR145" si="102">BP131^2</f>
        <v>1.1815884217788188</v>
      </c>
      <c r="BS131" s="30">
        <f t="shared" si="89"/>
        <v>7.3660518775415476E-2</v>
      </c>
      <c r="BT131" s="30">
        <f t="shared" si="90"/>
        <v>-7.3660518775415476E-2</v>
      </c>
      <c r="BW131" s="7">
        <f t="shared" si="91"/>
        <v>0.20076200000000011</v>
      </c>
      <c r="BX131" s="1">
        <f t="shared" ref="BX131:BX145" si="103">ABS(BW131)</f>
        <v>0.20076200000000011</v>
      </c>
      <c r="BY131" s="36">
        <f t="shared" ref="BY131:BY145" si="104">BW131^2</f>
        <v>4.0305380644000043E-2</v>
      </c>
      <c r="BZ131" s="30">
        <f t="shared" si="92"/>
        <v>9.1013936653553035E-2</v>
      </c>
      <c r="CA131" s="30">
        <f t="shared" si="93"/>
        <v>9.1013936653553035E-2</v>
      </c>
    </row>
    <row r="132" spans="18:79" x14ac:dyDescent="0.15">
      <c r="R132" s="17">
        <v>3</v>
      </c>
      <c r="S132" s="17">
        <v>3</v>
      </c>
      <c r="T132" s="17">
        <v>13.1</v>
      </c>
      <c r="U132" s="9">
        <v>18.91</v>
      </c>
      <c r="V132" s="9">
        <v>15.673200000000001</v>
      </c>
      <c r="W132" s="8">
        <v>18.079999999999998</v>
      </c>
      <c r="X132" s="8">
        <v>14.800000000000002</v>
      </c>
      <c r="Y132" s="33">
        <v>2.0223</v>
      </c>
      <c r="AA132" s="1">
        <v>18.859442146724302</v>
      </c>
      <c r="AB132" s="1">
        <v>15.6197875528362</v>
      </c>
      <c r="AC132" s="1">
        <v>19.929604435409502</v>
      </c>
      <c r="AD132" s="1">
        <v>14.749807265590301</v>
      </c>
      <c r="AE132" s="33">
        <v>2.1644040000000002</v>
      </c>
      <c r="AU132" s="7">
        <f t="shared" si="80"/>
        <v>5.0557853275698506E-2</v>
      </c>
      <c r="AV132" s="1">
        <f t="shared" si="94"/>
        <v>5.0557853275698506E-2</v>
      </c>
      <c r="AW132" s="28">
        <f t="shared" si="95"/>
        <v>2.5560965278470581E-3</v>
      </c>
      <c r="AX132" s="30">
        <f t="shared" si="81"/>
        <v>2.6807714078902331E-3</v>
      </c>
      <c r="AY132" s="30">
        <f t="shared" si="82"/>
        <v>2.6807714078902331E-3</v>
      </c>
      <c r="BB132" s="7">
        <f t="shared" si="83"/>
        <v>5.3412447163800891E-2</v>
      </c>
      <c r="BC132" s="1">
        <f t="shared" si="96"/>
        <v>5.3412447163800891E-2</v>
      </c>
      <c r="BD132" s="28">
        <f t="shared" si="97"/>
        <v>2.8528895120258219E-3</v>
      </c>
      <c r="BE132" s="30">
        <f t="shared" si="84"/>
        <v>3.4195373645848595E-3</v>
      </c>
      <c r="BF132" s="30">
        <f t="shared" si="85"/>
        <v>3.4195373645848595E-3</v>
      </c>
      <c r="BI132" s="7">
        <f t="shared" si="98"/>
        <v>14.749807265590301</v>
      </c>
      <c r="BJ132" s="1">
        <f t="shared" si="99"/>
        <v>14.749807265590301</v>
      </c>
      <c r="BK132" s="28">
        <f t="shared" si="100"/>
        <v>217.55681437206042</v>
      </c>
      <c r="BL132" s="30">
        <f t="shared" si="86"/>
        <v>0.74009533472645816</v>
      </c>
      <c r="BM132" s="30">
        <f t="shared" si="87"/>
        <v>0.74009533472645816</v>
      </c>
      <c r="BP132" s="7">
        <f t="shared" si="88"/>
        <v>5.0192734409701956E-2</v>
      </c>
      <c r="BQ132" s="1">
        <f t="shared" si="101"/>
        <v>5.0192734409701956E-2</v>
      </c>
      <c r="BR132" s="28">
        <f t="shared" si="102"/>
        <v>2.5193105875228787E-3</v>
      </c>
      <c r="BS132" s="30">
        <f t="shared" si="89"/>
        <v>3.4029417134687689E-3</v>
      </c>
      <c r="BT132" s="30">
        <f t="shared" si="90"/>
        <v>3.4029417134687689E-3</v>
      </c>
      <c r="BW132" s="7">
        <f t="shared" si="91"/>
        <v>-0.14210400000000023</v>
      </c>
      <c r="BX132" s="1">
        <f t="shared" si="103"/>
        <v>0.14210400000000023</v>
      </c>
      <c r="BY132" s="36">
        <f t="shared" si="104"/>
        <v>2.0193546816000066E-2</v>
      </c>
      <c r="BZ132" s="30">
        <f t="shared" si="92"/>
        <v>6.5655025586720511E-2</v>
      </c>
      <c r="CA132" s="30">
        <f t="shared" si="93"/>
        <v>-6.5655025586720511E-2</v>
      </c>
    </row>
    <row r="133" spans="18:79" x14ac:dyDescent="0.15">
      <c r="R133" s="17">
        <v>3</v>
      </c>
      <c r="S133" s="17">
        <v>4</v>
      </c>
      <c r="T133" s="17">
        <v>10.199999999999999</v>
      </c>
      <c r="U133" s="9">
        <v>19.225000000000001</v>
      </c>
      <c r="V133" s="9">
        <v>17.72766</v>
      </c>
      <c r="W133" s="8">
        <v>23.35</v>
      </c>
      <c r="X133" s="8">
        <v>16.740000000000002</v>
      </c>
      <c r="Y133" s="33">
        <v>2.6648999999999998</v>
      </c>
      <c r="AA133" s="1">
        <v>19.280459663517298</v>
      </c>
      <c r="AB133" s="1">
        <v>17.780717510204202</v>
      </c>
      <c r="AC133" s="1">
        <v>19.340465256245299</v>
      </c>
      <c r="AD133" s="1">
        <v>16.790673958167499</v>
      </c>
      <c r="AE133" s="33">
        <v>2.414085</v>
      </c>
      <c r="AU133" s="7">
        <f t="shared" si="80"/>
        <v>-5.5459663517297031E-2</v>
      </c>
      <c r="AV133" s="1">
        <f t="shared" si="94"/>
        <v>5.5459663517297031E-2</v>
      </c>
      <c r="AW133" s="28">
        <f t="shared" si="95"/>
        <v>3.0757742774518075E-3</v>
      </c>
      <c r="AX133" s="30">
        <f t="shared" si="81"/>
        <v>2.876469984905932E-3</v>
      </c>
      <c r="AY133" s="30">
        <f t="shared" si="82"/>
        <v>-2.876469984905932E-3</v>
      </c>
      <c r="BB133" s="7">
        <f t="shared" si="83"/>
        <v>-5.3057510204201463E-2</v>
      </c>
      <c r="BC133" s="1">
        <f t="shared" si="96"/>
        <v>5.3057510204201463E-2</v>
      </c>
      <c r="BD133" s="28">
        <f t="shared" si="97"/>
        <v>2.8150993890689426E-3</v>
      </c>
      <c r="BE133" s="30">
        <f t="shared" si="84"/>
        <v>2.983991516301421E-3</v>
      </c>
      <c r="BF133" s="30">
        <f t="shared" si="85"/>
        <v>-2.983991516301421E-3</v>
      </c>
      <c r="BI133" s="7">
        <f t="shared" si="98"/>
        <v>16.790673958167499</v>
      </c>
      <c r="BJ133" s="1">
        <f t="shared" si="99"/>
        <v>16.790673958167499</v>
      </c>
      <c r="BK133" s="28">
        <f t="shared" si="100"/>
        <v>281.92673196948425</v>
      </c>
      <c r="BL133" s="30">
        <f t="shared" si="86"/>
        <v>0.86816287693728378</v>
      </c>
      <c r="BM133" s="30">
        <f t="shared" si="87"/>
        <v>0.86816287693728378</v>
      </c>
      <c r="BP133" s="7">
        <f t="shared" si="88"/>
        <v>-5.0673958167497091E-2</v>
      </c>
      <c r="BQ133" s="1">
        <f t="shared" si="101"/>
        <v>5.0673958167497091E-2</v>
      </c>
      <c r="BR133" s="28">
        <f t="shared" si="102"/>
        <v>2.5678500363612452E-3</v>
      </c>
      <c r="BS133" s="30">
        <f t="shared" si="89"/>
        <v>3.0179823807994152E-3</v>
      </c>
      <c r="BT133" s="30">
        <f t="shared" si="90"/>
        <v>-3.0179823807994152E-3</v>
      </c>
      <c r="BW133" s="7">
        <f t="shared" si="91"/>
        <v>0.25081499999999979</v>
      </c>
      <c r="BX133" s="1">
        <f t="shared" si="103"/>
        <v>0.25081499999999979</v>
      </c>
      <c r="BY133" s="36">
        <f t="shared" si="104"/>
        <v>6.2908164224999896E-2</v>
      </c>
      <c r="BZ133" s="30">
        <f t="shared" si="92"/>
        <v>0.10389650737235838</v>
      </c>
      <c r="CA133" s="30">
        <f t="shared" si="93"/>
        <v>0.10389650737235838</v>
      </c>
    </row>
    <row r="134" spans="18:79" x14ac:dyDescent="0.15">
      <c r="R134" s="17">
        <v>4</v>
      </c>
      <c r="S134" s="17">
        <v>1</v>
      </c>
      <c r="T134" s="17">
        <v>7.1000000000000005</v>
      </c>
      <c r="U134" s="9">
        <v>20.013333333333332</v>
      </c>
      <c r="V134" s="9">
        <v>17.5794</v>
      </c>
      <c r="W134" s="8">
        <v>19.643999999999998</v>
      </c>
      <c r="X134" s="8">
        <v>16.600000000000001</v>
      </c>
      <c r="Y134" s="33">
        <v>2.6648999999999998</v>
      </c>
      <c r="AA134" s="1">
        <v>20.060165339122399</v>
      </c>
      <c r="AB134" s="1">
        <v>17.6302697898833</v>
      </c>
      <c r="AC134" s="1">
        <v>19.602726472056901</v>
      </c>
      <c r="AD134" s="1">
        <v>16.650243399897501</v>
      </c>
      <c r="AE134" s="33">
        <v>2.2942830000000001</v>
      </c>
      <c r="AU134" s="7">
        <f t="shared" si="80"/>
        <v>-4.683200578906721E-2</v>
      </c>
      <c r="AV134" s="1">
        <f t="shared" si="94"/>
        <v>4.683200578906721E-2</v>
      </c>
      <c r="AW134" s="28">
        <f t="shared" si="95"/>
        <v>2.1932367662272248E-3</v>
      </c>
      <c r="AX134" s="30">
        <f t="shared" si="81"/>
        <v>2.334577257832115E-3</v>
      </c>
      <c r="AY134" s="30">
        <f t="shared" si="82"/>
        <v>-2.334577257832115E-3</v>
      </c>
      <c r="BB134" s="7">
        <f t="shared" si="83"/>
        <v>-5.0869789883300598E-2</v>
      </c>
      <c r="BC134" s="1">
        <f t="shared" si="96"/>
        <v>5.0869789883300598E-2</v>
      </c>
      <c r="BD134" s="28">
        <f t="shared" si="97"/>
        <v>2.5877355227711517E-3</v>
      </c>
      <c r="BE134" s="30">
        <f t="shared" si="84"/>
        <v>2.8853665025869871E-3</v>
      </c>
      <c r="BF134" s="30">
        <f t="shared" si="85"/>
        <v>-2.8853665025869871E-3</v>
      </c>
      <c r="BI134" s="7">
        <f t="shared" si="98"/>
        <v>16.650243399897501</v>
      </c>
      <c r="BJ134" s="1">
        <f t="shared" si="99"/>
        <v>16.650243399897501</v>
      </c>
      <c r="BK134" s="28">
        <f t="shared" si="100"/>
        <v>277.23060527583033</v>
      </c>
      <c r="BL134" s="30">
        <f t="shared" si="86"/>
        <v>0.84938406010163559</v>
      </c>
      <c r="BM134" s="30">
        <f t="shared" si="87"/>
        <v>0.84938406010163559</v>
      </c>
      <c r="BP134" s="7">
        <f t="shared" si="88"/>
        <v>-5.0243399897500041E-2</v>
      </c>
      <c r="BQ134" s="1">
        <f t="shared" si="101"/>
        <v>5.0243399897500041E-2</v>
      </c>
      <c r="BR134" s="28">
        <f t="shared" si="102"/>
        <v>2.5243992332601071E-3</v>
      </c>
      <c r="BS134" s="30">
        <f t="shared" si="89"/>
        <v>3.0175775026693805E-3</v>
      </c>
      <c r="BT134" s="30">
        <f t="shared" si="90"/>
        <v>-3.0175775026693805E-3</v>
      </c>
      <c r="BW134" s="7">
        <f t="shared" si="91"/>
        <v>0.37061699999999975</v>
      </c>
      <c r="BX134" s="1">
        <f t="shared" si="103"/>
        <v>0.37061699999999975</v>
      </c>
      <c r="BY134" s="36">
        <f t="shared" si="104"/>
        <v>0.13735696068899983</v>
      </c>
      <c r="BZ134" s="30">
        <f t="shared" si="92"/>
        <v>0.16153935674021022</v>
      </c>
      <c r="CA134" s="30">
        <f t="shared" si="93"/>
        <v>0.16153935674021022</v>
      </c>
    </row>
    <row r="135" spans="18:79" x14ac:dyDescent="0.15">
      <c r="R135" s="17">
        <v>4</v>
      </c>
      <c r="S135" s="17">
        <v>2</v>
      </c>
      <c r="T135" s="17">
        <v>13.1</v>
      </c>
      <c r="U135" s="9">
        <v>19.671306666666666</v>
      </c>
      <c r="V135" s="9">
        <v>18.638400000000001</v>
      </c>
      <c r="W135" s="8">
        <v>19.741999999999997</v>
      </c>
      <c r="X135" s="8">
        <v>17.600000000000001</v>
      </c>
      <c r="Y135" s="33">
        <v>2.4066000000000001</v>
      </c>
      <c r="AA135" s="1">
        <v>19.720327451360699</v>
      </c>
      <c r="AB135" s="1">
        <v>18.589673030105999</v>
      </c>
      <c r="AC135" s="1">
        <v>19.197065636987698</v>
      </c>
      <c r="AD135" s="1">
        <v>17.549681203076801</v>
      </c>
      <c r="AE135" s="33">
        <v>2.3308110000000002</v>
      </c>
      <c r="AU135" s="7">
        <f t="shared" si="80"/>
        <v>-4.9020784694032926E-2</v>
      </c>
      <c r="AV135" s="1">
        <f t="shared" si="94"/>
        <v>4.9020784694032926E-2</v>
      </c>
      <c r="AW135" s="28">
        <f t="shared" si="95"/>
        <v>2.4030373320187326E-3</v>
      </c>
      <c r="AX135" s="30">
        <f t="shared" si="81"/>
        <v>2.4857997320247589E-3</v>
      </c>
      <c r="AY135" s="30">
        <f t="shared" si="82"/>
        <v>-2.4857997320247589E-3</v>
      </c>
      <c r="BB135" s="7">
        <f t="shared" si="83"/>
        <v>4.8726969894001826E-2</v>
      </c>
      <c r="BC135" s="1">
        <f t="shared" si="96"/>
        <v>4.8726969894001826E-2</v>
      </c>
      <c r="BD135" s="28">
        <f t="shared" si="97"/>
        <v>2.3743175950509602E-3</v>
      </c>
      <c r="BE135" s="30">
        <f t="shared" si="84"/>
        <v>2.6211848812557614E-3</v>
      </c>
      <c r="BF135" s="30">
        <f t="shared" si="85"/>
        <v>2.6211848812557614E-3</v>
      </c>
      <c r="BI135" s="7">
        <f t="shared" si="98"/>
        <v>17.549681203076801</v>
      </c>
      <c r="BJ135" s="1">
        <f t="shared" si="99"/>
        <v>17.549681203076801</v>
      </c>
      <c r="BK135" s="28">
        <f t="shared" si="100"/>
        <v>307.9913103296272</v>
      </c>
      <c r="BL135" s="30">
        <f t="shared" si="86"/>
        <v>0.91418561226686534</v>
      </c>
      <c r="BM135" s="30">
        <f t="shared" si="87"/>
        <v>0.91418561226686534</v>
      </c>
      <c r="BP135" s="7">
        <f t="shared" si="88"/>
        <v>5.0318796923200182E-2</v>
      </c>
      <c r="BQ135" s="1">
        <f t="shared" si="101"/>
        <v>5.0318796923200182E-2</v>
      </c>
      <c r="BR135" s="28">
        <f t="shared" si="102"/>
        <v>2.5319813237982599E-3</v>
      </c>
      <c r="BS135" s="30">
        <f t="shared" si="89"/>
        <v>2.8672199990948163E-3</v>
      </c>
      <c r="BT135" s="30">
        <f t="shared" si="90"/>
        <v>2.8672199990948163E-3</v>
      </c>
      <c r="BW135" s="7">
        <f t="shared" si="91"/>
        <v>7.5788999999999884E-2</v>
      </c>
      <c r="BX135" s="1">
        <f t="shared" si="103"/>
        <v>7.5788999999999884E-2</v>
      </c>
      <c r="BY135" s="36">
        <f t="shared" si="104"/>
        <v>5.7439725209999827E-3</v>
      </c>
      <c r="BZ135" s="30">
        <f t="shared" si="92"/>
        <v>3.2516149958104659E-2</v>
      </c>
      <c r="CA135" s="30">
        <f t="shared" si="93"/>
        <v>3.2516149958104659E-2</v>
      </c>
    </row>
    <row r="136" spans="18:79" x14ac:dyDescent="0.15">
      <c r="R136" s="17">
        <v>4</v>
      </c>
      <c r="S136" s="17">
        <v>3</v>
      </c>
      <c r="T136" s="17">
        <v>10.1</v>
      </c>
      <c r="U136" s="9">
        <v>19.351666666666667</v>
      </c>
      <c r="V136" s="9">
        <v>19.697400000000002</v>
      </c>
      <c r="W136" s="8">
        <v>19.881999999999998</v>
      </c>
      <c r="X136" s="8">
        <v>18.600000000000001</v>
      </c>
      <c r="Y136" s="33">
        <v>2.1777000000000002</v>
      </c>
      <c r="AA136" s="1">
        <v>19.401655141337098</v>
      </c>
      <c r="AB136" s="1">
        <v>19.649810041010898</v>
      </c>
      <c r="AC136" s="1">
        <v>19.931106009573401</v>
      </c>
      <c r="AD136" s="1">
        <v>18.549808811239199</v>
      </c>
      <c r="AE136" s="33">
        <v>2.2293430000000001</v>
      </c>
      <c r="AU136" s="7">
        <f t="shared" si="80"/>
        <v>-4.9988474670431771E-2</v>
      </c>
      <c r="AV136" s="1">
        <f t="shared" si="94"/>
        <v>4.9988474670431771E-2</v>
      </c>
      <c r="AW136" s="28">
        <f t="shared" si="95"/>
        <v>2.4988475998763988E-3</v>
      </c>
      <c r="AX136" s="30">
        <f t="shared" si="81"/>
        <v>2.5765056798647298E-3</v>
      </c>
      <c r="AY136" s="30">
        <f t="shared" si="82"/>
        <v>-2.5765056798647298E-3</v>
      </c>
      <c r="BB136" s="7">
        <f t="shared" si="83"/>
        <v>4.7589958989103565E-2</v>
      </c>
      <c r="BC136" s="1">
        <f t="shared" si="96"/>
        <v>4.7589958989103565E-2</v>
      </c>
      <c r="BD136" s="28">
        <f t="shared" si="97"/>
        <v>2.264804196584559E-3</v>
      </c>
      <c r="BE136" s="30">
        <f t="shared" si="84"/>
        <v>2.4219042774346975E-3</v>
      </c>
      <c r="BF136" s="30">
        <f t="shared" si="85"/>
        <v>2.4219042774346975E-3</v>
      </c>
      <c r="BI136" s="7">
        <f t="shared" si="98"/>
        <v>18.549808811239199</v>
      </c>
      <c r="BJ136" s="1">
        <f t="shared" si="99"/>
        <v>18.549808811239199</v>
      </c>
      <c r="BK136" s="28">
        <f t="shared" si="100"/>
        <v>344.09540693352744</v>
      </c>
      <c r="BL136" s="30">
        <f t="shared" si="86"/>
        <v>0.93069641004012871</v>
      </c>
      <c r="BM136" s="30">
        <f t="shared" si="87"/>
        <v>0.93069641004012871</v>
      </c>
      <c r="BP136" s="7">
        <f t="shared" si="88"/>
        <v>5.0191188760802419E-2</v>
      </c>
      <c r="BQ136" s="1">
        <f t="shared" si="101"/>
        <v>5.0191188760802419E-2</v>
      </c>
      <c r="BR136" s="28">
        <f t="shared" si="102"/>
        <v>2.519155429222499E-3</v>
      </c>
      <c r="BS136" s="30">
        <f t="shared" si="89"/>
        <v>2.7057523488000549E-3</v>
      </c>
      <c r="BT136" s="30">
        <f t="shared" si="90"/>
        <v>2.7057523488000549E-3</v>
      </c>
      <c r="BW136" s="7">
        <f t="shared" si="91"/>
        <v>-5.1642999999999883E-2</v>
      </c>
      <c r="BX136" s="1">
        <f t="shared" si="103"/>
        <v>5.1642999999999883E-2</v>
      </c>
      <c r="BY136" s="36">
        <f t="shared" si="104"/>
        <v>2.666999448999988E-3</v>
      </c>
      <c r="BZ136" s="30">
        <f t="shared" si="92"/>
        <v>2.3165120845020207E-2</v>
      </c>
      <c r="CA136" s="30">
        <f t="shared" si="93"/>
        <v>-2.3165120845020207E-2</v>
      </c>
    </row>
    <row r="137" spans="18:79" x14ac:dyDescent="0.15">
      <c r="R137" s="17">
        <v>4</v>
      </c>
      <c r="S137" s="17">
        <v>4</v>
      </c>
      <c r="T137" s="17">
        <v>9.2999999999999989</v>
      </c>
      <c r="U137" s="9">
        <v>22.983333333333334</v>
      </c>
      <c r="V137" s="9">
        <v>23.933399999999999</v>
      </c>
      <c r="W137" s="8">
        <v>19.809000000000001</v>
      </c>
      <c r="X137" s="8">
        <v>22.6</v>
      </c>
      <c r="Y137" s="33">
        <v>2.8580999999999999</v>
      </c>
      <c r="AA137" s="1">
        <v>23.030032986125999</v>
      </c>
      <c r="AB137" s="1">
        <v>23.980321517205599</v>
      </c>
      <c r="AC137" s="1">
        <v>19.7593135802163</v>
      </c>
      <c r="AD137" s="1">
        <v>22.6503018568812</v>
      </c>
      <c r="AE137" s="33">
        <v>2.4516550000000001</v>
      </c>
      <c r="AU137" s="7">
        <f t="shared" si="80"/>
        <v>-4.6699652792664637E-2</v>
      </c>
      <c r="AV137" s="1">
        <f t="shared" si="94"/>
        <v>4.6699652792664637E-2</v>
      </c>
      <c r="AW137" s="28">
        <f t="shared" si="95"/>
        <v>2.1808575709554301E-3</v>
      </c>
      <c r="AX137" s="30">
        <f t="shared" si="81"/>
        <v>2.0277718586333743E-3</v>
      </c>
      <c r="AY137" s="30">
        <f t="shared" si="82"/>
        <v>-2.0277718586333743E-3</v>
      </c>
      <c r="BB137" s="7">
        <f t="shared" si="83"/>
        <v>-4.6921517205600338E-2</v>
      </c>
      <c r="BC137" s="1">
        <f t="shared" si="96"/>
        <v>4.6921517205600338E-2</v>
      </c>
      <c r="BD137" s="28">
        <f t="shared" si="97"/>
        <v>2.2016287768754487E-3</v>
      </c>
      <c r="BE137" s="30">
        <f t="shared" si="84"/>
        <v>1.9566675606052528E-3</v>
      </c>
      <c r="BF137" s="30">
        <f t="shared" si="85"/>
        <v>-1.9566675606052528E-3</v>
      </c>
      <c r="BI137" s="7">
        <f t="shared" si="98"/>
        <v>22.6503018568812</v>
      </c>
      <c r="BJ137" s="1">
        <f t="shared" si="99"/>
        <v>22.6503018568812</v>
      </c>
      <c r="BK137" s="28">
        <f t="shared" si="100"/>
        <v>513.03617420783587</v>
      </c>
      <c r="BL137" s="30">
        <f t="shared" si="86"/>
        <v>1.1463101572293206</v>
      </c>
      <c r="BM137" s="30">
        <f t="shared" si="87"/>
        <v>1.1463101572293206</v>
      </c>
      <c r="BP137" s="7">
        <f t="shared" si="88"/>
        <v>-5.0301856881198148E-2</v>
      </c>
      <c r="BQ137" s="1">
        <f t="shared" si="101"/>
        <v>5.0301856881198148E-2</v>
      </c>
      <c r="BR137" s="28">
        <f t="shared" si="102"/>
        <v>2.5302768056965413E-3</v>
      </c>
      <c r="BS137" s="30">
        <f t="shared" si="89"/>
        <v>2.2208029367130205E-3</v>
      </c>
      <c r="BT137" s="30">
        <f t="shared" si="90"/>
        <v>-2.2208029367130205E-3</v>
      </c>
      <c r="BW137" s="7">
        <f t="shared" si="91"/>
        <v>0.40644499999999972</v>
      </c>
      <c r="BX137" s="1">
        <f t="shared" si="103"/>
        <v>0.40644499999999972</v>
      </c>
      <c r="BY137" s="36">
        <f t="shared" si="104"/>
        <v>0.16519753802499978</v>
      </c>
      <c r="BZ137" s="30">
        <f t="shared" si="92"/>
        <v>0.16578392963120819</v>
      </c>
      <c r="CA137" s="30">
        <f t="shared" si="93"/>
        <v>0.16578392963120819</v>
      </c>
    </row>
    <row r="138" spans="18:79" x14ac:dyDescent="0.15">
      <c r="R138" s="17">
        <v>5</v>
      </c>
      <c r="S138" s="17">
        <v>1</v>
      </c>
      <c r="T138" s="17">
        <v>12.299999999999999</v>
      </c>
      <c r="U138" s="9">
        <v>30.676666666666666</v>
      </c>
      <c r="V138" s="9">
        <v>38.759399999999999</v>
      </c>
      <c r="W138" s="8">
        <v>18.613</v>
      </c>
      <c r="X138" s="8">
        <v>36.6</v>
      </c>
      <c r="Y138" s="33">
        <v>2.6648999999999998</v>
      </c>
      <c r="AA138" s="1">
        <v>30.731652083877002</v>
      </c>
      <c r="AB138" s="1">
        <v>38.811659583049298</v>
      </c>
      <c r="AC138" s="1">
        <v>18.6716271426797</v>
      </c>
      <c r="AD138" s="1">
        <v>36.651665737121498</v>
      </c>
      <c r="AE138" s="33">
        <v>2.4952420000000002</v>
      </c>
      <c r="AU138" s="7">
        <f t="shared" si="80"/>
        <v>-5.4985417210335896E-2</v>
      </c>
      <c r="AV138" s="1">
        <f t="shared" si="94"/>
        <v>5.4985417210335896E-2</v>
      </c>
      <c r="AW138" s="28">
        <f t="shared" si="95"/>
        <v>3.0233961057947031E-3</v>
      </c>
      <c r="AX138" s="30">
        <f t="shared" si="81"/>
        <v>1.7892112360332019E-3</v>
      </c>
      <c r="AY138" s="30">
        <f t="shared" si="82"/>
        <v>-1.7892112360332019E-3</v>
      </c>
      <c r="BB138" s="7">
        <f t="shared" si="83"/>
        <v>-5.2259583049298897E-2</v>
      </c>
      <c r="BC138" s="1">
        <f t="shared" si="96"/>
        <v>5.2259583049298897E-2</v>
      </c>
      <c r="BD138" s="28">
        <f t="shared" si="97"/>
        <v>2.7310640204865687E-3</v>
      </c>
      <c r="BE138" s="30">
        <f t="shared" si="84"/>
        <v>1.3464918431914433E-3</v>
      </c>
      <c r="BF138" s="30">
        <f t="shared" si="85"/>
        <v>-1.3464918431914433E-3</v>
      </c>
      <c r="BI138" s="7">
        <f t="shared" si="98"/>
        <v>36.651665737121498</v>
      </c>
      <c r="BJ138" s="1">
        <f t="shared" si="99"/>
        <v>36.651665737121498</v>
      </c>
      <c r="BK138" s="28">
        <f t="shared" si="100"/>
        <v>1343.344601305686</v>
      </c>
      <c r="BL138" s="30">
        <f t="shared" si="86"/>
        <v>1.9629604563676688</v>
      </c>
      <c r="BM138" s="30">
        <f t="shared" si="87"/>
        <v>1.9629604563676688</v>
      </c>
      <c r="BP138" s="7">
        <f t="shared" si="88"/>
        <v>-5.1665737121496136E-2</v>
      </c>
      <c r="BQ138" s="1">
        <f t="shared" si="101"/>
        <v>5.1665737121496136E-2</v>
      </c>
      <c r="BR138" s="28">
        <f t="shared" si="102"/>
        <v>2.6693483923075439E-3</v>
      </c>
      <c r="BS138" s="30">
        <f t="shared" si="89"/>
        <v>1.4096422654310116E-3</v>
      </c>
      <c r="BT138" s="30">
        <f t="shared" si="90"/>
        <v>-1.4096422654310116E-3</v>
      </c>
      <c r="BW138" s="7">
        <f t="shared" si="91"/>
        <v>0.16965799999999964</v>
      </c>
      <c r="BX138" s="1">
        <f t="shared" si="103"/>
        <v>0.16965799999999964</v>
      </c>
      <c r="BY138" s="36">
        <f t="shared" si="104"/>
        <v>2.878383696399988E-2</v>
      </c>
      <c r="BZ138" s="30">
        <f t="shared" si="92"/>
        <v>6.7992603523024872E-2</v>
      </c>
      <c r="CA138" s="30">
        <f t="shared" si="93"/>
        <v>6.7992603523024872E-2</v>
      </c>
    </row>
    <row r="139" spans="18:79" x14ac:dyDescent="0.15">
      <c r="R139" s="17">
        <v>5</v>
      </c>
      <c r="S139" s="17">
        <v>2</v>
      </c>
      <c r="T139" s="17">
        <v>13.1</v>
      </c>
      <c r="U139" s="9">
        <v>19.138333333333335</v>
      </c>
      <c r="V139" s="9">
        <v>15.461399999999999</v>
      </c>
      <c r="W139" s="8">
        <v>18.657</v>
      </c>
      <c r="X139" s="8">
        <v>14.6</v>
      </c>
      <c r="Y139" s="33">
        <v>2.1777000000000002</v>
      </c>
      <c r="AA139" s="1">
        <v>19.0895465664284</v>
      </c>
      <c r="AB139" s="1">
        <v>15.5100168532253</v>
      </c>
      <c r="AC139" s="1">
        <v>18.710983729587099</v>
      </c>
      <c r="AD139" s="1">
        <v>14.6500146658883</v>
      </c>
      <c r="AE139" s="33">
        <v>2.3452809999999999</v>
      </c>
      <c r="AU139" s="7">
        <f t="shared" si="80"/>
        <v>4.8786766904935774E-2</v>
      </c>
      <c r="AV139" s="1">
        <f t="shared" si="94"/>
        <v>4.8786766904935774E-2</v>
      </c>
      <c r="AW139" s="28">
        <f t="shared" si="95"/>
        <v>2.3801486250365367E-3</v>
      </c>
      <c r="AX139" s="30">
        <f t="shared" si="81"/>
        <v>2.5556797137724599E-3</v>
      </c>
      <c r="AY139" s="30">
        <f t="shared" si="82"/>
        <v>2.5556797137724599E-3</v>
      </c>
      <c r="BB139" s="7">
        <f t="shared" si="83"/>
        <v>-4.8616853225301071E-2</v>
      </c>
      <c r="BC139" s="1">
        <f t="shared" si="96"/>
        <v>4.8616853225301071E-2</v>
      </c>
      <c r="BD139" s="28">
        <f t="shared" si="97"/>
        <v>2.363598417530467E-3</v>
      </c>
      <c r="BE139" s="30">
        <f t="shared" si="84"/>
        <v>3.1345454802127583E-3</v>
      </c>
      <c r="BF139" s="30">
        <f t="shared" si="85"/>
        <v>-3.1345454802127583E-3</v>
      </c>
      <c r="BI139" s="7">
        <f t="shared" si="98"/>
        <v>14.6500146658883</v>
      </c>
      <c r="BJ139" s="1">
        <f t="shared" si="99"/>
        <v>14.6500146658883</v>
      </c>
      <c r="BK139" s="28">
        <f t="shared" si="100"/>
        <v>214.62292971074228</v>
      </c>
      <c r="BL139" s="30">
        <f t="shared" si="86"/>
        <v>0.78296335872082901</v>
      </c>
      <c r="BM139" s="30">
        <f t="shared" si="87"/>
        <v>0.78296335872082901</v>
      </c>
      <c r="BP139" s="7">
        <f t="shared" si="88"/>
        <v>-5.0014665888300058E-2</v>
      </c>
      <c r="BQ139" s="1">
        <f t="shared" si="101"/>
        <v>5.0014665888300058E-2</v>
      </c>
      <c r="BR139" s="28">
        <f t="shared" si="102"/>
        <v>2.5014668039182856E-3</v>
      </c>
      <c r="BS139" s="30">
        <f t="shared" si="89"/>
        <v>3.4139669501325673E-3</v>
      </c>
      <c r="BT139" s="30">
        <f t="shared" si="90"/>
        <v>-3.4139669501325673E-3</v>
      </c>
      <c r="BW139" s="7">
        <f t="shared" si="91"/>
        <v>-0.16758099999999976</v>
      </c>
      <c r="BX139" s="1">
        <f t="shared" si="103"/>
        <v>0.16758099999999976</v>
      </c>
      <c r="BY139" s="36">
        <f t="shared" si="104"/>
        <v>2.8083391560999919E-2</v>
      </c>
      <c r="BZ139" s="30">
        <f t="shared" si="92"/>
        <v>7.1454550648728132E-2</v>
      </c>
      <c r="CA139" s="30">
        <f t="shared" si="93"/>
        <v>-7.1454550648728132E-2</v>
      </c>
    </row>
    <row r="140" spans="18:79" x14ac:dyDescent="0.15">
      <c r="R140" s="17">
        <v>5</v>
      </c>
      <c r="S140" s="17">
        <v>3</v>
      </c>
      <c r="T140" s="17">
        <v>7.1000000000000005</v>
      </c>
      <c r="U140" s="9">
        <v>21.73833333333333</v>
      </c>
      <c r="V140" s="9">
        <v>21.8154</v>
      </c>
      <c r="W140" s="8">
        <v>18.836000000000002</v>
      </c>
      <c r="X140" s="8">
        <v>20.6</v>
      </c>
      <c r="Y140" s="33">
        <v>1.9424999999999999</v>
      </c>
      <c r="AA140" s="1">
        <v>21.688696903983999</v>
      </c>
      <c r="AB140" s="1">
        <v>21.870168607145999</v>
      </c>
      <c r="AC140" s="1">
        <v>18.7887598420503</v>
      </c>
      <c r="AD140" s="1">
        <v>20.650176539366502</v>
      </c>
      <c r="AE140" s="33">
        <v>1.9469970000000001</v>
      </c>
      <c r="AU140" s="7">
        <f t="shared" si="80"/>
        <v>4.9636429349330768E-2</v>
      </c>
      <c r="AV140" s="1">
        <f t="shared" si="94"/>
        <v>4.9636429349330768E-2</v>
      </c>
      <c r="AW140" s="28">
        <f t="shared" si="95"/>
        <v>2.4637751185511048E-3</v>
      </c>
      <c r="AX140" s="30">
        <f t="shared" si="81"/>
        <v>2.2885851358000696E-3</v>
      </c>
      <c r="AY140" s="30">
        <f t="shared" si="82"/>
        <v>2.2885851358000696E-3</v>
      </c>
      <c r="BB140" s="7">
        <f t="shared" si="83"/>
        <v>-5.4768607145998516E-2</v>
      </c>
      <c r="BC140" s="1">
        <f t="shared" si="96"/>
        <v>5.4768607145998516E-2</v>
      </c>
      <c r="BD140" s="28">
        <f t="shared" si="97"/>
        <v>2.9996003287127196E-3</v>
      </c>
      <c r="BE140" s="30">
        <f t="shared" si="84"/>
        <v>2.5042608554971574E-3</v>
      </c>
      <c r="BF140" s="30">
        <f t="shared" si="85"/>
        <v>-2.5042608554971574E-3</v>
      </c>
      <c r="BI140" s="7">
        <f t="shared" si="98"/>
        <v>20.650176539366502</v>
      </c>
      <c r="BJ140" s="1">
        <f t="shared" si="99"/>
        <v>20.650176539366502</v>
      </c>
      <c r="BK140" s="28">
        <f t="shared" si="100"/>
        <v>426.42979110700264</v>
      </c>
      <c r="BL140" s="30">
        <f t="shared" si="86"/>
        <v>1.0990707589518627</v>
      </c>
      <c r="BM140" s="30">
        <f t="shared" si="87"/>
        <v>1.0990707589518627</v>
      </c>
      <c r="BP140" s="7">
        <f t="shared" si="88"/>
        <v>-5.017653936650035E-2</v>
      </c>
      <c r="BQ140" s="1">
        <f t="shared" si="101"/>
        <v>5.017653936650035E-2</v>
      </c>
      <c r="BR140" s="28">
        <f t="shared" si="102"/>
        <v>2.5176851027979594E-3</v>
      </c>
      <c r="BS140" s="30">
        <f t="shared" si="89"/>
        <v>2.4298358549548578E-3</v>
      </c>
      <c r="BT140" s="30">
        <f t="shared" si="90"/>
        <v>-2.4298358549548578E-3</v>
      </c>
      <c r="BW140" s="7">
        <f t="shared" si="91"/>
        <v>-4.4970000000001953E-3</v>
      </c>
      <c r="BX140" s="1">
        <f t="shared" si="103"/>
        <v>4.4970000000001953E-3</v>
      </c>
      <c r="BY140" s="36">
        <f t="shared" si="104"/>
        <v>2.0223009000001756E-5</v>
      </c>
      <c r="BZ140" s="30">
        <f t="shared" si="92"/>
        <v>2.3097108007871583E-3</v>
      </c>
      <c r="CA140" s="30">
        <f t="shared" si="93"/>
        <v>-2.3097108007871583E-3</v>
      </c>
    </row>
    <row r="141" spans="18:79" x14ac:dyDescent="0.15">
      <c r="R141" s="17">
        <v>5</v>
      </c>
      <c r="S141" s="17">
        <v>4</v>
      </c>
      <c r="T141" s="17">
        <v>13.1</v>
      </c>
      <c r="U141" s="9">
        <v>17.953773333333334</v>
      </c>
      <c r="V141" s="9">
        <v>15.461399999999999</v>
      </c>
      <c r="W141" s="8">
        <v>18.8215</v>
      </c>
      <c r="X141" s="8">
        <v>14.6</v>
      </c>
      <c r="Y141" s="33">
        <v>2.3730000000000002</v>
      </c>
      <c r="AA141" s="1">
        <v>17.899798643437499</v>
      </c>
      <c r="AB141" s="1">
        <v>15.409981585113499</v>
      </c>
      <c r="AC141" s="1">
        <v>18.870677596964299</v>
      </c>
      <c r="AD141" s="1">
        <v>14.5499820553097</v>
      </c>
      <c r="AE141" s="33">
        <v>2.4176319999999998</v>
      </c>
      <c r="AU141" s="7">
        <f t="shared" si="80"/>
        <v>5.3974689895834871E-2</v>
      </c>
      <c r="AV141" s="1">
        <f t="shared" si="94"/>
        <v>5.3974689895834871E-2</v>
      </c>
      <c r="AW141" s="28">
        <f t="shared" si="95"/>
        <v>2.9132671493515387E-3</v>
      </c>
      <c r="AX141" s="30">
        <f t="shared" si="81"/>
        <v>3.0153797241525564E-3</v>
      </c>
      <c r="AY141" s="30">
        <f t="shared" si="82"/>
        <v>3.0153797241525564E-3</v>
      </c>
      <c r="BB141" s="7">
        <f t="shared" si="83"/>
        <v>5.141841488650023E-2</v>
      </c>
      <c r="BC141" s="1">
        <f t="shared" si="96"/>
        <v>5.141841488650023E-2</v>
      </c>
      <c r="BD141" s="28">
        <f t="shared" si="97"/>
        <v>2.6438533894402685E-3</v>
      </c>
      <c r="BE141" s="30">
        <f t="shared" si="84"/>
        <v>3.3366954141056176E-3</v>
      </c>
      <c r="BF141" s="30">
        <f t="shared" si="85"/>
        <v>3.3366954141056176E-3</v>
      </c>
      <c r="BI141" s="7">
        <f t="shared" si="98"/>
        <v>14.5499820553097</v>
      </c>
      <c r="BJ141" s="1">
        <f t="shared" si="99"/>
        <v>14.5499820553097</v>
      </c>
      <c r="BK141" s="28">
        <f t="shared" si="100"/>
        <v>211.70197780983429</v>
      </c>
      <c r="BL141" s="30">
        <f t="shared" si="86"/>
        <v>0.77103654495429119</v>
      </c>
      <c r="BM141" s="30">
        <f t="shared" si="87"/>
        <v>0.77103654495429119</v>
      </c>
      <c r="BP141" s="7">
        <f t="shared" si="88"/>
        <v>5.0017944690299743E-2</v>
      </c>
      <c r="BQ141" s="1">
        <f t="shared" si="101"/>
        <v>5.0017944690299743E-2</v>
      </c>
      <c r="BR141" s="28">
        <f t="shared" si="102"/>
        <v>2.5017947910418842E-3</v>
      </c>
      <c r="BS141" s="30">
        <f t="shared" si="89"/>
        <v>3.4376636685986002E-3</v>
      </c>
      <c r="BT141" s="30">
        <f t="shared" si="90"/>
        <v>3.4376636685986002E-3</v>
      </c>
      <c r="BW141" s="7">
        <f t="shared" si="91"/>
        <v>-4.4631999999999561E-2</v>
      </c>
      <c r="BX141" s="1">
        <f t="shared" si="103"/>
        <v>4.4631999999999561E-2</v>
      </c>
      <c r="BY141" s="36">
        <f t="shared" si="104"/>
        <v>1.9920154239999608E-3</v>
      </c>
      <c r="BZ141" s="30">
        <f t="shared" si="92"/>
        <v>1.8461039562679336E-2</v>
      </c>
      <c r="CA141" s="30">
        <f t="shared" si="93"/>
        <v>-1.8461039562679336E-2</v>
      </c>
    </row>
    <row r="142" spans="18:79" x14ac:dyDescent="0.15">
      <c r="R142" s="17">
        <v>6</v>
      </c>
      <c r="S142" s="17">
        <v>1</v>
      </c>
      <c r="T142" s="17">
        <v>12.799999999999999</v>
      </c>
      <c r="U142" s="9">
        <v>17.979999999999997</v>
      </c>
      <c r="V142" s="9">
        <v>14.7201</v>
      </c>
      <c r="W142" s="8">
        <v>20.073</v>
      </c>
      <c r="X142" s="8">
        <v>13.9</v>
      </c>
      <c r="Y142" s="33">
        <v>2.4066000000000001</v>
      </c>
      <c r="AA142" s="1">
        <v>18.0300910712842</v>
      </c>
      <c r="AB142" s="1">
        <v>14.7700319233134</v>
      </c>
      <c r="AC142" s="1">
        <v>20.019547924324701</v>
      </c>
      <c r="AD142" s="1">
        <v>13.950029531372801</v>
      </c>
      <c r="AE142" s="33">
        <v>2.3336869999999998</v>
      </c>
      <c r="AU142" s="7">
        <f t="shared" si="80"/>
        <v>-5.0091071284203537E-2</v>
      </c>
      <c r="AV142" s="1">
        <f t="shared" si="94"/>
        <v>5.0091071284203537E-2</v>
      </c>
      <c r="AW142" s="28">
        <f t="shared" si="95"/>
        <v>2.5091154223991601E-3</v>
      </c>
      <c r="AX142" s="30">
        <f t="shared" si="81"/>
        <v>2.7781929157297252E-3</v>
      </c>
      <c r="AY142" s="30">
        <f t="shared" si="82"/>
        <v>-2.7781929157297252E-3</v>
      </c>
      <c r="BB142" s="7">
        <f t="shared" si="83"/>
        <v>-4.9931923313399906E-2</v>
      </c>
      <c r="BC142" s="1">
        <f t="shared" si="96"/>
        <v>4.9931923313399906E-2</v>
      </c>
      <c r="BD142" s="28">
        <f t="shared" si="97"/>
        <v>2.4931969657752489E-3</v>
      </c>
      <c r="BE142" s="30">
        <f t="shared" si="84"/>
        <v>3.3806239263833998E-3</v>
      </c>
      <c r="BF142" s="30">
        <f t="shared" si="85"/>
        <v>-3.3806239263833998E-3</v>
      </c>
      <c r="BI142" s="7">
        <f t="shared" si="98"/>
        <v>13.950029531372801</v>
      </c>
      <c r="BJ142" s="1">
        <f t="shared" si="99"/>
        <v>13.950029531372801</v>
      </c>
      <c r="BK142" s="28">
        <f t="shared" si="100"/>
        <v>194.60332392617323</v>
      </c>
      <c r="BL142" s="30">
        <f t="shared" si="86"/>
        <v>0.69682040693950198</v>
      </c>
      <c r="BM142" s="30">
        <f t="shared" si="87"/>
        <v>0.69682040693950198</v>
      </c>
      <c r="BP142" s="7">
        <f t="shared" si="88"/>
        <v>-5.0029531372800307E-2</v>
      </c>
      <c r="BQ142" s="1">
        <f t="shared" si="101"/>
        <v>5.0029531372800307E-2</v>
      </c>
      <c r="BR142" s="28">
        <f t="shared" si="102"/>
        <v>2.5029540093820103E-3</v>
      </c>
      <c r="BS142" s="30">
        <f t="shared" si="89"/>
        <v>3.5863387428884518E-3</v>
      </c>
      <c r="BT142" s="30">
        <f t="shared" si="90"/>
        <v>-3.5863387428884518E-3</v>
      </c>
      <c r="BW142" s="7">
        <f t="shared" si="91"/>
        <v>7.2913000000000228E-2</v>
      </c>
      <c r="BX142" s="1">
        <f t="shared" si="103"/>
        <v>7.2913000000000228E-2</v>
      </c>
      <c r="BY142" s="36">
        <f t="shared" si="104"/>
        <v>5.3163055690000332E-3</v>
      </c>
      <c r="BZ142" s="30">
        <f t="shared" si="92"/>
        <v>3.12436929202589E-2</v>
      </c>
      <c r="CA142" s="30">
        <f t="shared" si="93"/>
        <v>3.12436929202589E-2</v>
      </c>
    </row>
    <row r="143" spans="18:79" x14ac:dyDescent="0.15">
      <c r="R143" s="17">
        <v>6</v>
      </c>
      <c r="S143" s="17">
        <v>2</v>
      </c>
      <c r="T143" s="17">
        <v>10.1</v>
      </c>
      <c r="U143" s="9">
        <v>18.531666666666666</v>
      </c>
      <c r="V143" s="9">
        <v>14.402399999999998</v>
      </c>
      <c r="W143" s="8">
        <v>20.222000000000001</v>
      </c>
      <c r="X143" s="8">
        <v>13.6</v>
      </c>
      <c r="Y143" s="33">
        <v>2.1777000000000002</v>
      </c>
      <c r="AA143" s="1">
        <v>18.580102549564199</v>
      </c>
      <c r="AB143" s="1">
        <v>14.349934707331</v>
      </c>
      <c r="AC143" s="1">
        <v>20.169055318243601</v>
      </c>
      <c r="AD143" s="1">
        <v>13.549937880698099</v>
      </c>
      <c r="AE143" s="33">
        <v>2.2293430000000001</v>
      </c>
      <c r="AU143" s="7">
        <f t="shared" si="80"/>
        <v>-4.8435882897532423E-2</v>
      </c>
      <c r="AV143" s="1">
        <f t="shared" si="94"/>
        <v>4.8435882897532423E-2</v>
      </c>
      <c r="AW143" s="28">
        <f t="shared" si="95"/>
        <v>2.3460347520634739E-3</v>
      </c>
      <c r="AX143" s="30">
        <f t="shared" si="81"/>
        <v>2.6068684372610473E-3</v>
      </c>
      <c r="AY143" s="30">
        <f t="shared" si="82"/>
        <v>-2.6068684372610473E-3</v>
      </c>
      <c r="BB143" s="7">
        <f t="shared" si="83"/>
        <v>5.2465292668998131E-2</v>
      </c>
      <c r="BC143" s="1">
        <f t="shared" si="96"/>
        <v>5.2465292668998131E-2</v>
      </c>
      <c r="BD143" s="28">
        <f t="shared" si="97"/>
        <v>2.752606934843629E-3</v>
      </c>
      <c r="BE143" s="30">
        <f t="shared" si="84"/>
        <v>3.6561345914831937E-3</v>
      </c>
      <c r="BF143" s="30">
        <f t="shared" si="85"/>
        <v>3.6561345914831937E-3</v>
      </c>
      <c r="BI143" s="7">
        <f t="shared" si="98"/>
        <v>13.549937880698099</v>
      </c>
      <c r="BJ143" s="1">
        <f t="shared" si="99"/>
        <v>13.549937880698099</v>
      </c>
      <c r="BK143" s="28">
        <f t="shared" si="100"/>
        <v>183.60081657077728</v>
      </c>
      <c r="BL143" s="30">
        <f t="shared" si="86"/>
        <v>0.67181817228899743</v>
      </c>
      <c r="BM143" s="30">
        <f t="shared" si="87"/>
        <v>0.67181817228899743</v>
      </c>
      <c r="BP143" s="7">
        <f t="shared" si="88"/>
        <v>5.006211930190041E-2</v>
      </c>
      <c r="BQ143" s="1">
        <f t="shared" si="101"/>
        <v>5.006211930190041E-2</v>
      </c>
      <c r="BR143" s="28">
        <f t="shared" si="102"/>
        <v>2.5062157889977096E-3</v>
      </c>
      <c r="BS143" s="30">
        <f t="shared" si="89"/>
        <v>3.694638288579459E-3</v>
      </c>
      <c r="BT143" s="30">
        <f t="shared" si="90"/>
        <v>3.694638288579459E-3</v>
      </c>
      <c r="BW143" s="7">
        <f t="shared" si="91"/>
        <v>-5.1642999999999883E-2</v>
      </c>
      <c r="BX143" s="1">
        <f t="shared" si="103"/>
        <v>5.1642999999999883E-2</v>
      </c>
      <c r="BY143" s="36">
        <f t="shared" si="104"/>
        <v>2.666999448999988E-3</v>
      </c>
      <c r="BZ143" s="30">
        <f t="shared" si="92"/>
        <v>2.3165120845020207E-2</v>
      </c>
      <c r="CA143" s="30">
        <f t="shared" si="93"/>
        <v>-2.3165120845020207E-2</v>
      </c>
    </row>
    <row r="144" spans="18:79" x14ac:dyDescent="0.15">
      <c r="R144" s="17">
        <v>6</v>
      </c>
      <c r="S144" s="17">
        <v>3</v>
      </c>
      <c r="T144" s="17">
        <v>13.1</v>
      </c>
      <c r="U144" s="9">
        <v>16.248333333333331</v>
      </c>
      <c r="V144" s="9">
        <v>12.6021</v>
      </c>
      <c r="W144" s="8">
        <v>20.262999999999998</v>
      </c>
      <c r="X144" s="8">
        <v>11.9</v>
      </c>
      <c r="Y144" s="33">
        <v>2.1189</v>
      </c>
      <c r="AA144" s="1">
        <v>16.300217444079198</v>
      </c>
      <c r="AB144" s="1">
        <v>12.5499886488115</v>
      </c>
      <c r="AC144" s="1">
        <v>20.2092718688547</v>
      </c>
      <c r="AD144" s="1">
        <v>11.849991632104899</v>
      </c>
      <c r="AE144" s="33">
        <v>2.1644040000000002</v>
      </c>
      <c r="AU144" s="7">
        <f t="shared" si="80"/>
        <v>-5.1884110745866963E-2</v>
      </c>
      <c r="AV144" s="1">
        <f t="shared" si="94"/>
        <v>5.1884110745866963E-2</v>
      </c>
      <c r="AW144" s="28">
        <f t="shared" si="95"/>
        <v>2.6919609478893878E-3</v>
      </c>
      <c r="AX144" s="30">
        <f t="shared" si="81"/>
        <v>3.1830318168370852E-3</v>
      </c>
      <c r="AY144" s="30">
        <f t="shared" si="82"/>
        <v>-3.1830318168370852E-3</v>
      </c>
      <c r="BB144" s="7">
        <f t="shared" si="83"/>
        <v>5.2111351188500521E-2</v>
      </c>
      <c r="BC144" s="1">
        <f t="shared" si="96"/>
        <v>5.2111351188500521E-2</v>
      </c>
      <c r="BD144" s="28">
        <f t="shared" si="97"/>
        <v>2.7155929226912348E-3</v>
      </c>
      <c r="BE144" s="30">
        <f t="shared" si="84"/>
        <v>4.1523026551450737E-3</v>
      </c>
      <c r="BF144" s="30">
        <f t="shared" si="85"/>
        <v>4.1523026551450737E-3</v>
      </c>
      <c r="BI144" s="7">
        <f t="shared" si="98"/>
        <v>11.849991632104899</v>
      </c>
      <c r="BJ144" s="1">
        <f t="shared" si="99"/>
        <v>11.849991632104899</v>
      </c>
      <c r="BK144" s="28">
        <f t="shared" si="100"/>
        <v>140.42230168095614</v>
      </c>
      <c r="BL144" s="30">
        <f t="shared" si="86"/>
        <v>0.58636410599074507</v>
      </c>
      <c r="BM144" s="30">
        <f t="shared" si="87"/>
        <v>0.58636410599074507</v>
      </c>
      <c r="BP144" s="7">
        <f t="shared" si="88"/>
        <v>5.0008367895101102E-2</v>
      </c>
      <c r="BQ144" s="1">
        <f t="shared" si="101"/>
        <v>5.0008367895101102E-2</v>
      </c>
      <c r="BR144" s="28">
        <f t="shared" si="102"/>
        <v>2.5008368595317789E-3</v>
      </c>
      <c r="BS144" s="30">
        <f t="shared" si="89"/>
        <v>4.2201184142286333E-3</v>
      </c>
      <c r="BT144" s="30">
        <f t="shared" si="90"/>
        <v>4.2201184142286333E-3</v>
      </c>
      <c r="BW144" s="7">
        <f t="shared" si="91"/>
        <v>-4.5504000000000211E-2</v>
      </c>
      <c r="BX144" s="1">
        <f t="shared" si="103"/>
        <v>4.5504000000000211E-2</v>
      </c>
      <c r="BY144" s="36">
        <f t="shared" si="104"/>
        <v>2.0706140160000192E-3</v>
      </c>
      <c r="BZ144" s="30">
        <f t="shared" si="92"/>
        <v>2.1023801471444427E-2</v>
      </c>
      <c r="CA144" s="30">
        <f t="shared" si="93"/>
        <v>-2.1023801471444427E-2</v>
      </c>
    </row>
    <row r="145" spans="16:79" x14ac:dyDescent="0.15">
      <c r="R145" s="17">
        <v>6</v>
      </c>
      <c r="S145" s="17">
        <v>4</v>
      </c>
      <c r="T145" s="17">
        <v>10.1</v>
      </c>
      <c r="U145" s="9">
        <v>18.08614</v>
      </c>
      <c r="V145" s="9">
        <v>15.990899999999998</v>
      </c>
      <c r="W145" s="8">
        <v>20.087</v>
      </c>
      <c r="X145" s="8">
        <v>15.1</v>
      </c>
      <c r="Y145" s="33">
        <v>2.4066000000000001</v>
      </c>
      <c r="AA145" s="1">
        <v>18.140028905932901</v>
      </c>
      <c r="AB145" s="1">
        <v>15.939974995257501</v>
      </c>
      <c r="AC145" s="1">
        <v>20.039927491947601</v>
      </c>
      <c r="AD145" s="1">
        <v>15.049975119955599</v>
      </c>
      <c r="AE145" s="33">
        <v>2.2293430000000001</v>
      </c>
      <c r="AU145" s="7">
        <f t="shared" si="80"/>
        <v>-5.3888905932900855E-2</v>
      </c>
      <c r="AV145" s="1">
        <f>ABS(AU145)</f>
        <v>5.3888905932900855E-2</v>
      </c>
      <c r="AW145" s="28">
        <f>AU145^2</f>
        <v>2.904014182645037E-3</v>
      </c>
      <c r="AX145" s="30">
        <f t="shared" si="81"/>
        <v>2.9707177542190066E-3</v>
      </c>
      <c r="AY145" s="30">
        <f t="shared" si="82"/>
        <v>-2.9707177542190066E-3</v>
      </c>
      <c r="BB145" s="7">
        <f t="shared" si="83"/>
        <v>5.0925004742497393E-2</v>
      </c>
      <c r="BC145" s="1">
        <f>ABS(BB145)</f>
        <v>5.0925004742497393E-2</v>
      </c>
      <c r="BD145" s="28">
        <f>BB145^2</f>
        <v>2.5933561080233821E-3</v>
      </c>
      <c r="BE145" s="30">
        <f t="shared" si="84"/>
        <v>3.1947982827858087E-3</v>
      </c>
      <c r="BF145" s="30">
        <f t="shared" si="85"/>
        <v>3.1947982827858087E-3</v>
      </c>
      <c r="BI145" s="7">
        <f t="shared" si="98"/>
        <v>15.049975119955599</v>
      </c>
      <c r="BJ145" s="1">
        <f>ABS(BI145)</f>
        <v>15.049975119955599</v>
      </c>
      <c r="BK145" s="28">
        <f>BI145^2</f>
        <v>226.50175111128254</v>
      </c>
      <c r="BL145" s="30">
        <f t="shared" si="86"/>
        <v>0.75099947971383363</v>
      </c>
      <c r="BM145" s="30">
        <f t="shared" si="87"/>
        <v>0.75099947971383363</v>
      </c>
      <c r="BP145" s="7">
        <f t="shared" si="88"/>
        <v>5.0024880044400533E-2</v>
      </c>
      <c r="BQ145" s="1">
        <f t="shared" si="101"/>
        <v>5.0024880044400533E-2</v>
      </c>
      <c r="BR145" s="28">
        <f t="shared" si="102"/>
        <v>2.5024886234566628E-3</v>
      </c>
      <c r="BS145" s="30">
        <f t="shared" si="89"/>
        <v>3.3239177902739362E-3</v>
      </c>
      <c r="BT145" s="30">
        <f t="shared" si="90"/>
        <v>3.3239177902739362E-3</v>
      </c>
      <c r="BW145" s="7">
        <f t="shared" si="91"/>
        <v>0.177257</v>
      </c>
      <c r="BX145" s="1">
        <f t="shared" si="103"/>
        <v>0.177257</v>
      </c>
      <c r="BY145" s="36">
        <f t="shared" si="104"/>
        <v>3.1420044049E-2</v>
      </c>
      <c r="BZ145" s="30">
        <f t="shared" si="92"/>
        <v>7.9510869345811738E-2</v>
      </c>
      <c r="CA145" s="30">
        <f t="shared" si="93"/>
        <v>7.9510869345811738E-2</v>
      </c>
    </row>
    <row r="146" spans="16:79" x14ac:dyDescent="0.15">
      <c r="P146" s="27">
        <v>10</v>
      </c>
      <c r="R146" s="20">
        <v>2</v>
      </c>
      <c r="S146" s="20">
        <v>2</v>
      </c>
      <c r="T146" s="20">
        <v>10</v>
      </c>
      <c r="U146" s="8">
        <v>19.5736944343953</v>
      </c>
      <c r="V146" s="8">
        <v>19.457663731925901</v>
      </c>
      <c r="W146" s="8">
        <v>19.503320062409401</v>
      </c>
      <c r="X146" s="8">
        <v>18.580001036158698</v>
      </c>
      <c r="Y146" s="8">
        <v>2.1635520000000001</v>
      </c>
      <c r="AA146" s="1">
        <v>19.5736944343953</v>
      </c>
      <c r="AB146" s="1">
        <v>19.457663731925901</v>
      </c>
      <c r="AC146" s="1">
        <v>19.503320062409401</v>
      </c>
      <c r="AD146" s="1">
        <v>18.580001036158698</v>
      </c>
      <c r="AE146" s="33">
        <v>2.1635520000000001</v>
      </c>
      <c r="AU146" s="7">
        <f t="shared" ref="AU146:AU193" si="105">U146-AA146</f>
        <v>0</v>
      </c>
      <c r="AV146" s="1">
        <f t="shared" ref="AV146:AV193" si="106">ABS(AU146)</f>
        <v>0</v>
      </c>
      <c r="AW146" s="28">
        <f t="shared" ref="AW146:AW193" si="107">AU146^2</f>
        <v>0</v>
      </c>
      <c r="AX146" s="30">
        <f t="shared" ref="AX146:AX193" si="108">AV146/AA146</f>
        <v>0</v>
      </c>
      <c r="AY146" s="30">
        <f t="shared" ref="AY146:AY193" si="109">AU146/AA146</f>
        <v>0</v>
      </c>
      <c r="BB146" s="7">
        <f t="shared" ref="BB146:BB193" si="110">V146-AB146</f>
        <v>0</v>
      </c>
      <c r="BC146" s="1">
        <f t="shared" ref="BC146:BC193" si="111">ABS(BB146)</f>
        <v>0</v>
      </c>
      <c r="BD146" s="28">
        <f t="shared" ref="BD146:BD193" si="112">BB146^2</f>
        <v>0</v>
      </c>
      <c r="BE146" s="30">
        <f t="shared" ref="BE146:BE193" si="113">BC146/AB146</f>
        <v>0</v>
      </c>
      <c r="BF146" s="30">
        <f t="shared" ref="BF146:BF193" si="114">BB146/AB146</f>
        <v>0</v>
      </c>
      <c r="BI146" s="7">
        <f t="shared" ref="BI146:BI193" si="115">AD146-AJ146</f>
        <v>18.580001036158698</v>
      </c>
      <c r="BJ146" s="1">
        <f t="shared" ref="BJ146:BJ193" si="116">ABS(BI146)</f>
        <v>18.580001036158698</v>
      </c>
      <c r="BK146" s="28">
        <f t="shared" ref="BK146:BK193" si="117">BI146^2</f>
        <v>345.21643850365831</v>
      </c>
      <c r="BL146" s="30">
        <f t="shared" ref="BL146:BL193" si="118">BJ146/AC146</f>
        <v>0.95265836671417281</v>
      </c>
      <c r="BM146" s="30">
        <f t="shared" ref="BM146:BM193" si="119">BI146/AC146</f>
        <v>0.95265836671417281</v>
      </c>
      <c r="BP146" s="7">
        <f t="shared" ref="BP146:BP193" si="120">X146-AD146</f>
        <v>0</v>
      </c>
      <c r="BQ146" s="1">
        <f t="shared" ref="BQ146:BQ193" si="121">ABS(BP146)</f>
        <v>0</v>
      </c>
      <c r="BR146" s="28">
        <f t="shared" ref="BR146:BR193" si="122">BP146^2</f>
        <v>0</v>
      </c>
      <c r="BS146" s="30">
        <f t="shared" ref="BS146:BS193" si="123">BQ146/AD146</f>
        <v>0</v>
      </c>
      <c r="BT146" s="30">
        <f t="shared" ref="BT146:BT193" si="124">BP146/AD146</f>
        <v>0</v>
      </c>
      <c r="BW146" s="7">
        <f t="shared" ref="BW146:BW193" si="125">Y146-AE146</f>
        <v>0</v>
      </c>
      <c r="BX146" s="1">
        <f t="shared" ref="BX146:BX193" si="126">ABS(BW146)</f>
        <v>0</v>
      </c>
      <c r="BY146" s="36">
        <f t="shared" ref="BY146:BY193" si="127">BW146^2</f>
        <v>0</v>
      </c>
      <c r="BZ146" s="30">
        <f t="shared" ref="BZ146:BZ193" si="128">BX146/AE146</f>
        <v>0</v>
      </c>
      <c r="CA146" s="30">
        <f t="shared" ref="CA146:CA193" si="129">BW146/AE146</f>
        <v>0</v>
      </c>
    </row>
    <row r="147" spans="16:79" x14ac:dyDescent="0.15">
      <c r="P147" s="27">
        <v>17</v>
      </c>
      <c r="R147" s="20">
        <v>2</v>
      </c>
      <c r="S147" s="20">
        <v>2</v>
      </c>
      <c r="T147" s="20">
        <v>17</v>
      </c>
      <c r="U147" s="8">
        <v>21.4590988002819</v>
      </c>
      <c r="V147" s="8">
        <v>19.632581194786201</v>
      </c>
      <c r="W147" s="8">
        <v>21.826676999520799</v>
      </c>
      <c r="X147" s="8">
        <v>19.386526973189198</v>
      </c>
      <c r="Y147" s="8">
        <v>2.7045970000000001</v>
      </c>
      <c r="AA147" s="1">
        <v>21.4590988002819</v>
      </c>
      <c r="AB147" s="1">
        <v>19.632581194786201</v>
      </c>
      <c r="AC147" s="1">
        <v>21.826676999520799</v>
      </c>
      <c r="AD147" s="1">
        <v>19.386526973189198</v>
      </c>
      <c r="AE147" s="33">
        <v>2.7045970000000001</v>
      </c>
      <c r="AU147" s="7">
        <f t="shared" si="105"/>
        <v>0</v>
      </c>
      <c r="AV147" s="1">
        <f t="shared" si="106"/>
        <v>0</v>
      </c>
      <c r="AW147" s="28">
        <f t="shared" si="107"/>
        <v>0</v>
      </c>
      <c r="AX147" s="30">
        <f t="shared" si="108"/>
        <v>0</v>
      </c>
      <c r="AY147" s="30">
        <f t="shared" si="109"/>
        <v>0</v>
      </c>
      <c r="BB147" s="7">
        <f t="shared" si="110"/>
        <v>0</v>
      </c>
      <c r="BC147" s="1">
        <f t="shared" si="111"/>
        <v>0</v>
      </c>
      <c r="BD147" s="28">
        <f t="shared" si="112"/>
        <v>0</v>
      </c>
      <c r="BE147" s="30">
        <f t="shared" si="113"/>
        <v>0</v>
      </c>
      <c r="BF147" s="30">
        <f t="shared" si="114"/>
        <v>0</v>
      </c>
      <c r="BI147" s="7">
        <f t="shared" si="115"/>
        <v>19.386526973189198</v>
      </c>
      <c r="BJ147" s="1">
        <f t="shared" si="116"/>
        <v>19.386526973189198</v>
      </c>
      <c r="BK147" s="28">
        <f t="shared" si="117"/>
        <v>375.83742808219233</v>
      </c>
      <c r="BL147" s="30">
        <f t="shared" si="118"/>
        <v>0.88820331989220469</v>
      </c>
      <c r="BM147" s="30">
        <f t="shared" si="119"/>
        <v>0.88820331989220469</v>
      </c>
      <c r="BP147" s="7">
        <f t="shared" si="120"/>
        <v>0</v>
      </c>
      <c r="BQ147" s="1">
        <f t="shared" si="121"/>
        <v>0</v>
      </c>
      <c r="BR147" s="28">
        <f t="shared" si="122"/>
        <v>0</v>
      </c>
      <c r="BS147" s="30">
        <f t="shared" si="123"/>
        <v>0</v>
      </c>
      <c r="BT147" s="30">
        <f t="shared" si="124"/>
        <v>0</v>
      </c>
      <c r="BW147" s="7">
        <f t="shared" si="125"/>
        <v>0</v>
      </c>
      <c r="BX147" s="1">
        <f t="shared" si="126"/>
        <v>0</v>
      </c>
      <c r="BY147" s="36">
        <f t="shared" si="127"/>
        <v>0</v>
      </c>
      <c r="BZ147" s="30">
        <f t="shared" si="128"/>
        <v>0</v>
      </c>
      <c r="CA147" s="30">
        <f t="shared" si="129"/>
        <v>0</v>
      </c>
    </row>
    <row r="148" spans="16:79" x14ac:dyDescent="0.15">
      <c r="P148" s="27">
        <v>24</v>
      </c>
      <c r="R148" s="20">
        <v>2</v>
      </c>
      <c r="S148" s="20">
        <v>2</v>
      </c>
      <c r="T148" s="20">
        <v>24</v>
      </c>
      <c r="U148" s="8">
        <v>25.061794238381498</v>
      </c>
      <c r="V148" s="8">
        <v>22.6097674353258</v>
      </c>
      <c r="W148" s="8">
        <v>25.2394294075239</v>
      </c>
      <c r="X148" s="8">
        <v>22.753146259960499</v>
      </c>
      <c r="Y148" s="8">
        <v>3.2456420000000001</v>
      </c>
      <c r="Z148" s="1" t="s">
        <v>3</v>
      </c>
      <c r="AA148" s="1">
        <v>25.061794238381498</v>
      </c>
      <c r="AB148" s="1">
        <v>22.6097674353258</v>
      </c>
      <c r="AC148" s="1">
        <v>25.2394294075239</v>
      </c>
      <c r="AD148" s="1">
        <v>22.753146259960499</v>
      </c>
      <c r="AE148" s="33">
        <v>3.2456420000000001</v>
      </c>
      <c r="AU148" s="7">
        <f t="shared" si="105"/>
        <v>0</v>
      </c>
      <c r="AV148" s="1">
        <f t="shared" si="106"/>
        <v>0</v>
      </c>
      <c r="AW148" s="28">
        <f t="shared" si="107"/>
        <v>0</v>
      </c>
      <c r="AX148" s="30">
        <f t="shared" si="108"/>
        <v>0</v>
      </c>
      <c r="AY148" s="30">
        <f t="shared" si="109"/>
        <v>0</v>
      </c>
      <c r="BB148" s="7">
        <f t="shared" si="110"/>
        <v>0</v>
      </c>
      <c r="BC148" s="1">
        <f t="shared" si="111"/>
        <v>0</v>
      </c>
      <c r="BD148" s="28">
        <f t="shared" si="112"/>
        <v>0</v>
      </c>
      <c r="BE148" s="30">
        <f t="shared" si="113"/>
        <v>0</v>
      </c>
      <c r="BF148" s="30">
        <f t="shared" si="114"/>
        <v>0</v>
      </c>
      <c r="BI148" s="7">
        <f t="shared" si="115"/>
        <v>22.753146259960499</v>
      </c>
      <c r="BJ148" s="1">
        <f t="shared" si="116"/>
        <v>22.753146259960499</v>
      </c>
      <c r="BK148" s="28">
        <f t="shared" si="117"/>
        <v>517.70566472715439</v>
      </c>
      <c r="BL148" s="30">
        <f t="shared" si="118"/>
        <v>0.90149210160740645</v>
      </c>
      <c r="BM148" s="30">
        <f t="shared" si="119"/>
        <v>0.90149210160740645</v>
      </c>
      <c r="BP148" s="7">
        <f t="shared" si="120"/>
        <v>0</v>
      </c>
      <c r="BQ148" s="1">
        <f t="shared" si="121"/>
        <v>0</v>
      </c>
      <c r="BR148" s="28">
        <f t="shared" si="122"/>
        <v>0</v>
      </c>
      <c r="BS148" s="30">
        <f t="shared" si="123"/>
        <v>0</v>
      </c>
      <c r="BT148" s="30">
        <f t="shared" si="124"/>
        <v>0</v>
      </c>
      <c r="BW148" s="7">
        <f t="shared" si="125"/>
        <v>0</v>
      </c>
      <c r="BX148" s="1">
        <f t="shared" si="126"/>
        <v>0</v>
      </c>
      <c r="BY148" s="36">
        <f t="shared" si="127"/>
        <v>0</v>
      </c>
      <c r="BZ148" s="30">
        <f t="shared" si="128"/>
        <v>0</v>
      </c>
      <c r="CA148" s="30">
        <f t="shared" si="129"/>
        <v>0</v>
      </c>
    </row>
    <row r="149" spans="16:79" x14ac:dyDescent="0.15">
      <c r="P149" s="27">
        <v>31</v>
      </c>
      <c r="R149" s="20">
        <v>2</v>
      </c>
      <c r="S149" s="20">
        <v>2</v>
      </c>
      <c r="T149" s="20">
        <v>31</v>
      </c>
      <c r="U149" s="8">
        <v>27.935395709831901</v>
      </c>
      <c r="V149" s="8">
        <v>25.9941525092216</v>
      </c>
      <c r="W149" s="8">
        <v>28.018812420963599</v>
      </c>
      <c r="X149" s="8">
        <v>25.755661756231898</v>
      </c>
      <c r="Y149" s="8">
        <v>3.7866879999999998</v>
      </c>
      <c r="Z149" s="1" t="s">
        <v>2</v>
      </c>
      <c r="AA149" s="1">
        <v>27.935395709831901</v>
      </c>
      <c r="AB149" s="1">
        <v>25.9941525092216</v>
      </c>
      <c r="AC149" s="1">
        <v>28.018812420963599</v>
      </c>
      <c r="AD149" s="1">
        <v>25.755661756231898</v>
      </c>
      <c r="AE149" s="33">
        <v>3.7866879999999998</v>
      </c>
      <c r="AU149" s="7">
        <f t="shared" si="105"/>
        <v>0</v>
      </c>
      <c r="AV149" s="1">
        <f t="shared" si="106"/>
        <v>0</v>
      </c>
      <c r="AW149" s="28">
        <f t="shared" si="107"/>
        <v>0</v>
      </c>
      <c r="AX149" s="30">
        <f t="shared" si="108"/>
        <v>0</v>
      </c>
      <c r="AY149" s="30">
        <f t="shared" si="109"/>
        <v>0</v>
      </c>
      <c r="BB149" s="7">
        <f t="shared" si="110"/>
        <v>0</v>
      </c>
      <c r="BC149" s="1">
        <f t="shared" si="111"/>
        <v>0</v>
      </c>
      <c r="BD149" s="28">
        <f t="shared" si="112"/>
        <v>0</v>
      </c>
      <c r="BE149" s="30">
        <f t="shared" si="113"/>
        <v>0</v>
      </c>
      <c r="BF149" s="30">
        <f t="shared" si="114"/>
        <v>0</v>
      </c>
      <c r="BI149" s="7">
        <f t="shared" si="115"/>
        <v>25.755661756231898</v>
      </c>
      <c r="BJ149" s="1">
        <f t="shared" si="116"/>
        <v>25.755661756231898</v>
      </c>
      <c r="BK149" s="28">
        <f t="shared" si="117"/>
        <v>663.35411250142636</v>
      </c>
      <c r="BL149" s="30">
        <f t="shared" si="118"/>
        <v>0.91922745936803452</v>
      </c>
      <c r="BM149" s="30">
        <f t="shared" si="119"/>
        <v>0.91922745936803452</v>
      </c>
      <c r="BP149" s="7">
        <f t="shared" si="120"/>
        <v>0</v>
      </c>
      <c r="BQ149" s="1">
        <f t="shared" si="121"/>
        <v>0</v>
      </c>
      <c r="BR149" s="28">
        <f t="shared" si="122"/>
        <v>0</v>
      </c>
      <c r="BS149" s="30">
        <f t="shared" si="123"/>
        <v>0</v>
      </c>
      <c r="BT149" s="30">
        <f t="shared" si="124"/>
        <v>0</v>
      </c>
      <c r="BW149" s="7">
        <f t="shared" si="125"/>
        <v>0</v>
      </c>
      <c r="BX149" s="1">
        <f t="shared" si="126"/>
        <v>0</v>
      </c>
      <c r="BY149" s="36">
        <f t="shared" si="127"/>
        <v>0</v>
      </c>
      <c r="BZ149" s="30">
        <f t="shared" si="128"/>
        <v>0</v>
      </c>
      <c r="CA149" s="30">
        <f t="shared" si="129"/>
        <v>0</v>
      </c>
    </row>
    <row r="150" spans="16:79" x14ac:dyDescent="0.15">
      <c r="P150" s="27">
        <v>38</v>
      </c>
      <c r="R150" s="20">
        <v>2</v>
      </c>
      <c r="S150" s="20">
        <v>2</v>
      </c>
      <c r="T150" s="20">
        <v>38</v>
      </c>
      <c r="U150" s="8">
        <v>28.9650868697554</v>
      </c>
      <c r="V150" s="8">
        <v>28.155636802060901</v>
      </c>
      <c r="W150" s="8">
        <v>29.2341147415537</v>
      </c>
      <c r="X150" s="8">
        <v>26.798394279029299</v>
      </c>
      <c r="Y150" s="8">
        <v>4.3277330000000003</v>
      </c>
      <c r="Z150" s="1" t="s">
        <v>4</v>
      </c>
      <c r="AA150" s="1">
        <v>28.9650868697554</v>
      </c>
      <c r="AB150" s="1">
        <v>28.155636802060901</v>
      </c>
      <c r="AC150" s="1">
        <v>29.2341147415537</v>
      </c>
      <c r="AD150" s="1">
        <v>26.798394279029299</v>
      </c>
      <c r="AE150" s="33">
        <v>4.3277330000000003</v>
      </c>
      <c r="AU150" s="7">
        <f t="shared" si="105"/>
        <v>0</v>
      </c>
      <c r="AV150" s="1">
        <f t="shared" si="106"/>
        <v>0</v>
      </c>
      <c r="AW150" s="28">
        <f t="shared" si="107"/>
        <v>0</v>
      </c>
      <c r="AX150" s="30">
        <f t="shared" si="108"/>
        <v>0</v>
      </c>
      <c r="AY150" s="30">
        <f t="shared" si="109"/>
        <v>0</v>
      </c>
      <c r="BB150" s="7">
        <f t="shared" si="110"/>
        <v>0</v>
      </c>
      <c r="BC150" s="1">
        <f t="shared" si="111"/>
        <v>0</v>
      </c>
      <c r="BD150" s="28">
        <f t="shared" si="112"/>
        <v>0</v>
      </c>
      <c r="BE150" s="30">
        <f t="shared" si="113"/>
        <v>0</v>
      </c>
      <c r="BF150" s="30">
        <f t="shared" si="114"/>
        <v>0</v>
      </c>
      <c r="BI150" s="7">
        <f t="shared" si="115"/>
        <v>26.798394279029299</v>
      </c>
      <c r="BJ150" s="1">
        <f t="shared" si="116"/>
        <v>26.798394279029299</v>
      </c>
      <c r="BK150" s="28">
        <f t="shared" si="117"/>
        <v>718.15393593431031</v>
      </c>
      <c r="BL150" s="30">
        <f t="shared" si="118"/>
        <v>0.91668225687497074</v>
      </c>
      <c r="BM150" s="30">
        <f t="shared" si="119"/>
        <v>0.91668225687497074</v>
      </c>
      <c r="BP150" s="7">
        <f t="shared" si="120"/>
        <v>0</v>
      </c>
      <c r="BQ150" s="1">
        <f t="shared" si="121"/>
        <v>0</v>
      </c>
      <c r="BR150" s="28">
        <f t="shared" si="122"/>
        <v>0</v>
      </c>
      <c r="BS150" s="30">
        <f t="shared" si="123"/>
        <v>0</v>
      </c>
      <c r="BT150" s="30">
        <f t="shared" si="124"/>
        <v>0</v>
      </c>
      <c r="BW150" s="7">
        <f t="shared" si="125"/>
        <v>0</v>
      </c>
      <c r="BX150" s="1">
        <f t="shared" si="126"/>
        <v>0</v>
      </c>
      <c r="BY150" s="36">
        <f t="shared" si="127"/>
        <v>0</v>
      </c>
      <c r="BZ150" s="30">
        <f t="shared" si="128"/>
        <v>0</v>
      </c>
      <c r="CA150" s="30">
        <f t="shared" si="129"/>
        <v>0</v>
      </c>
    </row>
    <row r="151" spans="16:79" x14ac:dyDescent="0.15">
      <c r="P151" s="27">
        <v>45</v>
      </c>
      <c r="R151" s="20">
        <v>2</v>
      </c>
      <c r="S151" s="20">
        <v>2</v>
      </c>
      <c r="T151" s="20">
        <v>45</v>
      </c>
      <c r="U151" s="8">
        <v>28.4146849129902</v>
      </c>
      <c r="V151" s="8">
        <v>28.540252093151</v>
      </c>
      <c r="W151" s="8">
        <v>28.9063643321097</v>
      </c>
      <c r="X151" s="8">
        <v>25.859269160548699</v>
      </c>
      <c r="Y151" s="8">
        <v>4.8687779999999998</v>
      </c>
      <c r="Z151" s="1" t="s">
        <v>5</v>
      </c>
      <c r="AA151" s="1">
        <v>28.4146849129902</v>
      </c>
      <c r="AB151" s="1">
        <v>28.540252093151</v>
      </c>
      <c r="AC151" s="1">
        <v>28.9063643321097</v>
      </c>
      <c r="AD151" s="1">
        <v>25.859269160548699</v>
      </c>
      <c r="AE151" s="33">
        <v>4.8687779999999998</v>
      </c>
      <c r="AU151" s="7">
        <f t="shared" si="105"/>
        <v>0</v>
      </c>
      <c r="AV151" s="1">
        <f t="shared" si="106"/>
        <v>0</v>
      </c>
      <c r="AW151" s="28">
        <f t="shared" si="107"/>
        <v>0</v>
      </c>
      <c r="AX151" s="30">
        <f t="shared" si="108"/>
        <v>0</v>
      </c>
      <c r="AY151" s="30">
        <f t="shared" si="109"/>
        <v>0</v>
      </c>
      <c r="BB151" s="7">
        <f t="shared" si="110"/>
        <v>0</v>
      </c>
      <c r="BC151" s="1">
        <f t="shared" si="111"/>
        <v>0</v>
      </c>
      <c r="BD151" s="28">
        <f t="shared" si="112"/>
        <v>0</v>
      </c>
      <c r="BE151" s="30">
        <f t="shared" si="113"/>
        <v>0</v>
      </c>
      <c r="BF151" s="30">
        <f t="shared" si="114"/>
        <v>0</v>
      </c>
      <c r="BI151" s="7">
        <f t="shared" si="115"/>
        <v>25.859269160548699</v>
      </c>
      <c r="BJ151" s="1">
        <f t="shared" si="116"/>
        <v>25.859269160548699</v>
      </c>
      <c r="BK151" s="28">
        <f t="shared" si="117"/>
        <v>668.70180151770501</v>
      </c>
      <c r="BL151" s="30">
        <f t="shared" si="118"/>
        <v>0.89458739478433014</v>
      </c>
      <c r="BM151" s="30">
        <f t="shared" si="119"/>
        <v>0.89458739478433014</v>
      </c>
      <c r="BP151" s="7">
        <f t="shared" si="120"/>
        <v>0</v>
      </c>
      <c r="BQ151" s="1">
        <f t="shared" si="121"/>
        <v>0</v>
      </c>
      <c r="BR151" s="28">
        <f t="shared" si="122"/>
        <v>0</v>
      </c>
      <c r="BS151" s="30">
        <f t="shared" si="123"/>
        <v>0</v>
      </c>
      <c r="BT151" s="30">
        <f t="shared" si="124"/>
        <v>0</v>
      </c>
      <c r="BW151" s="7">
        <f t="shared" si="125"/>
        <v>0</v>
      </c>
      <c r="BX151" s="1">
        <f t="shared" si="126"/>
        <v>0</v>
      </c>
      <c r="BY151" s="36">
        <f t="shared" si="127"/>
        <v>0</v>
      </c>
      <c r="BZ151" s="30">
        <f t="shared" si="128"/>
        <v>0</v>
      </c>
      <c r="CA151" s="30">
        <f t="shared" si="129"/>
        <v>0</v>
      </c>
    </row>
    <row r="152" spans="16:79" x14ac:dyDescent="0.15">
      <c r="P152" s="27">
        <v>52</v>
      </c>
      <c r="R152" s="20">
        <v>2</v>
      </c>
      <c r="S152" s="20">
        <v>2</v>
      </c>
      <c r="T152" s="20">
        <v>52</v>
      </c>
      <c r="U152" s="8">
        <v>27.473352086894</v>
      </c>
      <c r="V152" s="8">
        <v>27.729649661638</v>
      </c>
      <c r="W152" s="8">
        <v>27.950961887749202</v>
      </c>
      <c r="X152" s="8">
        <v>24.2029487662317</v>
      </c>
      <c r="Y152" s="8">
        <v>5.4098230000000003</v>
      </c>
      <c r="Z152" s="1" t="s">
        <v>6</v>
      </c>
      <c r="AA152" s="1">
        <v>27.473352086894</v>
      </c>
      <c r="AB152" s="1">
        <v>27.729649661638</v>
      </c>
      <c r="AC152" s="1">
        <v>27.950961887749202</v>
      </c>
      <c r="AD152" s="1">
        <v>24.2029487662317</v>
      </c>
      <c r="AE152" s="33">
        <v>5.4098230000000003</v>
      </c>
      <c r="AU152" s="7">
        <f t="shared" si="105"/>
        <v>0</v>
      </c>
      <c r="AV152" s="1">
        <f t="shared" si="106"/>
        <v>0</v>
      </c>
      <c r="AW152" s="28">
        <f t="shared" si="107"/>
        <v>0</v>
      </c>
      <c r="AX152" s="30">
        <f t="shared" si="108"/>
        <v>0</v>
      </c>
      <c r="AY152" s="30">
        <f t="shared" si="109"/>
        <v>0</v>
      </c>
      <c r="BB152" s="7">
        <f t="shared" si="110"/>
        <v>0</v>
      </c>
      <c r="BC152" s="1">
        <f t="shared" si="111"/>
        <v>0</v>
      </c>
      <c r="BD152" s="28">
        <f t="shared" si="112"/>
        <v>0</v>
      </c>
      <c r="BE152" s="30">
        <f t="shared" si="113"/>
        <v>0</v>
      </c>
      <c r="BF152" s="30">
        <f t="shared" si="114"/>
        <v>0</v>
      </c>
      <c r="BI152" s="7">
        <f t="shared" si="115"/>
        <v>24.2029487662317</v>
      </c>
      <c r="BJ152" s="1">
        <f t="shared" si="116"/>
        <v>24.2029487662317</v>
      </c>
      <c r="BK152" s="28">
        <f t="shared" si="117"/>
        <v>585.78272898083651</v>
      </c>
      <c r="BL152" s="30">
        <f t="shared" si="118"/>
        <v>0.86590754419939153</v>
      </c>
      <c r="BM152" s="30">
        <f t="shared" si="119"/>
        <v>0.86590754419939153</v>
      </c>
      <c r="BP152" s="7">
        <f t="shared" si="120"/>
        <v>0</v>
      </c>
      <c r="BQ152" s="1">
        <f t="shared" si="121"/>
        <v>0</v>
      </c>
      <c r="BR152" s="28">
        <f t="shared" si="122"/>
        <v>0</v>
      </c>
      <c r="BS152" s="30">
        <f t="shared" si="123"/>
        <v>0</v>
      </c>
      <c r="BT152" s="30">
        <f t="shared" si="124"/>
        <v>0</v>
      </c>
      <c r="BW152" s="7">
        <f t="shared" si="125"/>
        <v>0</v>
      </c>
      <c r="BX152" s="1">
        <f t="shared" si="126"/>
        <v>0</v>
      </c>
      <c r="BY152" s="36">
        <f t="shared" si="127"/>
        <v>0</v>
      </c>
      <c r="BZ152" s="30">
        <f t="shared" si="128"/>
        <v>0</v>
      </c>
      <c r="CA152" s="30">
        <f t="shared" si="129"/>
        <v>0</v>
      </c>
    </row>
    <row r="153" spans="16:79" x14ac:dyDescent="0.15">
      <c r="P153" s="27">
        <v>59</v>
      </c>
      <c r="R153" s="20">
        <v>2</v>
      </c>
      <c r="S153" s="20">
        <v>2</v>
      </c>
      <c r="T153" s="20">
        <v>59</v>
      </c>
      <c r="U153" s="8">
        <v>27.525509603641702</v>
      </c>
      <c r="V153" s="8">
        <v>27.2435407735755</v>
      </c>
      <c r="W153" s="8">
        <v>27.922603784949398</v>
      </c>
      <c r="X153" s="8">
        <v>23.709872070988801</v>
      </c>
      <c r="Y153" s="8">
        <v>5.9508679999999998</v>
      </c>
      <c r="Z153" s="1" t="s">
        <v>7</v>
      </c>
      <c r="AA153" s="1">
        <v>27.525509603641702</v>
      </c>
      <c r="AB153" s="1">
        <v>27.2435407735755</v>
      </c>
      <c r="AC153" s="1">
        <v>27.922603784949398</v>
      </c>
      <c r="AD153" s="1">
        <v>23.709872070988801</v>
      </c>
      <c r="AE153" s="33">
        <v>5.9508679999999998</v>
      </c>
      <c r="AU153" s="7">
        <f t="shared" si="105"/>
        <v>0</v>
      </c>
      <c r="AV153" s="1">
        <f t="shared" si="106"/>
        <v>0</v>
      </c>
      <c r="AW153" s="28">
        <f t="shared" si="107"/>
        <v>0</v>
      </c>
      <c r="AX153" s="30">
        <f t="shared" si="108"/>
        <v>0</v>
      </c>
      <c r="AY153" s="30">
        <f t="shared" si="109"/>
        <v>0</v>
      </c>
      <c r="BB153" s="7">
        <f t="shared" si="110"/>
        <v>0</v>
      </c>
      <c r="BC153" s="1">
        <f t="shared" si="111"/>
        <v>0</v>
      </c>
      <c r="BD153" s="28">
        <f t="shared" si="112"/>
        <v>0</v>
      </c>
      <c r="BE153" s="30">
        <f t="shared" si="113"/>
        <v>0</v>
      </c>
      <c r="BF153" s="30">
        <f t="shared" si="114"/>
        <v>0</v>
      </c>
      <c r="BI153" s="7">
        <f t="shared" si="115"/>
        <v>23.709872070988801</v>
      </c>
      <c r="BJ153" s="1">
        <f t="shared" si="116"/>
        <v>23.709872070988801</v>
      </c>
      <c r="BK153" s="28">
        <f t="shared" si="117"/>
        <v>562.15803362265478</v>
      </c>
      <c r="BL153" s="30">
        <f t="shared" si="118"/>
        <v>0.84912826373909633</v>
      </c>
      <c r="BM153" s="30">
        <f t="shared" si="119"/>
        <v>0.84912826373909633</v>
      </c>
      <c r="BP153" s="7">
        <f t="shared" si="120"/>
        <v>0</v>
      </c>
      <c r="BQ153" s="1">
        <f t="shared" si="121"/>
        <v>0</v>
      </c>
      <c r="BR153" s="28">
        <f t="shared" si="122"/>
        <v>0</v>
      </c>
      <c r="BS153" s="30">
        <f t="shared" si="123"/>
        <v>0</v>
      </c>
      <c r="BT153" s="30">
        <f t="shared" si="124"/>
        <v>0</v>
      </c>
      <c r="BW153" s="7">
        <f t="shared" si="125"/>
        <v>0</v>
      </c>
      <c r="BX153" s="1">
        <f t="shared" si="126"/>
        <v>0</v>
      </c>
      <c r="BY153" s="36">
        <f t="shared" si="127"/>
        <v>0</v>
      </c>
      <c r="BZ153" s="30">
        <f t="shared" si="128"/>
        <v>0</v>
      </c>
      <c r="CA153" s="30">
        <f t="shared" si="129"/>
        <v>0</v>
      </c>
    </row>
    <row r="154" spans="16:79" x14ac:dyDescent="0.15">
      <c r="R154" s="21">
        <v>2</v>
      </c>
      <c r="S154" s="21">
        <v>4</v>
      </c>
      <c r="T154" s="27">
        <v>10</v>
      </c>
      <c r="U154" s="8">
        <v>18.8022691417973</v>
      </c>
      <c r="V154" s="8">
        <v>18.728250211410199</v>
      </c>
      <c r="W154" s="8">
        <v>19.038371080143499</v>
      </c>
      <c r="X154" s="8">
        <v>18.238235998515499</v>
      </c>
      <c r="Y154" s="8">
        <v>2.1635520000000001</v>
      </c>
      <c r="AA154" s="1">
        <v>18.8022691417973</v>
      </c>
      <c r="AB154" s="1">
        <v>18.728250211410199</v>
      </c>
      <c r="AC154" s="1">
        <v>19.038371080143499</v>
      </c>
      <c r="AD154" s="1">
        <v>18.238235998515499</v>
      </c>
      <c r="AE154" s="33">
        <v>2.1635520000000001</v>
      </c>
      <c r="AU154" s="7">
        <f t="shared" si="105"/>
        <v>0</v>
      </c>
      <c r="AV154" s="1">
        <f t="shared" si="106"/>
        <v>0</v>
      </c>
      <c r="AW154" s="28">
        <f t="shared" si="107"/>
        <v>0</v>
      </c>
      <c r="AX154" s="30">
        <f t="shared" si="108"/>
        <v>0</v>
      </c>
      <c r="AY154" s="30">
        <f t="shared" si="109"/>
        <v>0</v>
      </c>
      <c r="BB154" s="7">
        <f t="shared" si="110"/>
        <v>0</v>
      </c>
      <c r="BC154" s="1">
        <f t="shared" si="111"/>
        <v>0</v>
      </c>
      <c r="BD154" s="28">
        <f t="shared" si="112"/>
        <v>0</v>
      </c>
      <c r="BE154" s="30">
        <f t="shared" si="113"/>
        <v>0</v>
      </c>
      <c r="BF154" s="30">
        <f t="shared" si="114"/>
        <v>0</v>
      </c>
      <c r="BI154" s="7">
        <f t="shared" si="115"/>
        <v>18.238235998515499</v>
      </c>
      <c r="BJ154" s="1">
        <f t="shared" si="116"/>
        <v>18.238235998515499</v>
      </c>
      <c r="BK154" s="28">
        <f t="shared" si="117"/>
        <v>332.63325233754665</v>
      </c>
      <c r="BL154" s="30">
        <f t="shared" si="118"/>
        <v>0.95797250309599657</v>
      </c>
      <c r="BM154" s="30">
        <f t="shared" si="119"/>
        <v>0.95797250309599657</v>
      </c>
      <c r="BP154" s="7">
        <f t="shared" si="120"/>
        <v>0</v>
      </c>
      <c r="BQ154" s="1">
        <f t="shared" si="121"/>
        <v>0</v>
      </c>
      <c r="BR154" s="28">
        <f t="shared" si="122"/>
        <v>0</v>
      </c>
      <c r="BS154" s="30">
        <f t="shared" si="123"/>
        <v>0</v>
      </c>
      <c r="BT154" s="30">
        <f t="shared" si="124"/>
        <v>0</v>
      </c>
      <c r="BW154" s="7">
        <f t="shared" si="125"/>
        <v>0</v>
      </c>
      <c r="BX154" s="1">
        <f t="shared" si="126"/>
        <v>0</v>
      </c>
      <c r="BY154" s="36">
        <f t="shared" si="127"/>
        <v>0</v>
      </c>
      <c r="BZ154" s="30">
        <f t="shared" si="128"/>
        <v>0</v>
      </c>
      <c r="CA154" s="30">
        <f t="shared" si="129"/>
        <v>0</v>
      </c>
    </row>
    <row r="155" spans="16:79" x14ac:dyDescent="0.15">
      <c r="R155" s="21">
        <v>2</v>
      </c>
      <c r="S155" s="21">
        <v>4</v>
      </c>
      <c r="T155" s="27">
        <v>17</v>
      </c>
      <c r="U155" s="8">
        <v>20.585040146506799</v>
      </c>
      <c r="V155" s="8">
        <v>19.010965668214201</v>
      </c>
      <c r="W155" s="8">
        <v>21.346305240822499</v>
      </c>
      <c r="X155" s="8">
        <v>18.521778381177299</v>
      </c>
      <c r="Y155" s="8">
        <v>2.7045970000000001</v>
      </c>
      <c r="AA155" s="1">
        <v>20.585040146506799</v>
      </c>
      <c r="AB155" s="1">
        <v>19.010965668214201</v>
      </c>
      <c r="AC155" s="1">
        <v>21.346305240822499</v>
      </c>
      <c r="AD155" s="1">
        <v>18.521778381177299</v>
      </c>
      <c r="AE155" s="33">
        <v>2.7045970000000001</v>
      </c>
      <c r="AU155" s="7">
        <f t="shared" si="105"/>
        <v>0</v>
      </c>
      <c r="AV155" s="1">
        <f t="shared" si="106"/>
        <v>0</v>
      </c>
      <c r="AW155" s="28">
        <f t="shared" si="107"/>
        <v>0</v>
      </c>
      <c r="AX155" s="30">
        <f t="shared" si="108"/>
        <v>0</v>
      </c>
      <c r="AY155" s="30">
        <f t="shared" si="109"/>
        <v>0</v>
      </c>
      <c r="BB155" s="7">
        <f t="shared" si="110"/>
        <v>0</v>
      </c>
      <c r="BC155" s="1">
        <f t="shared" si="111"/>
        <v>0</v>
      </c>
      <c r="BD155" s="28">
        <f t="shared" si="112"/>
        <v>0</v>
      </c>
      <c r="BE155" s="30">
        <f t="shared" si="113"/>
        <v>0</v>
      </c>
      <c r="BF155" s="30">
        <f t="shared" si="114"/>
        <v>0</v>
      </c>
      <c r="BI155" s="7">
        <f t="shared" si="115"/>
        <v>18.521778381177299</v>
      </c>
      <c r="BJ155" s="1">
        <f t="shared" si="116"/>
        <v>18.521778381177299</v>
      </c>
      <c r="BK155" s="28">
        <f t="shared" si="117"/>
        <v>343.05627440144679</v>
      </c>
      <c r="BL155" s="30">
        <f t="shared" si="118"/>
        <v>0.86768076124745008</v>
      </c>
      <c r="BM155" s="30">
        <f t="shared" si="119"/>
        <v>0.86768076124745008</v>
      </c>
      <c r="BP155" s="7">
        <f t="shared" si="120"/>
        <v>0</v>
      </c>
      <c r="BQ155" s="1">
        <f t="shared" si="121"/>
        <v>0</v>
      </c>
      <c r="BR155" s="28">
        <f t="shared" si="122"/>
        <v>0</v>
      </c>
      <c r="BS155" s="30">
        <f t="shared" si="123"/>
        <v>0</v>
      </c>
      <c r="BT155" s="30">
        <f t="shared" si="124"/>
        <v>0</v>
      </c>
      <c r="BW155" s="7">
        <f t="shared" si="125"/>
        <v>0</v>
      </c>
      <c r="BX155" s="1">
        <f t="shared" si="126"/>
        <v>0</v>
      </c>
      <c r="BY155" s="36">
        <f t="shared" si="127"/>
        <v>0</v>
      </c>
      <c r="BZ155" s="30">
        <f t="shared" si="128"/>
        <v>0</v>
      </c>
      <c r="CA155" s="30">
        <f t="shared" si="129"/>
        <v>0</v>
      </c>
    </row>
    <row r="156" spans="16:79" x14ac:dyDescent="0.15">
      <c r="R156" s="21">
        <v>2</v>
      </c>
      <c r="S156" s="21">
        <v>4</v>
      </c>
      <c r="T156" s="27">
        <v>24</v>
      </c>
      <c r="U156" s="8">
        <v>24.179099566443199</v>
      </c>
      <c r="V156" s="8">
        <v>22.104699175808399</v>
      </c>
      <c r="W156" s="8">
        <v>24.7666643542908</v>
      </c>
      <c r="X156" s="8">
        <v>21.595306389618202</v>
      </c>
      <c r="Y156" s="8">
        <v>3.2456420000000001</v>
      </c>
      <c r="AA156" s="1">
        <v>24.179099566443199</v>
      </c>
      <c r="AB156" s="1">
        <v>22.104699175808399</v>
      </c>
      <c r="AC156" s="1">
        <v>24.7666643542908</v>
      </c>
      <c r="AD156" s="1">
        <v>21.595306389618202</v>
      </c>
      <c r="AE156" s="33">
        <v>3.2456420000000001</v>
      </c>
      <c r="AU156" s="7">
        <f t="shared" si="105"/>
        <v>0</v>
      </c>
      <c r="AV156" s="1">
        <f t="shared" si="106"/>
        <v>0</v>
      </c>
      <c r="AW156" s="28">
        <f t="shared" si="107"/>
        <v>0</v>
      </c>
      <c r="AX156" s="30">
        <f t="shared" si="108"/>
        <v>0</v>
      </c>
      <c r="AY156" s="30">
        <f t="shared" si="109"/>
        <v>0</v>
      </c>
      <c r="BB156" s="7">
        <f t="shared" si="110"/>
        <v>0</v>
      </c>
      <c r="BC156" s="1">
        <f t="shared" si="111"/>
        <v>0</v>
      </c>
      <c r="BD156" s="28">
        <f t="shared" si="112"/>
        <v>0</v>
      </c>
      <c r="BE156" s="30">
        <f t="shared" si="113"/>
        <v>0</v>
      </c>
      <c r="BF156" s="30">
        <f t="shared" si="114"/>
        <v>0</v>
      </c>
      <c r="BI156" s="7">
        <f t="shared" si="115"/>
        <v>21.595306389618202</v>
      </c>
      <c r="BJ156" s="1">
        <f t="shared" si="116"/>
        <v>21.595306389618202</v>
      </c>
      <c r="BK156" s="28">
        <f t="shared" si="117"/>
        <v>466.35725806148474</v>
      </c>
      <c r="BL156" s="30">
        <f t="shared" si="118"/>
        <v>0.87195054128784344</v>
      </c>
      <c r="BM156" s="30">
        <f t="shared" si="119"/>
        <v>0.87195054128784344</v>
      </c>
      <c r="BP156" s="7">
        <f t="shared" si="120"/>
        <v>0</v>
      </c>
      <c r="BQ156" s="1">
        <f t="shared" si="121"/>
        <v>0</v>
      </c>
      <c r="BR156" s="28">
        <f t="shared" si="122"/>
        <v>0</v>
      </c>
      <c r="BS156" s="30">
        <f t="shared" si="123"/>
        <v>0</v>
      </c>
      <c r="BT156" s="30">
        <f t="shared" si="124"/>
        <v>0</v>
      </c>
      <c r="BW156" s="7">
        <f t="shared" si="125"/>
        <v>0</v>
      </c>
      <c r="BX156" s="1">
        <f t="shared" si="126"/>
        <v>0</v>
      </c>
      <c r="BY156" s="36">
        <f t="shared" si="127"/>
        <v>0</v>
      </c>
      <c r="BZ156" s="30">
        <f t="shared" si="128"/>
        <v>0</v>
      </c>
      <c r="CA156" s="30">
        <f t="shared" si="129"/>
        <v>0</v>
      </c>
    </row>
    <row r="157" spans="16:79" x14ac:dyDescent="0.15">
      <c r="R157" s="21">
        <v>2</v>
      </c>
      <c r="S157" s="21">
        <v>4</v>
      </c>
      <c r="T157" s="27">
        <v>31</v>
      </c>
      <c r="U157" s="8">
        <v>27.153487718696798</v>
      </c>
      <c r="V157" s="8">
        <v>25.604979544004799</v>
      </c>
      <c r="W157" s="8">
        <v>27.5847388141447</v>
      </c>
      <c r="X157" s="8">
        <v>24.5825163831365</v>
      </c>
      <c r="Y157" s="8">
        <v>3.7866879999999998</v>
      </c>
      <c r="AA157" s="1">
        <v>27.153487718696798</v>
      </c>
      <c r="AB157" s="1">
        <v>25.604979544004799</v>
      </c>
      <c r="AC157" s="1">
        <v>27.5847388141447</v>
      </c>
      <c r="AD157" s="1">
        <v>24.5825163831365</v>
      </c>
      <c r="AE157" s="33">
        <v>3.7866879999999998</v>
      </c>
      <c r="AU157" s="7">
        <f t="shared" si="105"/>
        <v>0</v>
      </c>
      <c r="AV157" s="1">
        <f t="shared" si="106"/>
        <v>0</v>
      </c>
      <c r="AW157" s="28">
        <f t="shared" si="107"/>
        <v>0</v>
      </c>
      <c r="AX157" s="30">
        <f t="shared" si="108"/>
        <v>0</v>
      </c>
      <c r="AY157" s="30">
        <f t="shared" si="109"/>
        <v>0</v>
      </c>
      <c r="BB157" s="7">
        <f t="shared" si="110"/>
        <v>0</v>
      </c>
      <c r="BC157" s="1">
        <f t="shared" si="111"/>
        <v>0</v>
      </c>
      <c r="BD157" s="28">
        <f t="shared" si="112"/>
        <v>0</v>
      </c>
      <c r="BE157" s="30">
        <f t="shared" si="113"/>
        <v>0</v>
      </c>
      <c r="BF157" s="30">
        <f t="shared" si="114"/>
        <v>0</v>
      </c>
      <c r="BI157" s="7">
        <f t="shared" si="115"/>
        <v>24.5825163831365</v>
      </c>
      <c r="BJ157" s="1">
        <f t="shared" si="116"/>
        <v>24.5825163831365</v>
      </c>
      <c r="BK157" s="28">
        <f t="shared" si="117"/>
        <v>604.30011172717445</v>
      </c>
      <c r="BL157" s="30">
        <f t="shared" si="118"/>
        <v>0.89116364482419019</v>
      </c>
      <c r="BM157" s="30">
        <f t="shared" si="119"/>
        <v>0.89116364482419019</v>
      </c>
      <c r="BP157" s="7">
        <f t="shared" si="120"/>
        <v>0</v>
      </c>
      <c r="BQ157" s="1">
        <f t="shared" si="121"/>
        <v>0</v>
      </c>
      <c r="BR157" s="28">
        <f t="shared" si="122"/>
        <v>0</v>
      </c>
      <c r="BS157" s="30">
        <f t="shared" si="123"/>
        <v>0</v>
      </c>
      <c r="BT157" s="30">
        <f t="shared" si="124"/>
        <v>0</v>
      </c>
      <c r="BW157" s="7">
        <f t="shared" si="125"/>
        <v>0</v>
      </c>
      <c r="BX157" s="1">
        <f t="shared" si="126"/>
        <v>0</v>
      </c>
      <c r="BY157" s="36">
        <f t="shared" si="127"/>
        <v>0</v>
      </c>
      <c r="BZ157" s="30">
        <f t="shared" si="128"/>
        <v>0</v>
      </c>
      <c r="CA157" s="30">
        <f t="shared" si="129"/>
        <v>0</v>
      </c>
    </row>
    <row r="158" spans="16:79" x14ac:dyDescent="0.15">
      <c r="R158" s="21">
        <v>2</v>
      </c>
      <c r="S158" s="21">
        <v>4</v>
      </c>
      <c r="T158" s="27">
        <v>38</v>
      </c>
      <c r="U158" s="8">
        <v>28.394381412917902</v>
      </c>
      <c r="V158" s="8">
        <v>27.872489458306401</v>
      </c>
      <c r="W158" s="8">
        <v>28.875035157736502</v>
      </c>
      <c r="X158" s="8">
        <v>25.9013704309878</v>
      </c>
      <c r="Y158" s="8">
        <v>4.3277330000000003</v>
      </c>
      <c r="AA158" s="1">
        <v>28.394381412917902</v>
      </c>
      <c r="AB158" s="1">
        <v>27.872489458306401</v>
      </c>
      <c r="AC158" s="1">
        <v>28.875035157736502</v>
      </c>
      <c r="AD158" s="1">
        <v>25.9013704309878</v>
      </c>
      <c r="AE158" s="33">
        <v>4.3277330000000003</v>
      </c>
      <c r="AU158" s="7">
        <f t="shared" si="105"/>
        <v>0</v>
      </c>
      <c r="AV158" s="1">
        <f t="shared" si="106"/>
        <v>0</v>
      </c>
      <c r="AW158" s="28">
        <f t="shared" si="107"/>
        <v>0</v>
      </c>
      <c r="AX158" s="30">
        <f t="shared" si="108"/>
        <v>0</v>
      </c>
      <c r="AY158" s="30">
        <f t="shared" si="109"/>
        <v>0</v>
      </c>
      <c r="BB158" s="7">
        <f t="shared" si="110"/>
        <v>0</v>
      </c>
      <c r="BC158" s="1">
        <f t="shared" si="111"/>
        <v>0</v>
      </c>
      <c r="BD158" s="28">
        <f t="shared" si="112"/>
        <v>0</v>
      </c>
      <c r="BE158" s="30">
        <f t="shared" si="113"/>
        <v>0</v>
      </c>
      <c r="BF158" s="30">
        <f t="shared" si="114"/>
        <v>0</v>
      </c>
      <c r="BI158" s="7">
        <f t="shared" si="115"/>
        <v>25.9013704309878</v>
      </c>
      <c r="BJ158" s="1">
        <f t="shared" si="116"/>
        <v>25.9013704309878</v>
      </c>
      <c r="BK158" s="28">
        <f t="shared" si="117"/>
        <v>670.8809902032491</v>
      </c>
      <c r="BL158" s="30">
        <f t="shared" si="118"/>
        <v>0.89701606559076463</v>
      </c>
      <c r="BM158" s="30">
        <f t="shared" si="119"/>
        <v>0.89701606559076463</v>
      </c>
      <c r="BP158" s="7">
        <f t="shared" si="120"/>
        <v>0</v>
      </c>
      <c r="BQ158" s="1">
        <f t="shared" si="121"/>
        <v>0</v>
      </c>
      <c r="BR158" s="28">
        <f t="shared" si="122"/>
        <v>0</v>
      </c>
      <c r="BS158" s="30">
        <f t="shared" si="123"/>
        <v>0</v>
      </c>
      <c r="BT158" s="30">
        <f t="shared" si="124"/>
        <v>0</v>
      </c>
      <c r="BW158" s="7">
        <f t="shared" si="125"/>
        <v>0</v>
      </c>
      <c r="BX158" s="1">
        <f t="shared" si="126"/>
        <v>0</v>
      </c>
      <c r="BY158" s="36">
        <f t="shared" si="127"/>
        <v>0</v>
      </c>
      <c r="BZ158" s="30">
        <f t="shared" si="128"/>
        <v>0</v>
      </c>
      <c r="CA158" s="30">
        <f t="shared" si="129"/>
        <v>0</v>
      </c>
    </row>
    <row r="159" spans="16:79" x14ac:dyDescent="0.15">
      <c r="R159" s="21">
        <v>2</v>
      </c>
      <c r="S159" s="21">
        <v>4</v>
      </c>
      <c r="T159" s="27">
        <v>45</v>
      </c>
      <c r="U159" s="8">
        <v>28.151306097295599</v>
      </c>
      <c r="V159" s="8">
        <v>28.345273437332999</v>
      </c>
      <c r="W159" s="8">
        <v>28.659891471044901</v>
      </c>
      <c r="X159" s="8">
        <v>25.5065799082609</v>
      </c>
      <c r="Y159" s="8">
        <v>4.8687779999999998</v>
      </c>
      <c r="AA159" s="1">
        <v>28.151306097295599</v>
      </c>
      <c r="AB159" s="1">
        <v>28.345273437332999</v>
      </c>
      <c r="AC159" s="1">
        <v>28.659891471044901</v>
      </c>
      <c r="AD159" s="1">
        <v>25.5065799082609</v>
      </c>
      <c r="AE159" s="33">
        <v>4.8687779999999998</v>
      </c>
      <c r="AU159" s="7">
        <f t="shared" si="105"/>
        <v>0</v>
      </c>
      <c r="AV159" s="1">
        <f t="shared" si="106"/>
        <v>0</v>
      </c>
      <c r="AW159" s="28">
        <f t="shared" si="107"/>
        <v>0</v>
      </c>
      <c r="AX159" s="30">
        <f t="shared" si="108"/>
        <v>0</v>
      </c>
      <c r="AY159" s="30">
        <f t="shared" si="109"/>
        <v>0</v>
      </c>
      <c r="BB159" s="7">
        <f t="shared" si="110"/>
        <v>0</v>
      </c>
      <c r="BC159" s="1">
        <f t="shared" si="111"/>
        <v>0</v>
      </c>
      <c r="BD159" s="28">
        <f t="shared" si="112"/>
        <v>0</v>
      </c>
      <c r="BE159" s="30">
        <f t="shared" si="113"/>
        <v>0</v>
      </c>
      <c r="BF159" s="30">
        <f t="shared" si="114"/>
        <v>0</v>
      </c>
      <c r="BI159" s="7">
        <f t="shared" si="115"/>
        <v>25.5065799082609</v>
      </c>
      <c r="BJ159" s="1">
        <f t="shared" si="116"/>
        <v>25.5065799082609</v>
      </c>
      <c r="BK159" s="28">
        <f t="shared" si="117"/>
        <v>650.58561861649866</v>
      </c>
      <c r="BL159" s="30">
        <f t="shared" si="118"/>
        <v>0.88997475562774575</v>
      </c>
      <c r="BM159" s="30">
        <f t="shared" si="119"/>
        <v>0.88997475562774575</v>
      </c>
      <c r="BP159" s="7">
        <f t="shared" si="120"/>
        <v>0</v>
      </c>
      <c r="BQ159" s="1">
        <f t="shared" si="121"/>
        <v>0</v>
      </c>
      <c r="BR159" s="28">
        <f t="shared" si="122"/>
        <v>0</v>
      </c>
      <c r="BS159" s="30">
        <f t="shared" si="123"/>
        <v>0</v>
      </c>
      <c r="BT159" s="30">
        <f t="shared" si="124"/>
        <v>0</v>
      </c>
      <c r="BW159" s="7">
        <f t="shared" si="125"/>
        <v>0</v>
      </c>
      <c r="BX159" s="1">
        <f t="shared" si="126"/>
        <v>0</v>
      </c>
      <c r="BY159" s="36">
        <f t="shared" si="127"/>
        <v>0</v>
      </c>
      <c r="BZ159" s="30">
        <f t="shared" si="128"/>
        <v>0</v>
      </c>
      <c r="CA159" s="30">
        <f t="shared" si="129"/>
        <v>0</v>
      </c>
    </row>
    <row r="160" spans="16:79" x14ac:dyDescent="0.15">
      <c r="R160" s="21">
        <v>2</v>
      </c>
      <c r="S160" s="21">
        <v>4</v>
      </c>
      <c r="T160" s="27">
        <v>52</v>
      </c>
      <c r="U160" s="8">
        <v>27.5858000932094</v>
      </c>
      <c r="V160" s="8">
        <v>27.599117399977199</v>
      </c>
      <c r="W160" s="8">
        <v>27.851596899558</v>
      </c>
      <c r="X160" s="8">
        <v>24.606024220953799</v>
      </c>
      <c r="Y160" s="8">
        <v>5.4098230000000003</v>
      </c>
      <c r="AA160" s="1">
        <v>27.5858000932094</v>
      </c>
      <c r="AB160" s="1">
        <v>27.599117399977199</v>
      </c>
      <c r="AC160" s="1">
        <v>27.851596899558</v>
      </c>
      <c r="AD160" s="1">
        <v>24.606024220953799</v>
      </c>
      <c r="AE160" s="33">
        <v>5.4098230000000003</v>
      </c>
      <c r="AU160" s="7">
        <f t="shared" si="105"/>
        <v>0</v>
      </c>
      <c r="AV160" s="1">
        <f t="shared" si="106"/>
        <v>0</v>
      </c>
      <c r="AW160" s="28">
        <f t="shared" si="107"/>
        <v>0</v>
      </c>
      <c r="AX160" s="30">
        <f t="shared" si="108"/>
        <v>0</v>
      </c>
      <c r="AY160" s="30">
        <f t="shared" si="109"/>
        <v>0</v>
      </c>
      <c r="BB160" s="7">
        <f t="shared" si="110"/>
        <v>0</v>
      </c>
      <c r="BC160" s="1">
        <f t="shared" si="111"/>
        <v>0</v>
      </c>
      <c r="BD160" s="28">
        <f t="shared" si="112"/>
        <v>0</v>
      </c>
      <c r="BE160" s="30">
        <f t="shared" si="113"/>
        <v>0</v>
      </c>
      <c r="BF160" s="30">
        <f t="shared" si="114"/>
        <v>0</v>
      </c>
      <c r="BI160" s="7">
        <f t="shared" si="115"/>
        <v>24.606024220953799</v>
      </c>
      <c r="BJ160" s="1">
        <f t="shared" si="116"/>
        <v>24.606024220953799</v>
      </c>
      <c r="BK160" s="28">
        <f t="shared" si="117"/>
        <v>605.45642796216498</v>
      </c>
      <c r="BL160" s="30">
        <f t="shared" si="118"/>
        <v>0.88346906318123153</v>
      </c>
      <c r="BM160" s="30">
        <f t="shared" si="119"/>
        <v>0.88346906318123153</v>
      </c>
      <c r="BP160" s="7">
        <f t="shared" si="120"/>
        <v>0</v>
      </c>
      <c r="BQ160" s="1">
        <f t="shared" si="121"/>
        <v>0</v>
      </c>
      <c r="BR160" s="28">
        <f t="shared" si="122"/>
        <v>0</v>
      </c>
      <c r="BS160" s="30">
        <f t="shared" si="123"/>
        <v>0</v>
      </c>
      <c r="BT160" s="30">
        <f t="shared" si="124"/>
        <v>0</v>
      </c>
      <c r="BW160" s="7">
        <f t="shared" si="125"/>
        <v>0</v>
      </c>
      <c r="BX160" s="1">
        <f t="shared" si="126"/>
        <v>0</v>
      </c>
      <c r="BY160" s="36">
        <f t="shared" si="127"/>
        <v>0</v>
      </c>
      <c r="BZ160" s="30">
        <f t="shared" si="128"/>
        <v>0</v>
      </c>
      <c r="CA160" s="30">
        <f t="shared" si="129"/>
        <v>0</v>
      </c>
    </row>
    <row r="161" spans="18:79" x14ac:dyDescent="0.15">
      <c r="R161" s="21">
        <v>2</v>
      </c>
      <c r="S161" s="21">
        <v>4</v>
      </c>
      <c r="T161" s="27">
        <v>59</v>
      </c>
      <c r="U161" s="8">
        <v>28.045647053255301</v>
      </c>
      <c r="V161" s="8">
        <v>27.1505950811041</v>
      </c>
      <c r="W161" s="8">
        <v>27.997460958871699</v>
      </c>
      <c r="X161" s="8">
        <v>24.998312535434302</v>
      </c>
      <c r="Y161" s="8">
        <v>5.9508679999999998</v>
      </c>
      <c r="AA161" s="1">
        <v>28.045647053255301</v>
      </c>
      <c r="AB161" s="1">
        <v>27.1505950811041</v>
      </c>
      <c r="AC161" s="1">
        <v>27.997460958871699</v>
      </c>
      <c r="AD161" s="1">
        <v>24.998312535434302</v>
      </c>
      <c r="AE161" s="33">
        <v>5.9508679999999998</v>
      </c>
      <c r="AU161" s="7">
        <f t="shared" si="105"/>
        <v>0</v>
      </c>
      <c r="AV161" s="1">
        <f t="shared" si="106"/>
        <v>0</v>
      </c>
      <c r="AW161" s="28">
        <f t="shared" si="107"/>
        <v>0</v>
      </c>
      <c r="AX161" s="30">
        <f t="shared" si="108"/>
        <v>0</v>
      </c>
      <c r="AY161" s="30">
        <f t="shared" si="109"/>
        <v>0</v>
      </c>
      <c r="BB161" s="7">
        <f t="shared" si="110"/>
        <v>0</v>
      </c>
      <c r="BC161" s="1">
        <f t="shared" si="111"/>
        <v>0</v>
      </c>
      <c r="BD161" s="28">
        <f t="shared" si="112"/>
        <v>0</v>
      </c>
      <c r="BE161" s="30">
        <f t="shared" si="113"/>
        <v>0</v>
      </c>
      <c r="BF161" s="30">
        <f t="shared" si="114"/>
        <v>0</v>
      </c>
      <c r="BI161" s="7">
        <f t="shared" si="115"/>
        <v>24.998312535434302</v>
      </c>
      <c r="BJ161" s="1">
        <f t="shared" si="116"/>
        <v>24.998312535434302</v>
      </c>
      <c r="BK161" s="28">
        <f t="shared" si="117"/>
        <v>624.91562961925172</v>
      </c>
      <c r="BL161" s="30">
        <f t="shared" si="118"/>
        <v>0.89287784246424529</v>
      </c>
      <c r="BM161" s="30">
        <f t="shared" si="119"/>
        <v>0.89287784246424529</v>
      </c>
      <c r="BP161" s="7">
        <f t="shared" si="120"/>
        <v>0</v>
      </c>
      <c r="BQ161" s="1">
        <f t="shared" si="121"/>
        <v>0</v>
      </c>
      <c r="BR161" s="28">
        <f t="shared" si="122"/>
        <v>0</v>
      </c>
      <c r="BS161" s="30">
        <f t="shared" si="123"/>
        <v>0</v>
      </c>
      <c r="BT161" s="30">
        <f t="shared" si="124"/>
        <v>0</v>
      </c>
      <c r="BW161" s="7">
        <f t="shared" si="125"/>
        <v>0</v>
      </c>
      <c r="BX161" s="1">
        <f t="shared" si="126"/>
        <v>0</v>
      </c>
      <c r="BY161" s="36">
        <f t="shared" si="127"/>
        <v>0</v>
      </c>
      <c r="BZ161" s="30">
        <f t="shared" si="128"/>
        <v>0</v>
      </c>
      <c r="CA161" s="30">
        <f t="shared" si="129"/>
        <v>0</v>
      </c>
    </row>
    <row r="162" spans="18:79" x14ac:dyDescent="0.15">
      <c r="R162" s="22">
        <v>4</v>
      </c>
      <c r="S162" s="22">
        <v>2</v>
      </c>
      <c r="T162" s="27">
        <v>10</v>
      </c>
      <c r="U162" s="8">
        <v>19.343129004162599</v>
      </c>
      <c r="V162" s="8">
        <v>18.036754671378599</v>
      </c>
      <c r="W162" s="8">
        <v>19.473111577448499</v>
      </c>
      <c r="X162" s="8">
        <v>17.087570356238398</v>
      </c>
      <c r="Y162" s="8">
        <v>2.1635520000000001</v>
      </c>
      <c r="AA162" s="1">
        <v>19.343129004162599</v>
      </c>
      <c r="AB162" s="1">
        <v>18.036754671378599</v>
      </c>
      <c r="AC162" s="1">
        <v>19.473111577448499</v>
      </c>
      <c r="AD162" s="1">
        <v>17.087570356238398</v>
      </c>
      <c r="AE162" s="33">
        <v>2.1635520000000001</v>
      </c>
      <c r="AU162" s="7">
        <f t="shared" si="105"/>
        <v>0</v>
      </c>
      <c r="AV162" s="1">
        <f t="shared" si="106"/>
        <v>0</v>
      </c>
      <c r="AW162" s="28">
        <f t="shared" si="107"/>
        <v>0</v>
      </c>
      <c r="AX162" s="30">
        <f t="shared" si="108"/>
        <v>0</v>
      </c>
      <c r="AY162" s="30">
        <f t="shared" si="109"/>
        <v>0</v>
      </c>
      <c r="BB162" s="7">
        <f t="shared" si="110"/>
        <v>0</v>
      </c>
      <c r="BC162" s="1">
        <f t="shared" si="111"/>
        <v>0</v>
      </c>
      <c r="BD162" s="28">
        <f t="shared" si="112"/>
        <v>0</v>
      </c>
      <c r="BE162" s="30">
        <f t="shared" si="113"/>
        <v>0</v>
      </c>
      <c r="BF162" s="30">
        <f t="shared" si="114"/>
        <v>0</v>
      </c>
      <c r="BI162" s="7">
        <f t="shared" si="115"/>
        <v>17.087570356238398</v>
      </c>
      <c r="BJ162" s="1">
        <f t="shared" si="116"/>
        <v>17.087570356238398</v>
      </c>
      <c r="BK162" s="28">
        <f t="shared" si="117"/>
        <v>291.98506067939724</v>
      </c>
      <c r="BL162" s="30">
        <f t="shared" si="118"/>
        <v>0.87749563228648275</v>
      </c>
      <c r="BM162" s="30">
        <f t="shared" si="119"/>
        <v>0.87749563228648275</v>
      </c>
      <c r="BP162" s="7">
        <f t="shared" si="120"/>
        <v>0</v>
      </c>
      <c r="BQ162" s="1">
        <f t="shared" si="121"/>
        <v>0</v>
      </c>
      <c r="BR162" s="28">
        <f t="shared" si="122"/>
        <v>0</v>
      </c>
      <c r="BS162" s="30">
        <f t="shared" si="123"/>
        <v>0</v>
      </c>
      <c r="BT162" s="30">
        <f t="shared" si="124"/>
        <v>0</v>
      </c>
      <c r="BW162" s="7">
        <f t="shared" si="125"/>
        <v>0</v>
      </c>
      <c r="BX162" s="1">
        <f t="shared" si="126"/>
        <v>0</v>
      </c>
      <c r="BY162" s="36">
        <f t="shared" si="127"/>
        <v>0</v>
      </c>
      <c r="BZ162" s="30">
        <f t="shared" si="128"/>
        <v>0</v>
      </c>
      <c r="CA162" s="30">
        <f t="shared" si="129"/>
        <v>0</v>
      </c>
    </row>
    <row r="163" spans="18:79" x14ac:dyDescent="0.15">
      <c r="R163" s="22">
        <v>4</v>
      </c>
      <c r="S163" s="22">
        <v>2</v>
      </c>
      <c r="T163" s="27">
        <v>17</v>
      </c>
      <c r="U163" s="8">
        <v>20.7738737788167</v>
      </c>
      <c r="V163" s="8">
        <v>18.627351452745501</v>
      </c>
      <c r="W163" s="8">
        <v>21.778257017180401</v>
      </c>
      <c r="X163" s="8">
        <v>17.365205989359801</v>
      </c>
      <c r="Y163" s="8">
        <v>2.7045970000000001</v>
      </c>
      <c r="AA163" s="1">
        <v>20.7738737788167</v>
      </c>
      <c r="AB163" s="1">
        <v>18.627351452745501</v>
      </c>
      <c r="AC163" s="1">
        <v>21.778257017180401</v>
      </c>
      <c r="AD163" s="1">
        <v>17.365205989359801</v>
      </c>
      <c r="AE163" s="33">
        <v>2.7045970000000001</v>
      </c>
      <c r="AU163" s="7">
        <f t="shared" si="105"/>
        <v>0</v>
      </c>
      <c r="AV163" s="1">
        <f t="shared" si="106"/>
        <v>0</v>
      </c>
      <c r="AW163" s="28">
        <f t="shared" si="107"/>
        <v>0</v>
      </c>
      <c r="AX163" s="30">
        <f t="shared" si="108"/>
        <v>0</v>
      </c>
      <c r="AY163" s="30">
        <f t="shared" si="109"/>
        <v>0</v>
      </c>
      <c r="BB163" s="7">
        <f t="shared" si="110"/>
        <v>0</v>
      </c>
      <c r="BC163" s="1">
        <f t="shared" si="111"/>
        <v>0</v>
      </c>
      <c r="BD163" s="28">
        <f t="shared" si="112"/>
        <v>0</v>
      </c>
      <c r="BE163" s="30">
        <f t="shared" si="113"/>
        <v>0</v>
      </c>
      <c r="BF163" s="30">
        <f t="shared" si="114"/>
        <v>0</v>
      </c>
      <c r="BI163" s="7">
        <f t="shared" si="115"/>
        <v>17.365205989359801</v>
      </c>
      <c r="BJ163" s="1">
        <f t="shared" si="116"/>
        <v>17.365205989359801</v>
      </c>
      <c r="BK163" s="28">
        <f t="shared" si="117"/>
        <v>301.55037905289748</v>
      </c>
      <c r="BL163" s="30">
        <f t="shared" si="118"/>
        <v>0.79736436096152052</v>
      </c>
      <c r="BM163" s="30">
        <f t="shared" si="119"/>
        <v>0.79736436096152052</v>
      </c>
      <c r="BP163" s="7">
        <f t="shared" si="120"/>
        <v>0</v>
      </c>
      <c r="BQ163" s="1">
        <f t="shared" si="121"/>
        <v>0</v>
      </c>
      <c r="BR163" s="28">
        <f t="shared" si="122"/>
        <v>0</v>
      </c>
      <c r="BS163" s="30">
        <f t="shared" si="123"/>
        <v>0</v>
      </c>
      <c r="BT163" s="30">
        <f t="shared" si="124"/>
        <v>0</v>
      </c>
      <c r="BW163" s="7">
        <f t="shared" si="125"/>
        <v>0</v>
      </c>
      <c r="BX163" s="1">
        <f t="shared" si="126"/>
        <v>0</v>
      </c>
      <c r="BY163" s="36">
        <f t="shared" si="127"/>
        <v>0</v>
      </c>
      <c r="BZ163" s="30">
        <f t="shared" si="128"/>
        <v>0</v>
      </c>
      <c r="CA163" s="30">
        <f t="shared" si="129"/>
        <v>0</v>
      </c>
    </row>
    <row r="164" spans="18:79" x14ac:dyDescent="0.15">
      <c r="R164" s="22">
        <v>4</v>
      </c>
      <c r="S164" s="22">
        <v>2</v>
      </c>
      <c r="T164" s="27">
        <v>24</v>
      </c>
      <c r="U164" s="8">
        <v>24.039313736873702</v>
      </c>
      <c r="V164" s="8">
        <v>21.9757023159653</v>
      </c>
      <c r="W164" s="8">
        <v>25.1664129769343</v>
      </c>
      <c r="X164" s="8">
        <v>20.465830224901399</v>
      </c>
      <c r="Y164" s="8">
        <v>3.2456420000000001</v>
      </c>
      <c r="AA164" s="1">
        <v>24.039313736873702</v>
      </c>
      <c r="AB164" s="1">
        <v>21.9757023159653</v>
      </c>
      <c r="AC164" s="1">
        <v>25.1664129769343</v>
      </c>
      <c r="AD164" s="1">
        <v>20.465830224901399</v>
      </c>
      <c r="AE164" s="33">
        <v>3.2456420000000001</v>
      </c>
      <c r="AU164" s="7">
        <f t="shared" si="105"/>
        <v>0</v>
      </c>
      <c r="AV164" s="1">
        <f t="shared" si="106"/>
        <v>0</v>
      </c>
      <c r="AW164" s="28">
        <f t="shared" si="107"/>
        <v>0</v>
      </c>
      <c r="AX164" s="30">
        <f t="shared" si="108"/>
        <v>0</v>
      </c>
      <c r="AY164" s="30">
        <f t="shared" si="109"/>
        <v>0</v>
      </c>
      <c r="BB164" s="7">
        <f t="shared" si="110"/>
        <v>0</v>
      </c>
      <c r="BC164" s="1">
        <f t="shared" si="111"/>
        <v>0</v>
      </c>
      <c r="BD164" s="28">
        <f t="shared" si="112"/>
        <v>0</v>
      </c>
      <c r="BE164" s="30">
        <f t="shared" si="113"/>
        <v>0</v>
      </c>
      <c r="BF164" s="30">
        <f t="shared" si="114"/>
        <v>0</v>
      </c>
      <c r="BI164" s="7">
        <f t="shared" si="115"/>
        <v>20.465830224901399</v>
      </c>
      <c r="BJ164" s="1">
        <f t="shared" si="116"/>
        <v>20.465830224901399</v>
      </c>
      <c r="BK164" s="28">
        <f t="shared" si="117"/>
        <v>418.85020679448763</v>
      </c>
      <c r="BL164" s="30">
        <f t="shared" si="118"/>
        <v>0.81321999458798078</v>
      </c>
      <c r="BM164" s="30">
        <f t="shared" si="119"/>
        <v>0.81321999458798078</v>
      </c>
      <c r="BP164" s="7">
        <f t="shared" si="120"/>
        <v>0</v>
      </c>
      <c r="BQ164" s="1">
        <f t="shared" si="121"/>
        <v>0</v>
      </c>
      <c r="BR164" s="28">
        <f t="shared" si="122"/>
        <v>0</v>
      </c>
      <c r="BS164" s="30">
        <f t="shared" si="123"/>
        <v>0</v>
      </c>
      <c r="BT164" s="30">
        <f t="shared" si="124"/>
        <v>0</v>
      </c>
      <c r="BW164" s="7">
        <f t="shared" si="125"/>
        <v>0</v>
      </c>
      <c r="BX164" s="1">
        <f t="shared" si="126"/>
        <v>0</v>
      </c>
      <c r="BY164" s="36">
        <f t="shared" si="127"/>
        <v>0</v>
      </c>
      <c r="BZ164" s="30">
        <f t="shared" si="128"/>
        <v>0</v>
      </c>
      <c r="CA164" s="30">
        <f t="shared" si="129"/>
        <v>0</v>
      </c>
    </row>
    <row r="165" spans="18:79" x14ac:dyDescent="0.15">
      <c r="R165" s="22">
        <v>4</v>
      </c>
      <c r="S165" s="22">
        <v>2</v>
      </c>
      <c r="T165" s="27">
        <v>31</v>
      </c>
      <c r="U165" s="8">
        <v>26.7757703247043</v>
      </c>
      <c r="V165" s="8">
        <v>25.651370177303601</v>
      </c>
      <c r="W165" s="8">
        <v>27.920896499610599</v>
      </c>
      <c r="X165" s="8">
        <v>23.531310782037099</v>
      </c>
      <c r="Y165" s="8">
        <v>3.7866879999999998</v>
      </c>
      <c r="AA165" s="1">
        <v>26.7757703247043</v>
      </c>
      <c r="AB165" s="1">
        <v>25.651370177303601</v>
      </c>
      <c r="AC165" s="1">
        <v>27.920896499610599</v>
      </c>
      <c r="AD165" s="1">
        <v>23.531310782037099</v>
      </c>
      <c r="AE165" s="33">
        <v>3.7866879999999998</v>
      </c>
      <c r="AU165" s="7">
        <f t="shared" si="105"/>
        <v>0</v>
      </c>
      <c r="AV165" s="1">
        <f t="shared" si="106"/>
        <v>0</v>
      </c>
      <c r="AW165" s="28">
        <f t="shared" si="107"/>
        <v>0</v>
      </c>
      <c r="AX165" s="30">
        <f t="shared" si="108"/>
        <v>0</v>
      </c>
      <c r="AY165" s="30">
        <f t="shared" si="109"/>
        <v>0</v>
      </c>
      <c r="BB165" s="7">
        <f t="shared" si="110"/>
        <v>0</v>
      </c>
      <c r="BC165" s="1">
        <f t="shared" si="111"/>
        <v>0</v>
      </c>
      <c r="BD165" s="28">
        <f t="shared" si="112"/>
        <v>0</v>
      </c>
      <c r="BE165" s="30">
        <f t="shared" si="113"/>
        <v>0</v>
      </c>
      <c r="BF165" s="30">
        <f t="shared" si="114"/>
        <v>0</v>
      </c>
      <c r="BI165" s="7">
        <f t="shared" si="115"/>
        <v>23.531310782037099</v>
      </c>
      <c r="BJ165" s="1">
        <f t="shared" si="116"/>
        <v>23.531310782037099</v>
      </c>
      <c r="BK165" s="28">
        <f t="shared" si="117"/>
        <v>553.72258712081543</v>
      </c>
      <c r="BL165" s="30">
        <f t="shared" si="118"/>
        <v>0.84278492928639592</v>
      </c>
      <c r="BM165" s="30">
        <f t="shared" si="119"/>
        <v>0.84278492928639592</v>
      </c>
      <c r="BP165" s="7">
        <f t="shared" si="120"/>
        <v>0</v>
      </c>
      <c r="BQ165" s="1">
        <f t="shared" si="121"/>
        <v>0</v>
      </c>
      <c r="BR165" s="28">
        <f t="shared" si="122"/>
        <v>0</v>
      </c>
      <c r="BS165" s="30">
        <f t="shared" si="123"/>
        <v>0</v>
      </c>
      <c r="BT165" s="30">
        <f t="shared" si="124"/>
        <v>0</v>
      </c>
      <c r="BW165" s="7">
        <f t="shared" si="125"/>
        <v>0</v>
      </c>
      <c r="BX165" s="1">
        <f t="shared" si="126"/>
        <v>0</v>
      </c>
      <c r="BY165" s="36">
        <f t="shared" si="127"/>
        <v>0</v>
      </c>
      <c r="BZ165" s="30">
        <f t="shared" si="128"/>
        <v>0</v>
      </c>
      <c r="CA165" s="30">
        <f t="shared" si="129"/>
        <v>0</v>
      </c>
    </row>
    <row r="166" spans="18:79" x14ac:dyDescent="0.15">
      <c r="R166" s="22">
        <v>4</v>
      </c>
      <c r="S166" s="22">
        <v>2</v>
      </c>
      <c r="T166" s="27">
        <v>38</v>
      </c>
      <c r="U166" s="8">
        <v>27.928527828884398</v>
      </c>
      <c r="V166" s="8">
        <v>27.996938647967799</v>
      </c>
      <c r="W166" s="8">
        <v>29.117557360892601</v>
      </c>
      <c r="X166" s="8">
        <v>24.992990875242501</v>
      </c>
      <c r="Y166" s="8">
        <v>4.3277330000000003</v>
      </c>
      <c r="AA166" s="1">
        <v>27.928527828884398</v>
      </c>
      <c r="AB166" s="1">
        <v>27.996938647967799</v>
      </c>
      <c r="AC166" s="1">
        <v>29.117557360892601</v>
      </c>
      <c r="AD166" s="1">
        <v>24.992990875242501</v>
      </c>
      <c r="AE166" s="33">
        <v>4.3277330000000003</v>
      </c>
      <c r="AU166" s="7">
        <f t="shared" si="105"/>
        <v>0</v>
      </c>
      <c r="AV166" s="1">
        <f t="shared" si="106"/>
        <v>0</v>
      </c>
      <c r="AW166" s="28">
        <f t="shared" si="107"/>
        <v>0</v>
      </c>
      <c r="AX166" s="30">
        <f t="shared" si="108"/>
        <v>0</v>
      </c>
      <c r="AY166" s="30">
        <f t="shared" si="109"/>
        <v>0</v>
      </c>
      <c r="BB166" s="7">
        <f t="shared" si="110"/>
        <v>0</v>
      </c>
      <c r="BC166" s="1">
        <f t="shared" si="111"/>
        <v>0</v>
      </c>
      <c r="BD166" s="28">
        <f t="shared" si="112"/>
        <v>0</v>
      </c>
      <c r="BE166" s="30">
        <f t="shared" si="113"/>
        <v>0</v>
      </c>
      <c r="BF166" s="30">
        <f t="shared" si="114"/>
        <v>0</v>
      </c>
      <c r="BI166" s="7">
        <f t="shared" si="115"/>
        <v>24.992990875242501</v>
      </c>
      <c r="BJ166" s="1">
        <f t="shared" si="116"/>
        <v>24.992990875242501</v>
      </c>
      <c r="BK166" s="28">
        <f t="shared" si="117"/>
        <v>624.64959288995499</v>
      </c>
      <c r="BL166" s="30">
        <f t="shared" si="118"/>
        <v>0.85834778534034073</v>
      </c>
      <c r="BM166" s="30">
        <f t="shared" si="119"/>
        <v>0.85834778534034073</v>
      </c>
      <c r="BP166" s="7">
        <f t="shared" si="120"/>
        <v>0</v>
      </c>
      <c r="BQ166" s="1">
        <f t="shared" si="121"/>
        <v>0</v>
      </c>
      <c r="BR166" s="28">
        <f t="shared" si="122"/>
        <v>0</v>
      </c>
      <c r="BS166" s="30">
        <f t="shared" si="123"/>
        <v>0</v>
      </c>
      <c r="BT166" s="30">
        <f t="shared" si="124"/>
        <v>0</v>
      </c>
      <c r="BW166" s="7">
        <f t="shared" si="125"/>
        <v>0</v>
      </c>
      <c r="BX166" s="1">
        <f t="shared" si="126"/>
        <v>0</v>
      </c>
      <c r="BY166" s="36">
        <f t="shared" si="127"/>
        <v>0</v>
      </c>
      <c r="BZ166" s="30">
        <f t="shared" si="128"/>
        <v>0</v>
      </c>
      <c r="CA166" s="30">
        <f t="shared" si="129"/>
        <v>0</v>
      </c>
    </row>
    <row r="167" spans="18:79" x14ac:dyDescent="0.15">
      <c r="R167" s="22">
        <v>4</v>
      </c>
      <c r="S167" s="22">
        <v>2</v>
      </c>
      <c r="T167" s="27">
        <v>45</v>
      </c>
      <c r="U167" s="8">
        <v>27.785229230486902</v>
      </c>
      <c r="V167" s="8">
        <v>28.442550464309399</v>
      </c>
      <c r="W167" s="8">
        <v>28.7834788998044</v>
      </c>
      <c r="X167" s="8">
        <v>24.8098991511511</v>
      </c>
      <c r="Y167" s="8">
        <v>4.8687779999999998</v>
      </c>
      <c r="AA167" s="1">
        <v>27.785229230486902</v>
      </c>
      <c r="AB167" s="1">
        <v>28.442550464309399</v>
      </c>
      <c r="AC167" s="1">
        <v>28.7834788998044</v>
      </c>
      <c r="AD167" s="1">
        <v>24.8098991511511</v>
      </c>
      <c r="AE167" s="33">
        <v>4.8687779999999998</v>
      </c>
      <c r="AU167" s="7">
        <f t="shared" si="105"/>
        <v>0</v>
      </c>
      <c r="AV167" s="1">
        <f t="shared" si="106"/>
        <v>0</v>
      </c>
      <c r="AW167" s="28">
        <f t="shared" si="107"/>
        <v>0</v>
      </c>
      <c r="AX167" s="30">
        <f t="shared" si="108"/>
        <v>0</v>
      </c>
      <c r="AY167" s="30">
        <f t="shared" si="109"/>
        <v>0</v>
      </c>
      <c r="BB167" s="7">
        <f t="shared" si="110"/>
        <v>0</v>
      </c>
      <c r="BC167" s="1">
        <f t="shared" si="111"/>
        <v>0</v>
      </c>
      <c r="BD167" s="28">
        <f t="shared" si="112"/>
        <v>0</v>
      </c>
      <c r="BE167" s="30">
        <f t="shared" si="113"/>
        <v>0</v>
      </c>
      <c r="BF167" s="30">
        <f t="shared" si="114"/>
        <v>0</v>
      </c>
      <c r="BI167" s="7">
        <f t="shared" si="115"/>
        <v>24.8098991511511</v>
      </c>
      <c r="BJ167" s="1">
        <f t="shared" si="116"/>
        <v>24.8098991511511</v>
      </c>
      <c r="BK167" s="28">
        <f t="shared" si="117"/>
        <v>615.53109589028804</v>
      </c>
      <c r="BL167" s="30">
        <f t="shared" si="118"/>
        <v>0.86194928825367589</v>
      </c>
      <c r="BM167" s="30">
        <f t="shared" si="119"/>
        <v>0.86194928825367589</v>
      </c>
      <c r="BP167" s="7">
        <f t="shared" si="120"/>
        <v>0</v>
      </c>
      <c r="BQ167" s="1">
        <f t="shared" si="121"/>
        <v>0</v>
      </c>
      <c r="BR167" s="28">
        <f t="shared" si="122"/>
        <v>0</v>
      </c>
      <c r="BS167" s="30">
        <f t="shared" si="123"/>
        <v>0</v>
      </c>
      <c r="BT167" s="30">
        <f t="shared" si="124"/>
        <v>0</v>
      </c>
      <c r="BW167" s="7">
        <f t="shared" si="125"/>
        <v>0</v>
      </c>
      <c r="BX167" s="1">
        <f t="shared" si="126"/>
        <v>0</v>
      </c>
      <c r="BY167" s="36">
        <f t="shared" si="127"/>
        <v>0</v>
      </c>
      <c r="BZ167" s="30">
        <f t="shared" si="128"/>
        <v>0</v>
      </c>
      <c r="CA167" s="30">
        <f t="shared" si="129"/>
        <v>0</v>
      </c>
    </row>
    <row r="168" spans="18:79" x14ac:dyDescent="0.15">
      <c r="R168" s="22">
        <v>4</v>
      </c>
      <c r="S168" s="22">
        <v>2</v>
      </c>
      <c r="T168" s="27">
        <v>52</v>
      </c>
      <c r="U168" s="8">
        <v>27.515406756330702</v>
      </c>
      <c r="V168" s="8">
        <v>27.5672862725167</v>
      </c>
      <c r="W168" s="8">
        <v>27.838681110241001</v>
      </c>
      <c r="X168" s="8">
        <v>24.182686663355099</v>
      </c>
      <c r="Y168" s="8">
        <v>5.4098230000000003</v>
      </c>
      <c r="AA168" s="1">
        <v>27.515406756330702</v>
      </c>
      <c r="AB168" s="1">
        <v>27.5672862725167</v>
      </c>
      <c r="AC168" s="1">
        <v>27.838681110241001</v>
      </c>
      <c r="AD168" s="1">
        <v>24.182686663355099</v>
      </c>
      <c r="AE168" s="33">
        <v>5.4098230000000003</v>
      </c>
      <c r="AU168" s="7">
        <f t="shared" si="105"/>
        <v>0</v>
      </c>
      <c r="AV168" s="1">
        <f t="shared" si="106"/>
        <v>0</v>
      </c>
      <c r="AW168" s="28">
        <f t="shared" si="107"/>
        <v>0</v>
      </c>
      <c r="AX168" s="30">
        <f t="shared" si="108"/>
        <v>0</v>
      </c>
      <c r="AY168" s="30">
        <f t="shared" si="109"/>
        <v>0</v>
      </c>
      <c r="BB168" s="7">
        <f t="shared" si="110"/>
        <v>0</v>
      </c>
      <c r="BC168" s="1">
        <f t="shared" si="111"/>
        <v>0</v>
      </c>
      <c r="BD168" s="28">
        <f t="shared" si="112"/>
        <v>0</v>
      </c>
      <c r="BE168" s="30">
        <f t="shared" si="113"/>
        <v>0</v>
      </c>
      <c r="BF168" s="30">
        <f t="shared" si="114"/>
        <v>0</v>
      </c>
      <c r="BI168" s="7">
        <f t="shared" si="115"/>
        <v>24.182686663355099</v>
      </c>
      <c r="BJ168" s="1">
        <f t="shared" si="116"/>
        <v>24.182686663355099</v>
      </c>
      <c r="BK168" s="28">
        <f t="shared" si="117"/>
        <v>584.80233425801259</v>
      </c>
      <c r="BL168" s="30">
        <f t="shared" si="118"/>
        <v>0.86867213887007844</v>
      </c>
      <c r="BM168" s="30">
        <f t="shared" si="119"/>
        <v>0.86867213887007844</v>
      </c>
      <c r="BP168" s="7">
        <f t="shared" si="120"/>
        <v>0</v>
      </c>
      <c r="BQ168" s="1">
        <f t="shared" si="121"/>
        <v>0</v>
      </c>
      <c r="BR168" s="28">
        <f t="shared" si="122"/>
        <v>0</v>
      </c>
      <c r="BS168" s="30">
        <f t="shared" si="123"/>
        <v>0</v>
      </c>
      <c r="BT168" s="30">
        <f t="shared" si="124"/>
        <v>0</v>
      </c>
      <c r="BW168" s="7">
        <f t="shared" si="125"/>
        <v>0</v>
      </c>
      <c r="BX168" s="1">
        <f t="shared" si="126"/>
        <v>0</v>
      </c>
      <c r="BY168" s="36">
        <f t="shared" si="127"/>
        <v>0</v>
      </c>
      <c r="BZ168" s="30">
        <f t="shared" si="128"/>
        <v>0</v>
      </c>
      <c r="CA168" s="30">
        <f t="shared" si="129"/>
        <v>0</v>
      </c>
    </row>
    <row r="169" spans="18:79" x14ac:dyDescent="0.15">
      <c r="R169" s="22">
        <v>4</v>
      </c>
      <c r="S169" s="22">
        <v>2</v>
      </c>
      <c r="T169" s="27">
        <v>59</v>
      </c>
      <c r="U169" s="8">
        <v>28.441687293850901</v>
      </c>
      <c r="V169" s="8">
        <v>26.901722541671798</v>
      </c>
      <c r="W169" s="8">
        <v>27.8403247665502</v>
      </c>
      <c r="X169" s="8">
        <v>24.891276068080099</v>
      </c>
      <c r="Y169" s="8">
        <v>5.9508679999999998</v>
      </c>
      <c r="AA169" s="1">
        <v>28.441687293850901</v>
      </c>
      <c r="AB169" s="1">
        <v>26.901722541671798</v>
      </c>
      <c r="AC169" s="1">
        <v>27.8403247665502</v>
      </c>
      <c r="AD169" s="1">
        <v>24.891276068080099</v>
      </c>
      <c r="AE169" s="33">
        <v>5.9508679999999998</v>
      </c>
      <c r="AU169" s="7">
        <f t="shared" si="105"/>
        <v>0</v>
      </c>
      <c r="AV169" s="1">
        <f t="shared" si="106"/>
        <v>0</v>
      </c>
      <c r="AW169" s="28">
        <f t="shared" si="107"/>
        <v>0</v>
      </c>
      <c r="AX169" s="30">
        <f t="shared" si="108"/>
        <v>0</v>
      </c>
      <c r="AY169" s="30">
        <f t="shared" si="109"/>
        <v>0</v>
      </c>
      <c r="BB169" s="7">
        <f t="shared" si="110"/>
        <v>0</v>
      </c>
      <c r="BC169" s="1">
        <f t="shared" si="111"/>
        <v>0</v>
      </c>
      <c r="BD169" s="28">
        <f t="shared" si="112"/>
        <v>0</v>
      </c>
      <c r="BE169" s="30">
        <f t="shared" si="113"/>
        <v>0</v>
      </c>
      <c r="BF169" s="30">
        <f t="shared" si="114"/>
        <v>0</v>
      </c>
      <c r="BI169" s="7">
        <f t="shared" si="115"/>
        <v>24.891276068080099</v>
      </c>
      <c r="BJ169" s="1">
        <f t="shared" si="116"/>
        <v>24.891276068080099</v>
      </c>
      <c r="BK169" s="28">
        <f t="shared" si="117"/>
        <v>619.57562429737709</v>
      </c>
      <c r="BL169" s="30">
        <f t="shared" si="118"/>
        <v>0.89407276232591415</v>
      </c>
      <c r="BM169" s="30">
        <f t="shared" si="119"/>
        <v>0.89407276232591415</v>
      </c>
      <c r="BP169" s="7">
        <f t="shared" si="120"/>
        <v>0</v>
      </c>
      <c r="BQ169" s="1">
        <f t="shared" si="121"/>
        <v>0</v>
      </c>
      <c r="BR169" s="28">
        <f t="shared" si="122"/>
        <v>0</v>
      </c>
      <c r="BS169" s="30">
        <f t="shared" si="123"/>
        <v>0</v>
      </c>
      <c r="BT169" s="30">
        <f t="shared" si="124"/>
        <v>0</v>
      </c>
      <c r="BW169" s="7">
        <f t="shared" si="125"/>
        <v>0</v>
      </c>
      <c r="BX169" s="1">
        <f t="shared" si="126"/>
        <v>0</v>
      </c>
      <c r="BY169" s="36">
        <f t="shared" si="127"/>
        <v>0</v>
      </c>
      <c r="BZ169" s="30">
        <f t="shared" si="128"/>
        <v>0</v>
      </c>
      <c r="CA169" s="30">
        <f t="shared" si="129"/>
        <v>0</v>
      </c>
    </row>
    <row r="170" spans="18:79" x14ac:dyDescent="0.15">
      <c r="R170" s="24">
        <v>4</v>
      </c>
      <c r="S170" s="24">
        <v>4</v>
      </c>
      <c r="T170" s="27">
        <v>10</v>
      </c>
      <c r="U170" s="8">
        <v>18.739468480729499</v>
      </c>
      <c r="V170" s="8">
        <v>17.261329350108898</v>
      </c>
      <c r="W170" s="8">
        <v>19.189688021862899</v>
      </c>
      <c r="X170" s="8">
        <v>16.729332565135898</v>
      </c>
      <c r="Y170" s="8">
        <v>2.1635520000000001</v>
      </c>
      <c r="AA170" s="1">
        <v>18.739468480729499</v>
      </c>
      <c r="AB170" s="1">
        <v>17.261329350108898</v>
      </c>
      <c r="AC170" s="1">
        <v>19.189688021862899</v>
      </c>
      <c r="AD170" s="1">
        <v>16.729332565135898</v>
      </c>
      <c r="AE170" s="33">
        <v>2.1635520000000001</v>
      </c>
      <c r="AU170" s="7">
        <f t="shared" si="105"/>
        <v>0</v>
      </c>
      <c r="AV170" s="1">
        <f t="shared" si="106"/>
        <v>0</v>
      </c>
      <c r="AW170" s="28">
        <f t="shared" si="107"/>
        <v>0</v>
      </c>
      <c r="AX170" s="30">
        <f t="shared" si="108"/>
        <v>0</v>
      </c>
      <c r="AY170" s="30">
        <f t="shared" si="109"/>
        <v>0</v>
      </c>
      <c r="BB170" s="7">
        <f t="shared" si="110"/>
        <v>0</v>
      </c>
      <c r="BC170" s="1">
        <f t="shared" si="111"/>
        <v>0</v>
      </c>
      <c r="BD170" s="28">
        <f t="shared" si="112"/>
        <v>0</v>
      </c>
      <c r="BE170" s="30">
        <f t="shared" si="113"/>
        <v>0</v>
      </c>
      <c r="BF170" s="30">
        <f t="shared" si="114"/>
        <v>0</v>
      </c>
      <c r="BI170" s="7">
        <f t="shared" si="115"/>
        <v>16.729332565135898</v>
      </c>
      <c r="BJ170" s="1">
        <f t="shared" si="116"/>
        <v>16.729332565135898</v>
      </c>
      <c r="BK170" s="28">
        <f t="shared" si="117"/>
        <v>279.87056807491643</v>
      </c>
      <c r="BL170" s="30">
        <f t="shared" si="118"/>
        <v>0.87178762604561855</v>
      </c>
      <c r="BM170" s="30">
        <f t="shared" si="119"/>
        <v>0.87178762604561855</v>
      </c>
      <c r="BP170" s="7">
        <f t="shared" si="120"/>
        <v>0</v>
      </c>
      <c r="BQ170" s="1">
        <f t="shared" si="121"/>
        <v>0</v>
      </c>
      <c r="BR170" s="28">
        <f t="shared" si="122"/>
        <v>0</v>
      </c>
      <c r="BS170" s="30">
        <f t="shared" si="123"/>
        <v>0</v>
      </c>
      <c r="BT170" s="30">
        <f t="shared" si="124"/>
        <v>0</v>
      </c>
      <c r="BW170" s="7">
        <f t="shared" si="125"/>
        <v>0</v>
      </c>
      <c r="BX170" s="1">
        <f t="shared" si="126"/>
        <v>0</v>
      </c>
      <c r="BY170" s="36">
        <f t="shared" si="127"/>
        <v>0</v>
      </c>
      <c r="BZ170" s="30">
        <f t="shared" si="128"/>
        <v>0</v>
      </c>
      <c r="CA170" s="30">
        <f t="shared" si="129"/>
        <v>0</v>
      </c>
    </row>
    <row r="171" spans="18:79" x14ac:dyDescent="0.15">
      <c r="R171" s="24">
        <v>4</v>
      </c>
      <c r="S171" s="24">
        <v>4</v>
      </c>
      <c r="T171" s="27">
        <v>17</v>
      </c>
      <c r="U171" s="8">
        <v>20.030420923136202</v>
      </c>
      <c r="V171" s="8">
        <v>17.951142561647298</v>
      </c>
      <c r="W171" s="8">
        <v>21.4782556169048</v>
      </c>
      <c r="X171" s="8">
        <v>16.453097565893199</v>
      </c>
      <c r="Y171" s="8">
        <v>2.7045970000000001</v>
      </c>
      <c r="AA171" s="1">
        <v>20.030420923136202</v>
      </c>
      <c r="AB171" s="1">
        <v>17.951142561647298</v>
      </c>
      <c r="AC171" s="1">
        <v>21.4782556169048</v>
      </c>
      <c r="AD171" s="1">
        <v>16.453097565893199</v>
      </c>
      <c r="AE171" s="33">
        <v>2.7045970000000001</v>
      </c>
      <c r="AU171" s="7">
        <f t="shared" si="105"/>
        <v>0</v>
      </c>
      <c r="AV171" s="1">
        <f t="shared" si="106"/>
        <v>0</v>
      </c>
      <c r="AW171" s="28">
        <f t="shared" si="107"/>
        <v>0</v>
      </c>
      <c r="AX171" s="30">
        <f t="shared" si="108"/>
        <v>0</v>
      </c>
      <c r="AY171" s="30">
        <f t="shared" si="109"/>
        <v>0</v>
      </c>
      <c r="BB171" s="7">
        <f t="shared" si="110"/>
        <v>0</v>
      </c>
      <c r="BC171" s="1">
        <f t="shared" si="111"/>
        <v>0</v>
      </c>
      <c r="BD171" s="28">
        <f t="shared" si="112"/>
        <v>0</v>
      </c>
      <c r="BE171" s="30">
        <f t="shared" si="113"/>
        <v>0</v>
      </c>
      <c r="BF171" s="30">
        <f t="shared" si="114"/>
        <v>0</v>
      </c>
      <c r="BI171" s="7">
        <f t="shared" si="115"/>
        <v>16.453097565893199</v>
      </c>
      <c r="BJ171" s="1">
        <f t="shared" si="116"/>
        <v>16.453097565893199</v>
      </c>
      <c r="BK171" s="28">
        <f t="shared" si="117"/>
        <v>270.70441951280071</v>
      </c>
      <c r="BL171" s="30">
        <f t="shared" si="118"/>
        <v>0.76603509425334937</v>
      </c>
      <c r="BM171" s="30">
        <f t="shared" si="119"/>
        <v>0.76603509425334937</v>
      </c>
      <c r="BP171" s="7">
        <f t="shared" si="120"/>
        <v>0</v>
      </c>
      <c r="BQ171" s="1">
        <f t="shared" si="121"/>
        <v>0</v>
      </c>
      <c r="BR171" s="28">
        <f t="shared" si="122"/>
        <v>0</v>
      </c>
      <c r="BS171" s="30">
        <f t="shared" si="123"/>
        <v>0</v>
      </c>
      <c r="BT171" s="30">
        <f t="shared" si="124"/>
        <v>0</v>
      </c>
      <c r="BW171" s="7">
        <f t="shared" si="125"/>
        <v>0</v>
      </c>
      <c r="BX171" s="1">
        <f t="shared" si="126"/>
        <v>0</v>
      </c>
      <c r="BY171" s="36">
        <f t="shared" si="127"/>
        <v>0</v>
      </c>
      <c r="BZ171" s="30">
        <f t="shared" si="128"/>
        <v>0</v>
      </c>
      <c r="CA171" s="30">
        <f t="shared" si="129"/>
        <v>0</v>
      </c>
    </row>
    <row r="172" spans="18:79" x14ac:dyDescent="0.15">
      <c r="R172" s="24">
        <v>4</v>
      </c>
      <c r="S172" s="24">
        <v>4</v>
      </c>
      <c r="T172" s="27">
        <v>24</v>
      </c>
      <c r="U172" s="8">
        <v>23.244035277391902</v>
      </c>
      <c r="V172" s="8">
        <v>21.408493779355801</v>
      </c>
      <c r="W172" s="8">
        <v>24.869778799475199</v>
      </c>
      <c r="X172" s="8">
        <v>19.2275703254241</v>
      </c>
      <c r="Y172" s="8">
        <v>3.2456420000000001</v>
      </c>
      <c r="AA172" s="1">
        <v>23.244035277391902</v>
      </c>
      <c r="AB172" s="1">
        <v>21.408493779355801</v>
      </c>
      <c r="AC172" s="1">
        <v>24.869778799475199</v>
      </c>
      <c r="AD172" s="1">
        <v>19.2275703254241</v>
      </c>
      <c r="AE172" s="33">
        <v>3.2456420000000001</v>
      </c>
      <c r="AU172" s="7">
        <f t="shared" si="105"/>
        <v>0</v>
      </c>
      <c r="AV172" s="1">
        <f t="shared" si="106"/>
        <v>0</v>
      </c>
      <c r="AW172" s="28">
        <f t="shared" si="107"/>
        <v>0</v>
      </c>
      <c r="AX172" s="30">
        <f t="shared" si="108"/>
        <v>0</v>
      </c>
      <c r="AY172" s="30">
        <f t="shared" si="109"/>
        <v>0</v>
      </c>
      <c r="BB172" s="7">
        <f t="shared" si="110"/>
        <v>0</v>
      </c>
      <c r="BC172" s="1">
        <f t="shared" si="111"/>
        <v>0</v>
      </c>
      <c r="BD172" s="28">
        <f t="shared" si="112"/>
        <v>0</v>
      </c>
      <c r="BE172" s="30">
        <f t="shared" si="113"/>
        <v>0</v>
      </c>
      <c r="BF172" s="30">
        <f t="shared" si="114"/>
        <v>0</v>
      </c>
      <c r="BI172" s="7">
        <f t="shared" si="115"/>
        <v>19.2275703254241</v>
      </c>
      <c r="BJ172" s="1">
        <f t="shared" si="116"/>
        <v>19.2275703254241</v>
      </c>
      <c r="BK172" s="28">
        <f t="shared" si="117"/>
        <v>369.69946061912941</v>
      </c>
      <c r="BL172" s="30">
        <f t="shared" si="118"/>
        <v>0.77312992931926838</v>
      </c>
      <c r="BM172" s="30">
        <f t="shared" si="119"/>
        <v>0.77312992931926838</v>
      </c>
      <c r="BP172" s="7">
        <f t="shared" si="120"/>
        <v>0</v>
      </c>
      <c r="BQ172" s="1">
        <f t="shared" si="121"/>
        <v>0</v>
      </c>
      <c r="BR172" s="28">
        <f t="shared" si="122"/>
        <v>0</v>
      </c>
      <c r="BS172" s="30">
        <f t="shared" si="123"/>
        <v>0</v>
      </c>
      <c r="BT172" s="30">
        <f t="shared" si="124"/>
        <v>0</v>
      </c>
      <c r="BW172" s="7">
        <f t="shared" si="125"/>
        <v>0</v>
      </c>
      <c r="BX172" s="1">
        <f t="shared" si="126"/>
        <v>0</v>
      </c>
      <c r="BY172" s="36">
        <f t="shared" si="127"/>
        <v>0</v>
      </c>
      <c r="BZ172" s="30">
        <f t="shared" si="128"/>
        <v>0</v>
      </c>
      <c r="CA172" s="30">
        <f t="shared" si="129"/>
        <v>0</v>
      </c>
    </row>
    <row r="173" spans="18:79" x14ac:dyDescent="0.15">
      <c r="R173" s="24">
        <v>4</v>
      </c>
      <c r="S173" s="24">
        <v>4</v>
      </c>
      <c r="T173" s="27">
        <v>31</v>
      </c>
      <c r="U173" s="8">
        <v>26.0351619967659</v>
      </c>
      <c r="V173" s="8">
        <v>25.1939745283306</v>
      </c>
      <c r="W173" s="8">
        <v>27.655869400750898</v>
      </c>
      <c r="X173" s="8">
        <v>22.244674504363999</v>
      </c>
      <c r="Y173" s="8">
        <v>3.7866879999999998</v>
      </c>
      <c r="AA173" s="1">
        <v>26.0351619967659</v>
      </c>
      <c r="AB173" s="1">
        <v>25.1939745283306</v>
      </c>
      <c r="AC173" s="1">
        <v>27.655869400750898</v>
      </c>
      <c r="AD173" s="1">
        <v>22.244674504363999</v>
      </c>
      <c r="AE173" s="33">
        <v>3.7866879999999998</v>
      </c>
      <c r="AU173" s="7">
        <f t="shared" si="105"/>
        <v>0</v>
      </c>
      <c r="AV173" s="1">
        <f t="shared" si="106"/>
        <v>0</v>
      </c>
      <c r="AW173" s="28">
        <f t="shared" si="107"/>
        <v>0</v>
      </c>
      <c r="AX173" s="30">
        <f t="shared" si="108"/>
        <v>0</v>
      </c>
      <c r="AY173" s="30">
        <f t="shared" si="109"/>
        <v>0</v>
      </c>
      <c r="BB173" s="7">
        <f t="shared" si="110"/>
        <v>0</v>
      </c>
      <c r="BC173" s="1">
        <f t="shared" si="111"/>
        <v>0</v>
      </c>
      <c r="BD173" s="28">
        <f t="shared" si="112"/>
        <v>0</v>
      </c>
      <c r="BE173" s="30">
        <f t="shared" si="113"/>
        <v>0</v>
      </c>
      <c r="BF173" s="30">
        <f t="shared" si="114"/>
        <v>0</v>
      </c>
      <c r="BI173" s="7">
        <f t="shared" si="115"/>
        <v>22.244674504363999</v>
      </c>
      <c r="BJ173" s="1">
        <f t="shared" si="116"/>
        <v>22.244674504363999</v>
      </c>
      <c r="BK173" s="28">
        <f t="shared" si="117"/>
        <v>494.82554380510174</v>
      </c>
      <c r="BL173" s="30">
        <f t="shared" si="118"/>
        <v>0.80433828284422049</v>
      </c>
      <c r="BM173" s="30">
        <f t="shared" si="119"/>
        <v>0.80433828284422049</v>
      </c>
      <c r="BP173" s="7">
        <f t="shared" si="120"/>
        <v>0</v>
      </c>
      <c r="BQ173" s="1">
        <f t="shared" si="121"/>
        <v>0</v>
      </c>
      <c r="BR173" s="28">
        <f t="shared" si="122"/>
        <v>0</v>
      </c>
      <c r="BS173" s="30">
        <f t="shared" si="123"/>
        <v>0</v>
      </c>
      <c r="BT173" s="30">
        <f t="shared" si="124"/>
        <v>0</v>
      </c>
      <c r="BW173" s="7">
        <f t="shared" si="125"/>
        <v>0</v>
      </c>
      <c r="BX173" s="1">
        <f t="shared" si="126"/>
        <v>0</v>
      </c>
      <c r="BY173" s="36">
        <f t="shared" si="127"/>
        <v>0</v>
      </c>
      <c r="BZ173" s="30">
        <f t="shared" si="128"/>
        <v>0</v>
      </c>
      <c r="CA173" s="30">
        <f t="shared" si="129"/>
        <v>0</v>
      </c>
    </row>
    <row r="174" spans="18:79" x14ac:dyDescent="0.15">
      <c r="R174" s="24">
        <v>4</v>
      </c>
      <c r="S174" s="24">
        <v>4</v>
      </c>
      <c r="T174" s="27">
        <v>38</v>
      </c>
      <c r="U174" s="8">
        <v>27.353439712916899</v>
      </c>
      <c r="V174" s="8">
        <v>27.641286597929</v>
      </c>
      <c r="W174" s="8">
        <v>28.917970843860601</v>
      </c>
      <c r="X174" s="8">
        <v>23.951688108893499</v>
      </c>
      <c r="Y174" s="8">
        <v>4.3277330000000003</v>
      </c>
      <c r="AA174" s="1">
        <v>27.353439712916899</v>
      </c>
      <c r="AB174" s="1">
        <v>27.641286597929</v>
      </c>
      <c r="AC174" s="1">
        <v>28.917970843860601</v>
      </c>
      <c r="AD174" s="1">
        <v>23.951688108893499</v>
      </c>
      <c r="AE174" s="33">
        <v>4.3277330000000003</v>
      </c>
      <c r="AU174" s="7">
        <f t="shared" si="105"/>
        <v>0</v>
      </c>
      <c r="AV174" s="1">
        <f t="shared" si="106"/>
        <v>0</v>
      </c>
      <c r="AW174" s="28">
        <f t="shared" si="107"/>
        <v>0</v>
      </c>
      <c r="AX174" s="30">
        <f t="shared" si="108"/>
        <v>0</v>
      </c>
      <c r="AY174" s="30">
        <f t="shared" si="109"/>
        <v>0</v>
      </c>
      <c r="BB174" s="7">
        <f t="shared" si="110"/>
        <v>0</v>
      </c>
      <c r="BC174" s="1">
        <f t="shared" si="111"/>
        <v>0</v>
      </c>
      <c r="BD174" s="28">
        <f t="shared" si="112"/>
        <v>0</v>
      </c>
      <c r="BE174" s="30">
        <f t="shared" si="113"/>
        <v>0</v>
      </c>
      <c r="BF174" s="30">
        <f t="shared" si="114"/>
        <v>0</v>
      </c>
      <c r="BI174" s="7">
        <f t="shared" si="115"/>
        <v>23.951688108893499</v>
      </c>
      <c r="BJ174" s="1">
        <f t="shared" si="116"/>
        <v>23.951688108893499</v>
      </c>
      <c r="BK174" s="28">
        <f t="shared" si="117"/>
        <v>573.68336326571023</v>
      </c>
      <c r="BL174" s="30">
        <f t="shared" si="118"/>
        <v>0.82826309765017747</v>
      </c>
      <c r="BM174" s="30">
        <f t="shared" si="119"/>
        <v>0.82826309765017747</v>
      </c>
      <c r="BP174" s="7">
        <f t="shared" si="120"/>
        <v>0</v>
      </c>
      <c r="BQ174" s="1">
        <f t="shared" si="121"/>
        <v>0</v>
      </c>
      <c r="BR174" s="28">
        <f t="shared" si="122"/>
        <v>0</v>
      </c>
      <c r="BS174" s="30">
        <f t="shared" si="123"/>
        <v>0</v>
      </c>
      <c r="BT174" s="30">
        <f t="shared" si="124"/>
        <v>0</v>
      </c>
      <c r="BW174" s="7">
        <f t="shared" si="125"/>
        <v>0</v>
      </c>
      <c r="BX174" s="1">
        <f t="shared" si="126"/>
        <v>0</v>
      </c>
      <c r="BY174" s="36">
        <f t="shared" si="127"/>
        <v>0</v>
      </c>
      <c r="BZ174" s="30">
        <f t="shared" si="128"/>
        <v>0</v>
      </c>
      <c r="CA174" s="30">
        <f t="shared" si="129"/>
        <v>0</v>
      </c>
    </row>
    <row r="175" spans="18:79" x14ac:dyDescent="0.15">
      <c r="R175" s="24">
        <v>4</v>
      </c>
      <c r="S175" s="24">
        <v>4</v>
      </c>
      <c r="T175" s="27">
        <v>45</v>
      </c>
      <c r="U175" s="8">
        <v>27.475435185173399</v>
      </c>
      <c r="V175" s="8">
        <v>28.172796798376901</v>
      </c>
      <c r="W175" s="8">
        <v>28.6849556449834</v>
      </c>
      <c r="X175" s="8">
        <v>24.286588409288498</v>
      </c>
      <c r="Y175" s="8">
        <v>4.8687779999999998</v>
      </c>
      <c r="AA175" s="1">
        <v>27.475435185173399</v>
      </c>
      <c r="AB175" s="1">
        <v>28.172796798376901</v>
      </c>
      <c r="AC175" s="1">
        <v>28.6849556449834</v>
      </c>
      <c r="AD175" s="1">
        <v>24.286588409288498</v>
      </c>
      <c r="AE175" s="33">
        <v>4.8687779999999998</v>
      </c>
      <c r="AU175" s="7">
        <f t="shared" si="105"/>
        <v>0</v>
      </c>
      <c r="AV175" s="1">
        <f t="shared" si="106"/>
        <v>0</v>
      </c>
      <c r="AW175" s="28">
        <f t="shared" si="107"/>
        <v>0</v>
      </c>
      <c r="AX175" s="30">
        <f t="shared" si="108"/>
        <v>0</v>
      </c>
      <c r="AY175" s="30">
        <f t="shared" si="109"/>
        <v>0</v>
      </c>
      <c r="BB175" s="7">
        <f t="shared" si="110"/>
        <v>0</v>
      </c>
      <c r="BC175" s="1">
        <f t="shared" si="111"/>
        <v>0</v>
      </c>
      <c r="BD175" s="28">
        <f t="shared" si="112"/>
        <v>0</v>
      </c>
      <c r="BE175" s="30">
        <f t="shared" si="113"/>
        <v>0</v>
      </c>
      <c r="BF175" s="30">
        <f t="shared" si="114"/>
        <v>0</v>
      </c>
      <c r="BI175" s="7">
        <f t="shared" si="115"/>
        <v>24.286588409288498</v>
      </c>
      <c r="BJ175" s="1">
        <f t="shared" si="116"/>
        <v>24.286588409288498</v>
      </c>
      <c r="BK175" s="28">
        <f t="shared" si="117"/>
        <v>589.83837656218645</v>
      </c>
      <c r="BL175" s="30">
        <f t="shared" si="118"/>
        <v>0.84666640973300178</v>
      </c>
      <c r="BM175" s="30">
        <f t="shared" si="119"/>
        <v>0.84666640973300178</v>
      </c>
      <c r="BP175" s="7">
        <f t="shared" si="120"/>
        <v>0</v>
      </c>
      <c r="BQ175" s="1">
        <f t="shared" si="121"/>
        <v>0</v>
      </c>
      <c r="BR175" s="28">
        <f t="shared" si="122"/>
        <v>0</v>
      </c>
      <c r="BS175" s="30">
        <f t="shared" si="123"/>
        <v>0</v>
      </c>
      <c r="BT175" s="30">
        <f t="shared" si="124"/>
        <v>0</v>
      </c>
      <c r="BW175" s="7">
        <f t="shared" si="125"/>
        <v>0</v>
      </c>
      <c r="BX175" s="1">
        <f t="shared" si="126"/>
        <v>0</v>
      </c>
      <c r="BY175" s="36">
        <f t="shared" si="127"/>
        <v>0</v>
      </c>
      <c r="BZ175" s="30">
        <f t="shared" si="128"/>
        <v>0</v>
      </c>
      <c r="CA175" s="30">
        <f t="shared" si="129"/>
        <v>0</v>
      </c>
    </row>
    <row r="176" spans="18:79" x14ac:dyDescent="0.15">
      <c r="R176" s="24">
        <v>4</v>
      </c>
      <c r="S176" s="24">
        <v>4</v>
      </c>
      <c r="T176" s="27">
        <v>52</v>
      </c>
      <c r="U176" s="8">
        <v>27.545755660610599</v>
      </c>
      <c r="V176" s="8">
        <v>27.361789959084302</v>
      </c>
      <c r="W176" s="8">
        <v>27.874274797561199</v>
      </c>
      <c r="X176" s="8">
        <v>24.3950246644077</v>
      </c>
      <c r="Y176" s="8">
        <v>5.4098230000000003</v>
      </c>
      <c r="AA176" s="1">
        <v>27.545755660610599</v>
      </c>
      <c r="AB176" s="1">
        <v>27.361789959084302</v>
      </c>
      <c r="AC176" s="1">
        <v>27.874274797561199</v>
      </c>
      <c r="AD176" s="1">
        <v>24.3950246644077</v>
      </c>
      <c r="AE176" s="33">
        <v>5.4098230000000003</v>
      </c>
      <c r="AU176" s="7">
        <f t="shared" si="105"/>
        <v>0</v>
      </c>
      <c r="AV176" s="1">
        <f t="shared" si="106"/>
        <v>0</v>
      </c>
      <c r="AW176" s="28">
        <f t="shared" si="107"/>
        <v>0</v>
      </c>
      <c r="AX176" s="30">
        <f t="shared" si="108"/>
        <v>0</v>
      </c>
      <c r="AY176" s="30">
        <f t="shared" si="109"/>
        <v>0</v>
      </c>
      <c r="BB176" s="7">
        <f t="shared" si="110"/>
        <v>0</v>
      </c>
      <c r="BC176" s="1">
        <f t="shared" si="111"/>
        <v>0</v>
      </c>
      <c r="BD176" s="28">
        <f t="shared" si="112"/>
        <v>0</v>
      </c>
      <c r="BE176" s="30">
        <f t="shared" si="113"/>
        <v>0</v>
      </c>
      <c r="BF176" s="30">
        <f t="shared" si="114"/>
        <v>0</v>
      </c>
      <c r="BI176" s="7">
        <f t="shared" si="115"/>
        <v>24.3950246644077</v>
      </c>
      <c r="BJ176" s="1">
        <f t="shared" si="116"/>
        <v>24.3950246644077</v>
      </c>
      <c r="BK176" s="28">
        <f t="shared" si="117"/>
        <v>595.11722837705997</v>
      </c>
      <c r="BL176" s="30">
        <f t="shared" si="118"/>
        <v>0.87518060439520717</v>
      </c>
      <c r="BM176" s="30">
        <f t="shared" si="119"/>
        <v>0.87518060439520717</v>
      </c>
      <c r="BP176" s="7">
        <f t="shared" si="120"/>
        <v>0</v>
      </c>
      <c r="BQ176" s="1">
        <f t="shared" si="121"/>
        <v>0</v>
      </c>
      <c r="BR176" s="28">
        <f t="shared" si="122"/>
        <v>0</v>
      </c>
      <c r="BS176" s="30">
        <f t="shared" si="123"/>
        <v>0</v>
      </c>
      <c r="BT176" s="30">
        <f t="shared" si="124"/>
        <v>0</v>
      </c>
      <c r="BW176" s="7">
        <f t="shared" si="125"/>
        <v>0</v>
      </c>
      <c r="BX176" s="1">
        <f t="shared" si="126"/>
        <v>0</v>
      </c>
      <c r="BY176" s="36">
        <f t="shared" si="127"/>
        <v>0</v>
      </c>
      <c r="BZ176" s="30">
        <f t="shared" si="128"/>
        <v>0</v>
      </c>
      <c r="CA176" s="30">
        <f t="shared" si="129"/>
        <v>0</v>
      </c>
    </row>
    <row r="177" spans="18:79" x14ac:dyDescent="0.15">
      <c r="R177" s="24">
        <v>4</v>
      </c>
      <c r="S177" s="24">
        <v>4</v>
      </c>
      <c r="T177" s="27">
        <v>59</v>
      </c>
      <c r="U177" s="8">
        <v>28.852293025705801</v>
      </c>
      <c r="V177" s="8">
        <v>26.7356308025281</v>
      </c>
      <c r="W177" s="8">
        <v>28.036266390910999</v>
      </c>
      <c r="X177" s="8">
        <v>25.976290772027401</v>
      </c>
      <c r="Y177" s="8">
        <v>5.9508679999999998</v>
      </c>
      <c r="AA177" s="1">
        <v>28.852293025705801</v>
      </c>
      <c r="AB177" s="1">
        <v>26.7356308025281</v>
      </c>
      <c r="AC177" s="1">
        <v>28.036266390910999</v>
      </c>
      <c r="AD177" s="1">
        <v>25.976290772027401</v>
      </c>
      <c r="AE177" s="33">
        <v>5.9508679999999998</v>
      </c>
      <c r="AU177" s="7">
        <f t="shared" si="105"/>
        <v>0</v>
      </c>
      <c r="AV177" s="1">
        <f t="shared" si="106"/>
        <v>0</v>
      </c>
      <c r="AW177" s="28">
        <f t="shared" si="107"/>
        <v>0</v>
      </c>
      <c r="AX177" s="30">
        <f t="shared" si="108"/>
        <v>0</v>
      </c>
      <c r="AY177" s="30">
        <f t="shared" si="109"/>
        <v>0</v>
      </c>
      <c r="BB177" s="7">
        <f t="shared" si="110"/>
        <v>0</v>
      </c>
      <c r="BC177" s="1">
        <f t="shared" si="111"/>
        <v>0</v>
      </c>
      <c r="BD177" s="28">
        <f t="shared" si="112"/>
        <v>0</v>
      </c>
      <c r="BE177" s="30">
        <f t="shared" si="113"/>
        <v>0</v>
      </c>
      <c r="BF177" s="30">
        <f t="shared" si="114"/>
        <v>0</v>
      </c>
      <c r="BI177" s="7">
        <f t="shared" si="115"/>
        <v>25.976290772027401</v>
      </c>
      <c r="BJ177" s="1">
        <f t="shared" si="116"/>
        <v>25.976290772027401</v>
      </c>
      <c r="BK177" s="28">
        <f t="shared" si="117"/>
        <v>674.76768227291586</v>
      </c>
      <c r="BL177" s="30">
        <f t="shared" si="118"/>
        <v>0.92652460958384186</v>
      </c>
      <c r="BM177" s="30">
        <f t="shared" si="119"/>
        <v>0.92652460958384186</v>
      </c>
      <c r="BP177" s="7">
        <f t="shared" si="120"/>
        <v>0</v>
      </c>
      <c r="BQ177" s="1">
        <f t="shared" si="121"/>
        <v>0</v>
      </c>
      <c r="BR177" s="28">
        <f t="shared" si="122"/>
        <v>0</v>
      </c>
      <c r="BS177" s="30">
        <f t="shared" si="123"/>
        <v>0</v>
      </c>
      <c r="BT177" s="30">
        <f t="shared" si="124"/>
        <v>0</v>
      </c>
      <c r="BW177" s="7">
        <f t="shared" si="125"/>
        <v>0</v>
      </c>
      <c r="BX177" s="1">
        <f t="shared" si="126"/>
        <v>0</v>
      </c>
      <c r="BY177" s="36">
        <f t="shared" si="127"/>
        <v>0</v>
      </c>
      <c r="BZ177" s="30">
        <f t="shared" si="128"/>
        <v>0</v>
      </c>
      <c r="CA177" s="30">
        <f t="shared" si="129"/>
        <v>0</v>
      </c>
    </row>
    <row r="178" spans="18:79" x14ac:dyDescent="0.15">
      <c r="R178" s="23">
        <v>6</v>
      </c>
      <c r="S178" s="23">
        <v>2</v>
      </c>
      <c r="T178" s="27">
        <v>10</v>
      </c>
      <c r="U178" s="8">
        <v>18.594693035032801</v>
      </c>
      <c r="V178" s="8">
        <v>16.5605096251237</v>
      </c>
      <c r="W178" s="8">
        <v>19.549834218421999</v>
      </c>
      <c r="X178" s="8">
        <v>15.4737989968076</v>
      </c>
      <c r="Y178" s="8">
        <v>2.1635520000000001</v>
      </c>
      <c r="AA178" s="1">
        <v>18.594693035032801</v>
      </c>
      <c r="AB178" s="1">
        <v>16.5605096251237</v>
      </c>
      <c r="AC178" s="1">
        <v>19.549834218421999</v>
      </c>
      <c r="AD178" s="1">
        <v>15.4737989968076</v>
      </c>
      <c r="AE178" s="33">
        <v>2.1635520000000001</v>
      </c>
      <c r="AU178" s="7">
        <f t="shared" si="105"/>
        <v>0</v>
      </c>
      <c r="AV178" s="1">
        <f t="shared" si="106"/>
        <v>0</v>
      </c>
      <c r="AW178" s="28">
        <f t="shared" si="107"/>
        <v>0</v>
      </c>
      <c r="AX178" s="30">
        <f t="shared" si="108"/>
        <v>0</v>
      </c>
      <c r="AY178" s="30">
        <f t="shared" si="109"/>
        <v>0</v>
      </c>
      <c r="BB178" s="7">
        <f t="shared" si="110"/>
        <v>0</v>
      </c>
      <c r="BC178" s="1">
        <f t="shared" si="111"/>
        <v>0</v>
      </c>
      <c r="BD178" s="28">
        <f t="shared" si="112"/>
        <v>0</v>
      </c>
      <c r="BE178" s="30">
        <f t="shared" si="113"/>
        <v>0</v>
      </c>
      <c r="BF178" s="30">
        <f t="shared" si="114"/>
        <v>0</v>
      </c>
      <c r="BI178" s="7">
        <f t="shared" si="115"/>
        <v>15.4737989968076</v>
      </c>
      <c r="BJ178" s="1">
        <f t="shared" si="116"/>
        <v>15.4737989968076</v>
      </c>
      <c r="BK178" s="28">
        <f t="shared" si="117"/>
        <v>239.4384553936039</v>
      </c>
      <c r="BL178" s="30">
        <f t="shared" si="118"/>
        <v>0.79150538178101215</v>
      </c>
      <c r="BM178" s="30">
        <f t="shared" si="119"/>
        <v>0.79150538178101215</v>
      </c>
      <c r="BP178" s="7">
        <f t="shared" si="120"/>
        <v>0</v>
      </c>
      <c r="BQ178" s="1">
        <f t="shared" si="121"/>
        <v>0</v>
      </c>
      <c r="BR178" s="28">
        <f t="shared" si="122"/>
        <v>0</v>
      </c>
      <c r="BS178" s="30">
        <f t="shared" si="123"/>
        <v>0</v>
      </c>
      <c r="BT178" s="30">
        <f t="shared" si="124"/>
        <v>0</v>
      </c>
      <c r="BW178" s="7">
        <f t="shared" si="125"/>
        <v>0</v>
      </c>
      <c r="BX178" s="1">
        <f t="shared" si="126"/>
        <v>0</v>
      </c>
      <c r="BY178" s="36">
        <f t="shared" si="127"/>
        <v>0</v>
      </c>
      <c r="BZ178" s="30">
        <f t="shared" si="128"/>
        <v>0</v>
      </c>
      <c r="CA178" s="30">
        <f t="shared" si="129"/>
        <v>0</v>
      </c>
    </row>
    <row r="179" spans="18:79" x14ac:dyDescent="0.15">
      <c r="R179" s="23">
        <v>6</v>
      </c>
      <c r="S179" s="23">
        <v>2</v>
      </c>
      <c r="T179" s="27">
        <v>17</v>
      </c>
      <c r="U179" s="8">
        <v>19.536536858129701</v>
      </c>
      <c r="V179" s="8">
        <v>17.544695859007199</v>
      </c>
      <c r="W179" s="8">
        <v>21.7984974051652</v>
      </c>
      <c r="X179" s="8">
        <v>15.1592210584573</v>
      </c>
      <c r="Y179" s="8">
        <v>2.7045970000000001</v>
      </c>
      <c r="AA179" s="1">
        <v>19.536536858129701</v>
      </c>
      <c r="AB179" s="1">
        <v>17.544695859007199</v>
      </c>
      <c r="AC179" s="1">
        <v>21.7984974051652</v>
      </c>
      <c r="AD179" s="1">
        <v>15.1592210584573</v>
      </c>
      <c r="AE179" s="33">
        <v>2.7045970000000001</v>
      </c>
      <c r="AU179" s="7">
        <f t="shared" si="105"/>
        <v>0</v>
      </c>
      <c r="AV179" s="1">
        <f t="shared" si="106"/>
        <v>0</v>
      </c>
      <c r="AW179" s="28">
        <f t="shared" si="107"/>
        <v>0</v>
      </c>
      <c r="AX179" s="30">
        <f t="shared" si="108"/>
        <v>0</v>
      </c>
      <c r="AY179" s="30">
        <f t="shared" si="109"/>
        <v>0</v>
      </c>
      <c r="BB179" s="7">
        <f t="shared" si="110"/>
        <v>0</v>
      </c>
      <c r="BC179" s="1">
        <f t="shared" si="111"/>
        <v>0</v>
      </c>
      <c r="BD179" s="28">
        <f t="shared" si="112"/>
        <v>0</v>
      </c>
      <c r="BE179" s="30">
        <f t="shared" si="113"/>
        <v>0</v>
      </c>
      <c r="BF179" s="30">
        <f t="shared" si="114"/>
        <v>0</v>
      </c>
      <c r="BI179" s="7">
        <f t="shared" si="115"/>
        <v>15.1592210584573</v>
      </c>
      <c r="BJ179" s="1">
        <f t="shared" si="116"/>
        <v>15.1592210584573</v>
      </c>
      <c r="BK179" s="28">
        <f t="shared" si="117"/>
        <v>229.80198309917526</v>
      </c>
      <c r="BL179" s="30">
        <f t="shared" si="118"/>
        <v>0.69542504589629606</v>
      </c>
      <c r="BM179" s="30">
        <f t="shared" si="119"/>
        <v>0.69542504589629606</v>
      </c>
      <c r="BP179" s="7">
        <f t="shared" si="120"/>
        <v>0</v>
      </c>
      <c r="BQ179" s="1">
        <f t="shared" si="121"/>
        <v>0</v>
      </c>
      <c r="BR179" s="28">
        <f t="shared" si="122"/>
        <v>0</v>
      </c>
      <c r="BS179" s="30">
        <f t="shared" si="123"/>
        <v>0</v>
      </c>
      <c r="BT179" s="30">
        <f t="shared" si="124"/>
        <v>0</v>
      </c>
      <c r="BW179" s="7">
        <f t="shared" si="125"/>
        <v>0</v>
      </c>
      <c r="BX179" s="1">
        <f t="shared" si="126"/>
        <v>0</v>
      </c>
      <c r="BY179" s="36">
        <f t="shared" si="127"/>
        <v>0</v>
      </c>
      <c r="BZ179" s="30">
        <f t="shared" si="128"/>
        <v>0</v>
      </c>
      <c r="CA179" s="30">
        <f t="shared" si="129"/>
        <v>0</v>
      </c>
    </row>
    <row r="180" spans="18:79" x14ac:dyDescent="0.15">
      <c r="R180" s="23">
        <v>6</v>
      </c>
      <c r="S180" s="23">
        <v>2</v>
      </c>
      <c r="T180" s="27">
        <v>24</v>
      </c>
      <c r="U180" s="8">
        <v>22.438037391693801</v>
      </c>
      <c r="V180" s="8">
        <v>21.241418909154</v>
      </c>
      <c r="W180" s="8">
        <v>25.121816960359901</v>
      </c>
      <c r="X180" s="8">
        <v>17.926848159757899</v>
      </c>
      <c r="Y180" s="8">
        <v>3.2456420000000001</v>
      </c>
      <c r="AA180" s="1">
        <v>22.438037391693801</v>
      </c>
      <c r="AB180" s="1">
        <v>21.241418909154</v>
      </c>
      <c r="AC180" s="1">
        <v>25.121816960359901</v>
      </c>
      <c r="AD180" s="1">
        <v>17.926848159757899</v>
      </c>
      <c r="AE180" s="33">
        <v>3.2456420000000001</v>
      </c>
      <c r="AU180" s="7">
        <f t="shared" si="105"/>
        <v>0</v>
      </c>
      <c r="AV180" s="1">
        <f t="shared" si="106"/>
        <v>0</v>
      </c>
      <c r="AW180" s="28">
        <f t="shared" si="107"/>
        <v>0</v>
      </c>
      <c r="AX180" s="30">
        <f t="shared" si="108"/>
        <v>0</v>
      </c>
      <c r="AY180" s="30">
        <f t="shared" si="109"/>
        <v>0</v>
      </c>
      <c r="BB180" s="7">
        <f t="shared" si="110"/>
        <v>0</v>
      </c>
      <c r="BC180" s="1">
        <f t="shared" si="111"/>
        <v>0</v>
      </c>
      <c r="BD180" s="28">
        <f t="shared" si="112"/>
        <v>0</v>
      </c>
      <c r="BE180" s="30">
        <f t="shared" si="113"/>
        <v>0</v>
      </c>
      <c r="BF180" s="30">
        <f t="shared" si="114"/>
        <v>0</v>
      </c>
      <c r="BI180" s="7">
        <f t="shared" si="115"/>
        <v>17.926848159757899</v>
      </c>
      <c r="BJ180" s="1">
        <f t="shared" si="116"/>
        <v>17.926848159757899</v>
      </c>
      <c r="BK180" s="28">
        <f t="shared" si="117"/>
        <v>321.37188494301517</v>
      </c>
      <c r="BL180" s="30">
        <f t="shared" si="118"/>
        <v>0.71359679867284065</v>
      </c>
      <c r="BM180" s="30">
        <f t="shared" si="119"/>
        <v>0.71359679867284065</v>
      </c>
      <c r="BP180" s="7">
        <f t="shared" si="120"/>
        <v>0</v>
      </c>
      <c r="BQ180" s="1">
        <f t="shared" si="121"/>
        <v>0</v>
      </c>
      <c r="BR180" s="28">
        <f t="shared" si="122"/>
        <v>0</v>
      </c>
      <c r="BS180" s="30">
        <f t="shared" si="123"/>
        <v>0</v>
      </c>
      <c r="BT180" s="30">
        <f t="shared" si="124"/>
        <v>0</v>
      </c>
      <c r="BW180" s="7">
        <f t="shared" si="125"/>
        <v>0</v>
      </c>
      <c r="BX180" s="1">
        <f t="shared" si="126"/>
        <v>0</v>
      </c>
      <c r="BY180" s="36">
        <f t="shared" si="127"/>
        <v>0</v>
      </c>
      <c r="BZ180" s="30">
        <f t="shared" si="128"/>
        <v>0</v>
      </c>
      <c r="CA180" s="30">
        <f t="shared" si="129"/>
        <v>0</v>
      </c>
    </row>
    <row r="181" spans="18:79" x14ac:dyDescent="0.15">
      <c r="R181" s="23">
        <v>6</v>
      </c>
      <c r="S181" s="23">
        <v>2</v>
      </c>
      <c r="T181" s="27">
        <v>31</v>
      </c>
      <c r="U181" s="8">
        <v>25.024717204774799</v>
      </c>
      <c r="V181" s="8">
        <v>25.189314917148199</v>
      </c>
      <c r="W181" s="8">
        <v>27.813461591988101</v>
      </c>
      <c r="X181" s="8">
        <v>20.994866717778301</v>
      </c>
      <c r="Y181" s="8">
        <v>3.7866879999999998</v>
      </c>
      <c r="AA181" s="1">
        <v>25.024717204774799</v>
      </c>
      <c r="AB181" s="1">
        <v>25.189314917148199</v>
      </c>
      <c r="AC181" s="1">
        <v>27.813461591988101</v>
      </c>
      <c r="AD181" s="1">
        <v>20.994866717778301</v>
      </c>
      <c r="AE181" s="33">
        <v>3.7866879999999998</v>
      </c>
      <c r="AU181" s="7">
        <f t="shared" si="105"/>
        <v>0</v>
      </c>
      <c r="AV181" s="1">
        <f t="shared" si="106"/>
        <v>0</v>
      </c>
      <c r="AW181" s="28">
        <f t="shared" si="107"/>
        <v>0</v>
      </c>
      <c r="AX181" s="30">
        <f t="shared" si="108"/>
        <v>0</v>
      </c>
      <c r="AY181" s="30">
        <f t="shared" si="109"/>
        <v>0</v>
      </c>
      <c r="BB181" s="7">
        <f t="shared" si="110"/>
        <v>0</v>
      </c>
      <c r="BC181" s="1">
        <f t="shared" si="111"/>
        <v>0</v>
      </c>
      <c r="BD181" s="28">
        <f t="shared" si="112"/>
        <v>0</v>
      </c>
      <c r="BE181" s="30">
        <f t="shared" si="113"/>
        <v>0</v>
      </c>
      <c r="BF181" s="30">
        <f t="shared" si="114"/>
        <v>0</v>
      </c>
      <c r="BI181" s="7">
        <f t="shared" si="115"/>
        <v>20.994866717778301</v>
      </c>
      <c r="BJ181" s="1">
        <f t="shared" si="116"/>
        <v>20.994866717778301</v>
      </c>
      <c r="BK181" s="28">
        <f t="shared" si="117"/>
        <v>440.78442849727503</v>
      </c>
      <c r="BL181" s="30">
        <f t="shared" si="118"/>
        <v>0.75484551422488333</v>
      </c>
      <c r="BM181" s="30">
        <f t="shared" si="119"/>
        <v>0.75484551422488333</v>
      </c>
      <c r="BP181" s="7">
        <f t="shared" si="120"/>
        <v>0</v>
      </c>
      <c r="BQ181" s="1">
        <f t="shared" si="121"/>
        <v>0</v>
      </c>
      <c r="BR181" s="28">
        <f t="shared" si="122"/>
        <v>0</v>
      </c>
      <c r="BS181" s="30">
        <f t="shared" si="123"/>
        <v>0</v>
      </c>
      <c r="BT181" s="30">
        <f t="shared" si="124"/>
        <v>0</v>
      </c>
      <c r="BW181" s="7">
        <f t="shared" si="125"/>
        <v>0</v>
      </c>
      <c r="BX181" s="1">
        <f t="shared" si="126"/>
        <v>0</v>
      </c>
      <c r="BY181" s="36">
        <f t="shared" si="127"/>
        <v>0</v>
      </c>
      <c r="BZ181" s="30">
        <f t="shared" si="128"/>
        <v>0</v>
      </c>
      <c r="CA181" s="30">
        <f t="shared" si="129"/>
        <v>0</v>
      </c>
    </row>
    <row r="182" spans="18:79" x14ac:dyDescent="0.15">
      <c r="R182" s="23">
        <v>6</v>
      </c>
      <c r="S182" s="23">
        <v>2</v>
      </c>
      <c r="T182" s="27">
        <v>38</v>
      </c>
      <c r="U182" s="8">
        <v>26.304693246336701</v>
      </c>
      <c r="V182" s="8">
        <v>27.706781629916701</v>
      </c>
      <c r="W182" s="8">
        <v>28.958926829036599</v>
      </c>
      <c r="X182" s="8">
        <v>22.828873239110699</v>
      </c>
      <c r="Y182" s="8">
        <v>4.3277330000000003</v>
      </c>
      <c r="AA182" s="1">
        <v>26.304693246336701</v>
      </c>
      <c r="AB182" s="1">
        <v>27.706781629916701</v>
      </c>
      <c r="AC182" s="1">
        <v>28.958926829036599</v>
      </c>
      <c r="AD182" s="1">
        <v>22.828873239110699</v>
      </c>
      <c r="AE182" s="33">
        <v>4.3277330000000003</v>
      </c>
      <c r="AU182" s="7">
        <f t="shared" si="105"/>
        <v>0</v>
      </c>
      <c r="AV182" s="1">
        <f t="shared" si="106"/>
        <v>0</v>
      </c>
      <c r="AW182" s="28">
        <f t="shared" si="107"/>
        <v>0</v>
      </c>
      <c r="AX182" s="30">
        <f t="shared" si="108"/>
        <v>0</v>
      </c>
      <c r="AY182" s="30">
        <f t="shared" si="109"/>
        <v>0</v>
      </c>
      <c r="BB182" s="7">
        <f t="shared" si="110"/>
        <v>0</v>
      </c>
      <c r="BC182" s="1">
        <f t="shared" si="111"/>
        <v>0</v>
      </c>
      <c r="BD182" s="28">
        <f t="shared" si="112"/>
        <v>0</v>
      </c>
      <c r="BE182" s="30">
        <f t="shared" si="113"/>
        <v>0</v>
      </c>
      <c r="BF182" s="30">
        <f t="shared" si="114"/>
        <v>0</v>
      </c>
      <c r="BI182" s="7">
        <f t="shared" si="115"/>
        <v>22.828873239110699</v>
      </c>
      <c r="BJ182" s="1">
        <f t="shared" si="116"/>
        <v>22.828873239110699</v>
      </c>
      <c r="BK182" s="28">
        <f t="shared" si="117"/>
        <v>521.15745336738462</v>
      </c>
      <c r="BL182" s="30">
        <f t="shared" si="118"/>
        <v>0.78831903453758501</v>
      </c>
      <c r="BM182" s="30">
        <f t="shared" si="119"/>
        <v>0.78831903453758501</v>
      </c>
      <c r="BP182" s="7">
        <f t="shared" si="120"/>
        <v>0</v>
      </c>
      <c r="BQ182" s="1">
        <f t="shared" si="121"/>
        <v>0</v>
      </c>
      <c r="BR182" s="28">
        <f t="shared" si="122"/>
        <v>0</v>
      </c>
      <c r="BS182" s="30">
        <f t="shared" si="123"/>
        <v>0</v>
      </c>
      <c r="BT182" s="30">
        <f t="shared" si="124"/>
        <v>0</v>
      </c>
      <c r="BW182" s="7">
        <f t="shared" si="125"/>
        <v>0</v>
      </c>
      <c r="BX182" s="1">
        <f t="shared" si="126"/>
        <v>0</v>
      </c>
      <c r="BY182" s="36">
        <f t="shared" si="127"/>
        <v>0</v>
      </c>
      <c r="BZ182" s="30">
        <f t="shared" si="128"/>
        <v>0</v>
      </c>
      <c r="CA182" s="30">
        <f t="shared" si="129"/>
        <v>0</v>
      </c>
    </row>
    <row r="183" spans="18:79" x14ac:dyDescent="0.15">
      <c r="R183" s="23">
        <v>6</v>
      </c>
      <c r="S183" s="23">
        <v>2</v>
      </c>
      <c r="T183" s="27">
        <v>45</v>
      </c>
      <c r="U183" s="8">
        <v>26.588299841118001</v>
      </c>
      <c r="V183" s="8">
        <v>28.209373419316599</v>
      </c>
      <c r="W183" s="8">
        <v>28.592872059374798</v>
      </c>
      <c r="X183" s="8">
        <v>23.372238110223901</v>
      </c>
      <c r="Y183" s="8">
        <v>4.8687779999999998</v>
      </c>
      <c r="AA183" s="1">
        <v>26.588299841118001</v>
      </c>
      <c r="AB183" s="1">
        <v>28.209373419316599</v>
      </c>
      <c r="AC183" s="1">
        <v>28.592872059374798</v>
      </c>
      <c r="AD183" s="1">
        <v>23.372238110223901</v>
      </c>
      <c r="AE183" s="33">
        <v>4.8687779999999998</v>
      </c>
      <c r="AU183" s="7">
        <f t="shared" si="105"/>
        <v>0</v>
      </c>
      <c r="AV183" s="1">
        <f t="shared" si="106"/>
        <v>0</v>
      </c>
      <c r="AW183" s="28">
        <f t="shared" si="107"/>
        <v>0</v>
      </c>
      <c r="AX183" s="30">
        <f t="shared" si="108"/>
        <v>0</v>
      </c>
      <c r="AY183" s="30">
        <f t="shared" si="109"/>
        <v>0</v>
      </c>
      <c r="BB183" s="7">
        <f t="shared" si="110"/>
        <v>0</v>
      </c>
      <c r="BC183" s="1">
        <f t="shared" si="111"/>
        <v>0</v>
      </c>
      <c r="BD183" s="28">
        <f t="shared" si="112"/>
        <v>0</v>
      </c>
      <c r="BE183" s="30">
        <f t="shared" si="113"/>
        <v>0</v>
      </c>
      <c r="BF183" s="30">
        <f t="shared" si="114"/>
        <v>0</v>
      </c>
      <c r="BI183" s="7">
        <f t="shared" si="115"/>
        <v>23.372238110223901</v>
      </c>
      <c r="BJ183" s="1">
        <f t="shared" si="116"/>
        <v>23.372238110223901</v>
      </c>
      <c r="BK183" s="28">
        <f t="shared" si="117"/>
        <v>546.26151428100252</v>
      </c>
      <c r="BL183" s="30">
        <f t="shared" si="118"/>
        <v>0.81741484596895542</v>
      </c>
      <c r="BM183" s="30">
        <f t="shared" si="119"/>
        <v>0.81741484596895542</v>
      </c>
      <c r="BP183" s="7">
        <f t="shared" si="120"/>
        <v>0</v>
      </c>
      <c r="BQ183" s="1">
        <f t="shared" si="121"/>
        <v>0</v>
      </c>
      <c r="BR183" s="28">
        <f t="shared" si="122"/>
        <v>0</v>
      </c>
      <c r="BS183" s="30">
        <f t="shared" si="123"/>
        <v>0</v>
      </c>
      <c r="BT183" s="30">
        <f t="shared" si="124"/>
        <v>0</v>
      </c>
      <c r="BW183" s="7">
        <f t="shared" si="125"/>
        <v>0</v>
      </c>
      <c r="BX183" s="1">
        <f t="shared" si="126"/>
        <v>0</v>
      </c>
      <c r="BY183" s="36">
        <f t="shared" si="127"/>
        <v>0</v>
      </c>
      <c r="BZ183" s="30">
        <f t="shared" si="128"/>
        <v>0</v>
      </c>
      <c r="CA183" s="30">
        <f t="shared" si="129"/>
        <v>0</v>
      </c>
    </row>
    <row r="184" spans="18:79" x14ac:dyDescent="0.15">
      <c r="R184" s="23">
        <v>6</v>
      </c>
      <c r="S184" s="23">
        <v>2</v>
      </c>
      <c r="T184" s="27">
        <v>52</v>
      </c>
      <c r="U184" s="8">
        <v>27.021529583566</v>
      </c>
      <c r="V184" s="8">
        <v>27.272939860380401</v>
      </c>
      <c r="W184" s="8">
        <v>27.639847884769601</v>
      </c>
      <c r="X184" s="8">
        <v>23.761082752095302</v>
      </c>
      <c r="Y184" s="8">
        <v>5.4098230000000003</v>
      </c>
      <c r="AA184" s="1">
        <v>27.021529583566</v>
      </c>
      <c r="AB184" s="1">
        <v>27.272939860380401</v>
      </c>
      <c r="AC184" s="1">
        <v>27.639847884769601</v>
      </c>
      <c r="AD184" s="1">
        <v>23.761082752095302</v>
      </c>
      <c r="AE184" s="33">
        <v>5.4098230000000003</v>
      </c>
      <c r="AU184" s="7">
        <f t="shared" si="105"/>
        <v>0</v>
      </c>
      <c r="AV184" s="1">
        <f t="shared" si="106"/>
        <v>0</v>
      </c>
      <c r="AW184" s="28">
        <f t="shared" si="107"/>
        <v>0</v>
      </c>
      <c r="AX184" s="30">
        <f t="shared" si="108"/>
        <v>0</v>
      </c>
      <c r="AY184" s="30">
        <f t="shared" si="109"/>
        <v>0</v>
      </c>
      <c r="BB184" s="7">
        <f t="shared" si="110"/>
        <v>0</v>
      </c>
      <c r="BC184" s="1">
        <f t="shared" si="111"/>
        <v>0</v>
      </c>
      <c r="BD184" s="28">
        <f t="shared" si="112"/>
        <v>0</v>
      </c>
      <c r="BE184" s="30">
        <f t="shared" si="113"/>
        <v>0</v>
      </c>
      <c r="BF184" s="30">
        <f t="shared" si="114"/>
        <v>0</v>
      </c>
      <c r="BI184" s="7">
        <f t="shared" si="115"/>
        <v>23.761082752095302</v>
      </c>
      <c r="BJ184" s="1">
        <f t="shared" si="116"/>
        <v>23.761082752095302</v>
      </c>
      <c r="BK184" s="28">
        <f t="shared" si="117"/>
        <v>564.58905355192087</v>
      </c>
      <c r="BL184" s="30">
        <f t="shared" si="118"/>
        <v>0.85966763822851511</v>
      </c>
      <c r="BM184" s="30">
        <f t="shared" si="119"/>
        <v>0.85966763822851511</v>
      </c>
      <c r="BP184" s="7">
        <f t="shared" si="120"/>
        <v>0</v>
      </c>
      <c r="BQ184" s="1">
        <f t="shared" si="121"/>
        <v>0</v>
      </c>
      <c r="BR184" s="28">
        <f t="shared" si="122"/>
        <v>0</v>
      </c>
      <c r="BS184" s="30">
        <f t="shared" si="123"/>
        <v>0</v>
      </c>
      <c r="BT184" s="30">
        <f t="shared" si="124"/>
        <v>0</v>
      </c>
      <c r="BW184" s="7">
        <f t="shared" si="125"/>
        <v>0</v>
      </c>
      <c r="BX184" s="1">
        <f t="shared" si="126"/>
        <v>0</v>
      </c>
      <c r="BY184" s="36">
        <f t="shared" si="127"/>
        <v>0</v>
      </c>
      <c r="BZ184" s="30">
        <f t="shared" si="128"/>
        <v>0</v>
      </c>
      <c r="CA184" s="30">
        <f t="shared" si="129"/>
        <v>0</v>
      </c>
    </row>
    <row r="185" spans="18:79" x14ac:dyDescent="0.15">
      <c r="R185" s="23">
        <v>6</v>
      </c>
      <c r="S185" s="23">
        <v>2</v>
      </c>
      <c r="T185" s="27">
        <v>59</v>
      </c>
      <c r="U185" s="8">
        <v>28.8603011819141</v>
      </c>
      <c r="V185" s="8">
        <v>26.436573363358399</v>
      </c>
      <c r="W185" s="8">
        <v>27.658056304480901</v>
      </c>
      <c r="X185" s="8">
        <v>25.671725007946002</v>
      </c>
      <c r="Y185" s="8">
        <v>5.9508679999999998</v>
      </c>
      <c r="AA185" s="1">
        <v>28.8603011819141</v>
      </c>
      <c r="AB185" s="1">
        <v>26.436573363358399</v>
      </c>
      <c r="AC185" s="1">
        <v>27.658056304480901</v>
      </c>
      <c r="AD185" s="1">
        <v>25.671725007946002</v>
      </c>
      <c r="AE185" s="33">
        <v>5.9508679999999998</v>
      </c>
      <c r="AU185" s="7">
        <f t="shared" si="105"/>
        <v>0</v>
      </c>
      <c r="AV185" s="1">
        <f t="shared" si="106"/>
        <v>0</v>
      </c>
      <c r="AW185" s="28">
        <f t="shared" si="107"/>
        <v>0</v>
      </c>
      <c r="AX185" s="30">
        <f t="shared" si="108"/>
        <v>0</v>
      </c>
      <c r="AY185" s="30">
        <f t="shared" si="109"/>
        <v>0</v>
      </c>
      <c r="BB185" s="7">
        <f t="shared" si="110"/>
        <v>0</v>
      </c>
      <c r="BC185" s="1">
        <f t="shared" si="111"/>
        <v>0</v>
      </c>
      <c r="BD185" s="28">
        <f t="shared" si="112"/>
        <v>0</v>
      </c>
      <c r="BE185" s="30">
        <f t="shared" si="113"/>
        <v>0</v>
      </c>
      <c r="BF185" s="30">
        <f t="shared" si="114"/>
        <v>0</v>
      </c>
      <c r="BI185" s="7">
        <f t="shared" si="115"/>
        <v>25.671725007946002</v>
      </c>
      <c r="BJ185" s="1">
        <f t="shared" si="116"/>
        <v>25.671725007946002</v>
      </c>
      <c r="BK185" s="28">
        <f t="shared" si="117"/>
        <v>659.03746488360014</v>
      </c>
      <c r="BL185" s="30">
        <f t="shared" si="118"/>
        <v>0.92818254201713035</v>
      </c>
      <c r="BM185" s="30">
        <f t="shared" si="119"/>
        <v>0.92818254201713035</v>
      </c>
      <c r="BP185" s="7">
        <f t="shared" si="120"/>
        <v>0</v>
      </c>
      <c r="BQ185" s="1">
        <f t="shared" si="121"/>
        <v>0</v>
      </c>
      <c r="BR185" s="28">
        <f t="shared" si="122"/>
        <v>0</v>
      </c>
      <c r="BS185" s="30">
        <f t="shared" si="123"/>
        <v>0</v>
      </c>
      <c r="BT185" s="30">
        <f t="shared" si="124"/>
        <v>0</v>
      </c>
      <c r="BW185" s="7">
        <f t="shared" si="125"/>
        <v>0</v>
      </c>
      <c r="BX185" s="1">
        <f t="shared" si="126"/>
        <v>0</v>
      </c>
      <c r="BY185" s="36">
        <f t="shared" si="127"/>
        <v>0</v>
      </c>
      <c r="BZ185" s="30">
        <f t="shared" si="128"/>
        <v>0</v>
      </c>
      <c r="CA185" s="30">
        <f t="shared" si="129"/>
        <v>0</v>
      </c>
    </row>
    <row r="186" spans="18:79" x14ac:dyDescent="0.15">
      <c r="R186" s="25">
        <v>6</v>
      </c>
      <c r="S186" s="25">
        <v>4</v>
      </c>
      <c r="T186" s="27">
        <v>10</v>
      </c>
      <c r="U186" s="8">
        <v>18.158713806926201</v>
      </c>
      <c r="V186" s="8">
        <v>15.7404792994929</v>
      </c>
      <c r="W186" s="8">
        <v>19.4483943720189</v>
      </c>
      <c r="X186" s="8">
        <v>15.099879335856301</v>
      </c>
      <c r="Y186" s="8">
        <v>2.1635520000000001</v>
      </c>
      <c r="AA186" s="1">
        <v>18.158713806926201</v>
      </c>
      <c r="AB186" s="1">
        <v>15.7404792994929</v>
      </c>
      <c r="AC186" s="1">
        <v>19.4483943720189</v>
      </c>
      <c r="AD186" s="1">
        <v>15.099879335856301</v>
      </c>
      <c r="AE186" s="33">
        <v>2.1635520000000001</v>
      </c>
      <c r="AU186" s="7">
        <f t="shared" si="105"/>
        <v>0</v>
      </c>
      <c r="AV186" s="1">
        <f t="shared" si="106"/>
        <v>0</v>
      </c>
      <c r="AW186" s="28">
        <f t="shared" si="107"/>
        <v>0</v>
      </c>
      <c r="AX186" s="30">
        <f t="shared" si="108"/>
        <v>0</v>
      </c>
      <c r="AY186" s="30">
        <f t="shared" si="109"/>
        <v>0</v>
      </c>
      <c r="BB186" s="7">
        <f t="shared" si="110"/>
        <v>0</v>
      </c>
      <c r="BC186" s="1">
        <f t="shared" si="111"/>
        <v>0</v>
      </c>
      <c r="BD186" s="28">
        <f t="shared" si="112"/>
        <v>0</v>
      </c>
      <c r="BE186" s="30">
        <f t="shared" si="113"/>
        <v>0</v>
      </c>
      <c r="BF186" s="30">
        <f t="shared" si="114"/>
        <v>0</v>
      </c>
      <c r="BI186" s="7">
        <f t="shared" si="115"/>
        <v>15.099879335856301</v>
      </c>
      <c r="BJ186" s="1">
        <f t="shared" si="116"/>
        <v>15.099879335856301</v>
      </c>
      <c r="BK186" s="28">
        <f t="shared" si="117"/>
        <v>228.00635595742011</v>
      </c>
      <c r="BL186" s="30">
        <f t="shared" si="118"/>
        <v>0.77640750424009486</v>
      </c>
      <c r="BM186" s="30">
        <f t="shared" si="119"/>
        <v>0.77640750424009486</v>
      </c>
      <c r="BP186" s="7">
        <f t="shared" si="120"/>
        <v>0</v>
      </c>
      <c r="BQ186" s="1">
        <f t="shared" si="121"/>
        <v>0</v>
      </c>
      <c r="BR186" s="28">
        <f t="shared" si="122"/>
        <v>0</v>
      </c>
      <c r="BS186" s="30">
        <f t="shared" si="123"/>
        <v>0</v>
      </c>
      <c r="BT186" s="30">
        <f t="shared" si="124"/>
        <v>0</v>
      </c>
      <c r="BW186" s="7">
        <f t="shared" si="125"/>
        <v>0</v>
      </c>
      <c r="BX186" s="1">
        <f t="shared" si="126"/>
        <v>0</v>
      </c>
      <c r="BY186" s="36">
        <f t="shared" si="127"/>
        <v>0</v>
      </c>
      <c r="BZ186" s="30">
        <f t="shared" si="128"/>
        <v>0</v>
      </c>
      <c r="CA186" s="30">
        <f t="shared" si="129"/>
        <v>0</v>
      </c>
    </row>
    <row r="187" spans="18:79" x14ac:dyDescent="0.15">
      <c r="R187" s="25">
        <v>6</v>
      </c>
      <c r="S187" s="25">
        <v>4</v>
      </c>
      <c r="T187" s="27">
        <v>17</v>
      </c>
      <c r="U187" s="8">
        <v>18.924045200332301</v>
      </c>
      <c r="V187" s="8">
        <v>16.815175409130301</v>
      </c>
      <c r="W187" s="8">
        <v>21.679377747634199</v>
      </c>
      <c r="X187" s="8">
        <v>14.2018333089605</v>
      </c>
      <c r="Y187" s="8">
        <v>2.7045970000000001</v>
      </c>
      <c r="AA187" s="1">
        <v>18.924045200332301</v>
      </c>
      <c r="AB187" s="1">
        <v>16.815175409130301</v>
      </c>
      <c r="AC187" s="1">
        <v>21.679377747634199</v>
      </c>
      <c r="AD187" s="1">
        <v>14.2018333089605</v>
      </c>
      <c r="AE187" s="33">
        <v>2.7045970000000001</v>
      </c>
      <c r="AU187" s="7">
        <f t="shared" si="105"/>
        <v>0</v>
      </c>
      <c r="AV187" s="1">
        <f t="shared" si="106"/>
        <v>0</v>
      </c>
      <c r="AW187" s="28">
        <f t="shared" si="107"/>
        <v>0</v>
      </c>
      <c r="AX187" s="30">
        <f t="shared" si="108"/>
        <v>0</v>
      </c>
      <c r="AY187" s="30">
        <f t="shared" si="109"/>
        <v>0</v>
      </c>
      <c r="BB187" s="7">
        <f t="shared" si="110"/>
        <v>0</v>
      </c>
      <c r="BC187" s="1">
        <f t="shared" si="111"/>
        <v>0</v>
      </c>
      <c r="BD187" s="28">
        <f t="shared" si="112"/>
        <v>0</v>
      </c>
      <c r="BE187" s="30">
        <f t="shared" si="113"/>
        <v>0</v>
      </c>
      <c r="BF187" s="30">
        <f t="shared" si="114"/>
        <v>0</v>
      </c>
      <c r="BI187" s="7">
        <f t="shared" si="115"/>
        <v>14.2018333089605</v>
      </c>
      <c r="BJ187" s="1">
        <f t="shared" si="116"/>
        <v>14.2018333089605</v>
      </c>
      <c r="BK187" s="28">
        <f t="shared" si="117"/>
        <v>201.69206933549995</v>
      </c>
      <c r="BL187" s="30">
        <f t="shared" si="118"/>
        <v>0.65508491407278979</v>
      </c>
      <c r="BM187" s="30">
        <f t="shared" si="119"/>
        <v>0.65508491407278979</v>
      </c>
      <c r="BP187" s="7">
        <f t="shared" si="120"/>
        <v>0</v>
      </c>
      <c r="BQ187" s="1">
        <f t="shared" si="121"/>
        <v>0</v>
      </c>
      <c r="BR187" s="28">
        <f t="shared" si="122"/>
        <v>0</v>
      </c>
      <c r="BS187" s="30">
        <f t="shared" si="123"/>
        <v>0</v>
      </c>
      <c r="BT187" s="30">
        <f t="shared" si="124"/>
        <v>0</v>
      </c>
      <c r="BW187" s="7">
        <f t="shared" si="125"/>
        <v>0</v>
      </c>
      <c r="BX187" s="1">
        <f t="shared" si="126"/>
        <v>0</v>
      </c>
      <c r="BY187" s="36">
        <f t="shared" si="127"/>
        <v>0</v>
      </c>
      <c r="BZ187" s="30">
        <f t="shared" si="128"/>
        <v>0</v>
      </c>
      <c r="CA187" s="30">
        <f t="shared" si="129"/>
        <v>0</v>
      </c>
    </row>
    <row r="188" spans="18:79" x14ac:dyDescent="0.15">
      <c r="R188" s="25">
        <v>6</v>
      </c>
      <c r="S188" s="25">
        <v>4</v>
      </c>
      <c r="T188" s="27">
        <v>24</v>
      </c>
      <c r="U188" s="8">
        <v>21.730815723418299</v>
      </c>
      <c r="V188" s="8">
        <v>20.613208295915499</v>
      </c>
      <c r="W188" s="8">
        <v>25.001849395957901</v>
      </c>
      <c r="X188" s="8">
        <v>16.6110575415046</v>
      </c>
      <c r="Y188" s="8">
        <v>3.2456420000000001</v>
      </c>
      <c r="AA188" s="1">
        <v>21.730815723418299</v>
      </c>
      <c r="AB188" s="1">
        <v>20.613208295915499</v>
      </c>
      <c r="AC188" s="1">
        <v>25.001849395957901</v>
      </c>
      <c r="AD188" s="1">
        <v>16.6110575415046</v>
      </c>
      <c r="AE188" s="33">
        <v>3.2456420000000001</v>
      </c>
      <c r="AU188" s="7">
        <f t="shared" si="105"/>
        <v>0</v>
      </c>
      <c r="AV188" s="1">
        <f t="shared" si="106"/>
        <v>0</v>
      </c>
      <c r="AW188" s="28">
        <f t="shared" si="107"/>
        <v>0</v>
      </c>
      <c r="AX188" s="30">
        <f t="shared" si="108"/>
        <v>0</v>
      </c>
      <c r="AY188" s="30">
        <f t="shared" si="109"/>
        <v>0</v>
      </c>
      <c r="BB188" s="7">
        <f t="shared" si="110"/>
        <v>0</v>
      </c>
      <c r="BC188" s="1">
        <f t="shared" si="111"/>
        <v>0</v>
      </c>
      <c r="BD188" s="28">
        <f t="shared" si="112"/>
        <v>0</v>
      </c>
      <c r="BE188" s="30">
        <f t="shared" si="113"/>
        <v>0</v>
      </c>
      <c r="BF188" s="30">
        <f t="shared" si="114"/>
        <v>0</v>
      </c>
      <c r="BI188" s="7">
        <f t="shared" si="115"/>
        <v>16.6110575415046</v>
      </c>
      <c r="BJ188" s="1">
        <f t="shared" si="116"/>
        <v>16.6110575415046</v>
      </c>
      <c r="BK188" s="28">
        <f t="shared" si="117"/>
        <v>275.92723264717682</v>
      </c>
      <c r="BL188" s="30">
        <f t="shared" si="118"/>
        <v>0.66439315261974752</v>
      </c>
      <c r="BM188" s="30">
        <f t="shared" si="119"/>
        <v>0.66439315261974752</v>
      </c>
      <c r="BP188" s="7">
        <f t="shared" si="120"/>
        <v>0</v>
      </c>
      <c r="BQ188" s="1">
        <f t="shared" si="121"/>
        <v>0</v>
      </c>
      <c r="BR188" s="28">
        <f t="shared" si="122"/>
        <v>0</v>
      </c>
      <c r="BS188" s="30">
        <f t="shared" si="123"/>
        <v>0</v>
      </c>
      <c r="BT188" s="30">
        <f t="shared" si="124"/>
        <v>0</v>
      </c>
      <c r="BW188" s="7">
        <f t="shared" si="125"/>
        <v>0</v>
      </c>
      <c r="BX188" s="1">
        <f t="shared" si="126"/>
        <v>0</v>
      </c>
      <c r="BY188" s="36">
        <f t="shared" si="127"/>
        <v>0</v>
      </c>
      <c r="BZ188" s="30">
        <f t="shared" si="128"/>
        <v>0</v>
      </c>
      <c r="CA188" s="30">
        <f t="shared" si="129"/>
        <v>0</v>
      </c>
    </row>
    <row r="189" spans="18:79" x14ac:dyDescent="0.15">
      <c r="R189" s="25">
        <v>6</v>
      </c>
      <c r="S189" s="25">
        <v>4</v>
      </c>
      <c r="T189" s="27">
        <v>31</v>
      </c>
      <c r="U189" s="8">
        <v>24.326126525476798</v>
      </c>
      <c r="V189" s="8">
        <v>24.664684888033499</v>
      </c>
      <c r="W189" s="8">
        <v>27.717998705527901</v>
      </c>
      <c r="X189" s="8">
        <v>19.597842118388701</v>
      </c>
      <c r="Y189" s="8">
        <v>3.7866879999999998</v>
      </c>
      <c r="AA189" s="1">
        <v>24.326126525476798</v>
      </c>
      <c r="AB189" s="1">
        <v>24.664684888033499</v>
      </c>
      <c r="AC189" s="1">
        <v>27.717998705527901</v>
      </c>
      <c r="AD189" s="1">
        <v>19.597842118388701</v>
      </c>
      <c r="AE189" s="33">
        <v>3.7866879999999998</v>
      </c>
      <c r="AU189" s="7">
        <f t="shared" si="105"/>
        <v>0</v>
      </c>
      <c r="AV189" s="1">
        <f t="shared" si="106"/>
        <v>0</v>
      </c>
      <c r="AW189" s="28">
        <f t="shared" si="107"/>
        <v>0</v>
      </c>
      <c r="AX189" s="30">
        <f t="shared" si="108"/>
        <v>0</v>
      </c>
      <c r="AY189" s="30">
        <f t="shared" si="109"/>
        <v>0</v>
      </c>
      <c r="BB189" s="7">
        <f t="shared" si="110"/>
        <v>0</v>
      </c>
      <c r="BC189" s="1">
        <f t="shared" si="111"/>
        <v>0</v>
      </c>
      <c r="BD189" s="28">
        <f t="shared" si="112"/>
        <v>0</v>
      </c>
      <c r="BE189" s="30">
        <f t="shared" si="113"/>
        <v>0</v>
      </c>
      <c r="BF189" s="30">
        <f t="shared" si="114"/>
        <v>0</v>
      </c>
      <c r="BI189" s="7">
        <f t="shared" si="115"/>
        <v>19.597842118388701</v>
      </c>
      <c r="BJ189" s="1">
        <f t="shared" si="116"/>
        <v>19.597842118388701</v>
      </c>
      <c r="BK189" s="28">
        <f t="shared" si="117"/>
        <v>384.07541569729017</v>
      </c>
      <c r="BL189" s="30">
        <f t="shared" si="118"/>
        <v>0.70704390770031433</v>
      </c>
      <c r="BM189" s="30">
        <f t="shared" si="119"/>
        <v>0.70704390770031433</v>
      </c>
      <c r="BP189" s="7">
        <f t="shared" si="120"/>
        <v>0</v>
      </c>
      <c r="BQ189" s="1">
        <f t="shared" si="121"/>
        <v>0</v>
      </c>
      <c r="BR189" s="28">
        <f t="shared" si="122"/>
        <v>0</v>
      </c>
      <c r="BS189" s="30">
        <f t="shared" si="123"/>
        <v>0</v>
      </c>
      <c r="BT189" s="30">
        <f t="shared" si="124"/>
        <v>0</v>
      </c>
      <c r="BW189" s="7">
        <f t="shared" si="125"/>
        <v>0</v>
      </c>
      <c r="BX189" s="1">
        <f t="shared" si="126"/>
        <v>0</v>
      </c>
      <c r="BY189" s="36">
        <f t="shared" si="127"/>
        <v>0</v>
      </c>
      <c r="BZ189" s="30">
        <f t="shared" si="128"/>
        <v>0</v>
      </c>
      <c r="CA189" s="30">
        <f t="shared" si="129"/>
        <v>0</v>
      </c>
    </row>
    <row r="190" spans="18:79" x14ac:dyDescent="0.15">
      <c r="R190" s="25">
        <v>6</v>
      </c>
      <c r="S190" s="25">
        <v>4</v>
      </c>
      <c r="T190" s="27">
        <v>38</v>
      </c>
      <c r="U190" s="8">
        <v>25.725785346978199</v>
      </c>
      <c r="V190" s="8">
        <v>27.279469433164099</v>
      </c>
      <c r="W190" s="8">
        <v>28.919281003411101</v>
      </c>
      <c r="X190" s="8">
        <v>21.645969922716699</v>
      </c>
      <c r="Y190" s="8">
        <v>4.3277330000000003</v>
      </c>
      <c r="AA190" s="1">
        <v>25.725785346978199</v>
      </c>
      <c r="AB190" s="1">
        <v>27.279469433164099</v>
      </c>
      <c r="AC190" s="1">
        <v>28.919281003411101</v>
      </c>
      <c r="AD190" s="1">
        <v>21.645969922716699</v>
      </c>
      <c r="AE190" s="33">
        <v>4.3277330000000003</v>
      </c>
      <c r="AU190" s="7">
        <f t="shared" si="105"/>
        <v>0</v>
      </c>
      <c r="AV190" s="1">
        <f t="shared" si="106"/>
        <v>0</v>
      </c>
      <c r="AW190" s="28">
        <f t="shared" si="107"/>
        <v>0</v>
      </c>
      <c r="AX190" s="30">
        <f t="shared" si="108"/>
        <v>0</v>
      </c>
      <c r="AY190" s="30">
        <f t="shared" si="109"/>
        <v>0</v>
      </c>
      <c r="BB190" s="7">
        <f t="shared" si="110"/>
        <v>0</v>
      </c>
      <c r="BC190" s="1">
        <f t="shared" si="111"/>
        <v>0</v>
      </c>
      <c r="BD190" s="28">
        <f t="shared" si="112"/>
        <v>0</v>
      </c>
      <c r="BE190" s="30">
        <f t="shared" si="113"/>
        <v>0</v>
      </c>
      <c r="BF190" s="30">
        <f t="shared" si="114"/>
        <v>0</v>
      </c>
      <c r="BI190" s="7">
        <f t="shared" si="115"/>
        <v>21.645969922716699</v>
      </c>
      <c r="BJ190" s="1">
        <f t="shared" si="116"/>
        <v>21.645969922716699</v>
      </c>
      <c r="BK190" s="28">
        <f t="shared" si="117"/>
        <v>468.54801389515598</v>
      </c>
      <c r="BL190" s="30">
        <f t="shared" si="118"/>
        <v>0.74849613032092688</v>
      </c>
      <c r="BM190" s="30">
        <f t="shared" si="119"/>
        <v>0.74849613032092688</v>
      </c>
      <c r="BP190" s="7">
        <f t="shared" si="120"/>
        <v>0</v>
      </c>
      <c r="BQ190" s="1">
        <f t="shared" si="121"/>
        <v>0</v>
      </c>
      <c r="BR190" s="28">
        <f t="shared" si="122"/>
        <v>0</v>
      </c>
      <c r="BS190" s="30">
        <f t="shared" si="123"/>
        <v>0</v>
      </c>
      <c r="BT190" s="30">
        <f t="shared" si="124"/>
        <v>0</v>
      </c>
      <c r="BW190" s="7">
        <f t="shared" si="125"/>
        <v>0</v>
      </c>
      <c r="BX190" s="1">
        <f t="shared" si="126"/>
        <v>0</v>
      </c>
      <c r="BY190" s="36">
        <f t="shared" si="127"/>
        <v>0</v>
      </c>
      <c r="BZ190" s="30">
        <f t="shared" si="128"/>
        <v>0</v>
      </c>
      <c r="CA190" s="30">
        <f t="shared" si="129"/>
        <v>0</v>
      </c>
    </row>
    <row r="191" spans="18:79" x14ac:dyDescent="0.15">
      <c r="R191" s="25">
        <v>6</v>
      </c>
      <c r="S191" s="25">
        <v>4</v>
      </c>
      <c r="T191" s="27">
        <v>45</v>
      </c>
      <c r="U191" s="8">
        <v>26.2322750695912</v>
      </c>
      <c r="V191" s="8">
        <v>27.865562835973702</v>
      </c>
      <c r="W191" s="8">
        <v>28.642619962880499</v>
      </c>
      <c r="X191" s="8">
        <v>22.6799604134163</v>
      </c>
      <c r="Y191" s="8">
        <v>4.8687779999999998</v>
      </c>
      <c r="AA191" s="1">
        <v>26.2322750695912</v>
      </c>
      <c r="AB191" s="1">
        <v>27.865562835973702</v>
      </c>
      <c r="AC191" s="1">
        <v>28.642619962880499</v>
      </c>
      <c r="AD191" s="1">
        <v>22.6799604134163</v>
      </c>
      <c r="AE191" s="33">
        <v>4.8687779999999998</v>
      </c>
      <c r="AU191" s="7">
        <f t="shared" si="105"/>
        <v>0</v>
      </c>
      <c r="AV191" s="1">
        <f t="shared" si="106"/>
        <v>0</v>
      </c>
      <c r="AW191" s="28">
        <f t="shared" si="107"/>
        <v>0</v>
      </c>
      <c r="AX191" s="30">
        <f t="shared" si="108"/>
        <v>0</v>
      </c>
      <c r="AY191" s="30">
        <f t="shared" si="109"/>
        <v>0</v>
      </c>
      <c r="BB191" s="7">
        <f t="shared" si="110"/>
        <v>0</v>
      </c>
      <c r="BC191" s="1">
        <f t="shared" si="111"/>
        <v>0</v>
      </c>
      <c r="BD191" s="28">
        <f t="shared" si="112"/>
        <v>0</v>
      </c>
      <c r="BE191" s="30">
        <f t="shared" si="113"/>
        <v>0</v>
      </c>
      <c r="BF191" s="30">
        <f t="shared" si="114"/>
        <v>0</v>
      </c>
      <c r="BI191" s="7">
        <f t="shared" si="115"/>
        <v>22.6799604134163</v>
      </c>
      <c r="BJ191" s="1">
        <f t="shared" si="116"/>
        <v>22.6799604134163</v>
      </c>
      <c r="BK191" s="28">
        <f t="shared" si="117"/>
        <v>514.38060435413047</v>
      </c>
      <c r="BL191" s="30">
        <f t="shared" si="118"/>
        <v>0.79182562359199238</v>
      </c>
      <c r="BM191" s="30">
        <f t="shared" si="119"/>
        <v>0.79182562359199238</v>
      </c>
      <c r="BP191" s="7">
        <f t="shared" si="120"/>
        <v>0</v>
      </c>
      <c r="BQ191" s="1">
        <f t="shared" si="121"/>
        <v>0</v>
      </c>
      <c r="BR191" s="28">
        <f t="shared" si="122"/>
        <v>0</v>
      </c>
      <c r="BS191" s="30">
        <f t="shared" si="123"/>
        <v>0</v>
      </c>
      <c r="BT191" s="30">
        <f t="shared" si="124"/>
        <v>0</v>
      </c>
      <c r="BW191" s="7">
        <f t="shared" si="125"/>
        <v>0</v>
      </c>
      <c r="BX191" s="1">
        <f t="shared" si="126"/>
        <v>0</v>
      </c>
      <c r="BY191" s="36">
        <f t="shared" si="127"/>
        <v>0</v>
      </c>
      <c r="BZ191" s="30">
        <f t="shared" si="128"/>
        <v>0</v>
      </c>
      <c r="CA191" s="30">
        <f t="shared" si="129"/>
        <v>0</v>
      </c>
    </row>
    <row r="192" spans="18:79" x14ac:dyDescent="0.15">
      <c r="R192" s="25">
        <v>6</v>
      </c>
      <c r="S192" s="25">
        <v>4</v>
      </c>
      <c r="T192" s="27">
        <v>52</v>
      </c>
      <c r="U192" s="8">
        <v>26.969403807044699</v>
      </c>
      <c r="V192" s="8">
        <v>26.9930969455271</v>
      </c>
      <c r="W192" s="8">
        <v>27.8105424304613</v>
      </c>
      <c r="X192" s="8">
        <v>23.782826414205001</v>
      </c>
      <c r="Y192" s="8">
        <v>5.4098230000000003</v>
      </c>
      <c r="AA192" s="1">
        <v>26.969403807044699</v>
      </c>
      <c r="AB192" s="1">
        <v>26.9930969455271</v>
      </c>
      <c r="AC192" s="1">
        <v>27.8105424304613</v>
      </c>
      <c r="AD192" s="1">
        <v>23.782826414205001</v>
      </c>
      <c r="AE192" s="33">
        <v>5.4098230000000003</v>
      </c>
      <c r="AU192" s="7">
        <f t="shared" si="105"/>
        <v>0</v>
      </c>
      <c r="AV192" s="1">
        <f t="shared" si="106"/>
        <v>0</v>
      </c>
      <c r="AW192" s="28">
        <f t="shared" si="107"/>
        <v>0</v>
      </c>
      <c r="AX192" s="30">
        <f t="shared" si="108"/>
        <v>0</v>
      </c>
      <c r="AY192" s="30">
        <f t="shared" si="109"/>
        <v>0</v>
      </c>
      <c r="BB192" s="7">
        <f t="shared" si="110"/>
        <v>0</v>
      </c>
      <c r="BC192" s="1">
        <f t="shared" si="111"/>
        <v>0</v>
      </c>
      <c r="BD192" s="28">
        <f t="shared" si="112"/>
        <v>0</v>
      </c>
      <c r="BE192" s="30">
        <f t="shared" si="113"/>
        <v>0</v>
      </c>
      <c r="BF192" s="30">
        <f t="shared" si="114"/>
        <v>0</v>
      </c>
      <c r="BI192" s="7">
        <f t="shared" si="115"/>
        <v>23.782826414205001</v>
      </c>
      <c r="BJ192" s="1">
        <f t="shared" si="116"/>
        <v>23.782826414205001</v>
      </c>
      <c r="BK192" s="28">
        <f t="shared" si="117"/>
        <v>565.62283224820715</v>
      </c>
      <c r="BL192" s="30">
        <f t="shared" si="118"/>
        <v>0.8551730507836236</v>
      </c>
      <c r="BM192" s="30">
        <f t="shared" si="119"/>
        <v>0.8551730507836236</v>
      </c>
      <c r="BP192" s="7">
        <f t="shared" si="120"/>
        <v>0</v>
      </c>
      <c r="BQ192" s="1">
        <f t="shared" si="121"/>
        <v>0</v>
      </c>
      <c r="BR192" s="28">
        <f t="shared" si="122"/>
        <v>0</v>
      </c>
      <c r="BS192" s="30">
        <f t="shared" si="123"/>
        <v>0</v>
      </c>
      <c r="BT192" s="30">
        <f t="shared" si="124"/>
        <v>0</v>
      </c>
      <c r="BW192" s="7">
        <f t="shared" si="125"/>
        <v>0</v>
      </c>
      <c r="BX192" s="1">
        <f t="shared" si="126"/>
        <v>0</v>
      </c>
      <c r="BY192" s="36">
        <f t="shared" si="127"/>
        <v>0</v>
      </c>
      <c r="BZ192" s="30">
        <f t="shared" si="128"/>
        <v>0</v>
      </c>
      <c r="CA192" s="30">
        <f t="shared" si="129"/>
        <v>0</v>
      </c>
    </row>
    <row r="193" spans="18:79" x14ac:dyDescent="0.15">
      <c r="R193" s="25">
        <v>6</v>
      </c>
      <c r="S193" s="25">
        <v>4</v>
      </c>
      <c r="T193" s="27">
        <v>59</v>
      </c>
      <c r="U193" s="8">
        <v>29.160324163864001</v>
      </c>
      <c r="V193" s="8">
        <v>26.197883287848398</v>
      </c>
      <c r="W193" s="8">
        <v>27.975001164139101</v>
      </c>
      <c r="X193" s="8">
        <v>26.5516270770846</v>
      </c>
      <c r="Y193" s="8">
        <v>5.9508679999999998</v>
      </c>
      <c r="AA193" s="1">
        <v>29.160324163864001</v>
      </c>
      <c r="AB193" s="1">
        <v>26.197883287848398</v>
      </c>
      <c r="AC193" s="1">
        <v>27.975001164139101</v>
      </c>
      <c r="AD193" s="1">
        <v>26.5516270770846</v>
      </c>
      <c r="AE193" s="33">
        <v>5.9508679999999998</v>
      </c>
      <c r="AU193" s="7">
        <f t="shared" si="105"/>
        <v>0</v>
      </c>
      <c r="AV193" s="1">
        <f t="shared" si="106"/>
        <v>0</v>
      </c>
      <c r="AW193" s="28">
        <f t="shared" si="107"/>
        <v>0</v>
      </c>
      <c r="AX193" s="30">
        <f t="shared" si="108"/>
        <v>0</v>
      </c>
      <c r="AY193" s="30">
        <f t="shared" si="109"/>
        <v>0</v>
      </c>
      <c r="BB193" s="7">
        <f t="shared" si="110"/>
        <v>0</v>
      </c>
      <c r="BC193" s="1">
        <f t="shared" si="111"/>
        <v>0</v>
      </c>
      <c r="BD193" s="28">
        <f t="shared" si="112"/>
        <v>0</v>
      </c>
      <c r="BE193" s="30">
        <f t="shared" si="113"/>
        <v>0</v>
      </c>
      <c r="BF193" s="30">
        <f t="shared" si="114"/>
        <v>0</v>
      </c>
      <c r="BI193" s="7">
        <f t="shared" si="115"/>
        <v>26.5516270770846</v>
      </c>
      <c r="BJ193" s="1">
        <f t="shared" si="116"/>
        <v>26.5516270770846</v>
      </c>
      <c r="BK193" s="28">
        <f t="shared" si="117"/>
        <v>704.98890044057214</v>
      </c>
      <c r="BL193" s="30">
        <f t="shared" si="118"/>
        <v>0.94911978452822687</v>
      </c>
      <c r="BM193" s="30">
        <f t="shared" si="119"/>
        <v>0.94911978452822687</v>
      </c>
      <c r="BP193" s="7">
        <f t="shared" si="120"/>
        <v>0</v>
      </c>
      <c r="BQ193" s="1">
        <f t="shared" si="121"/>
        <v>0</v>
      </c>
      <c r="BR193" s="28">
        <f t="shared" si="122"/>
        <v>0</v>
      </c>
      <c r="BS193" s="30">
        <f t="shared" si="123"/>
        <v>0</v>
      </c>
      <c r="BT193" s="30">
        <f t="shared" si="124"/>
        <v>0</v>
      </c>
      <c r="BW193" s="7">
        <f t="shared" si="125"/>
        <v>0</v>
      </c>
      <c r="BX193" s="1">
        <f t="shared" si="126"/>
        <v>0</v>
      </c>
      <c r="BY193" s="36">
        <f t="shared" si="127"/>
        <v>0</v>
      </c>
      <c r="BZ193" s="30">
        <f t="shared" si="128"/>
        <v>0</v>
      </c>
      <c r="CA193" s="30">
        <f t="shared" si="129"/>
        <v>0</v>
      </c>
    </row>
    <row r="195" spans="18:79" x14ac:dyDescent="0.15">
      <c r="AU195" s="32" t="s">
        <v>18</v>
      </c>
      <c r="AV195" s="29" t="s">
        <v>11</v>
      </c>
      <c r="AW195" s="3">
        <f>SUM(AV2:AV145)/COUNT(AV2:AV145)</f>
        <v>0.12081413367997668</v>
      </c>
      <c r="AX195" s="31">
        <f>AVERAGE(AV2:AV145)</f>
        <v>0.12081413367997668</v>
      </c>
      <c r="BB195" s="32" t="s">
        <v>18</v>
      </c>
      <c r="BC195" s="29" t="s">
        <v>11</v>
      </c>
      <c r="BD195" s="3">
        <f>SUM(BC2:BC145)/COUNT(BC2:BC145)</f>
        <v>7.3781664964812144E-2</v>
      </c>
      <c r="BE195" s="31">
        <f>AVERAGE(BC2:BC145)</f>
        <v>7.3781664964812144E-2</v>
      </c>
      <c r="BI195" s="32" t="s">
        <v>18</v>
      </c>
      <c r="BJ195" s="29" t="s">
        <v>11</v>
      </c>
      <c r="BK195" s="3">
        <f>SUM(BJ2:BJ145)/COUNT(BJ2:BJ145)</f>
        <v>21.54959313534652</v>
      </c>
      <c r="BL195" s="31">
        <f>AVERAGE(BJ2:BJ145)</f>
        <v>21.54959313534652</v>
      </c>
      <c r="BP195" s="32" t="s">
        <v>18</v>
      </c>
      <c r="BQ195" s="29" t="s">
        <v>11</v>
      </c>
      <c r="BR195" s="3">
        <f>SUM(BQ2:BQ145)/COUNT(BQ2:BQ145)</f>
        <v>0.18403369624388158</v>
      </c>
      <c r="BS195" s="31">
        <f>AVERAGE(BQ2:BQ145)</f>
        <v>0.18403369624388158</v>
      </c>
      <c r="BW195" s="32" t="s">
        <v>18</v>
      </c>
      <c r="BX195" s="29" t="s">
        <v>11</v>
      </c>
      <c r="BY195" s="3">
        <f>SUM(BX2:BX145)/COUNT(BX2:BX145)</f>
        <v>0.34515987500000012</v>
      </c>
      <c r="BZ195" s="31">
        <f>AVERAGE(BX2:BX145)</f>
        <v>0.34515987500000012</v>
      </c>
    </row>
    <row r="196" spans="18:79" x14ac:dyDescent="0.15">
      <c r="AU196" s="32" t="s">
        <v>24</v>
      </c>
      <c r="AV196" s="29" t="s">
        <v>12</v>
      </c>
      <c r="AW196" s="3">
        <f>SUM(AW2:AW145)/COUNT(AW2:AW145)</f>
        <v>0.11126850523127366</v>
      </c>
      <c r="AX196" s="31">
        <f>AVERAGE(AW2:AW145)</f>
        <v>0.11126850523127366</v>
      </c>
      <c r="BB196" s="32" t="s">
        <v>24</v>
      </c>
      <c r="BC196" s="29" t="s">
        <v>12</v>
      </c>
      <c r="BD196" s="3">
        <f>SUM(BD2:BD145)/COUNT(BD2:BD145)</f>
        <v>5.2006850910238746E-2</v>
      </c>
      <c r="BE196" s="31">
        <f>AVERAGE(BD2:BD145)</f>
        <v>5.2006850910238746E-2</v>
      </c>
      <c r="BI196" s="32" t="s">
        <v>24</v>
      </c>
      <c r="BJ196" s="29" t="s">
        <v>12</v>
      </c>
      <c r="BK196" s="3">
        <f>SUM(BK2:BK145)/COUNT(BK2:BK145)</f>
        <v>528.29175708071239</v>
      </c>
      <c r="BL196" s="31">
        <f>AVERAGE(BK2:BK145)</f>
        <v>528.29175708071239</v>
      </c>
      <c r="BP196" s="32" t="s">
        <v>24</v>
      </c>
      <c r="BQ196" s="29" t="s">
        <v>12</v>
      </c>
      <c r="BR196" s="3">
        <f>SUM(BR2:BR145)/COUNT(BR2:BR145)</f>
        <v>0.33563031839825636</v>
      </c>
      <c r="BS196" s="31">
        <f>AVERAGE(BR2:BR145)</f>
        <v>0.33563031839825636</v>
      </c>
      <c r="BW196" s="32" t="s">
        <v>24</v>
      </c>
      <c r="BX196" s="29" t="s">
        <v>12</v>
      </c>
      <c r="BY196" s="3">
        <f>SUM(BY2:BY145)/COUNT(BY2:BY145)</f>
        <v>0.23513313420569451</v>
      </c>
      <c r="BZ196" s="31">
        <f>AVERAGE(BY2:BY145)</f>
        <v>0.23513313420569451</v>
      </c>
    </row>
    <row r="197" spans="18:79" x14ac:dyDescent="0.15">
      <c r="AU197" s="32" t="s">
        <v>25</v>
      </c>
      <c r="AV197" s="29" t="s">
        <v>13</v>
      </c>
      <c r="AW197" s="3">
        <f>SQRT(AW196)</f>
        <v>0.33356934096417445</v>
      </c>
      <c r="BB197" s="32" t="s">
        <v>25</v>
      </c>
      <c r="BC197" s="29" t="s">
        <v>13</v>
      </c>
      <c r="BD197" s="3">
        <f>SQRT(BD196)</f>
        <v>0.22805010613950336</v>
      </c>
      <c r="BI197" s="32" t="s">
        <v>25</v>
      </c>
      <c r="BJ197" s="29" t="s">
        <v>13</v>
      </c>
      <c r="BK197" s="3">
        <f>SQRT(BK196)</f>
        <v>22.98459825797946</v>
      </c>
      <c r="BP197" s="32" t="s">
        <v>25</v>
      </c>
      <c r="BQ197" s="29" t="s">
        <v>13</v>
      </c>
      <c r="BR197" s="3">
        <f>SQRT(BR196)</f>
        <v>0.579336101411138</v>
      </c>
      <c r="BW197" s="32" t="s">
        <v>25</v>
      </c>
      <c r="BX197" s="29" t="s">
        <v>13</v>
      </c>
      <c r="BY197" s="3">
        <f>SQRT(BY196)</f>
        <v>0.48490528374693392</v>
      </c>
    </row>
    <row r="198" spans="18:79" x14ac:dyDescent="0.15">
      <c r="AU198" s="32" t="s">
        <v>26</v>
      </c>
      <c r="AV198" s="29" t="s">
        <v>14</v>
      </c>
      <c r="AW198" s="30">
        <f>AVERAGE(AX2:AX145)</f>
        <v>4.577183894438135E-3</v>
      </c>
      <c r="BB198" s="32" t="s">
        <v>26</v>
      </c>
      <c r="BC198" s="29" t="s">
        <v>14</v>
      </c>
      <c r="BD198" s="30">
        <f>AVERAGE(BE2:BE145)</f>
        <v>3.8487386433146828E-3</v>
      </c>
      <c r="BI198" s="32" t="s">
        <v>26</v>
      </c>
      <c r="BJ198" s="29" t="s">
        <v>14</v>
      </c>
      <c r="BK198" s="30">
        <f>AVERAGE(BL2:BL145)</f>
        <v>0.90572630984707436</v>
      </c>
      <c r="BP198" s="32" t="s">
        <v>26</v>
      </c>
      <c r="BQ198" s="29" t="s">
        <v>14</v>
      </c>
      <c r="BR198" s="30">
        <f>AVERAGE(BS2:BS145)</f>
        <v>8.1640457774316312E-3</v>
      </c>
      <c r="BW198" s="32" t="s">
        <v>26</v>
      </c>
      <c r="BX198" s="29" t="s">
        <v>14</v>
      </c>
      <c r="BY198" s="30">
        <f>AVERAGE(BZ2:BZ145)</f>
        <v>9.5460331189509917E-2</v>
      </c>
    </row>
    <row r="199" spans="18:79" x14ac:dyDescent="0.15">
      <c r="AU199" s="32" t="s">
        <v>29</v>
      </c>
      <c r="AV199" s="29" t="s">
        <v>16</v>
      </c>
      <c r="AW199" s="30">
        <f>AVERAGE(AY2:AY145)</f>
        <v>-1.9275136156179392E-4</v>
      </c>
      <c r="BB199" s="32" t="s">
        <v>29</v>
      </c>
      <c r="BC199" s="29" t="s">
        <v>16</v>
      </c>
      <c r="BD199" s="30">
        <f>AVERAGE(BF2:BF145)</f>
        <v>5.4682579208569946E-4</v>
      </c>
      <c r="BI199" s="32" t="s">
        <v>29</v>
      </c>
      <c r="BJ199" s="29" t="s">
        <v>16</v>
      </c>
      <c r="BK199" s="30">
        <f>AVERAGE(BM2:BM145)</f>
        <v>0.90570254071827405</v>
      </c>
      <c r="BP199" s="32" t="s">
        <v>29</v>
      </c>
      <c r="BQ199" s="29" t="s">
        <v>16</v>
      </c>
      <c r="BR199" s="30">
        <f>AVERAGE(BT2:BT145)</f>
        <v>-1.1795617089406295E-3</v>
      </c>
      <c r="BW199" s="32" t="s">
        <v>29</v>
      </c>
      <c r="BX199" s="29" t="s">
        <v>16</v>
      </c>
      <c r="BY199" s="30">
        <f>AVERAGE(CA2:CA145)</f>
        <v>2.6784092983328325E-3</v>
      </c>
    </row>
    <row r="200" spans="18:79" x14ac:dyDescent="0.15">
      <c r="AU200" s="32" t="s">
        <v>22</v>
      </c>
      <c r="AV200" s="29" t="s">
        <v>23</v>
      </c>
      <c r="AW200" s="7">
        <f>SUM(AW2:AW145)</f>
        <v>16.022664753303406</v>
      </c>
      <c r="BB200" s="32" t="s">
        <v>22</v>
      </c>
      <c r="BC200" s="29" t="s">
        <v>23</v>
      </c>
      <c r="BD200" s="7">
        <f>SUM(BD2:BD145)</f>
        <v>7.4889865310743797</v>
      </c>
      <c r="BI200" s="32" t="s">
        <v>22</v>
      </c>
      <c r="BJ200" s="29" t="s">
        <v>23</v>
      </c>
      <c r="BK200" s="7">
        <f>SUM(BK2:BK145)</f>
        <v>76074.01301962258</v>
      </c>
      <c r="BP200" s="32" t="s">
        <v>22</v>
      </c>
      <c r="BQ200" s="29" t="s">
        <v>23</v>
      </c>
      <c r="BR200" s="7">
        <f>SUM(BR2:BR145)</f>
        <v>48.330765849348914</v>
      </c>
      <c r="BW200" s="32" t="s">
        <v>22</v>
      </c>
      <c r="BX200" s="29" t="s">
        <v>23</v>
      </c>
      <c r="BY200" s="7">
        <f>SUM(BY2:BY145)</f>
        <v>33.859171325620011</v>
      </c>
    </row>
    <row r="201" spans="18:79" x14ac:dyDescent="0.15">
      <c r="AU201" s="32" t="s">
        <v>30</v>
      </c>
      <c r="AV201" s="29" t="s">
        <v>19</v>
      </c>
      <c r="AW201" s="3">
        <f>AVERAGE(AA2:AA145)</f>
        <v>23.915755296505665</v>
      </c>
      <c r="BB201" s="32" t="s">
        <v>30</v>
      </c>
      <c r="BC201" s="29" t="s">
        <v>19</v>
      </c>
      <c r="BD201" s="3">
        <f>AVERAGE(AB2:AB145)</f>
        <v>22.955335820780657</v>
      </c>
      <c r="BI201" s="32" t="s">
        <v>30</v>
      </c>
      <c r="BJ201" s="29" t="s">
        <v>19</v>
      </c>
      <c r="BK201" s="3">
        <f>AVERAGE(AC2:AC145)</f>
        <v>23.966688003310495</v>
      </c>
      <c r="BP201" s="32" t="s">
        <v>30</v>
      </c>
      <c r="BQ201" s="29" t="s">
        <v>19</v>
      </c>
      <c r="BR201" s="3">
        <f>AVERAGE(AD2:AD145)</f>
        <v>21.705710147137381</v>
      </c>
      <c r="BW201" s="32" t="s">
        <v>30</v>
      </c>
      <c r="BX201" s="29" t="s">
        <v>19</v>
      </c>
      <c r="BY201" s="3">
        <f>AVERAGE(AE2:AE145)</f>
        <v>3.4709724444444428</v>
      </c>
    </row>
    <row r="202" spans="18:79" x14ac:dyDescent="0.15">
      <c r="AU202" s="32" t="s">
        <v>31</v>
      </c>
      <c r="AV202" s="29" t="s">
        <v>20</v>
      </c>
      <c r="AW202" s="3">
        <f>STDEV(AA2:AA145)</f>
        <v>5.8225089758215933</v>
      </c>
      <c r="BB202" s="32" t="s">
        <v>31</v>
      </c>
      <c r="BC202" s="29" t="s">
        <v>20</v>
      </c>
      <c r="BD202" s="3">
        <f>STDEV(AB2:AB145)</f>
        <v>6.3756588286443696</v>
      </c>
      <c r="BI202" s="32" t="s">
        <v>31</v>
      </c>
      <c r="BJ202" s="29" t="s">
        <v>20</v>
      </c>
      <c r="BK202" s="3">
        <f>STDEV(AC2:AC145)</f>
        <v>4.7829903875596047</v>
      </c>
      <c r="BP202" s="32" t="s">
        <v>31</v>
      </c>
      <c r="BQ202" s="29" t="s">
        <v>20</v>
      </c>
      <c r="BR202" s="3">
        <f>STDEV(AD2:AD145)</f>
        <v>7.8168549707042079</v>
      </c>
      <c r="BW202" s="32" t="s">
        <v>31</v>
      </c>
      <c r="BX202" s="29" t="s">
        <v>20</v>
      </c>
      <c r="BY202" s="3">
        <f>STDEV(AE2:AE145)</f>
        <v>1.2593638623751759</v>
      </c>
    </row>
    <row r="203" spans="18:79" x14ac:dyDescent="0.15">
      <c r="AU203" s="32" t="s">
        <v>32</v>
      </c>
      <c r="AV203" s="29" t="s">
        <v>21</v>
      </c>
      <c r="AW203" s="7">
        <f>(AW202/AW201)*100</f>
        <v>24.345912991810554</v>
      </c>
      <c r="BB203" s="32" t="s">
        <v>32</v>
      </c>
      <c r="BC203" s="29" t="s">
        <v>21</v>
      </c>
      <c r="BD203" s="7">
        <f>(BD202/BD201)*100</f>
        <v>27.774191057020868</v>
      </c>
      <c r="BI203" s="32" t="s">
        <v>32</v>
      </c>
      <c r="BJ203" s="29" t="s">
        <v>21</v>
      </c>
      <c r="BK203" s="7">
        <f>(BK202/BK201)*100</f>
        <v>19.956826687521176</v>
      </c>
      <c r="BP203" s="32" t="s">
        <v>32</v>
      </c>
      <c r="BQ203" s="29" t="s">
        <v>21</v>
      </c>
      <c r="BR203" s="7">
        <f>(BR202/BR201)*100</f>
        <v>36.012896688087025</v>
      </c>
      <c r="BW203" s="32" t="s">
        <v>32</v>
      </c>
      <c r="BX203" s="29" t="s">
        <v>21</v>
      </c>
      <c r="BY203" s="7">
        <f>(BY202/BY201)*100</f>
        <v>36.282738700241893</v>
      </c>
    </row>
    <row r="204" spans="18:79" x14ac:dyDescent="0.15">
      <c r="AU204" s="32" t="s">
        <v>28</v>
      </c>
      <c r="AV204" s="29" t="s">
        <v>27</v>
      </c>
      <c r="AW204" s="3">
        <f>AW202/AW197</f>
        <v>17.455168268737665</v>
      </c>
      <c r="BB204" s="32" t="s">
        <v>28</v>
      </c>
      <c r="BC204" s="29" t="s">
        <v>27</v>
      </c>
      <c r="BD204" s="3">
        <f>BD202/BD197</f>
        <v>27.957271919637854</v>
      </c>
      <c r="BI204" s="32" t="s">
        <v>28</v>
      </c>
      <c r="BJ204" s="29" t="s">
        <v>27</v>
      </c>
      <c r="BK204" s="3">
        <f>BK202/BK197</f>
        <v>0.20809545304535029</v>
      </c>
      <c r="BP204" s="32" t="s">
        <v>28</v>
      </c>
      <c r="BQ204" s="29" t="s">
        <v>27</v>
      </c>
      <c r="BR204" s="3">
        <f>BR202/BR197</f>
        <v>13.492780704782652</v>
      </c>
      <c r="BW204" s="32" t="s">
        <v>28</v>
      </c>
      <c r="BX204" s="29" t="s">
        <v>27</v>
      </c>
      <c r="BY204" s="3">
        <f>BY202/BY197</f>
        <v>2.597133717834311</v>
      </c>
    </row>
    <row r="209" spans="47:78" x14ac:dyDescent="0.15">
      <c r="AU209" s="43" t="s">
        <v>18</v>
      </c>
      <c r="AV209" s="44" t="s">
        <v>11</v>
      </c>
      <c r="AW209" s="42">
        <f>SUM(AV2:AV193)/COUNT(AV2:AV193)</f>
        <v>9.0610600259982507E-2</v>
      </c>
      <c r="AX209" s="4">
        <f>AVERAGE(AV2:AV193)</f>
        <v>9.0610600259982507E-2</v>
      </c>
      <c r="AY209" s="4"/>
      <c r="AZ209" s="4"/>
      <c r="BA209" s="44"/>
      <c r="BB209" s="43" t="s">
        <v>18</v>
      </c>
      <c r="BC209" s="44" t="s">
        <v>11</v>
      </c>
      <c r="BD209" s="42">
        <f>SUM(BC2:BC193)/COUNT(BC2:BC193)</f>
        <v>5.5336248723609101E-2</v>
      </c>
      <c r="BE209" s="4">
        <f>AVERAGE(BC2:BC193)</f>
        <v>5.5336248723609101E-2</v>
      </c>
      <c r="BF209" s="4"/>
      <c r="BG209" s="4"/>
      <c r="BH209" s="44"/>
      <c r="BI209" s="43" t="s">
        <v>18</v>
      </c>
      <c r="BJ209" s="44" t="s">
        <v>11</v>
      </c>
      <c r="BK209" s="42">
        <f>SUM(BJ2:BJ193)/COUNT(BJ2:BJ193)</f>
        <v>21.615041891877237</v>
      </c>
      <c r="BL209" s="4">
        <f>AVERAGE(BJ2:BJ193)</f>
        <v>21.615041891877237</v>
      </c>
      <c r="BM209" s="4"/>
      <c r="BN209" s="4"/>
      <c r="BO209" s="44"/>
      <c r="BP209" s="43" t="s">
        <v>18</v>
      </c>
      <c r="BQ209" s="44" t="s">
        <v>11</v>
      </c>
      <c r="BR209" s="42">
        <f>SUM(BQ2:BQ193)/COUNT(BQ2:BQ193)</f>
        <v>0.13802527218291119</v>
      </c>
      <c r="BS209" s="4">
        <f>AVERAGE(BQ2:BQ193)</f>
        <v>0.13802527218291119</v>
      </c>
      <c r="BT209" s="4"/>
      <c r="BU209" s="4"/>
      <c r="BV209" s="44"/>
      <c r="BW209" s="43" t="s">
        <v>18</v>
      </c>
      <c r="BX209" s="44" t="s">
        <v>11</v>
      </c>
      <c r="BY209" s="42">
        <f>SUM(BX2:BX193)/COUNT(BX2:BX193)</f>
        <v>0.25886990625000011</v>
      </c>
      <c r="BZ209" s="4">
        <f>AVERAGE(BX2:BX193)</f>
        <v>0.25886990625000011</v>
      </c>
    </row>
    <row r="210" spans="47:78" x14ac:dyDescent="0.15">
      <c r="AU210" s="43" t="s">
        <v>24</v>
      </c>
      <c r="AV210" s="44" t="s">
        <v>12</v>
      </c>
      <c r="AW210" s="4">
        <f>SUM(AW2:AW193)/COUNT(AW2:AW193)</f>
        <v>8.3451378923455236E-2</v>
      </c>
      <c r="AX210" s="41">
        <f>AVERAGE(AW2:AW193)</f>
        <v>8.3451378923455236E-2</v>
      </c>
      <c r="AY210" s="4"/>
      <c r="AZ210" s="4"/>
      <c r="BA210" s="44"/>
      <c r="BB210" s="43" t="s">
        <v>24</v>
      </c>
      <c r="BC210" s="44" t="s">
        <v>12</v>
      </c>
      <c r="BD210" s="4">
        <f>SUM(BD2:BD193)/COUNT(BD2:BD193)</f>
        <v>3.9005138182679061E-2</v>
      </c>
      <c r="BE210" s="40">
        <f>AVERAGE(BD2:BD193)</f>
        <v>3.9005138182679061E-2</v>
      </c>
      <c r="BF210" s="4"/>
      <c r="BG210" s="4"/>
      <c r="BH210" s="44"/>
      <c r="BI210" s="43" t="s">
        <v>24</v>
      </c>
      <c r="BJ210" s="44" t="s">
        <v>12</v>
      </c>
      <c r="BK210" s="4">
        <f>SUM(BK2:BK193)/COUNT(BK2:BK193)</f>
        <v>518.40607246086881</v>
      </c>
      <c r="BL210" s="39">
        <f>AVERAGE(BK2:BK193)</f>
        <v>518.40607246086881</v>
      </c>
      <c r="BM210" s="4"/>
      <c r="BN210" s="4"/>
      <c r="BO210" s="44"/>
      <c r="BP210" s="43" t="s">
        <v>24</v>
      </c>
      <c r="BQ210" s="44" t="s">
        <v>12</v>
      </c>
      <c r="BR210" s="4">
        <f>SUM(BR2:BR193)/COUNT(BR2:BR193)</f>
        <v>0.25172273879869228</v>
      </c>
      <c r="BS210" s="40">
        <f>AVERAGE(BR2:BR193)</f>
        <v>0.25172273879869228</v>
      </c>
      <c r="BT210" s="4"/>
      <c r="BU210" s="4"/>
      <c r="BV210" s="44"/>
      <c r="BW210" s="43" t="s">
        <v>24</v>
      </c>
      <c r="BX210" s="44" t="s">
        <v>12</v>
      </c>
      <c r="BY210" s="4">
        <f>SUM(BY2:BY193)/COUNT(BY2:BY193)</f>
        <v>0.17634985065427089</v>
      </c>
      <c r="BZ210" s="40">
        <f>AVERAGE(BY2:BY193)</f>
        <v>0.17634985065427089</v>
      </c>
    </row>
    <row r="211" spans="47:78" x14ac:dyDescent="0.15">
      <c r="AU211" s="43" t="s">
        <v>25</v>
      </c>
      <c r="AV211" s="44" t="s">
        <v>13</v>
      </c>
      <c r="AW211" s="4">
        <f>SQRT(AW210)</f>
        <v>0.28887952319860821</v>
      </c>
      <c r="AX211" s="4"/>
      <c r="AY211" s="4"/>
      <c r="AZ211" s="4"/>
      <c r="BA211" s="44"/>
      <c r="BB211" s="43" t="s">
        <v>25</v>
      </c>
      <c r="BC211" s="44" t="s">
        <v>13</v>
      </c>
      <c r="BD211" s="4">
        <f>SQRT(BD210)</f>
        <v>0.19749718525254747</v>
      </c>
      <c r="BE211" s="4"/>
      <c r="BF211" s="4"/>
      <c r="BG211" s="4"/>
      <c r="BH211" s="44"/>
      <c r="BI211" s="43" t="s">
        <v>25</v>
      </c>
      <c r="BJ211" s="44" t="s">
        <v>13</v>
      </c>
      <c r="BK211" s="4">
        <f>SQRT(BK210)</f>
        <v>22.768532505650619</v>
      </c>
      <c r="BL211" s="4"/>
      <c r="BM211" s="4"/>
      <c r="BN211" s="4"/>
      <c r="BO211" s="44"/>
      <c r="BP211" s="43" t="s">
        <v>25</v>
      </c>
      <c r="BQ211" s="44" t="s">
        <v>13</v>
      </c>
      <c r="BR211" s="4">
        <f>SQRT(BR210)</f>
        <v>0.5017197811514833</v>
      </c>
      <c r="BS211" s="4"/>
      <c r="BT211" s="4"/>
      <c r="BU211" s="4"/>
      <c r="BV211" s="44"/>
      <c r="BW211" s="43" t="s">
        <v>25</v>
      </c>
      <c r="BX211" s="44" t="s">
        <v>13</v>
      </c>
      <c r="BY211" s="4">
        <f>SQRT(BY210)</f>
        <v>0.41994029415414624</v>
      </c>
      <c r="BZ211" s="4"/>
    </row>
    <row r="212" spans="47:78" x14ac:dyDescent="0.15">
      <c r="AU212" s="43" t="s">
        <v>26</v>
      </c>
      <c r="AV212" s="44" t="s">
        <v>14</v>
      </c>
      <c r="AW212" s="46">
        <f>AVERAGE(AX2:AX193)</f>
        <v>3.4328879208286012E-3</v>
      </c>
      <c r="AX212" s="4"/>
      <c r="AY212" s="4"/>
      <c r="AZ212" s="4"/>
      <c r="BA212" s="44"/>
      <c r="BB212" s="43" t="s">
        <v>26</v>
      </c>
      <c r="BC212" s="44" t="s">
        <v>14</v>
      </c>
      <c r="BD212" s="46">
        <f>AVERAGE(BE2:BE193)</f>
        <v>2.8865539824860123E-3</v>
      </c>
      <c r="BE212" s="4"/>
      <c r="BF212" s="4"/>
      <c r="BG212" s="4"/>
      <c r="BH212" s="44"/>
      <c r="BI212" s="43" t="s">
        <v>26</v>
      </c>
      <c r="BJ212" s="44" t="s">
        <v>14</v>
      </c>
      <c r="BK212" s="46">
        <f>AVERAGE(BL2:BL193)</f>
        <v>0.88941100998645706</v>
      </c>
      <c r="BL212" s="4"/>
      <c r="BM212" s="4"/>
      <c r="BN212" s="4"/>
      <c r="BO212" s="44"/>
      <c r="BP212" s="43" t="s">
        <v>26</v>
      </c>
      <c r="BQ212" s="44" t="s">
        <v>14</v>
      </c>
      <c r="BR212" s="46">
        <f>AVERAGE(BS2:BS193)</f>
        <v>6.1230343330737234E-3</v>
      </c>
      <c r="BS212" s="4"/>
      <c r="BT212" s="4"/>
      <c r="BU212" s="4"/>
      <c r="BV212" s="44"/>
      <c r="BW212" s="43" t="s">
        <v>26</v>
      </c>
      <c r="BX212" s="44" t="s">
        <v>14</v>
      </c>
      <c r="BY212" s="46">
        <f>AVERAGE(BZ2:BZ193)</f>
        <v>7.1595248392132438E-2</v>
      </c>
      <c r="BZ212" s="4"/>
    </row>
    <row r="213" spans="47:78" x14ac:dyDescent="0.15">
      <c r="AU213" s="43" t="s">
        <v>29</v>
      </c>
      <c r="AV213" s="44" t="s">
        <v>16</v>
      </c>
      <c r="AW213" s="46">
        <f>AVERAGE(AY2:AY193)</f>
        <v>-1.4456352117134542E-4</v>
      </c>
      <c r="AX213" s="4"/>
      <c r="AY213" s="4"/>
      <c r="AZ213" s="4"/>
      <c r="BA213" s="44"/>
      <c r="BB213" s="43" t="s">
        <v>29</v>
      </c>
      <c r="BC213" s="44" t="s">
        <v>16</v>
      </c>
      <c r="BD213" s="46">
        <f>AVERAGE(BF2:BF193)</f>
        <v>4.1011934406427454E-4</v>
      </c>
      <c r="BE213" s="4"/>
      <c r="BF213" s="4"/>
      <c r="BG213" s="4"/>
      <c r="BH213" s="44"/>
      <c r="BI213" s="43" t="s">
        <v>29</v>
      </c>
      <c r="BJ213" s="44" t="s">
        <v>16</v>
      </c>
      <c r="BK213" s="46">
        <f>AVERAGE(BM2:BM193)</f>
        <v>0.88939318313985682</v>
      </c>
      <c r="BL213" s="4"/>
      <c r="BM213" s="4"/>
      <c r="BN213" s="4"/>
      <c r="BO213" s="44"/>
      <c r="BP213" s="43" t="s">
        <v>29</v>
      </c>
      <c r="BQ213" s="44" t="s">
        <v>16</v>
      </c>
      <c r="BR213" s="46">
        <f>AVERAGE(BT2:BT193)</f>
        <v>-8.8467128170547206E-4</v>
      </c>
      <c r="BS213" s="4"/>
      <c r="BT213" s="4"/>
      <c r="BU213" s="4"/>
      <c r="BV213" s="44"/>
      <c r="BW213" s="43" t="s">
        <v>29</v>
      </c>
      <c r="BX213" s="44" t="s">
        <v>16</v>
      </c>
      <c r="BY213" s="46">
        <f>AVERAGE(CA2:CA193)</f>
        <v>2.0088069737496245E-3</v>
      </c>
      <c r="BZ213" s="4"/>
    </row>
    <row r="214" spans="47:78" x14ac:dyDescent="0.15">
      <c r="AU214" s="43" t="s">
        <v>22</v>
      </c>
      <c r="AV214" s="44" t="s">
        <v>23</v>
      </c>
      <c r="AW214" s="49">
        <f>SUM(AW2:AW193)</f>
        <v>16.022664753303406</v>
      </c>
      <c r="AX214" s="4"/>
      <c r="AY214" s="4"/>
      <c r="AZ214" s="4"/>
      <c r="BA214" s="44"/>
      <c r="BB214" s="43" t="s">
        <v>22</v>
      </c>
      <c r="BC214" s="44" t="s">
        <v>23</v>
      </c>
      <c r="BD214" s="47">
        <f>SUM(BD2:BD193)</f>
        <v>7.4889865310743797</v>
      </c>
      <c r="BE214" s="4"/>
      <c r="BF214" s="4"/>
      <c r="BG214" s="4"/>
      <c r="BH214" s="44"/>
      <c r="BI214" s="43" t="s">
        <v>22</v>
      </c>
      <c r="BJ214" s="44" t="s">
        <v>23</v>
      </c>
      <c r="BK214" s="48">
        <f>SUM(BK2:BK193)</f>
        <v>99533.965912486805</v>
      </c>
      <c r="BL214" s="4"/>
      <c r="BM214" s="4"/>
      <c r="BN214" s="4"/>
      <c r="BO214" s="44"/>
      <c r="BP214" s="43" t="s">
        <v>22</v>
      </c>
      <c r="BQ214" s="44" t="s">
        <v>23</v>
      </c>
      <c r="BR214" s="48">
        <f>SUM(BR2:BR193)</f>
        <v>48.330765849348914</v>
      </c>
      <c r="BS214" s="4"/>
      <c r="BT214" s="4"/>
      <c r="BU214" s="4"/>
      <c r="BV214" s="44"/>
      <c r="BW214" s="43" t="s">
        <v>22</v>
      </c>
      <c r="BX214" s="44" t="s">
        <v>23</v>
      </c>
      <c r="BY214" s="48">
        <f>SUM(BY2:BY193)</f>
        <v>33.859171325620011</v>
      </c>
      <c r="BZ214" s="4"/>
    </row>
    <row r="215" spans="47:78" x14ac:dyDescent="0.15">
      <c r="AU215" s="43" t="s">
        <v>30</v>
      </c>
      <c r="AV215" s="44" t="s">
        <v>19</v>
      </c>
      <c r="AW215" s="4">
        <f>AVERAGE(AA2:AA193)</f>
        <v>24.170050295759633</v>
      </c>
      <c r="AX215" s="4"/>
      <c r="AY215" s="4"/>
      <c r="AZ215" s="4"/>
      <c r="BA215" s="44"/>
      <c r="BB215" s="43" t="s">
        <v>30</v>
      </c>
      <c r="BC215" s="44" t="s">
        <v>19</v>
      </c>
      <c r="BD215" s="4">
        <f>AVERAGE(AB2:AB193)</f>
        <v>23.253152402447782</v>
      </c>
      <c r="BE215" s="4"/>
      <c r="BF215" s="4"/>
      <c r="BG215" s="4"/>
      <c r="BH215" s="44"/>
      <c r="BI215" s="43" t="s">
        <v>30</v>
      </c>
      <c r="BJ215" s="44" t="s">
        <v>19</v>
      </c>
      <c r="BK215" s="4">
        <f>AVERAGE(AC2:AC193)</f>
        <v>24.452497801305736</v>
      </c>
      <c r="BL215" s="4"/>
      <c r="BM215" s="4"/>
      <c r="BN215" s="4"/>
      <c r="BO215" s="44"/>
      <c r="BP215" s="43" t="s">
        <v>30</v>
      </c>
      <c r="BQ215" s="44" t="s">
        <v>19</v>
      </c>
      <c r="BR215" s="4">
        <f>AVERAGE(AD2:AD193)</f>
        <v>21.732129650720385</v>
      </c>
      <c r="BS215" s="4"/>
      <c r="BT215" s="4"/>
      <c r="BU215" s="4"/>
      <c r="BV215" s="44"/>
      <c r="BW215" s="43" t="s">
        <v>30</v>
      </c>
      <c r="BX215" s="44" t="s">
        <v>19</v>
      </c>
      <c r="BY215" s="4">
        <f>AVERAGE(AE2:AE193)</f>
        <v>3.6175318645833312</v>
      </c>
      <c r="BZ215" s="4"/>
    </row>
    <row r="216" spans="47:78" x14ac:dyDescent="0.15">
      <c r="AU216" s="43" t="s">
        <v>31</v>
      </c>
      <c r="AV216" s="44" t="s">
        <v>20</v>
      </c>
      <c r="AW216" s="4">
        <f>STDEV(AA2:AA193)</f>
        <v>5.3585076627405099</v>
      </c>
      <c r="AX216" s="4"/>
      <c r="AY216" s="4"/>
      <c r="AZ216" s="4"/>
      <c r="BA216" s="44"/>
      <c r="BB216" s="43" t="s">
        <v>31</v>
      </c>
      <c r="BC216" s="44" t="s">
        <v>20</v>
      </c>
      <c r="BD216" s="4">
        <f>STDEV(AB2:AB193)</f>
        <v>5.9136451232786795</v>
      </c>
      <c r="BE216" s="4"/>
      <c r="BF216" s="4"/>
      <c r="BG216" s="4"/>
      <c r="BH216" s="44"/>
      <c r="BI216" s="43" t="s">
        <v>31</v>
      </c>
      <c r="BJ216" s="44" t="s">
        <v>20</v>
      </c>
      <c r="BK216" s="4">
        <f>STDEV(AC2:AC193)</f>
        <v>4.5477635547609632</v>
      </c>
      <c r="BL216" s="4"/>
      <c r="BM216" s="4"/>
      <c r="BN216" s="4"/>
      <c r="BO216" s="44"/>
      <c r="BP216" s="43" t="s">
        <v>31</v>
      </c>
      <c r="BQ216" s="44" t="s">
        <v>20</v>
      </c>
      <c r="BR216" s="4">
        <f>STDEV(AD2:AD193)</f>
        <v>7.0014045932871678</v>
      </c>
      <c r="BS216" s="4"/>
      <c r="BT216" s="4"/>
      <c r="BU216" s="4"/>
      <c r="BV216" s="44"/>
      <c r="BW216" s="43" t="s">
        <v>31</v>
      </c>
      <c r="BX216" s="44" t="s">
        <v>20</v>
      </c>
      <c r="BY216" s="4">
        <f>STDEV(AE2:AE193)</f>
        <v>1.2800070284688356</v>
      </c>
      <c r="BZ216" s="4"/>
    </row>
    <row r="217" spans="47:78" x14ac:dyDescent="0.15">
      <c r="AU217" s="43" t="s">
        <v>32</v>
      </c>
      <c r="AV217" s="44" t="s">
        <v>21</v>
      </c>
      <c r="AW217" s="4">
        <f>(AW216/AW215)*100</f>
        <v>22.170031080492208</v>
      </c>
      <c r="AX217" s="4"/>
      <c r="AY217" s="4"/>
      <c r="AZ217" s="4"/>
      <c r="BA217" s="44"/>
      <c r="BB217" s="43" t="s">
        <v>32</v>
      </c>
      <c r="BC217" s="44" t="s">
        <v>21</v>
      </c>
      <c r="BD217" s="4">
        <f>(BD216/BD215)*100</f>
        <v>25.43158459089689</v>
      </c>
      <c r="BE217" s="4"/>
      <c r="BF217" s="4"/>
      <c r="BG217" s="4"/>
      <c r="BH217" s="44"/>
      <c r="BI217" s="43" t="s">
        <v>32</v>
      </c>
      <c r="BJ217" s="44" t="s">
        <v>21</v>
      </c>
      <c r="BK217" s="4">
        <f>(BK216/BK215)*100</f>
        <v>18.59835993735625</v>
      </c>
      <c r="BL217" s="4"/>
      <c r="BM217" s="4"/>
      <c r="BN217" s="4"/>
      <c r="BO217" s="44"/>
      <c r="BP217" s="43" t="s">
        <v>32</v>
      </c>
      <c r="BQ217" s="44" t="s">
        <v>21</v>
      </c>
      <c r="BR217" s="4">
        <f>(BR216/BR215)*100</f>
        <v>32.216836112309331</v>
      </c>
      <c r="BS217" s="4"/>
      <c r="BT217" s="4"/>
      <c r="BU217" s="4"/>
      <c r="BV217" s="44"/>
      <c r="BW217" s="43" t="s">
        <v>32</v>
      </c>
      <c r="BX217" s="44" t="s">
        <v>21</v>
      </c>
      <c r="BY217" s="4">
        <f>(BY216/BY215)*100</f>
        <v>35.383434794326753</v>
      </c>
      <c r="BZ217" s="4"/>
    </row>
    <row r="218" spans="47:78" x14ac:dyDescent="0.15">
      <c r="AU218" s="43" t="s">
        <v>28</v>
      </c>
      <c r="AV218" s="44" t="s">
        <v>27</v>
      </c>
      <c r="AW218" s="4">
        <f>AW216/AW211</f>
        <v>18.549281733120523</v>
      </c>
      <c r="AX218" s="4"/>
      <c r="AY218" s="4"/>
      <c r="AZ218" s="4"/>
      <c r="BA218" s="44"/>
      <c r="BB218" s="43" t="s">
        <v>28</v>
      </c>
      <c r="BC218" s="44" t="s">
        <v>27</v>
      </c>
      <c r="BD218" s="4">
        <f>BD216/BD211</f>
        <v>29.942933696582397</v>
      </c>
      <c r="BE218" s="4"/>
      <c r="BF218" s="4"/>
      <c r="BG218" s="4"/>
      <c r="BH218" s="44"/>
      <c r="BI218" s="43" t="s">
        <v>28</v>
      </c>
      <c r="BJ218" s="44" t="s">
        <v>27</v>
      </c>
      <c r="BK218" s="4">
        <f>BK216/BK211</f>
        <v>0.1997389842157071</v>
      </c>
      <c r="BL218" s="4"/>
      <c r="BM218" s="4"/>
      <c r="BN218" s="4"/>
      <c r="BO218" s="44"/>
      <c r="BP218" s="43" t="s">
        <v>28</v>
      </c>
      <c r="BQ218" s="44" t="s">
        <v>27</v>
      </c>
      <c r="BR218" s="4">
        <f>BR216/BR211</f>
        <v>13.954810745588775</v>
      </c>
      <c r="BS218" s="4"/>
      <c r="BT218" s="4"/>
      <c r="BU218" s="4"/>
      <c r="BV218" s="44"/>
      <c r="BW218" s="43" t="s">
        <v>28</v>
      </c>
      <c r="BX218" s="44" t="s">
        <v>27</v>
      </c>
      <c r="BY218" s="4">
        <f>BY216/BY211</f>
        <v>3.04806908574243</v>
      </c>
      <c r="BZ21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A218"/>
  <sheetViews>
    <sheetView topLeftCell="AC49" zoomScale="80" zoomScaleNormal="80" workbookViewId="0">
      <selection activeCell="AM64" sqref="AM64"/>
    </sheetView>
  </sheetViews>
  <sheetFormatPr defaultColWidth="9.19140625" defaultRowHeight="13.5" x14ac:dyDescent="0.15"/>
  <cols>
    <col min="1" max="1" width="12.37890625" style="1" bestFit="1" customWidth="1"/>
    <col min="2" max="2" width="14.46484375" style="1" bestFit="1" customWidth="1"/>
    <col min="3" max="3" width="18.75390625" style="1" bestFit="1" customWidth="1"/>
    <col min="4" max="4" width="5.8828125" style="1" bestFit="1" customWidth="1"/>
    <col min="5" max="5" width="15.8125" style="1" bestFit="1" customWidth="1"/>
    <col min="6" max="6" width="9.19140625" style="1"/>
    <col min="7" max="7" width="9.31640625" style="1" bestFit="1" customWidth="1"/>
    <col min="8" max="8" width="10.54296875" style="1" bestFit="1" customWidth="1"/>
    <col min="9" max="9" width="7.109375" style="1" bestFit="1" customWidth="1"/>
    <col min="10" max="10" width="9.19140625" style="1"/>
    <col min="11" max="11" width="12.37890625" style="1" bestFit="1" customWidth="1"/>
    <col min="12" max="12" width="14.46484375" style="1" bestFit="1" customWidth="1"/>
    <col min="13" max="13" width="18.75390625" style="1" bestFit="1" customWidth="1"/>
    <col min="14" max="14" width="5.8828125" style="1" bestFit="1" customWidth="1"/>
    <col min="15" max="15" width="15.8125" style="7" bestFit="1" customWidth="1"/>
    <col min="16" max="17" width="9.19140625" style="26"/>
    <col min="18" max="18" width="14.46484375" style="1" bestFit="1" customWidth="1"/>
    <col min="19" max="19" width="18.75390625" style="1" bestFit="1" customWidth="1"/>
    <col min="20" max="20" width="15.8125" style="1" bestFit="1" customWidth="1"/>
    <col min="21" max="21" width="17.0390625" style="1" bestFit="1" customWidth="1"/>
    <col min="22" max="22" width="16.546875" style="1" bestFit="1" customWidth="1"/>
    <col min="23" max="23" width="16.3046875" style="1" bestFit="1" customWidth="1"/>
    <col min="24" max="24" width="16.546875" style="1" bestFit="1" customWidth="1"/>
    <col min="25" max="25" width="13.8515625" style="11" bestFit="1" customWidth="1"/>
    <col min="26" max="26" width="9.19140625" style="1"/>
    <col min="27" max="27" width="17.0390625" style="1" bestFit="1" customWidth="1"/>
    <col min="28" max="28" width="16.546875" style="1" bestFit="1" customWidth="1"/>
    <col min="29" max="29" width="16.3046875" style="1" bestFit="1" customWidth="1"/>
    <col min="30" max="30" width="16.546875" style="1" bestFit="1" customWidth="1"/>
    <col min="31" max="31" width="11.27734375" bestFit="1" customWidth="1"/>
    <col min="32" max="45" width="9.19140625" style="1"/>
    <col min="46" max="46" width="9.19140625" style="29"/>
    <col min="47" max="48" width="9.19140625" style="1"/>
    <col min="49" max="49" width="23.66015625" style="1" customWidth="1"/>
    <col min="50" max="52" width="9.19140625" style="1"/>
    <col min="53" max="53" width="20.9609375" style="29" bestFit="1" customWidth="1"/>
    <col min="54" max="54" width="35.55078125" style="1" bestFit="1" customWidth="1"/>
    <col min="55" max="55" width="12.9921875" style="1" bestFit="1" customWidth="1"/>
    <col min="56" max="56" width="20.2265625" style="1" bestFit="1" customWidth="1"/>
    <col min="57" max="57" width="9.4375" style="1" bestFit="1" customWidth="1"/>
    <col min="58" max="58" width="8.45703125" style="1" bestFit="1" customWidth="1"/>
    <col min="59" max="59" width="9.19140625" style="1"/>
    <col min="60" max="60" width="20.9609375" style="29" bestFit="1" customWidth="1"/>
    <col min="61" max="61" width="35.55078125" style="1" bestFit="1" customWidth="1"/>
    <col min="62" max="62" width="12.9921875" style="1" bestFit="1" customWidth="1"/>
    <col min="63" max="63" width="22.43359375" style="1" bestFit="1" customWidth="1"/>
    <col min="64" max="64" width="10.296875" style="1" bestFit="1" customWidth="1"/>
    <col min="65" max="65" width="8.703125" style="1" bestFit="1" customWidth="1"/>
    <col min="66" max="66" width="9.19140625" style="1"/>
    <col min="67" max="67" width="20.9609375" style="29" bestFit="1" customWidth="1"/>
    <col min="68" max="68" width="35.55078125" style="1" bestFit="1" customWidth="1"/>
    <col min="69" max="69" width="12.9921875" style="1" bestFit="1" customWidth="1"/>
    <col min="70" max="70" width="21.453125" style="1" bestFit="1" customWidth="1"/>
    <col min="71" max="71" width="9.4375" style="1" bestFit="1" customWidth="1"/>
    <col min="72" max="72" width="8.45703125" style="1" bestFit="1" customWidth="1"/>
    <col min="73" max="73" width="9.19140625" style="1"/>
    <col min="74" max="74" width="20.9609375" style="29" bestFit="1" customWidth="1"/>
    <col min="75" max="75" width="35.55078125" style="1" bestFit="1" customWidth="1"/>
    <col min="76" max="76" width="12.9921875" style="1" bestFit="1" customWidth="1"/>
    <col min="77" max="77" width="20.2265625" style="1" bestFit="1" customWidth="1"/>
    <col min="78" max="78" width="9.4375" style="1" bestFit="1" customWidth="1"/>
    <col min="79" max="79" width="8.45703125" style="1" bestFit="1" customWidth="1"/>
    <col min="80" max="16384" width="9.19140625" style="1"/>
  </cols>
  <sheetData>
    <row r="1" spans="1:79" ht="15" x14ac:dyDescent="0.15">
      <c r="A1" s="13" t="s">
        <v>33</v>
      </c>
      <c r="B1" s="13" t="s">
        <v>34</v>
      </c>
      <c r="C1" s="13" t="s">
        <v>35</v>
      </c>
      <c r="D1" s="13" t="s">
        <v>36</v>
      </c>
      <c r="E1" s="14" t="s">
        <v>47</v>
      </c>
      <c r="G1" s="15" t="s">
        <v>38</v>
      </c>
      <c r="I1" s="15" t="s">
        <v>39</v>
      </c>
      <c r="K1" s="13" t="s">
        <v>33</v>
      </c>
      <c r="L1" s="13" t="s">
        <v>34</v>
      </c>
      <c r="M1" s="13" t="s">
        <v>35</v>
      </c>
      <c r="N1" s="13" t="s">
        <v>36</v>
      </c>
      <c r="O1" s="14" t="s">
        <v>47</v>
      </c>
      <c r="R1" s="13" t="s">
        <v>34</v>
      </c>
      <c r="S1" s="13" t="s">
        <v>35</v>
      </c>
      <c r="T1" s="14" t="s">
        <v>47</v>
      </c>
      <c r="U1" s="14" t="s">
        <v>48</v>
      </c>
      <c r="V1" s="14" t="s">
        <v>49</v>
      </c>
      <c r="W1" s="14" t="s">
        <v>50</v>
      </c>
      <c r="X1" s="14" t="s">
        <v>51</v>
      </c>
      <c r="Y1" s="35" t="s">
        <v>53</v>
      </c>
      <c r="AA1" s="14" t="s">
        <v>48</v>
      </c>
      <c r="AB1" s="14" t="s">
        <v>49</v>
      </c>
      <c r="AC1" s="14" t="s">
        <v>50</v>
      </c>
      <c r="AD1" s="14" t="s">
        <v>51</v>
      </c>
      <c r="AE1" s="34" t="s">
        <v>53</v>
      </c>
      <c r="AU1" s="1" t="s">
        <v>8</v>
      </c>
      <c r="AV1" s="1" t="s">
        <v>9</v>
      </c>
      <c r="AW1" s="1" t="s">
        <v>10</v>
      </c>
      <c r="AX1" s="1" t="s">
        <v>15</v>
      </c>
      <c r="AY1" s="1" t="s">
        <v>17</v>
      </c>
      <c r="BB1" s="1" t="s">
        <v>8</v>
      </c>
      <c r="BC1" s="1" t="s">
        <v>9</v>
      </c>
      <c r="BD1" s="1" t="s">
        <v>10</v>
      </c>
      <c r="BE1" s="1" t="s">
        <v>15</v>
      </c>
      <c r="BF1" s="1" t="s">
        <v>17</v>
      </c>
      <c r="BI1" s="1" t="s">
        <v>8</v>
      </c>
      <c r="BJ1" s="1" t="s">
        <v>9</v>
      </c>
      <c r="BK1" s="1" t="s">
        <v>10</v>
      </c>
      <c r="BL1" s="1" t="s">
        <v>15</v>
      </c>
      <c r="BM1" s="1" t="s">
        <v>17</v>
      </c>
      <c r="BP1" s="1" t="s">
        <v>8</v>
      </c>
      <c r="BQ1" s="1" t="s">
        <v>9</v>
      </c>
      <c r="BR1" s="1" t="s">
        <v>10</v>
      </c>
      <c r="BS1" s="1" t="s">
        <v>15</v>
      </c>
      <c r="BT1" s="1" t="s">
        <v>17</v>
      </c>
      <c r="BW1" s="1" t="s">
        <v>8</v>
      </c>
      <c r="BX1" s="1" t="s">
        <v>9</v>
      </c>
      <c r="BY1" s="1" t="s">
        <v>10</v>
      </c>
      <c r="BZ1" s="1" t="s">
        <v>15</v>
      </c>
      <c r="CA1" s="1" t="s">
        <v>17</v>
      </c>
    </row>
    <row r="2" spans="1:79" x14ac:dyDescent="0.15">
      <c r="A2" s="1">
        <v>1</v>
      </c>
      <c r="B2" s="1">
        <v>1</v>
      </c>
      <c r="C2" s="1">
        <v>1</v>
      </c>
      <c r="D2" s="1">
        <v>11</v>
      </c>
      <c r="E2" s="11">
        <v>300</v>
      </c>
      <c r="H2" s="13" t="s">
        <v>52</v>
      </c>
      <c r="K2" s="1">
        <v>1</v>
      </c>
      <c r="L2" s="1">
        <v>1</v>
      </c>
      <c r="M2" s="1">
        <v>1</v>
      </c>
      <c r="N2" s="1">
        <v>11</v>
      </c>
      <c r="O2" s="7">
        <v>195.19417475728156</v>
      </c>
      <c r="R2" s="1">
        <v>1</v>
      </c>
      <c r="S2" s="1">
        <v>1</v>
      </c>
      <c r="T2" s="11">
        <v>300</v>
      </c>
      <c r="U2" s="9">
        <v>13.343999999999999</v>
      </c>
      <c r="V2" s="9">
        <v>17.8726716</v>
      </c>
      <c r="W2" s="9">
        <v>10.860000000000001</v>
      </c>
      <c r="X2" s="9">
        <v>14.16</v>
      </c>
      <c r="Y2" s="33">
        <v>6.6989999999999998</v>
      </c>
      <c r="AA2" s="1">
        <v>13.540000086195899</v>
      </c>
      <c r="AB2" s="1">
        <v>17.6699999266955</v>
      </c>
      <c r="AC2" s="1">
        <v>10.809999624441</v>
      </c>
      <c r="AD2" s="1">
        <v>14.109999710914099</v>
      </c>
      <c r="AE2" s="33">
        <v>5.5779889999999996</v>
      </c>
      <c r="AU2" s="7">
        <f t="shared" ref="AU2:AU33" si="0">U2-AA2</f>
        <v>-0.19600008619589993</v>
      </c>
      <c r="AV2" s="1">
        <f>ABS(AU2)</f>
        <v>0.19600008619589993</v>
      </c>
      <c r="AW2" s="28">
        <f>AU2^2</f>
        <v>3.8416033788800201E-2</v>
      </c>
      <c r="AX2" s="30">
        <f t="shared" ref="AX2:AX33" si="1">AV2/AA2</f>
        <v>1.4475634043438672E-2</v>
      </c>
      <c r="AY2" s="30">
        <f t="shared" ref="AY2:AY33" si="2">AU2/AA2</f>
        <v>-1.4475634043438672E-2</v>
      </c>
      <c r="BB2" s="7">
        <f t="shared" ref="BB2:BB33" si="3">V2-AB2</f>
        <v>0.20267167330450064</v>
      </c>
      <c r="BC2" s="1">
        <f>ABS(BB2)</f>
        <v>0.20267167330450064</v>
      </c>
      <c r="BD2" s="28">
        <f>BB2^2</f>
        <v>4.1075807160046239E-2</v>
      </c>
      <c r="BE2" s="30">
        <f t="shared" ref="BE2:BE33" si="4">BC2/AB2</f>
        <v>1.1469817438895863E-2</v>
      </c>
      <c r="BF2" s="30">
        <f t="shared" ref="BF2:BF33" si="5">BB2/AB2</f>
        <v>1.1469817438895863E-2</v>
      </c>
      <c r="BI2" s="7">
        <f>W2-AC2</f>
        <v>5.0000375559001498E-2</v>
      </c>
      <c r="BJ2" s="1">
        <f>ABS(BI2)</f>
        <v>5.0000375559001498E-2</v>
      </c>
      <c r="BK2" s="28">
        <f>BI2^2</f>
        <v>2.5000375560411945E-3</v>
      </c>
      <c r="BL2" s="30">
        <f t="shared" ref="BL2:BL33" si="6">BJ2/AC2</f>
        <v>4.6253818035250013E-3</v>
      </c>
      <c r="BM2" s="30">
        <f t="shared" ref="BM2:BM33" si="7">BI2/AC2</f>
        <v>4.6253818035250013E-3</v>
      </c>
      <c r="BP2" s="7">
        <f t="shared" ref="BP2:BP33" si="8">X2-AD2</f>
        <v>5.0000289085900818E-2</v>
      </c>
      <c r="BQ2" s="1">
        <f>ABS(BP2)</f>
        <v>5.0000289085900818E-2</v>
      </c>
      <c r="BR2" s="28">
        <f>BP2^2</f>
        <v>2.5000289086736524E-3</v>
      </c>
      <c r="BS2" s="30">
        <f t="shared" ref="BS2:BS33" si="9">BQ2/AD2</f>
        <v>3.5436066697595706E-3</v>
      </c>
      <c r="BT2" s="30">
        <f t="shared" ref="BT2:BT33" si="10">BP2/AD2</f>
        <v>3.5436066697595706E-3</v>
      </c>
      <c r="BW2" s="7">
        <f t="shared" ref="BW2:BW33" si="11">Y2-AE2</f>
        <v>1.1210110000000002</v>
      </c>
      <c r="BX2" s="1">
        <f>ABS(BW2)</f>
        <v>1.1210110000000002</v>
      </c>
      <c r="BY2" s="36">
        <f>BW2^2</f>
        <v>1.2566656621210004</v>
      </c>
      <c r="BZ2" s="30">
        <f t="shared" ref="BZ2:BZ33" si="12">BX2/AE2</f>
        <v>0.20097045727411803</v>
      </c>
      <c r="CA2" s="30">
        <f t="shared" ref="CA2:CA33" si="13">BW2/AE2</f>
        <v>0.20097045727411803</v>
      </c>
    </row>
    <row r="3" spans="1:79" x14ac:dyDescent="0.15">
      <c r="A3" s="1">
        <v>1</v>
      </c>
      <c r="B3" s="1">
        <v>1</v>
      </c>
      <c r="C3" s="1">
        <v>2</v>
      </c>
      <c r="D3" s="1">
        <v>12</v>
      </c>
      <c r="E3" s="11">
        <v>250</v>
      </c>
      <c r="K3" s="1">
        <v>1</v>
      </c>
      <c r="L3" s="1">
        <v>1</v>
      </c>
      <c r="M3" s="1">
        <v>2</v>
      </c>
      <c r="N3" s="1">
        <v>12</v>
      </c>
      <c r="O3" s="7">
        <v>188.00970873786406</v>
      </c>
      <c r="R3" s="1">
        <v>1</v>
      </c>
      <c r="S3" s="1">
        <v>2</v>
      </c>
      <c r="T3" s="11">
        <v>250</v>
      </c>
      <c r="U3" s="9">
        <v>12.395999999999999</v>
      </c>
      <c r="V3" s="9">
        <v>16.262141399999997</v>
      </c>
      <c r="W3" s="9">
        <v>9.7199999999999989</v>
      </c>
      <c r="X3" s="9">
        <v>14.879999999999999</v>
      </c>
      <c r="Y3" s="33">
        <v>4.0739999999999998</v>
      </c>
      <c r="AA3" s="1">
        <v>12.6000003553492</v>
      </c>
      <c r="AB3" s="1">
        <v>16.460001306332799</v>
      </c>
      <c r="AC3" s="1">
        <v>9.7700006050249293</v>
      </c>
      <c r="AD3" s="1">
        <v>14.829999828492101</v>
      </c>
      <c r="AE3" s="33">
        <v>4.9883620000000004</v>
      </c>
      <c r="AU3" s="7">
        <f t="shared" si="0"/>
        <v>-0.20400035534920136</v>
      </c>
      <c r="AV3" s="1">
        <f t="shared" ref="AV3:AV66" si="14">ABS(AU3)</f>
        <v>0.20400035534920136</v>
      </c>
      <c r="AW3" s="28">
        <f t="shared" ref="AW3:AW66" si="15">AU3^2</f>
        <v>4.1616144982600425E-2</v>
      </c>
      <c r="AX3" s="30">
        <f t="shared" si="1"/>
        <v>1.6190503936184025E-2</v>
      </c>
      <c r="AY3" s="30">
        <f t="shared" si="2"/>
        <v>-1.6190503936184025E-2</v>
      </c>
      <c r="BB3" s="7">
        <f t="shared" si="3"/>
        <v>-0.19785990633280193</v>
      </c>
      <c r="BC3" s="1">
        <f t="shared" ref="BC3:BC66" si="16">ABS(BB3)</f>
        <v>0.19785990633280193</v>
      </c>
      <c r="BD3" s="28">
        <f t="shared" ref="BD3:BD66" si="17">BB3^2</f>
        <v>3.9148542534025152E-2</v>
      </c>
      <c r="BE3" s="30">
        <f t="shared" si="4"/>
        <v>1.20206494914844E-2</v>
      </c>
      <c r="BF3" s="30">
        <f t="shared" si="5"/>
        <v>-1.20206494914844E-2</v>
      </c>
      <c r="BI3" s="7">
        <f t="shared" ref="BI3:BI34" si="18">AD3-AJ3</f>
        <v>14.829999828492101</v>
      </c>
      <c r="BJ3" s="1">
        <f t="shared" ref="BJ3:BJ66" si="19">ABS(BI3)</f>
        <v>14.829999828492101</v>
      </c>
      <c r="BK3" s="28">
        <f t="shared" ref="BK3:BK66" si="20">BI3^2</f>
        <v>219.92889491307574</v>
      </c>
      <c r="BL3" s="30">
        <f t="shared" si="6"/>
        <v>1.5179118638810218</v>
      </c>
      <c r="BM3" s="30">
        <f t="shared" si="7"/>
        <v>1.5179118638810218</v>
      </c>
      <c r="BP3" s="7">
        <f t="shared" si="8"/>
        <v>5.0000171507898372E-2</v>
      </c>
      <c r="BQ3" s="1">
        <f t="shared" ref="BQ3:BQ66" si="21">ABS(BP3)</f>
        <v>5.0000171507898372E-2</v>
      </c>
      <c r="BR3" s="28">
        <f t="shared" ref="BR3:BR66" si="22">BP3^2</f>
        <v>2.5000171508192523E-3</v>
      </c>
      <c r="BS3" s="30">
        <f t="shared" si="9"/>
        <v>3.371555771149482E-3</v>
      </c>
      <c r="BT3" s="30">
        <f t="shared" si="10"/>
        <v>3.371555771149482E-3</v>
      </c>
      <c r="BW3" s="7">
        <f t="shared" si="11"/>
        <v>-0.91436200000000056</v>
      </c>
      <c r="BX3" s="1">
        <f t="shared" ref="BX3:BX66" si="23">ABS(BW3)</f>
        <v>0.91436200000000056</v>
      </c>
      <c r="BY3" s="36">
        <f t="shared" ref="BY3:BY66" si="24">BW3^2</f>
        <v>0.83605786704400098</v>
      </c>
      <c r="BZ3" s="30">
        <f t="shared" si="12"/>
        <v>0.18329904686147486</v>
      </c>
      <c r="CA3" s="30">
        <f t="shared" si="13"/>
        <v>-0.18329904686147486</v>
      </c>
    </row>
    <row r="4" spans="1:79" x14ac:dyDescent="0.15">
      <c r="A4" s="1">
        <v>1</v>
      </c>
      <c r="B4" s="1">
        <v>1</v>
      </c>
      <c r="C4" s="1">
        <v>3</v>
      </c>
      <c r="D4" s="1">
        <v>13</v>
      </c>
      <c r="E4" s="11">
        <v>300</v>
      </c>
      <c r="K4" s="1">
        <v>1</v>
      </c>
      <c r="L4" s="1">
        <v>1</v>
      </c>
      <c r="M4" s="1">
        <v>3</v>
      </c>
      <c r="N4" s="1">
        <v>13</v>
      </c>
      <c r="O4" s="7">
        <v>198.88349514563106</v>
      </c>
      <c r="R4" s="1">
        <v>1</v>
      </c>
      <c r="S4" s="1">
        <v>3</v>
      </c>
      <c r="T4" s="11">
        <v>300</v>
      </c>
      <c r="U4" s="9">
        <v>13.943999999999999</v>
      </c>
      <c r="V4" s="9">
        <v>18.391143599999999</v>
      </c>
      <c r="W4" s="9">
        <v>11.04</v>
      </c>
      <c r="X4" s="9">
        <v>16.559999999999999</v>
      </c>
      <c r="Y4" s="33">
        <v>4.7039999999999997</v>
      </c>
      <c r="AA4" s="1">
        <v>14.141899983988401</v>
      </c>
      <c r="AB4" s="1">
        <v>18.591899590056801</v>
      </c>
      <c r="AC4" s="1">
        <v>11.09189947002</v>
      </c>
      <c r="AD4" s="1">
        <v>13.4118999096791</v>
      </c>
      <c r="AE4" s="33">
        <v>5.6478070000000002</v>
      </c>
      <c r="AU4" s="7">
        <f t="shared" si="0"/>
        <v>-0.19789998398840147</v>
      </c>
      <c r="AV4" s="1">
        <f t="shared" si="14"/>
        <v>0.19789998398840147</v>
      </c>
      <c r="AW4" s="28">
        <f t="shared" si="15"/>
        <v>3.9164403662609558E-2</v>
      </c>
      <c r="AX4" s="30">
        <f t="shared" si="1"/>
        <v>1.39938752368823E-2</v>
      </c>
      <c r="AY4" s="30">
        <f t="shared" si="2"/>
        <v>-1.39938752368823E-2</v>
      </c>
      <c r="BB4" s="7">
        <f t="shared" si="3"/>
        <v>-0.20075599005680189</v>
      </c>
      <c r="BC4" s="1">
        <f t="shared" si="16"/>
        <v>0.20075599005680189</v>
      </c>
      <c r="BD4" s="28">
        <f t="shared" si="17"/>
        <v>4.0302967543686744E-2</v>
      </c>
      <c r="BE4" s="30">
        <f t="shared" si="4"/>
        <v>1.0798035406998911E-2</v>
      </c>
      <c r="BF4" s="30">
        <f t="shared" si="5"/>
        <v>-1.0798035406998911E-2</v>
      </c>
      <c r="BI4" s="7">
        <f t="shared" si="18"/>
        <v>13.4118999096791</v>
      </c>
      <c r="BJ4" s="1">
        <f t="shared" si="19"/>
        <v>13.4118999096791</v>
      </c>
      <c r="BK4" s="28">
        <f t="shared" si="20"/>
        <v>179.87905918725025</v>
      </c>
      <c r="BL4" s="30">
        <f t="shared" si="6"/>
        <v>1.2091616901081521</v>
      </c>
      <c r="BM4" s="30">
        <f t="shared" si="7"/>
        <v>1.2091616901081521</v>
      </c>
      <c r="BP4" s="7">
        <f t="shared" si="8"/>
        <v>3.1481000903208987</v>
      </c>
      <c r="BQ4" s="1">
        <f t="shared" si="21"/>
        <v>3.1481000903208987</v>
      </c>
      <c r="BR4" s="28">
        <f t="shared" si="22"/>
        <v>9.91053417867845</v>
      </c>
      <c r="BS4" s="30">
        <f t="shared" si="9"/>
        <v>0.23472439486735044</v>
      </c>
      <c r="BT4" s="30">
        <f t="shared" si="10"/>
        <v>0.23472439486735044</v>
      </c>
      <c r="BW4" s="7">
        <f t="shared" si="11"/>
        <v>-0.94380700000000051</v>
      </c>
      <c r="BX4" s="1">
        <f t="shared" si="23"/>
        <v>0.94380700000000051</v>
      </c>
      <c r="BY4" s="36">
        <f t="shared" si="24"/>
        <v>0.89077165324900098</v>
      </c>
      <c r="BZ4" s="30">
        <f t="shared" si="12"/>
        <v>0.16711034920279685</v>
      </c>
      <c r="CA4" s="30">
        <f t="shared" si="13"/>
        <v>-0.16711034920279685</v>
      </c>
    </row>
    <row r="5" spans="1:79" x14ac:dyDescent="0.15">
      <c r="A5" s="1">
        <v>1</v>
      </c>
      <c r="B5" s="1">
        <v>1</v>
      </c>
      <c r="C5" s="1">
        <v>4</v>
      </c>
      <c r="D5" s="1">
        <v>14</v>
      </c>
      <c r="E5" s="11">
        <v>230</v>
      </c>
      <c r="K5" s="1">
        <v>1</v>
      </c>
      <c r="L5" s="1">
        <v>1</v>
      </c>
      <c r="M5" s="1">
        <v>4</v>
      </c>
      <c r="N5" s="1">
        <v>14</v>
      </c>
      <c r="O5" s="7">
        <v>192.91262135922329</v>
      </c>
      <c r="R5" s="1">
        <v>1</v>
      </c>
      <c r="S5" s="1">
        <v>4</v>
      </c>
      <c r="T5" s="11">
        <v>230</v>
      </c>
      <c r="U5" s="9">
        <v>17.399999999999999</v>
      </c>
      <c r="V5" s="9">
        <v>20.918051999999999</v>
      </c>
      <c r="W5" s="9">
        <v>11.58</v>
      </c>
      <c r="X5" s="9">
        <v>12.012000000000002</v>
      </c>
      <c r="Y5" s="33">
        <v>4.032</v>
      </c>
      <c r="AA5" s="1">
        <v>17.199999584887699</v>
      </c>
      <c r="AB5" s="1">
        <v>20.719999022020101</v>
      </c>
      <c r="AC5" s="1">
        <v>11.529999211099399</v>
      </c>
      <c r="AD5" s="1">
        <v>12.060000422756101</v>
      </c>
      <c r="AE5" s="33">
        <v>4.89968</v>
      </c>
      <c r="AU5" s="7">
        <f t="shared" si="0"/>
        <v>0.20000041511229938</v>
      </c>
      <c r="AV5" s="1">
        <f t="shared" si="14"/>
        <v>0.20000041511229938</v>
      </c>
      <c r="AW5" s="28">
        <f t="shared" si="15"/>
        <v>4.0000166045092073E-2</v>
      </c>
      <c r="AX5" s="30">
        <f t="shared" si="1"/>
        <v>1.1627931391813763E-2</v>
      </c>
      <c r="AY5" s="30">
        <f t="shared" si="2"/>
        <v>1.1627931391813763E-2</v>
      </c>
      <c r="BB5" s="7">
        <f t="shared" si="3"/>
        <v>0.19805297797989851</v>
      </c>
      <c r="BC5" s="1">
        <f t="shared" si="16"/>
        <v>0.19805297797989851</v>
      </c>
      <c r="BD5" s="28">
        <f t="shared" si="17"/>
        <v>3.9224982086706169E-2</v>
      </c>
      <c r="BE5" s="30">
        <f t="shared" si="4"/>
        <v>9.5585418594575436E-3</v>
      </c>
      <c r="BF5" s="30">
        <f t="shared" si="5"/>
        <v>9.5585418594575436E-3</v>
      </c>
      <c r="BI5" s="7">
        <f t="shared" si="18"/>
        <v>12.060000422756101</v>
      </c>
      <c r="BJ5" s="1">
        <f t="shared" si="19"/>
        <v>12.060000422756101</v>
      </c>
      <c r="BK5" s="28">
        <f t="shared" si="20"/>
        <v>145.44361019687733</v>
      </c>
      <c r="BL5" s="30">
        <f t="shared" si="6"/>
        <v>1.0459671507302875</v>
      </c>
      <c r="BM5" s="30">
        <f t="shared" si="7"/>
        <v>1.0459671507302875</v>
      </c>
      <c r="BP5" s="7">
        <f t="shared" si="8"/>
        <v>-4.8000422756098615E-2</v>
      </c>
      <c r="BQ5" s="1">
        <f t="shared" si="21"/>
        <v>4.8000422756098615E-2</v>
      </c>
      <c r="BR5" s="28">
        <f t="shared" si="22"/>
        <v>2.3040405847641896E-3</v>
      </c>
      <c r="BS5" s="30">
        <f t="shared" si="9"/>
        <v>3.9801344173691963E-3</v>
      </c>
      <c r="BT5" s="30">
        <f t="shared" si="10"/>
        <v>-3.9801344173691963E-3</v>
      </c>
      <c r="BW5" s="7">
        <f t="shared" si="11"/>
        <v>-0.86768000000000001</v>
      </c>
      <c r="BX5" s="1">
        <f t="shared" si="23"/>
        <v>0.86768000000000001</v>
      </c>
      <c r="BY5" s="36">
        <f t="shared" si="24"/>
        <v>0.75286858239999999</v>
      </c>
      <c r="BZ5" s="30">
        <f t="shared" si="12"/>
        <v>0.17708911602390359</v>
      </c>
      <c r="CA5" s="30">
        <f t="shared" si="13"/>
        <v>-0.17708911602390359</v>
      </c>
    </row>
    <row r="6" spans="1:79" x14ac:dyDescent="0.15">
      <c r="A6" s="1">
        <v>1</v>
      </c>
      <c r="B6" s="1">
        <v>2</v>
      </c>
      <c r="C6" s="1">
        <v>1</v>
      </c>
      <c r="D6" s="1">
        <v>21</v>
      </c>
      <c r="E6" s="11">
        <v>190</v>
      </c>
      <c r="K6" s="1">
        <v>1</v>
      </c>
      <c r="L6" s="1">
        <v>2</v>
      </c>
      <c r="M6" s="1">
        <v>1</v>
      </c>
      <c r="N6" s="1">
        <v>21</v>
      </c>
      <c r="O6" s="7">
        <v>197.37864077669903</v>
      </c>
      <c r="R6" s="1">
        <v>2</v>
      </c>
      <c r="S6" s="1">
        <v>1</v>
      </c>
      <c r="T6" s="11">
        <v>190</v>
      </c>
      <c r="U6" s="9">
        <v>19.5</v>
      </c>
      <c r="V6" s="9">
        <v>18.098955</v>
      </c>
      <c r="W6" s="9">
        <v>7.1999999999999993</v>
      </c>
      <c r="X6" s="9">
        <v>16.295999999999999</v>
      </c>
      <c r="Y6" s="33">
        <v>2.6040000000000001</v>
      </c>
      <c r="AA6" s="1">
        <v>16.101899808095201</v>
      </c>
      <c r="AB6" s="1">
        <v>17.898101296184599</v>
      </c>
      <c r="AC6" s="1">
        <v>7.5181230464461901</v>
      </c>
      <c r="AD6" s="1">
        <v>11.731899312552899</v>
      </c>
      <c r="AE6" s="33">
        <v>4.6212650000000002</v>
      </c>
      <c r="AU6" s="7">
        <f t="shared" si="0"/>
        <v>3.3981001919047991</v>
      </c>
      <c r="AV6" s="1">
        <f t="shared" si="14"/>
        <v>3.3981001919047991</v>
      </c>
      <c r="AW6" s="28">
        <f t="shared" si="15"/>
        <v>11.547084914223433</v>
      </c>
      <c r="AX6" s="30">
        <f t="shared" si="1"/>
        <v>0.21103722122257962</v>
      </c>
      <c r="AY6" s="30">
        <f t="shared" si="2"/>
        <v>0.21103722122257962</v>
      </c>
      <c r="BB6" s="7">
        <f t="shared" si="3"/>
        <v>0.20085370381540102</v>
      </c>
      <c r="BC6" s="1">
        <f t="shared" si="16"/>
        <v>0.20085370381540102</v>
      </c>
      <c r="BD6" s="28">
        <f t="shared" si="17"/>
        <v>4.0342210336364835E-2</v>
      </c>
      <c r="BE6" s="30">
        <f t="shared" si="4"/>
        <v>1.1222067664697915E-2</v>
      </c>
      <c r="BF6" s="30">
        <f t="shared" si="5"/>
        <v>1.1222067664697915E-2</v>
      </c>
      <c r="BI6" s="7">
        <f t="shared" si="18"/>
        <v>11.731899312552899</v>
      </c>
      <c r="BJ6" s="1">
        <f t="shared" si="19"/>
        <v>11.731899312552899</v>
      </c>
      <c r="BK6" s="28">
        <f t="shared" si="20"/>
        <v>137.63746147987919</v>
      </c>
      <c r="BL6" s="30">
        <f t="shared" si="6"/>
        <v>1.5604824821400811</v>
      </c>
      <c r="BM6" s="30">
        <f t="shared" si="7"/>
        <v>1.5604824821400811</v>
      </c>
      <c r="BP6" s="7">
        <f t="shared" si="8"/>
        <v>4.5641006874471</v>
      </c>
      <c r="BQ6" s="1">
        <f t="shared" si="21"/>
        <v>4.5641006874471</v>
      </c>
      <c r="BR6" s="28">
        <f t="shared" si="22"/>
        <v>20.831015085155091</v>
      </c>
      <c r="BS6" s="30">
        <f t="shared" si="9"/>
        <v>0.38903340080353427</v>
      </c>
      <c r="BT6" s="30">
        <f t="shared" si="10"/>
        <v>0.38903340080353427</v>
      </c>
      <c r="BW6" s="7">
        <f t="shared" si="11"/>
        <v>-2.0172650000000001</v>
      </c>
      <c r="BX6" s="1">
        <f t="shared" si="23"/>
        <v>2.0172650000000001</v>
      </c>
      <c r="BY6" s="36">
        <f t="shared" si="24"/>
        <v>4.0693580802250002</v>
      </c>
      <c r="BZ6" s="30">
        <f t="shared" si="12"/>
        <v>0.43651792312278132</v>
      </c>
      <c r="CA6" s="30">
        <f t="shared" si="13"/>
        <v>-0.43651792312278132</v>
      </c>
    </row>
    <row r="7" spans="1:79" x14ac:dyDescent="0.15">
      <c r="A7" s="1">
        <v>1</v>
      </c>
      <c r="B7" s="1">
        <v>2</v>
      </c>
      <c r="C7" s="1">
        <v>2</v>
      </c>
      <c r="D7" s="1">
        <v>22</v>
      </c>
      <c r="E7" s="11">
        <v>180</v>
      </c>
      <c r="K7" s="1">
        <v>1</v>
      </c>
      <c r="L7" s="1">
        <v>2</v>
      </c>
      <c r="M7" s="1">
        <v>2</v>
      </c>
      <c r="N7" s="1">
        <v>22</v>
      </c>
      <c r="O7" s="7">
        <v>198.39805825242715</v>
      </c>
      <c r="R7" s="1">
        <v>2</v>
      </c>
      <c r="S7" s="1">
        <v>2</v>
      </c>
      <c r="T7" s="11">
        <v>180</v>
      </c>
      <c r="U7" s="9">
        <v>16.8</v>
      </c>
      <c r="V7" s="9">
        <v>21.698139600000001</v>
      </c>
      <c r="W7" s="9">
        <v>12.804</v>
      </c>
      <c r="X7" s="9">
        <v>7.4039999999999999</v>
      </c>
      <c r="Y7" s="33">
        <v>4.7039999999999997</v>
      </c>
      <c r="AA7" s="1">
        <v>17.0018997391062</v>
      </c>
      <c r="AB7" s="1">
        <v>21.901899315807601</v>
      </c>
      <c r="AC7" s="1">
        <v>12.8518995150883</v>
      </c>
      <c r="AD7" s="1">
        <v>7.7481006345186101</v>
      </c>
      <c r="AE7" s="33">
        <v>4.549823</v>
      </c>
      <c r="AU7" s="7">
        <f t="shared" si="0"/>
        <v>-0.20189973910619941</v>
      </c>
      <c r="AV7" s="1">
        <f t="shared" si="14"/>
        <v>0.20189973910619941</v>
      </c>
      <c r="AW7" s="28">
        <f t="shared" si="15"/>
        <v>4.0763504651151389E-2</v>
      </c>
      <c r="AX7" s="30">
        <f t="shared" si="1"/>
        <v>1.1875128203574115E-2</v>
      </c>
      <c r="AY7" s="30">
        <f t="shared" si="2"/>
        <v>-1.1875128203574115E-2</v>
      </c>
      <c r="BB7" s="7">
        <f t="shared" si="3"/>
        <v>-0.20375971580759966</v>
      </c>
      <c r="BC7" s="1">
        <f t="shared" si="16"/>
        <v>0.20375971580759966</v>
      </c>
      <c r="BD7" s="28">
        <f t="shared" si="17"/>
        <v>4.1518021785993779E-2</v>
      </c>
      <c r="BE7" s="30">
        <f t="shared" si="4"/>
        <v>9.3032897681406546E-3</v>
      </c>
      <c r="BF7" s="30">
        <f t="shared" si="5"/>
        <v>-9.3032897681406546E-3</v>
      </c>
      <c r="BI7" s="7">
        <f t="shared" si="18"/>
        <v>7.7481006345186101</v>
      </c>
      <c r="BJ7" s="1">
        <f t="shared" si="19"/>
        <v>7.7481006345186101</v>
      </c>
      <c r="BK7" s="28">
        <f t="shared" si="20"/>
        <v>60.033063442627686</v>
      </c>
      <c r="BL7" s="30">
        <f t="shared" si="6"/>
        <v>0.60287591148858866</v>
      </c>
      <c r="BM7" s="30">
        <f t="shared" si="7"/>
        <v>0.60287591148858866</v>
      </c>
      <c r="BP7" s="7">
        <f t="shared" si="8"/>
        <v>-0.34410063451861017</v>
      </c>
      <c r="BQ7" s="1">
        <f t="shared" si="21"/>
        <v>0.34410063451861017</v>
      </c>
      <c r="BR7" s="28">
        <f t="shared" si="22"/>
        <v>0.11840524667611013</v>
      </c>
      <c r="BS7" s="30">
        <f t="shared" si="9"/>
        <v>4.4410966087044007E-2</v>
      </c>
      <c r="BT7" s="30">
        <f t="shared" si="10"/>
        <v>-4.4410966087044007E-2</v>
      </c>
      <c r="BW7" s="7">
        <f t="shared" si="11"/>
        <v>0.15417699999999979</v>
      </c>
      <c r="BX7" s="1">
        <f t="shared" si="23"/>
        <v>0.15417699999999979</v>
      </c>
      <c r="BY7" s="36">
        <f t="shared" si="24"/>
        <v>2.3770547328999934E-2</v>
      </c>
      <c r="BZ7" s="30">
        <f t="shared" si="12"/>
        <v>3.3886373162208681E-2</v>
      </c>
      <c r="CA7" s="30">
        <f t="shared" si="13"/>
        <v>3.3886373162208681E-2</v>
      </c>
    </row>
    <row r="8" spans="1:79" x14ac:dyDescent="0.15">
      <c r="A8" s="1">
        <v>1</v>
      </c>
      <c r="B8" s="1">
        <v>2</v>
      </c>
      <c r="C8" s="1">
        <v>3</v>
      </c>
      <c r="D8" s="1">
        <v>23</v>
      </c>
      <c r="E8" s="11">
        <v>210</v>
      </c>
      <c r="K8" s="1">
        <v>1</v>
      </c>
      <c r="L8" s="1">
        <v>2</v>
      </c>
      <c r="M8" s="1">
        <v>3</v>
      </c>
      <c r="N8" s="1">
        <v>23</v>
      </c>
      <c r="O8" s="7">
        <v>205.67961165048544</v>
      </c>
      <c r="R8" s="1">
        <v>2</v>
      </c>
      <c r="S8" s="1">
        <v>3</v>
      </c>
      <c r="T8" s="11">
        <v>210</v>
      </c>
      <c r="U8" s="9">
        <v>18</v>
      </c>
      <c r="V8" s="9">
        <v>19.782802799999999</v>
      </c>
      <c r="W8" s="9">
        <v>9.9719999999999978</v>
      </c>
      <c r="X8" s="9">
        <v>15.792</v>
      </c>
      <c r="Y8" s="33">
        <v>4.83</v>
      </c>
      <c r="AA8" s="1">
        <v>16.369992462481701</v>
      </c>
      <c r="AB8" s="1">
        <v>17.959741455943099</v>
      </c>
      <c r="AC8" s="1">
        <v>9.1886726719129008</v>
      </c>
      <c r="AD8" s="1">
        <v>12.131789147173</v>
      </c>
      <c r="AE8" s="33">
        <v>4.9598209999999998</v>
      </c>
      <c r="AU8" s="7">
        <f t="shared" si="0"/>
        <v>1.6300075375182992</v>
      </c>
      <c r="AV8" s="1">
        <f t="shared" si="14"/>
        <v>1.6300075375182992</v>
      </c>
      <c r="AW8" s="28">
        <f t="shared" si="15"/>
        <v>2.6569245723664694</v>
      </c>
      <c r="AX8" s="30">
        <f t="shared" si="1"/>
        <v>9.9572894810679047E-2</v>
      </c>
      <c r="AY8" s="30">
        <f t="shared" si="2"/>
        <v>9.9572894810679047E-2</v>
      </c>
      <c r="BB8" s="7">
        <f t="shared" si="3"/>
        <v>1.8230613440568995</v>
      </c>
      <c r="BC8" s="1">
        <f t="shared" si="16"/>
        <v>1.8230613440568995</v>
      </c>
      <c r="BD8" s="28">
        <f t="shared" si="17"/>
        <v>3.3235526641945485</v>
      </c>
      <c r="BE8" s="30">
        <f t="shared" si="4"/>
        <v>0.10150821761710974</v>
      </c>
      <c r="BF8" s="30">
        <f t="shared" si="5"/>
        <v>0.10150821761710974</v>
      </c>
      <c r="BI8" s="7">
        <f t="shared" si="18"/>
        <v>12.131789147173</v>
      </c>
      <c r="BJ8" s="1">
        <f t="shared" si="19"/>
        <v>12.131789147173</v>
      </c>
      <c r="BK8" s="28">
        <f t="shared" si="20"/>
        <v>147.18030791146461</v>
      </c>
      <c r="BL8" s="30">
        <f t="shared" si="6"/>
        <v>1.3202983260309566</v>
      </c>
      <c r="BM8" s="30">
        <f t="shared" si="7"/>
        <v>1.3202983260309566</v>
      </c>
      <c r="BP8" s="7">
        <f t="shared" si="8"/>
        <v>3.6602108528269994</v>
      </c>
      <c r="BQ8" s="1">
        <f t="shared" si="21"/>
        <v>3.6602108528269994</v>
      </c>
      <c r="BR8" s="28">
        <f t="shared" si="22"/>
        <v>13.397143487152551</v>
      </c>
      <c r="BS8" s="30">
        <f t="shared" si="9"/>
        <v>0.30170412693662063</v>
      </c>
      <c r="BT8" s="30">
        <f t="shared" si="10"/>
        <v>0.30170412693662063</v>
      </c>
      <c r="BW8" s="7">
        <f t="shared" si="11"/>
        <v>-0.12982099999999974</v>
      </c>
      <c r="BX8" s="1">
        <f t="shared" si="23"/>
        <v>0.12982099999999974</v>
      </c>
      <c r="BY8" s="36">
        <f t="shared" si="24"/>
        <v>1.6853492040999934E-2</v>
      </c>
      <c r="BZ8" s="30">
        <f t="shared" si="12"/>
        <v>2.6174533314811108E-2</v>
      </c>
      <c r="CA8" s="30">
        <f t="shared" si="13"/>
        <v>-2.6174533314811108E-2</v>
      </c>
    </row>
    <row r="9" spans="1:79" x14ac:dyDescent="0.15">
      <c r="A9" s="1">
        <v>1</v>
      </c>
      <c r="B9" s="1">
        <v>2</v>
      </c>
      <c r="C9" s="1">
        <v>4</v>
      </c>
      <c r="D9" s="1">
        <v>24</v>
      </c>
      <c r="E9" s="11">
        <v>170</v>
      </c>
      <c r="K9" s="1">
        <v>1</v>
      </c>
      <c r="L9" s="1">
        <v>2</v>
      </c>
      <c r="M9" s="1">
        <v>4</v>
      </c>
      <c r="N9" s="1">
        <v>24</v>
      </c>
      <c r="O9" s="7">
        <v>207.47572815533979</v>
      </c>
      <c r="R9" s="1">
        <v>2</v>
      </c>
      <c r="S9" s="1">
        <v>4</v>
      </c>
      <c r="T9" s="11">
        <v>170</v>
      </c>
      <c r="U9" s="9">
        <v>19.2</v>
      </c>
      <c r="V9" s="9">
        <v>20.142719999999997</v>
      </c>
      <c r="W9" s="9">
        <v>9.6</v>
      </c>
      <c r="X9" s="9">
        <v>8.1</v>
      </c>
      <c r="Y9" s="33">
        <v>5.1239999999999997</v>
      </c>
      <c r="AA9" s="1">
        <v>17.721899661423102</v>
      </c>
      <c r="AB9" s="1">
        <v>18.801899647816299</v>
      </c>
      <c r="AC9" s="1">
        <v>9.0518996880222193</v>
      </c>
      <c r="AD9" s="1">
        <v>8.0481003944478307</v>
      </c>
      <c r="AE9" s="33">
        <v>4.6308790000000002</v>
      </c>
      <c r="AU9" s="7">
        <f t="shared" si="0"/>
        <v>1.4781003385768976</v>
      </c>
      <c r="AV9" s="1">
        <f t="shared" si="14"/>
        <v>1.4781003385768976</v>
      </c>
      <c r="AW9" s="28">
        <f t="shared" si="15"/>
        <v>2.1847806109011394</v>
      </c>
      <c r="AX9" s="30">
        <f t="shared" si="1"/>
        <v>8.3405298913547921E-2</v>
      </c>
      <c r="AY9" s="30">
        <f t="shared" si="2"/>
        <v>8.3405298913547921E-2</v>
      </c>
      <c r="BB9" s="7">
        <f t="shared" si="3"/>
        <v>1.3408203521836981</v>
      </c>
      <c r="BC9" s="1">
        <f t="shared" si="16"/>
        <v>1.3408203521836981</v>
      </c>
      <c r="BD9" s="28">
        <f t="shared" si="17"/>
        <v>1.7977992168300163</v>
      </c>
      <c r="BE9" s="30">
        <f t="shared" si="4"/>
        <v>7.1313025667564631E-2</v>
      </c>
      <c r="BF9" s="30">
        <f t="shared" si="5"/>
        <v>7.1313025667564631E-2</v>
      </c>
      <c r="BI9" s="7">
        <f t="shared" si="18"/>
        <v>8.0481003944478307</v>
      </c>
      <c r="BJ9" s="1">
        <f t="shared" si="19"/>
        <v>8.0481003944478307</v>
      </c>
      <c r="BK9" s="28">
        <f t="shared" si="20"/>
        <v>64.771919959111329</v>
      </c>
      <c r="BL9" s="30">
        <f t="shared" si="6"/>
        <v>0.88910622872868883</v>
      </c>
      <c r="BM9" s="30">
        <f t="shared" si="7"/>
        <v>0.88910622872868883</v>
      </c>
      <c r="BP9" s="7">
        <f t="shared" si="8"/>
        <v>5.1899605552168993E-2</v>
      </c>
      <c r="BQ9" s="1">
        <f t="shared" si="21"/>
        <v>5.1899605552168993E-2</v>
      </c>
      <c r="BR9" s="28">
        <f t="shared" si="22"/>
        <v>2.6935690564707307E-3</v>
      </c>
      <c r="BS9" s="30">
        <f t="shared" si="9"/>
        <v>6.448677701383191E-3</v>
      </c>
      <c r="BT9" s="30">
        <f t="shared" si="10"/>
        <v>6.448677701383191E-3</v>
      </c>
      <c r="BW9" s="7">
        <f t="shared" si="11"/>
        <v>0.49312099999999948</v>
      </c>
      <c r="BX9" s="1">
        <f t="shared" si="23"/>
        <v>0.49312099999999948</v>
      </c>
      <c r="BY9" s="36">
        <f t="shared" si="24"/>
        <v>0.2431683206409995</v>
      </c>
      <c r="BZ9" s="30">
        <f t="shared" si="12"/>
        <v>0.10648539942416968</v>
      </c>
      <c r="CA9" s="30">
        <f t="shared" si="13"/>
        <v>0.10648539942416968</v>
      </c>
    </row>
    <row r="10" spans="1:79" x14ac:dyDescent="0.15">
      <c r="A10" s="1">
        <v>1</v>
      </c>
      <c r="B10" s="1">
        <v>3</v>
      </c>
      <c r="C10" s="1">
        <v>1</v>
      </c>
      <c r="D10" s="1">
        <v>31</v>
      </c>
      <c r="E10" s="11">
        <v>320</v>
      </c>
      <c r="K10" s="1">
        <v>1</v>
      </c>
      <c r="L10" s="1">
        <v>3</v>
      </c>
      <c r="M10" s="1">
        <v>1</v>
      </c>
      <c r="N10" s="1">
        <v>31</v>
      </c>
      <c r="O10" s="7">
        <v>210.58252427184465</v>
      </c>
      <c r="R10" s="1">
        <v>3</v>
      </c>
      <c r="S10" s="1">
        <v>1</v>
      </c>
      <c r="T10" s="11">
        <v>320</v>
      </c>
      <c r="U10" s="9">
        <v>22.56</v>
      </c>
      <c r="V10" s="9">
        <v>19.616633999999998</v>
      </c>
      <c r="W10" s="9">
        <v>6.8999999999999995</v>
      </c>
      <c r="X10" s="9">
        <v>11.4</v>
      </c>
      <c r="Y10" s="33">
        <v>3.024</v>
      </c>
      <c r="AA10" s="1">
        <v>18.8018981610733</v>
      </c>
      <c r="AB10" s="1">
        <v>18.331896910348</v>
      </c>
      <c r="AC10" s="1">
        <v>7.74810004700044</v>
      </c>
      <c r="AD10" s="1">
        <v>11.543001763594299</v>
      </c>
      <c r="AE10" s="33">
        <v>6.0506690000000001</v>
      </c>
      <c r="AU10" s="7">
        <f t="shared" si="0"/>
        <v>3.7581018389266987</v>
      </c>
      <c r="AV10" s="1">
        <f t="shared" si="14"/>
        <v>3.7581018389266987</v>
      </c>
      <c r="AW10" s="28">
        <f t="shared" si="15"/>
        <v>14.123329431744235</v>
      </c>
      <c r="AX10" s="30">
        <f t="shared" si="1"/>
        <v>0.19987885301428357</v>
      </c>
      <c r="AY10" s="30">
        <f t="shared" si="2"/>
        <v>0.19987885301428357</v>
      </c>
      <c r="BB10" s="7">
        <f t="shared" si="3"/>
        <v>1.2847370896519976</v>
      </c>
      <c r="BC10" s="1">
        <f t="shared" si="16"/>
        <v>1.2847370896519976</v>
      </c>
      <c r="BD10" s="28">
        <f t="shared" si="17"/>
        <v>1.650549389527485</v>
      </c>
      <c r="BE10" s="30">
        <f t="shared" si="4"/>
        <v>7.0082059479986955E-2</v>
      </c>
      <c r="BF10" s="30">
        <f t="shared" si="5"/>
        <v>7.0082059479986955E-2</v>
      </c>
      <c r="BI10" s="7">
        <f t="shared" si="18"/>
        <v>11.543001763594299</v>
      </c>
      <c r="BJ10" s="1">
        <f t="shared" si="19"/>
        <v>11.543001763594299</v>
      </c>
      <c r="BK10" s="28">
        <f t="shared" si="20"/>
        <v>133.24088971434111</v>
      </c>
      <c r="BL10" s="30">
        <f t="shared" si="6"/>
        <v>1.4897848109309066</v>
      </c>
      <c r="BM10" s="30">
        <f t="shared" si="7"/>
        <v>1.4897848109309066</v>
      </c>
      <c r="BP10" s="7">
        <f t="shared" si="8"/>
        <v>-0.14300176359429884</v>
      </c>
      <c r="BQ10" s="1">
        <f t="shared" si="21"/>
        <v>0.14300176359429884</v>
      </c>
      <c r="BR10" s="28">
        <f t="shared" si="22"/>
        <v>2.0449504391079731E-2</v>
      </c>
      <c r="BS10" s="30">
        <f t="shared" si="9"/>
        <v>1.2388611430807791E-2</v>
      </c>
      <c r="BT10" s="30">
        <f t="shared" si="10"/>
        <v>-1.2388611430807791E-2</v>
      </c>
      <c r="BW10" s="7">
        <f t="shared" si="11"/>
        <v>-3.0266690000000001</v>
      </c>
      <c r="BX10" s="1">
        <f t="shared" si="23"/>
        <v>3.0266690000000001</v>
      </c>
      <c r="BY10" s="36">
        <f t="shared" si="24"/>
        <v>9.1607252355610012</v>
      </c>
      <c r="BZ10" s="30">
        <f t="shared" si="12"/>
        <v>0.5002205541238498</v>
      </c>
      <c r="CA10" s="30">
        <f t="shared" si="13"/>
        <v>-0.5002205541238498</v>
      </c>
    </row>
    <row r="11" spans="1:79" x14ac:dyDescent="0.15">
      <c r="A11" s="1">
        <v>1</v>
      </c>
      <c r="B11" s="1">
        <v>3</v>
      </c>
      <c r="C11" s="1">
        <v>2</v>
      </c>
      <c r="D11" s="1">
        <v>32</v>
      </c>
      <c r="E11" s="11">
        <v>300</v>
      </c>
      <c r="K11" s="1">
        <v>1</v>
      </c>
      <c r="L11" s="1">
        <v>3</v>
      </c>
      <c r="M11" s="1">
        <v>2</v>
      </c>
      <c r="N11" s="1">
        <v>32</v>
      </c>
      <c r="O11" s="7">
        <v>201.0679611650485</v>
      </c>
      <c r="R11" s="1">
        <v>3</v>
      </c>
      <c r="S11" s="1">
        <v>2</v>
      </c>
      <c r="T11" s="11">
        <v>300</v>
      </c>
      <c r="U11" s="9">
        <v>13.92</v>
      </c>
      <c r="V11" s="9">
        <v>16.3459836</v>
      </c>
      <c r="W11" s="9">
        <v>8.8439999999999994</v>
      </c>
      <c r="X11" s="9">
        <v>11.820000000000002</v>
      </c>
      <c r="Y11" s="33">
        <v>4.2210000000000001</v>
      </c>
      <c r="AA11" s="1">
        <v>14.1050969479658</v>
      </c>
      <c r="AB11" s="1">
        <v>16.5500001970574</v>
      </c>
      <c r="AC11" s="1">
        <v>8.8900003930797293</v>
      </c>
      <c r="AD11" s="1">
        <v>11.870000232758301</v>
      </c>
      <c r="AE11" s="33">
        <v>5.689146</v>
      </c>
      <c r="AU11" s="7">
        <f t="shared" si="0"/>
        <v>-0.18509694796579979</v>
      </c>
      <c r="AV11" s="1">
        <f t="shared" si="14"/>
        <v>0.18509694796579979</v>
      </c>
      <c r="AW11" s="28">
        <f t="shared" si="15"/>
        <v>3.4260880146253996E-2</v>
      </c>
      <c r="AX11" s="30">
        <f t="shared" si="1"/>
        <v>1.3122699450321323E-2</v>
      </c>
      <c r="AY11" s="30">
        <f t="shared" si="2"/>
        <v>-1.3122699450321323E-2</v>
      </c>
      <c r="BB11" s="7">
        <f t="shared" si="3"/>
        <v>-0.20401659705740016</v>
      </c>
      <c r="BC11" s="1">
        <f t="shared" si="16"/>
        <v>0.20401659705740016</v>
      </c>
      <c r="BD11" s="28">
        <f t="shared" si="17"/>
        <v>4.162277187488158E-2</v>
      </c>
      <c r="BE11" s="30">
        <f t="shared" si="4"/>
        <v>1.2327286684484417E-2</v>
      </c>
      <c r="BF11" s="30">
        <f t="shared" si="5"/>
        <v>-1.2327286684484417E-2</v>
      </c>
      <c r="BI11" s="7">
        <f t="shared" si="18"/>
        <v>11.870000232758301</v>
      </c>
      <c r="BJ11" s="1">
        <f t="shared" si="19"/>
        <v>11.870000232758301</v>
      </c>
      <c r="BK11" s="28">
        <f t="shared" si="20"/>
        <v>140.89690552568212</v>
      </c>
      <c r="BL11" s="30">
        <f t="shared" si="6"/>
        <v>1.3352080661321795</v>
      </c>
      <c r="BM11" s="30">
        <f t="shared" si="7"/>
        <v>1.3352080661321795</v>
      </c>
      <c r="BP11" s="7">
        <f t="shared" si="8"/>
        <v>-5.0000232758298679E-2</v>
      </c>
      <c r="BQ11" s="1">
        <f t="shared" si="21"/>
        <v>5.0000232758298679E-2</v>
      </c>
      <c r="BR11" s="28">
        <f t="shared" si="22"/>
        <v>2.5000232758840444E-3</v>
      </c>
      <c r="BS11" s="30">
        <f t="shared" si="9"/>
        <v>4.212319442110056E-3</v>
      </c>
      <c r="BT11" s="30">
        <f t="shared" si="10"/>
        <v>-4.212319442110056E-3</v>
      </c>
      <c r="BW11" s="7">
        <f t="shared" si="11"/>
        <v>-1.468146</v>
      </c>
      <c r="BX11" s="1">
        <f t="shared" si="23"/>
        <v>1.468146</v>
      </c>
      <c r="BY11" s="36">
        <f t="shared" si="24"/>
        <v>2.1554526773159997</v>
      </c>
      <c r="BZ11" s="30">
        <f t="shared" si="12"/>
        <v>0.25806087592056876</v>
      </c>
      <c r="CA11" s="30">
        <f t="shared" si="13"/>
        <v>-0.25806087592056876</v>
      </c>
    </row>
    <row r="12" spans="1:79" x14ac:dyDescent="0.15">
      <c r="A12" s="1">
        <v>1</v>
      </c>
      <c r="B12" s="1">
        <v>3</v>
      </c>
      <c r="C12" s="1">
        <v>3</v>
      </c>
      <c r="D12" s="1">
        <v>33</v>
      </c>
      <c r="E12" s="11">
        <v>250</v>
      </c>
      <c r="K12" s="1">
        <v>1</v>
      </c>
      <c r="L12" s="1">
        <v>3</v>
      </c>
      <c r="M12" s="1">
        <v>3</v>
      </c>
      <c r="N12" s="1">
        <v>33</v>
      </c>
      <c r="O12" s="7">
        <v>212.86407766990288</v>
      </c>
      <c r="R12" s="1">
        <v>3</v>
      </c>
      <c r="S12" s="1">
        <v>3</v>
      </c>
      <c r="T12" s="11">
        <v>250</v>
      </c>
      <c r="U12" s="9">
        <v>16.2</v>
      </c>
      <c r="V12" s="9">
        <v>19.525946400000002</v>
      </c>
      <c r="W12" s="9">
        <v>10.836</v>
      </c>
      <c r="X12" s="9">
        <v>11.784000000000001</v>
      </c>
      <c r="Y12" s="33">
        <v>2.6040000000000001</v>
      </c>
      <c r="AA12" s="1">
        <v>15.8018993570794</v>
      </c>
      <c r="AB12" s="1">
        <v>18.561895968392399</v>
      </c>
      <c r="AC12" s="1">
        <v>10.011896503231</v>
      </c>
      <c r="AD12" s="1">
        <v>11.8318994490109</v>
      </c>
      <c r="AE12" s="33">
        <v>5.4587139999999996</v>
      </c>
      <c r="AU12" s="7">
        <f t="shared" si="0"/>
        <v>0.39810064292059977</v>
      </c>
      <c r="AV12" s="1">
        <f t="shared" si="14"/>
        <v>0.39810064292059977</v>
      </c>
      <c r="AW12" s="28">
        <f t="shared" si="15"/>
        <v>0.15848412189379488</v>
      </c>
      <c r="AX12" s="30">
        <f t="shared" si="1"/>
        <v>2.5193214684173199E-2</v>
      </c>
      <c r="AY12" s="30">
        <f t="shared" si="2"/>
        <v>2.5193214684173199E-2</v>
      </c>
      <c r="BB12" s="7">
        <f t="shared" si="3"/>
        <v>0.96405043160760329</v>
      </c>
      <c r="BC12" s="1">
        <f t="shared" si="16"/>
        <v>0.96405043160760329</v>
      </c>
      <c r="BD12" s="28">
        <f t="shared" si="17"/>
        <v>0.92939323468280621</v>
      </c>
      <c r="BE12" s="30">
        <f t="shared" si="4"/>
        <v>5.1937066841081826E-2</v>
      </c>
      <c r="BF12" s="30">
        <f t="shared" si="5"/>
        <v>5.1937066841081826E-2</v>
      </c>
      <c r="BI12" s="7">
        <f t="shared" si="18"/>
        <v>11.8318994490109</v>
      </c>
      <c r="BJ12" s="1">
        <f t="shared" si="19"/>
        <v>11.8318994490109</v>
      </c>
      <c r="BK12" s="28">
        <f t="shared" si="20"/>
        <v>139.99384457150444</v>
      </c>
      <c r="BL12" s="30">
        <f t="shared" si="6"/>
        <v>1.1817840351418489</v>
      </c>
      <c r="BM12" s="30">
        <f t="shared" si="7"/>
        <v>1.1817840351418489</v>
      </c>
      <c r="BP12" s="7">
        <f t="shared" si="8"/>
        <v>-4.789944901089882E-2</v>
      </c>
      <c r="BQ12" s="1">
        <f t="shared" si="21"/>
        <v>4.789944901089882E-2</v>
      </c>
      <c r="BR12" s="28">
        <f t="shared" si="22"/>
        <v>2.2943572155476959E-3</v>
      </c>
      <c r="BS12" s="30">
        <f t="shared" si="9"/>
        <v>4.0483313112420873E-3</v>
      </c>
      <c r="BT12" s="30">
        <f t="shared" si="10"/>
        <v>-4.0483313112420873E-3</v>
      </c>
      <c r="BW12" s="7">
        <f t="shared" si="11"/>
        <v>-2.8547139999999995</v>
      </c>
      <c r="BX12" s="1">
        <f t="shared" si="23"/>
        <v>2.8547139999999995</v>
      </c>
      <c r="BY12" s="36">
        <f t="shared" si="24"/>
        <v>8.1493920217959968</v>
      </c>
      <c r="BZ12" s="30">
        <f t="shared" si="12"/>
        <v>0.5229645663795538</v>
      </c>
      <c r="CA12" s="30">
        <f t="shared" si="13"/>
        <v>-0.5229645663795538</v>
      </c>
    </row>
    <row r="13" spans="1:79" x14ac:dyDescent="0.15">
      <c r="A13" s="1">
        <v>1</v>
      </c>
      <c r="B13" s="1">
        <v>3</v>
      </c>
      <c r="C13" s="1">
        <v>4</v>
      </c>
      <c r="D13" s="1">
        <v>34</v>
      </c>
      <c r="E13" s="11">
        <v>190</v>
      </c>
      <c r="K13" s="1">
        <v>1</v>
      </c>
      <c r="L13" s="1">
        <v>3</v>
      </c>
      <c r="M13" s="1">
        <v>4</v>
      </c>
      <c r="N13" s="1">
        <v>34</v>
      </c>
      <c r="O13" s="7">
        <v>206.65048543689321</v>
      </c>
      <c r="R13" s="1">
        <v>3</v>
      </c>
      <c r="S13" s="1">
        <v>4</v>
      </c>
      <c r="T13" s="11">
        <v>190</v>
      </c>
      <c r="U13" s="9">
        <v>19.439999999999998</v>
      </c>
      <c r="V13" s="9">
        <v>21.837347999999999</v>
      </c>
      <c r="W13" s="9">
        <v>11.28</v>
      </c>
      <c r="X13" s="9">
        <v>18.78</v>
      </c>
      <c r="Y13" s="33">
        <v>3.6539999999999999</v>
      </c>
      <c r="AA13" s="1">
        <v>19.239999314828101</v>
      </c>
      <c r="AB13" s="1">
        <v>21.639996649870501</v>
      </c>
      <c r="AC13" s="1">
        <v>11.229987542370599</v>
      </c>
      <c r="AD13" s="1">
        <v>18.729998181190101</v>
      </c>
      <c r="AE13" s="33">
        <v>4.7967279999999999</v>
      </c>
      <c r="AU13" s="7">
        <f t="shared" si="0"/>
        <v>0.20000068517189717</v>
      </c>
      <c r="AV13" s="1">
        <f t="shared" si="14"/>
        <v>0.20000068517189717</v>
      </c>
      <c r="AW13" s="28">
        <f t="shared" si="15"/>
        <v>4.0000274069228334E-2</v>
      </c>
      <c r="AX13" s="30">
        <f t="shared" si="1"/>
        <v>1.0395046377042144E-2</v>
      </c>
      <c r="AY13" s="30">
        <f t="shared" si="2"/>
        <v>1.0395046377042144E-2</v>
      </c>
      <c r="BB13" s="7">
        <f t="shared" si="3"/>
        <v>0.19735135012949812</v>
      </c>
      <c r="BC13" s="1">
        <f t="shared" si="16"/>
        <v>0.19735135012949812</v>
      </c>
      <c r="BD13" s="28">
        <f t="shared" si="17"/>
        <v>3.8947555397935756E-2</v>
      </c>
      <c r="BE13" s="30">
        <f t="shared" si="4"/>
        <v>9.1197495694011164E-3</v>
      </c>
      <c r="BF13" s="30">
        <f t="shared" si="5"/>
        <v>9.1197495694011164E-3</v>
      </c>
      <c r="BI13" s="7">
        <f t="shared" si="18"/>
        <v>18.729998181190101</v>
      </c>
      <c r="BJ13" s="1">
        <f t="shared" si="19"/>
        <v>18.729998181190101</v>
      </c>
      <c r="BK13" s="28">
        <f t="shared" si="20"/>
        <v>350.81283186738449</v>
      </c>
      <c r="BL13" s="30">
        <f t="shared" si="6"/>
        <v>1.6678556508208098</v>
      </c>
      <c r="BM13" s="30">
        <f t="shared" si="7"/>
        <v>1.6678556508208098</v>
      </c>
      <c r="BP13" s="7">
        <f t="shared" si="8"/>
        <v>5.0001818809899845E-2</v>
      </c>
      <c r="BQ13" s="1">
        <f t="shared" si="21"/>
        <v>5.0001818809899845E-2</v>
      </c>
      <c r="BR13" s="28">
        <f t="shared" si="22"/>
        <v>2.5001818842980538E-3</v>
      </c>
      <c r="BS13" s="30">
        <f t="shared" si="9"/>
        <v>2.6696115144375704E-3</v>
      </c>
      <c r="BT13" s="30">
        <f t="shared" si="10"/>
        <v>2.6696115144375704E-3</v>
      </c>
      <c r="BW13" s="7">
        <f t="shared" si="11"/>
        <v>-1.142728</v>
      </c>
      <c r="BX13" s="1">
        <f t="shared" si="23"/>
        <v>1.142728</v>
      </c>
      <c r="BY13" s="36">
        <f t="shared" si="24"/>
        <v>1.305827281984</v>
      </c>
      <c r="BZ13" s="30">
        <f t="shared" si="12"/>
        <v>0.23823072727909525</v>
      </c>
      <c r="CA13" s="30">
        <f t="shared" si="13"/>
        <v>-0.23823072727909525</v>
      </c>
    </row>
    <row r="14" spans="1:79" x14ac:dyDescent="0.15">
      <c r="A14" s="1">
        <v>1</v>
      </c>
      <c r="B14" s="1">
        <v>4</v>
      </c>
      <c r="C14" s="1">
        <v>1</v>
      </c>
      <c r="D14" s="1">
        <v>41</v>
      </c>
      <c r="E14" s="11">
        <v>260</v>
      </c>
      <c r="K14" s="1">
        <v>1</v>
      </c>
      <c r="L14" s="1">
        <v>4</v>
      </c>
      <c r="M14" s="1">
        <v>1</v>
      </c>
      <c r="N14" s="1">
        <v>41</v>
      </c>
      <c r="O14" s="7">
        <v>206.06796116504853</v>
      </c>
      <c r="R14" s="1">
        <v>4</v>
      </c>
      <c r="S14" s="1">
        <v>1</v>
      </c>
      <c r="T14" s="11">
        <v>260</v>
      </c>
      <c r="U14" s="9">
        <v>15.443999999999999</v>
      </c>
      <c r="V14" s="9">
        <v>15.319945799999999</v>
      </c>
      <c r="W14" s="9">
        <v>6.7680000000000007</v>
      </c>
      <c r="X14" s="9">
        <v>19.02</v>
      </c>
      <c r="Y14" s="33">
        <v>4.7039999999999997</v>
      </c>
      <c r="AA14" s="1">
        <v>15.6324958595987</v>
      </c>
      <c r="AB14" s="1">
        <v>15.520001377032401</v>
      </c>
      <c r="AC14" s="1">
        <v>6.8200042248667101</v>
      </c>
      <c r="AD14" s="1">
        <v>18.889999206667198</v>
      </c>
      <c r="AE14" s="33">
        <v>5.4208360000000004</v>
      </c>
      <c r="AU14" s="7">
        <f t="shared" si="0"/>
        <v>-0.18849585959870119</v>
      </c>
      <c r="AV14" s="1">
        <f t="shared" si="14"/>
        <v>0.18849585959870119</v>
      </c>
      <c r="AW14" s="28">
        <f t="shared" si="15"/>
        <v>3.5530689085853273E-2</v>
      </c>
      <c r="AX14" s="30">
        <f t="shared" si="1"/>
        <v>1.2057950393312309E-2</v>
      </c>
      <c r="AY14" s="30">
        <f t="shared" si="2"/>
        <v>-1.2057950393312309E-2</v>
      </c>
      <c r="BB14" s="7">
        <f t="shared" si="3"/>
        <v>-0.20005557703240129</v>
      </c>
      <c r="BC14" s="1">
        <f t="shared" si="16"/>
        <v>0.20005557703240129</v>
      </c>
      <c r="BD14" s="28">
        <f t="shared" si="17"/>
        <v>4.0022233901767047E-2</v>
      </c>
      <c r="BE14" s="30">
        <f t="shared" si="4"/>
        <v>1.2890177788802115E-2</v>
      </c>
      <c r="BF14" s="30">
        <f t="shared" si="5"/>
        <v>-1.2890177788802115E-2</v>
      </c>
      <c r="BI14" s="7">
        <f t="shared" si="18"/>
        <v>18.889999206667198</v>
      </c>
      <c r="BJ14" s="1">
        <f t="shared" si="19"/>
        <v>18.889999206667198</v>
      </c>
      <c r="BK14" s="28">
        <f t="shared" si="20"/>
        <v>356.83207002788737</v>
      </c>
      <c r="BL14" s="30">
        <f t="shared" si="6"/>
        <v>2.7697928892465433</v>
      </c>
      <c r="BM14" s="30">
        <f t="shared" si="7"/>
        <v>2.7697928892465433</v>
      </c>
      <c r="BP14" s="7">
        <f t="shared" si="8"/>
        <v>0.13000079333280112</v>
      </c>
      <c r="BQ14" s="1">
        <f t="shared" si="21"/>
        <v>0.13000079333280112</v>
      </c>
      <c r="BR14" s="28">
        <f t="shared" si="22"/>
        <v>1.6900206267157668E-2</v>
      </c>
      <c r="BS14" s="30">
        <f t="shared" si="9"/>
        <v>6.8819904072265669E-3</v>
      </c>
      <c r="BT14" s="30">
        <f t="shared" si="10"/>
        <v>6.8819904072265669E-3</v>
      </c>
      <c r="BW14" s="7">
        <f t="shared" si="11"/>
        <v>-0.71683600000000069</v>
      </c>
      <c r="BX14" s="1">
        <f t="shared" si="23"/>
        <v>0.71683600000000069</v>
      </c>
      <c r="BY14" s="36">
        <f t="shared" si="24"/>
        <v>0.513853850896001</v>
      </c>
      <c r="BZ14" s="30">
        <f t="shared" si="12"/>
        <v>0.1322371678464356</v>
      </c>
      <c r="CA14" s="30">
        <f t="shared" si="13"/>
        <v>-0.1322371678464356</v>
      </c>
    </row>
    <row r="15" spans="1:79" x14ac:dyDescent="0.15">
      <c r="A15" s="1">
        <v>1</v>
      </c>
      <c r="B15" s="1">
        <v>4</v>
      </c>
      <c r="C15" s="1">
        <v>2</v>
      </c>
      <c r="D15" s="1">
        <v>42</v>
      </c>
      <c r="E15" s="11">
        <v>270</v>
      </c>
      <c r="K15" s="1">
        <v>1</v>
      </c>
      <c r="L15" s="1">
        <v>4</v>
      </c>
      <c r="M15" s="1">
        <v>2</v>
      </c>
      <c r="N15" s="1">
        <v>42</v>
      </c>
      <c r="O15" s="7">
        <v>204.85436893203882</v>
      </c>
      <c r="R15" s="1">
        <v>4</v>
      </c>
      <c r="S15" s="1">
        <v>2</v>
      </c>
      <c r="T15" s="11">
        <v>270</v>
      </c>
      <c r="U15" s="9">
        <v>16.776</v>
      </c>
      <c r="V15" s="9">
        <v>18.720680399999999</v>
      </c>
      <c r="W15" s="9">
        <v>9.6</v>
      </c>
      <c r="X15" s="9">
        <v>14.76</v>
      </c>
      <c r="Y15" s="33">
        <v>4.83</v>
      </c>
      <c r="AA15" s="1">
        <v>16.980000124316099</v>
      </c>
      <c r="AB15" s="1">
        <v>18.920000833362099</v>
      </c>
      <c r="AC15" s="1">
        <v>9.6500008213916306</v>
      </c>
      <c r="AD15" s="1">
        <v>14.810000161661399</v>
      </c>
      <c r="AE15" s="33">
        <v>5.4886020000000002</v>
      </c>
      <c r="AU15" s="7">
        <f t="shared" si="0"/>
        <v>-0.20400012431609937</v>
      </c>
      <c r="AV15" s="1">
        <f t="shared" si="14"/>
        <v>0.20400012431609937</v>
      </c>
      <c r="AW15" s="28">
        <f t="shared" si="15"/>
        <v>4.1616050720983996E-2</v>
      </c>
      <c r="AX15" s="30">
        <f t="shared" si="1"/>
        <v>1.2014141508983991E-2</v>
      </c>
      <c r="AY15" s="30">
        <f t="shared" si="2"/>
        <v>-1.2014141508983991E-2</v>
      </c>
      <c r="BB15" s="7">
        <f t="shared" si="3"/>
        <v>-0.19932043336210015</v>
      </c>
      <c r="BC15" s="1">
        <f t="shared" si="16"/>
        <v>0.19932043336210015</v>
      </c>
      <c r="BD15" s="28">
        <f t="shared" si="17"/>
        <v>3.9728635155655403E-2</v>
      </c>
      <c r="BE15" s="30">
        <f t="shared" si="4"/>
        <v>1.0534906161876778E-2</v>
      </c>
      <c r="BF15" s="30">
        <f t="shared" si="5"/>
        <v>-1.0534906161876778E-2</v>
      </c>
      <c r="BI15" s="7">
        <f t="shared" si="18"/>
        <v>14.810000161661399</v>
      </c>
      <c r="BJ15" s="1">
        <f t="shared" si="19"/>
        <v>14.810000161661399</v>
      </c>
      <c r="BK15" s="28">
        <f t="shared" si="20"/>
        <v>219.33610478841067</v>
      </c>
      <c r="BL15" s="30">
        <f t="shared" si="6"/>
        <v>1.5347149120268824</v>
      </c>
      <c r="BM15" s="30">
        <f t="shared" si="7"/>
        <v>1.5347149120268824</v>
      </c>
      <c r="BP15" s="7">
        <f t="shared" si="8"/>
        <v>-5.0000161661399645E-2</v>
      </c>
      <c r="BQ15" s="1">
        <f t="shared" si="21"/>
        <v>5.0000161661399645E-2</v>
      </c>
      <c r="BR15" s="28">
        <f t="shared" si="22"/>
        <v>2.500016166166099E-3</v>
      </c>
      <c r="BS15" s="30">
        <f t="shared" si="9"/>
        <v>3.3761081104397893E-3</v>
      </c>
      <c r="BT15" s="30">
        <f t="shared" si="10"/>
        <v>-3.3761081104397893E-3</v>
      </c>
      <c r="BW15" s="7">
        <f t="shared" si="11"/>
        <v>-0.65860200000000013</v>
      </c>
      <c r="BX15" s="1">
        <f t="shared" si="23"/>
        <v>0.65860200000000013</v>
      </c>
      <c r="BY15" s="36">
        <f t="shared" si="24"/>
        <v>0.43375659440400016</v>
      </c>
      <c r="BZ15" s="30">
        <f t="shared" si="12"/>
        <v>0.11999449040028774</v>
      </c>
      <c r="CA15" s="30">
        <f t="shared" si="13"/>
        <v>-0.11999449040028774</v>
      </c>
    </row>
    <row r="16" spans="1:79" x14ac:dyDescent="0.15">
      <c r="A16" s="1">
        <v>1</v>
      </c>
      <c r="B16" s="1">
        <v>4</v>
      </c>
      <c r="C16" s="1">
        <v>3</v>
      </c>
      <c r="D16" s="1">
        <v>43</v>
      </c>
      <c r="E16" s="11">
        <v>200</v>
      </c>
      <c r="K16" s="1">
        <v>1</v>
      </c>
      <c r="L16" s="1">
        <v>4</v>
      </c>
      <c r="M16" s="1">
        <v>3</v>
      </c>
      <c r="N16" s="1">
        <v>43</v>
      </c>
      <c r="O16" s="7">
        <v>185.24271844660194</v>
      </c>
      <c r="R16" s="1">
        <v>4</v>
      </c>
      <c r="S16" s="1">
        <v>3</v>
      </c>
      <c r="T16" s="11">
        <v>200</v>
      </c>
      <c r="U16" s="9">
        <v>15.6</v>
      </c>
      <c r="V16" s="9">
        <v>21.216135600000001</v>
      </c>
      <c r="W16" s="9">
        <v>13.043999999999999</v>
      </c>
      <c r="X16" s="9">
        <v>16.536000000000001</v>
      </c>
      <c r="Y16" s="33">
        <v>5.1239999999999997</v>
      </c>
      <c r="AA16" s="1">
        <v>15.9990490550693</v>
      </c>
      <c r="AB16" s="1">
        <v>21.019942911409899</v>
      </c>
      <c r="AC16" s="1">
        <v>12.530045948765</v>
      </c>
      <c r="AD16" s="1">
        <v>15.689948063658701</v>
      </c>
      <c r="AE16" s="33">
        <v>4.4823329999999997</v>
      </c>
      <c r="AU16" s="7">
        <f t="shared" si="0"/>
        <v>-0.3990490550693</v>
      </c>
      <c r="AV16" s="1">
        <f t="shared" si="14"/>
        <v>0.3990490550693</v>
      </c>
      <c r="AW16" s="28">
        <f t="shared" si="15"/>
        <v>0.15924014835170122</v>
      </c>
      <c r="AX16" s="30">
        <f t="shared" si="1"/>
        <v>2.4942048348983673E-2</v>
      </c>
      <c r="AY16" s="30">
        <f t="shared" si="2"/>
        <v>-2.4942048348983673E-2</v>
      </c>
      <c r="BB16" s="7">
        <f t="shared" si="3"/>
        <v>0.19619268859010219</v>
      </c>
      <c r="BC16" s="1">
        <f t="shared" si="16"/>
        <v>0.19619268859010219</v>
      </c>
      <c r="BD16" s="28">
        <f t="shared" si="17"/>
        <v>3.8491571056212814E-2</v>
      </c>
      <c r="BE16" s="30">
        <f t="shared" si="4"/>
        <v>9.3336451681610543E-3</v>
      </c>
      <c r="BF16" s="30">
        <f t="shared" si="5"/>
        <v>9.3336451681610543E-3</v>
      </c>
      <c r="BI16" s="7">
        <f t="shared" si="18"/>
        <v>15.689948063658701</v>
      </c>
      <c r="BJ16" s="1">
        <f t="shared" si="19"/>
        <v>15.689948063658701</v>
      </c>
      <c r="BK16" s="28">
        <f t="shared" si="20"/>
        <v>246.17447024030741</v>
      </c>
      <c r="BL16" s="30">
        <f t="shared" si="6"/>
        <v>1.2521859957907935</v>
      </c>
      <c r="BM16" s="30">
        <f t="shared" si="7"/>
        <v>1.2521859957907935</v>
      </c>
      <c r="BP16" s="7">
        <f t="shared" si="8"/>
        <v>0.8460519363413006</v>
      </c>
      <c r="BQ16" s="1">
        <f t="shared" si="21"/>
        <v>0.8460519363413006</v>
      </c>
      <c r="BR16" s="28">
        <f t="shared" si="22"/>
        <v>0.71580387898686415</v>
      </c>
      <c r="BS16" s="30">
        <f t="shared" si="9"/>
        <v>5.392318272237874E-2</v>
      </c>
      <c r="BT16" s="30">
        <f t="shared" si="10"/>
        <v>5.392318272237874E-2</v>
      </c>
      <c r="BW16" s="7">
        <f t="shared" si="11"/>
        <v>0.64166699999999999</v>
      </c>
      <c r="BX16" s="1">
        <f t="shared" si="23"/>
        <v>0.64166699999999999</v>
      </c>
      <c r="BY16" s="36">
        <f t="shared" si="24"/>
        <v>0.41173653888899997</v>
      </c>
      <c r="BZ16" s="30">
        <f t="shared" si="12"/>
        <v>0.14315469198740924</v>
      </c>
      <c r="CA16" s="30">
        <f t="shared" si="13"/>
        <v>0.14315469198740924</v>
      </c>
    </row>
    <row r="17" spans="1:79" x14ac:dyDescent="0.15">
      <c r="A17" s="1">
        <v>1</v>
      </c>
      <c r="B17" s="1">
        <v>4</v>
      </c>
      <c r="C17" s="1">
        <v>4</v>
      </c>
      <c r="D17" s="1">
        <v>44</v>
      </c>
      <c r="E17" s="11">
        <v>240.8</v>
      </c>
      <c r="K17" s="1">
        <v>1</v>
      </c>
      <c r="L17" s="1">
        <v>4</v>
      </c>
      <c r="M17" s="1">
        <v>4</v>
      </c>
      <c r="N17" s="1">
        <v>44</v>
      </c>
      <c r="O17" s="7">
        <v>208.88349514563106</v>
      </c>
      <c r="R17" s="1">
        <v>4</v>
      </c>
      <c r="S17" s="1">
        <v>4</v>
      </c>
      <c r="T17" s="11">
        <v>240.8</v>
      </c>
      <c r="U17" s="9">
        <v>13.62</v>
      </c>
      <c r="V17" s="9">
        <v>17.690524199999999</v>
      </c>
      <c r="W17" s="9">
        <v>10.488</v>
      </c>
      <c r="X17" s="9">
        <v>11.352</v>
      </c>
      <c r="Y17" s="33">
        <v>4.7039999999999997</v>
      </c>
      <c r="AA17" s="1">
        <v>13.419999585179999</v>
      </c>
      <c r="AB17" s="1">
        <v>17.4899979317955</v>
      </c>
      <c r="AC17" s="1">
        <v>10.4399960673761</v>
      </c>
      <c r="AD17" s="1">
        <v>11.400001604605</v>
      </c>
      <c r="AE17" s="33">
        <v>5.2999099999999997</v>
      </c>
      <c r="AU17" s="7">
        <f t="shared" si="0"/>
        <v>0.20000041481999986</v>
      </c>
      <c r="AV17" s="1">
        <f t="shared" si="14"/>
        <v>0.20000041481999986</v>
      </c>
      <c r="AW17" s="28">
        <f t="shared" si="15"/>
        <v>4.0000165928172023E-2</v>
      </c>
      <c r="AX17" s="30">
        <f t="shared" si="1"/>
        <v>1.4903161028474599E-2</v>
      </c>
      <c r="AY17" s="30">
        <f t="shared" si="2"/>
        <v>1.4903161028474599E-2</v>
      </c>
      <c r="BB17" s="7">
        <f t="shared" si="3"/>
        <v>0.20052626820449859</v>
      </c>
      <c r="BC17" s="1">
        <f t="shared" si="16"/>
        <v>0.20052626820449859</v>
      </c>
      <c r="BD17" s="28">
        <f t="shared" si="17"/>
        <v>4.0210784240022501E-2</v>
      </c>
      <c r="BE17" s="30">
        <f t="shared" si="4"/>
        <v>1.1465196793417393E-2</v>
      </c>
      <c r="BF17" s="30">
        <f t="shared" si="5"/>
        <v>1.1465196793417393E-2</v>
      </c>
      <c r="BI17" s="7">
        <f t="shared" si="18"/>
        <v>11.400001604605</v>
      </c>
      <c r="BJ17" s="1">
        <f t="shared" si="19"/>
        <v>11.400001604605</v>
      </c>
      <c r="BK17" s="28">
        <f t="shared" si="20"/>
        <v>129.96003658499657</v>
      </c>
      <c r="BL17" s="30">
        <f t="shared" si="6"/>
        <v>1.091954588012616</v>
      </c>
      <c r="BM17" s="30">
        <f t="shared" si="7"/>
        <v>1.091954588012616</v>
      </c>
      <c r="BP17" s="7">
        <f t="shared" si="8"/>
        <v>-4.8001604605000026E-2</v>
      </c>
      <c r="BQ17" s="1">
        <f t="shared" si="21"/>
        <v>4.8001604605000026E-2</v>
      </c>
      <c r="BR17" s="28">
        <f t="shared" si="22"/>
        <v>2.3041540446547596E-3</v>
      </c>
      <c r="BS17" s="30">
        <f t="shared" si="9"/>
        <v>4.2106664779424157E-3</v>
      </c>
      <c r="BT17" s="30">
        <f t="shared" si="10"/>
        <v>-4.2106664779424157E-3</v>
      </c>
      <c r="BW17" s="7">
        <f t="shared" si="11"/>
        <v>-0.59590999999999994</v>
      </c>
      <c r="BX17" s="1">
        <f t="shared" si="23"/>
        <v>0.59590999999999994</v>
      </c>
      <c r="BY17" s="36">
        <f t="shared" si="24"/>
        <v>0.35510872809999994</v>
      </c>
      <c r="BZ17" s="30">
        <f t="shared" si="12"/>
        <v>0.11243775837702905</v>
      </c>
      <c r="CA17" s="30">
        <f t="shared" si="13"/>
        <v>-0.11243775837702905</v>
      </c>
    </row>
    <row r="18" spans="1:79" x14ac:dyDescent="0.15">
      <c r="A18" s="1">
        <v>1</v>
      </c>
      <c r="B18" s="1">
        <v>5</v>
      </c>
      <c r="C18" s="1">
        <v>1</v>
      </c>
      <c r="D18" s="1">
        <v>51</v>
      </c>
      <c r="E18" s="11">
        <v>211.2</v>
      </c>
      <c r="K18" s="1">
        <v>1</v>
      </c>
      <c r="L18" s="1">
        <v>5</v>
      </c>
      <c r="M18" s="1">
        <v>1</v>
      </c>
      <c r="N18" s="1">
        <v>51</v>
      </c>
      <c r="O18" s="7">
        <v>211.01941747572815</v>
      </c>
      <c r="R18" s="1">
        <v>5</v>
      </c>
      <c r="S18" s="1">
        <v>1</v>
      </c>
      <c r="T18" s="11">
        <v>211.2</v>
      </c>
      <c r="U18" s="9">
        <v>11.772</v>
      </c>
      <c r="V18" s="9">
        <v>14.397733800000001</v>
      </c>
      <c r="W18" s="9">
        <v>8.1</v>
      </c>
      <c r="X18" s="9">
        <v>8.76</v>
      </c>
      <c r="Y18" s="33">
        <v>4.7039999999999997</v>
      </c>
      <c r="AA18" s="1">
        <v>11.970016968151601</v>
      </c>
      <c r="AB18" s="1">
        <v>14.199984437413599</v>
      </c>
      <c r="AC18" s="1">
        <v>8.0494321160776305</v>
      </c>
      <c r="AD18" s="1">
        <v>8.8101222670031003</v>
      </c>
      <c r="AE18" s="33">
        <v>5.0717610000000004</v>
      </c>
      <c r="AU18" s="7">
        <f t="shared" si="0"/>
        <v>-0.19801696815160064</v>
      </c>
      <c r="AV18" s="1">
        <f t="shared" si="14"/>
        <v>0.19801696815160064</v>
      </c>
      <c r="AW18" s="28">
        <f t="shared" si="15"/>
        <v>3.9210719675952022E-2</v>
      </c>
      <c r="AX18" s="30">
        <f t="shared" si="1"/>
        <v>1.6542747489703705E-2</v>
      </c>
      <c r="AY18" s="30">
        <f t="shared" si="2"/>
        <v>-1.6542747489703705E-2</v>
      </c>
      <c r="BB18" s="7">
        <f t="shared" si="3"/>
        <v>0.19774936258640174</v>
      </c>
      <c r="BC18" s="1">
        <f t="shared" si="16"/>
        <v>0.19774936258640174</v>
      </c>
      <c r="BD18" s="28">
        <f t="shared" si="17"/>
        <v>3.9104810403328187E-2</v>
      </c>
      <c r="BE18" s="30">
        <f t="shared" si="4"/>
        <v>1.3926026712070117E-2</v>
      </c>
      <c r="BF18" s="30">
        <f t="shared" si="5"/>
        <v>1.3926026712070117E-2</v>
      </c>
      <c r="BI18" s="7">
        <f t="shared" si="18"/>
        <v>8.8101222670031003</v>
      </c>
      <c r="BJ18" s="1">
        <f t="shared" si="19"/>
        <v>8.8101222670031003</v>
      </c>
      <c r="BK18" s="28">
        <f t="shared" si="20"/>
        <v>77.61825435954384</v>
      </c>
      <c r="BL18" s="30">
        <f t="shared" si="6"/>
        <v>1.0945023375507568</v>
      </c>
      <c r="BM18" s="30">
        <f t="shared" si="7"/>
        <v>1.0945023375507568</v>
      </c>
      <c r="BP18" s="7">
        <f t="shared" si="8"/>
        <v>-5.0122267003100518E-2</v>
      </c>
      <c r="BQ18" s="1">
        <f t="shared" si="21"/>
        <v>5.0122267003100518E-2</v>
      </c>
      <c r="BR18" s="28">
        <f t="shared" si="22"/>
        <v>2.5122416495300991E-3</v>
      </c>
      <c r="BS18" s="30">
        <f t="shared" si="9"/>
        <v>5.6891681504609107E-3</v>
      </c>
      <c r="BT18" s="30">
        <f t="shared" si="10"/>
        <v>-5.6891681504609107E-3</v>
      </c>
      <c r="BW18" s="7">
        <f t="shared" si="11"/>
        <v>-0.36776100000000067</v>
      </c>
      <c r="BX18" s="1">
        <f t="shared" si="23"/>
        <v>0.36776100000000067</v>
      </c>
      <c r="BY18" s="36">
        <f t="shared" si="24"/>
        <v>0.1352481531210005</v>
      </c>
      <c r="BZ18" s="30">
        <f t="shared" si="12"/>
        <v>7.2511500443337262E-2</v>
      </c>
      <c r="CA18" s="30">
        <f t="shared" si="13"/>
        <v>-7.2511500443337262E-2</v>
      </c>
    </row>
    <row r="19" spans="1:79" x14ac:dyDescent="0.15">
      <c r="A19" s="1">
        <v>1</v>
      </c>
      <c r="B19" s="1">
        <v>5</v>
      </c>
      <c r="C19" s="1">
        <v>2</v>
      </c>
      <c r="D19" s="1">
        <v>52</v>
      </c>
      <c r="E19" s="11">
        <v>229.2</v>
      </c>
      <c r="K19" s="1">
        <v>1</v>
      </c>
      <c r="L19" s="1">
        <v>5</v>
      </c>
      <c r="M19" s="1">
        <v>2</v>
      </c>
      <c r="N19" s="1">
        <v>52</v>
      </c>
      <c r="O19" s="7">
        <v>217.76699029126215</v>
      </c>
      <c r="R19" s="1">
        <v>5</v>
      </c>
      <c r="S19" s="1">
        <v>2</v>
      </c>
      <c r="T19" s="11">
        <v>229.2</v>
      </c>
      <c r="U19" s="9">
        <v>14.795999999999999</v>
      </c>
      <c r="V19" s="9">
        <v>15.3171558</v>
      </c>
      <c r="W19" s="9">
        <v>7.1760000000000002</v>
      </c>
      <c r="X19" s="9">
        <v>12.564</v>
      </c>
      <c r="Y19" s="33">
        <v>5.1239999999999997</v>
      </c>
      <c r="AA19" s="1">
        <v>14.599999884666801</v>
      </c>
      <c r="AB19" s="1">
        <v>15.341562465025</v>
      </c>
      <c r="AC19" s="1">
        <v>7.2300016830664502</v>
      </c>
      <c r="AD19" s="1">
        <v>12.5099998849514</v>
      </c>
      <c r="AE19" s="33">
        <v>5.3627739999999999</v>
      </c>
      <c r="AU19" s="7">
        <f t="shared" si="0"/>
        <v>0.19600011533319872</v>
      </c>
      <c r="AV19" s="1">
        <f t="shared" si="14"/>
        <v>0.19600011533319872</v>
      </c>
      <c r="AW19" s="28">
        <f t="shared" si="15"/>
        <v>3.8416045210627199E-2</v>
      </c>
      <c r="AX19" s="30">
        <f t="shared" si="1"/>
        <v>1.342466553982934E-2</v>
      </c>
      <c r="AY19" s="30">
        <f t="shared" si="2"/>
        <v>1.342466553982934E-2</v>
      </c>
      <c r="BB19" s="7">
        <f t="shared" si="3"/>
        <v>-2.4406665024999441E-2</v>
      </c>
      <c r="BC19" s="1">
        <f t="shared" si="16"/>
        <v>2.4406665024999441E-2</v>
      </c>
      <c r="BD19" s="28">
        <f t="shared" si="17"/>
        <v>5.9568529764253094E-4</v>
      </c>
      <c r="BE19" s="30">
        <f t="shared" si="4"/>
        <v>1.5908852231081843E-3</v>
      </c>
      <c r="BF19" s="30">
        <f t="shared" si="5"/>
        <v>-1.5908852231081843E-3</v>
      </c>
      <c r="BI19" s="7">
        <f t="shared" si="18"/>
        <v>12.5099998849514</v>
      </c>
      <c r="BJ19" s="1">
        <f t="shared" si="19"/>
        <v>12.5099998849514</v>
      </c>
      <c r="BK19" s="28">
        <f t="shared" si="20"/>
        <v>156.50009712148403</v>
      </c>
      <c r="BL19" s="30">
        <f t="shared" si="6"/>
        <v>1.7302900377259043</v>
      </c>
      <c r="BM19" s="30">
        <f t="shared" si="7"/>
        <v>1.7302900377259043</v>
      </c>
      <c r="BP19" s="7">
        <f t="shared" si="8"/>
        <v>5.400011504860025E-2</v>
      </c>
      <c r="BQ19" s="1">
        <f t="shared" si="21"/>
        <v>5.400011504860025E-2</v>
      </c>
      <c r="BR19" s="28">
        <f t="shared" si="22"/>
        <v>2.9160124252620634E-3</v>
      </c>
      <c r="BS19" s="30">
        <f t="shared" si="9"/>
        <v>4.3165559988180635E-3</v>
      </c>
      <c r="BT19" s="30">
        <f t="shared" si="10"/>
        <v>4.3165559988180635E-3</v>
      </c>
      <c r="BW19" s="7">
        <f t="shared" si="11"/>
        <v>-0.23877400000000026</v>
      </c>
      <c r="BX19" s="1">
        <f t="shared" si="23"/>
        <v>0.23877400000000026</v>
      </c>
      <c r="BY19" s="36">
        <f t="shared" si="24"/>
        <v>5.7013023076000126E-2</v>
      </c>
      <c r="BZ19" s="30">
        <f t="shared" si="12"/>
        <v>4.4524345049782123E-2</v>
      </c>
      <c r="CA19" s="30">
        <f t="shared" si="13"/>
        <v>-4.4524345049782123E-2</v>
      </c>
    </row>
    <row r="20" spans="1:79" x14ac:dyDescent="0.15">
      <c r="A20" s="1">
        <v>1</v>
      </c>
      <c r="B20" s="1">
        <v>5</v>
      </c>
      <c r="C20" s="1">
        <v>3</v>
      </c>
      <c r="D20" s="1">
        <v>53</v>
      </c>
      <c r="E20" s="11">
        <v>255.2</v>
      </c>
      <c r="K20" s="1">
        <v>1</v>
      </c>
      <c r="L20" s="1">
        <v>5</v>
      </c>
      <c r="M20" s="1">
        <v>3</v>
      </c>
      <c r="N20" s="1">
        <v>53</v>
      </c>
      <c r="O20" s="7">
        <v>210.53398058252429</v>
      </c>
      <c r="R20" s="1">
        <v>5</v>
      </c>
      <c r="S20" s="1">
        <v>3</v>
      </c>
      <c r="T20" s="11">
        <v>255.2</v>
      </c>
      <c r="U20" s="9">
        <v>15.48</v>
      </c>
      <c r="V20" s="9">
        <v>17.583022800000002</v>
      </c>
      <c r="W20" s="9">
        <v>9.1920000000000002</v>
      </c>
      <c r="X20" s="9">
        <v>8.927999999999999</v>
      </c>
      <c r="Y20" s="33">
        <v>5.649</v>
      </c>
      <c r="AA20" s="1">
        <v>15.680000445305801</v>
      </c>
      <c r="AB20" s="1">
        <v>17.7800013124569</v>
      </c>
      <c r="AC20" s="1">
        <v>9.2400017669956203</v>
      </c>
      <c r="AD20" s="1">
        <v>8.9800020585913405</v>
      </c>
      <c r="AE20" s="33">
        <v>5.4618000000000002</v>
      </c>
      <c r="AU20" s="7">
        <f t="shared" si="0"/>
        <v>-0.20000044530580041</v>
      </c>
      <c r="AV20" s="1">
        <f t="shared" si="14"/>
        <v>0.20000044530580041</v>
      </c>
      <c r="AW20" s="28">
        <f t="shared" si="15"/>
        <v>4.0000178122518465E-2</v>
      </c>
      <c r="AX20" s="30">
        <f t="shared" si="1"/>
        <v>1.2755130078180294E-2</v>
      </c>
      <c r="AY20" s="30">
        <f t="shared" si="2"/>
        <v>-1.2755130078180294E-2</v>
      </c>
      <c r="BB20" s="7">
        <f t="shared" si="3"/>
        <v>-0.1969785124568979</v>
      </c>
      <c r="BC20" s="1">
        <f t="shared" si="16"/>
        <v>0.1969785124568979</v>
      </c>
      <c r="BD20" s="28">
        <f t="shared" si="17"/>
        <v>3.8800534369732284E-2</v>
      </c>
      <c r="BE20" s="30">
        <f t="shared" si="4"/>
        <v>1.1078655675851508E-2</v>
      </c>
      <c r="BF20" s="30">
        <f t="shared" si="5"/>
        <v>-1.1078655675851508E-2</v>
      </c>
      <c r="BI20" s="7">
        <f t="shared" si="18"/>
        <v>8.9800020585913405</v>
      </c>
      <c r="BJ20" s="1">
        <f t="shared" si="19"/>
        <v>8.9800020585913405</v>
      </c>
      <c r="BK20" s="28">
        <f t="shared" si="20"/>
        <v>80.640436972304713</v>
      </c>
      <c r="BL20" s="30">
        <f t="shared" si="6"/>
        <v>0.97186150880046651</v>
      </c>
      <c r="BM20" s="30">
        <f t="shared" si="7"/>
        <v>0.97186150880046651</v>
      </c>
      <c r="BP20" s="7">
        <f t="shared" si="8"/>
        <v>-5.2002058591341438E-2</v>
      </c>
      <c r="BQ20" s="1">
        <f t="shared" si="21"/>
        <v>5.2002058591341438E-2</v>
      </c>
      <c r="BR20" s="28">
        <f t="shared" si="22"/>
        <v>2.7042140977373078E-3</v>
      </c>
      <c r="BS20" s="30">
        <f t="shared" si="9"/>
        <v>5.7908737940199099E-3</v>
      </c>
      <c r="BT20" s="30">
        <f t="shared" si="10"/>
        <v>-5.7908737940199099E-3</v>
      </c>
      <c r="BW20" s="7">
        <f t="shared" si="11"/>
        <v>0.18719999999999981</v>
      </c>
      <c r="BX20" s="1">
        <f t="shared" si="23"/>
        <v>0.18719999999999981</v>
      </c>
      <c r="BY20" s="36">
        <f t="shared" si="24"/>
        <v>3.504383999999993E-2</v>
      </c>
      <c r="BZ20" s="30">
        <f t="shared" si="12"/>
        <v>3.4274415028012706E-2</v>
      </c>
      <c r="CA20" s="30">
        <f t="shared" si="13"/>
        <v>3.4274415028012706E-2</v>
      </c>
    </row>
    <row r="21" spans="1:79" x14ac:dyDescent="0.15">
      <c r="A21" s="1">
        <v>1</v>
      </c>
      <c r="B21" s="1">
        <v>5</v>
      </c>
      <c r="C21" s="1">
        <v>4</v>
      </c>
      <c r="D21" s="1">
        <v>54</v>
      </c>
      <c r="E21" s="11">
        <v>234.7</v>
      </c>
      <c r="K21" s="1">
        <v>1</v>
      </c>
      <c r="L21" s="1">
        <v>5</v>
      </c>
      <c r="M21" s="1">
        <v>4</v>
      </c>
      <c r="N21" s="1">
        <v>54</v>
      </c>
      <c r="O21" s="7">
        <v>207.13592233009709</v>
      </c>
      <c r="R21" s="1">
        <v>5</v>
      </c>
      <c r="S21" s="1">
        <v>4</v>
      </c>
      <c r="T21" s="11">
        <v>234.7</v>
      </c>
      <c r="U21" s="9">
        <v>11.688000000000001</v>
      </c>
      <c r="V21" s="9">
        <v>16.412832000000002</v>
      </c>
      <c r="W21" s="9">
        <v>10.331999999999999</v>
      </c>
      <c r="X21" s="9">
        <v>16.224</v>
      </c>
      <c r="Y21" s="33">
        <v>3.6539999999999999</v>
      </c>
      <c r="AA21" s="1">
        <v>11.890000219510799</v>
      </c>
      <c r="AB21" s="1">
        <v>16.209999431236799</v>
      </c>
      <c r="AC21" s="1">
        <v>10.279998651943901</v>
      </c>
      <c r="AD21" s="1">
        <v>16.169999752355601</v>
      </c>
      <c r="AE21" s="33">
        <v>5.2114909999999997</v>
      </c>
      <c r="AU21" s="7">
        <f t="shared" si="0"/>
        <v>-0.20200021951079883</v>
      </c>
      <c r="AV21" s="1">
        <f t="shared" si="14"/>
        <v>0.20200021951079883</v>
      </c>
      <c r="AW21" s="28">
        <f t="shared" si="15"/>
        <v>4.0804088682410915E-2</v>
      </c>
      <c r="AX21" s="30">
        <f t="shared" si="1"/>
        <v>1.6989084590539216E-2</v>
      </c>
      <c r="AY21" s="30">
        <f t="shared" si="2"/>
        <v>-1.6989084590539216E-2</v>
      </c>
      <c r="BB21" s="7">
        <f t="shared" si="3"/>
        <v>0.20283256876320266</v>
      </c>
      <c r="BC21" s="1">
        <f t="shared" si="16"/>
        <v>0.20283256876320266</v>
      </c>
      <c r="BD21" s="28">
        <f t="shared" si="17"/>
        <v>4.1141050951079332E-2</v>
      </c>
      <c r="BE21" s="30">
        <f t="shared" si="4"/>
        <v>1.2512805421346447E-2</v>
      </c>
      <c r="BF21" s="30">
        <f t="shared" si="5"/>
        <v>1.2512805421346447E-2</v>
      </c>
      <c r="BI21" s="7">
        <f t="shared" si="18"/>
        <v>16.169999752355601</v>
      </c>
      <c r="BJ21" s="1">
        <f t="shared" si="19"/>
        <v>16.169999752355601</v>
      </c>
      <c r="BK21" s="28">
        <f t="shared" si="20"/>
        <v>261.46889199118021</v>
      </c>
      <c r="BL21" s="30">
        <f t="shared" si="6"/>
        <v>1.5729573806216335</v>
      </c>
      <c r="BM21" s="30">
        <f t="shared" si="7"/>
        <v>1.5729573806216335</v>
      </c>
      <c r="BP21" s="7">
        <f t="shared" si="8"/>
        <v>5.4000247644399479E-2</v>
      </c>
      <c r="BQ21" s="1">
        <f t="shared" si="21"/>
        <v>5.4000247644399479E-2</v>
      </c>
      <c r="BR21" s="28">
        <f t="shared" si="22"/>
        <v>2.9160267456564714E-3</v>
      </c>
      <c r="BS21" s="30">
        <f t="shared" si="9"/>
        <v>3.3395329914295683E-3</v>
      </c>
      <c r="BT21" s="30">
        <f t="shared" si="10"/>
        <v>3.3395329914295683E-3</v>
      </c>
      <c r="BW21" s="7">
        <f t="shared" si="11"/>
        <v>-1.5574909999999997</v>
      </c>
      <c r="BX21" s="1">
        <f t="shared" si="23"/>
        <v>1.5574909999999997</v>
      </c>
      <c r="BY21" s="36">
        <f t="shared" si="24"/>
        <v>2.425778215080999</v>
      </c>
      <c r="BZ21" s="30">
        <f t="shared" si="12"/>
        <v>0.29885708331838234</v>
      </c>
      <c r="CA21" s="30">
        <f t="shared" si="13"/>
        <v>-0.29885708331838234</v>
      </c>
    </row>
    <row r="22" spans="1:79" x14ac:dyDescent="0.15">
      <c r="A22" s="1">
        <v>1</v>
      </c>
      <c r="B22" s="1">
        <v>6</v>
      </c>
      <c r="C22" s="1">
        <v>1</v>
      </c>
      <c r="D22" s="1">
        <v>61</v>
      </c>
      <c r="E22" s="11">
        <v>223.7</v>
      </c>
      <c r="K22" s="1">
        <v>1</v>
      </c>
      <c r="L22" s="1">
        <v>6</v>
      </c>
      <c r="M22" s="1">
        <v>1</v>
      </c>
      <c r="N22" s="1">
        <v>61</v>
      </c>
      <c r="O22" s="7">
        <v>192.91262135922329</v>
      </c>
      <c r="R22" s="1">
        <v>6</v>
      </c>
      <c r="S22" s="1">
        <v>1</v>
      </c>
      <c r="T22" s="11">
        <v>223.7</v>
      </c>
      <c r="U22" s="9">
        <v>13.572000000000001</v>
      </c>
      <c r="V22" s="9">
        <v>16.119631800000001</v>
      </c>
      <c r="W22" s="9">
        <v>8.8199999999999985</v>
      </c>
      <c r="X22" s="9">
        <v>11.316000000000001</v>
      </c>
      <c r="Y22" s="33">
        <v>3.6539999999999999</v>
      </c>
      <c r="AA22" s="1">
        <v>13.369999835312401</v>
      </c>
      <c r="AB22" s="1">
        <v>16.320001645105702</v>
      </c>
      <c r="AC22" s="1">
        <v>8.8700252489803901</v>
      </c>
      <c r="AD22" s="1">
        <v>11.269998347915299</v>
      </c>
      <c r="AE22" s="33">
        <v>4.8425190000000002</v>
      </c>
      <c r="AU22" s="7">
        <f t="shared" si="0"/>
        <v>0.2020001646876004</v>
      </c>
      <c r="AV22" s="1">
        <f t="shared" si="14"/>
        <v>0.2020001646876004</v>
      </c>
      <c r="AW22" s="28">
        <f t="shared" si="15"/>
        <v>4.0804066533817684E-2</v>
      </c>
      <c r="AX22" s="30">
        <f t="shared" si="1"/>
        <v>1.5108464261464257E-2</v>
      </c>
      <c r="AY22" s="30">
        <f t="shared" si="2"/>
        <v>1.5108464261464257E-2</v>
      </c>
      <c r="BB22" s="7">
        <f t="shared" si="3"/>
        <v>-0.20036984510570122</v>
      </c>
      <c r="BC22" s="1">
        <f t="shared" si="16"/>
        <v>0.20036984510570122</v>
      </c>
      <c r="BD22" s="28">
        <f t="shared" si="17"/>
        <v>4.0148074827682699E-2</v>
      </c>
      <c r="BE22" s="30">
        <f t="shared" si="4"/>
        <v>1.2277562800723814E-2</v>
      </c>
      <c r="BF22" s="30">
        <f t="shared" si="5"/>
        <v>-1.2277562800723814E-2</v>
      </c>
      <c r="BI22" s="7">
        <f t="shared" si="18"/>
        <v>11.269998347915299</v>
      </c>
      <c r="BJ22" s="1">
        <f t="shared" si="19"/>
        <v>11.269998347915299</v>
      </c>
      <c r="BK22" s="28">
        <f t="shared" si="20"/>
        <v>127.01286276201358</v>
      </c>
      <c r="BL22" s="30">
        <f t="shared" si="6"/>
        <v>1.2705711688036949</v>
      </c>
      <c r="BM22" s="30">
        <f t="shared" si="7"/>
        <v>1.2705711688036949</v>
      </c>
      <c r="BP22" s="7">
        <f t="shared" si="8"/>
        <v>4.6001652084701306E-2</v>
      </c>
      <c r="BQ22" s="1">
        <f t="shared" si="21"/>
        <v>4.6001652084701306E-2</v>
      </c>
      <c r="BR22" s="28">
        <f t="shared" si="22"/>
        <v>2.1161519945219038E-3</v>
      </c>
      <c r="BS22" s="30">
        <f t="shared" si="9"/>
        <v>4.081779842781485E-3</v>
      </c>
      <c r="BT22" s="30">
        <f t="shared" si="10"/>
        <v>4.081779842781485E-3</v>
      </c>
      <c r="BW22" s="7">
        <f t="shared" si="11"/>
        <v>-1.1885190000000003</v>
      </c>
      <c r="BX22" s="1">
        <f t="shared" si="23"/>
        <v>1.1885190000000003</v>
      </c>
      <c r="BY22" s="36">
        <f t="shared" si="24"/>
        <v>1.4125774133610007</v>
      </c>
      <c r="BZ22" s="30">
        <f t="shared" si="12"/>
        <v>0.24543403959798615</v>
      </c>
      <c r="CA22" s="30">
        <f t="shared" si="13"/>
        <v>-0.24543403959798615</v>
      </c>
    </row>
    <row r="23" spans="1:79" x14ac:dyDescent="0.15">
      <c r="A23" s="1">
        <v>1</v>
      </c>
      <c r="B23" s="1">
        <v>6</v>
      </c>
      <c r="C23" s="1">
        <v>2</v>
      </c>
      <c r="D23" s="1">
        <v>62</v>
      </c>
      <c r="E23" s="11">
        <v>242.9</v>
      </c>
      <c r="K23" s="1">
        <v>1</v>
      </c>
      <c r="L23" s="1">
        <v>6</v>
      </c>
      <c r="M23" s="1">
        <v>2</v>
      </c>
      <c r="N23" s="1">
        <v>62</v>
      </c>
      <c r="O23" s="7">
        <v>205.67961165048544</v>
      </c>
      <c r="R23" s="1">
        <v>6</v>
      </c>
      <c r="S23" s="1">
        <v>2</v>
      </c>
      <c r="T23" s="11">
        <v>242.9</v>
      </c>
      <c r="U23" s="9">
        <v>9.7080000000000002</v>
      </c>
      <c r="V23" s="9">
        <v>16.239058200000002</v>
      </c>
      <c r="W23" s="9">
        <v>11.4</v>
      </c>
      <c r="X23" s="9">
        <v>10.776</v>
      </c>
      <c r="Y23" s="33">
        <v>3.6539999999999999</v>
      </c>
      <c r="AA23" s="1">
        <v>9.9100004181880195</v>
      </c>
      <c r="AB23" s="1">
        <v>16.4400012906158</v>
      </c>
      <c r="AC23" s="1">
        <v>11.4500029385038</v>
      </c>
      <c r="AD23" s="1">
        <v>10.729999847788701</v>
      </c>
      <c r="AE23" s="33">
        <v>5.2583330000000004</v>
      </c>
      <c r="AU23" s="7">
        <f t="shared" si="0"/>
        <v>-0.20200041818801928</v>
      </c>
      <c r="AV23" s="1">
        <f t="shared" si="14"/>
        <v>0.20200041818801928</v>
      </c>
      <c r="AW23" s="28">
        <f t="shared" si="15"/>
        <v>4.080416894813467E-2</v>
      </c>
      <c r="AX23" s="30">
        <f t="shared" si="1"/>
        <v>2.038349239797043E-2</v>
      </c>
      <c r="AY23" s="30">
        <f t="shared" si="2"/>
        <v>-2.038349239797043E-2</v>
      </c>
      <c r="BB23" s="7">
        <f t="shared" si="3"/>
        <v>-0.20094309061579807</v>
      </c>
      <c r="BC23" s="1">
        <f t="shared" si="16"/>
        <v>0.20094309061579807</v>
      </c>
      <c r="BD23" s="28">
        <f t="shared" si="17"/>
        <v>4.0378125666228837E-2</v>
      </c>
      <c r="BE23" s="30">
        <f t="shared" si="4"/>
        <v>1.2222814771340644E-2</v>
      </c>
      <c r="BF23" s="30">
        <f t="shared" si="5"/>
        <v>-1.2222814771340644E-2</v>
      </c>
      <c r="BI23" s="7">
        <f t="shared" si="18"/>
        <v>10.729999847788701</v>
      </c>
      <c r="BJ23" s="1">
        <f t="shared" si="19"/>
        <v>10.729999847788701</v>
      </c>
      <c r="BK23" s="28">
        <f t="shared" si="20"/>
        <v>115.13289673354555</v>
      </c>
      <c r="BL23" s="30">
        <f t="shared" si="6"/>
        <v>0.93711765013667458</v>
      </c>
      <c r="BM23" s="30">
        <f t="shared" si="7"/>
        <v>0.93711765013667458</v>
      </c>
      <c r="BP23" s="7">
        <f t="shared" si="8"/>
        <v>4.6000152211298939E-2</v>
      </c>
      <c r="BQ23" s="1">
        <f t="shared" si="21"/>
        <v>4.6000152211298939E-2</v>
      </c>
      <c r="BR23" s="28">
        <f t="shared" si="22"/>
        <v>2.1160140034626705E-3</v>
      </c>
      <c r="BS23" s="30">
        <f t="shared" si="9"/>
        <v>4.2870599127528327E-3</v>
      </c>
      <c r="BT23" s="30">
        <f t="shared" si="10"/>
        <v>4.2870599127528327E-3</v>
      </c>
      <c r="BW23" s="7">
        <f t="shared" si="11"/>
        <v>-1.6043330000000005</v>
      </c>
      <c r="BX23" s="1">
        <f t="shared" si="23"/>
        <v>1.6043330000000005</v>
      </c>
      <c r="BY23" s="36">
        <f t="shared" si="24"/>
        <v>2.5738843748890012</v>
      </c>
      <c r="BZ23" s="30">
        <f t="shared" si="12"/>
        <v>0.30510296704297735</v>
      </c>
      <c r="CA23" s="30">
        <f t="shared" si="13"/>
        <v>-0.30510296704297735</v>
      </c>
    </row>
    <row r="24" spans="1:79" x14ac:dyDescent="0.15">
      <c r="A24" s="1">
        <v>1</v>
      </c>
      <c r="B24" s="1">
        <v>6</v>
      </c>
      <c r="C24" s="1">
        <v>3</v>
      </c>
      <c r="D24" s="1">
        <v>63</v>
      </c>
      <c r="E24" s="11">
        <v>249.1</v>
      </c>
      <c r="K24" s="1">
        <v>1</v>
      </c>
      <c r="L24" s="1">
        <v>6</v>
      </c>
      <c r="M24" s="1">
        <v>3</v>
      </c>
      <c r="N24" s="1">
        <v>63</v>
      </c>
      <c r="O24" s="7">
        <v>201.0679611650485</v>
      </c>
      <c r="R24" s="1">
        <v>6</v>
      </c>
      <c r="S24" s="1">
        <v>3</v>
      </c>
      <c r="T24" s="11">
        <v>249.1</v>
      </c>
      <c r="U24" s="9">
        <v>22.931999999999999</v>
      </c>
      <c r="V24" s="9">
        <v>22.820445000000003</v>
      </c>
      <c r="W24" s="9">
        <v>10.128000000000002</v>
      </c>
      <c r="X24" s="9">
        <v>12.468</v>
      </c>
      <c r="Y24" s="33">
        <v>4.0739999999999998</v>
      </c>
      <c r="AA24" s="1">
        <v>22.729998696891801</v>
      </c>
      <c r="AB24" s="1">
        <v>22.619996287966298</v>
      </c>
      <c r="AC24" s="1">
        <v>10.079997001550099</v>
      </c>
      <c r="AD24" s="1">
        <v>12.419999151853901</v>
      </c>
      <c r="AE24" s="33">
        <v>5.2273149999999999</v>
      </c>
      <c r="AU24" s="7">
        <f t="shared" si="0"/>
        <v>0.20200130310819731</v>
      </c>
      <c r="AV24" s="1">
        <f t="shared" si="14"/>
        <v>0.20200130310819731</v>
      </c>
      <c r="AW24" s="28">
        <f t="shared" si="15"/>
        <v>4.0804526457409805E-2</v>
      </c>
      <c r="AX24" s="30">
        <f t="shared" si="1"/>
        <v>8.8869914073431006E-3</v>
      </c>
      <c r="AY24" s="30">
        <f t="shared" si="2"/>
        <v>8.8869914073431006E-3</v>
      </c>
      <c r="BB24" s="7">
        <f t="shared" si="3"/>
        <v>0.20044871203370462</v>
      </c>
      <c r="BC24" s="1">
        <f t="shared" si="16"/>
        <v>0.20044871203370462</v>
      </c>
      <c r="BD24" s="28">
        <f t="shared" si="17"/>
        <v>4.0179686155971041E-2</v>
      </c>
      <c r="BE24" s="30">
        <f t="shared" si="4"/>
        <v>8.8615713938176958E-3</v>
      </c>
      <c r="BF24" s="30">
        <f t="shared" si="5"/>
        <v>8.8615713938176958E-3</v>
      </c>
      <c r="BI24" s="7">
        <f t="shared" si="18"/>
        <v>12.419999151853901</v>
      </c>
      <c r="BJ24" s="1">
        <f t="shared" si="19"/>
        <v>12.419999151853901</v>
      </c>
      <c r="BK24" s="28">
        <f t="shared" si="20"/>
        <v>154.2563789320516</v>
      </c>
      <c r="BL24" s="30">
        <f t="shared" si="6"/>
        <v>1.2321431395211682</v>
      </c>
      <c r="BM24" s="30">
        <f t="shared" si="7"/>
        <v>1.2321431395211682</v>
      </c>
      <c r="BP24" s="7">
        <f t="shared" si="8"/>
        <v>4.8000848146099173E-2</v>
      </c>
      <c r="BQ24" s="1">
        <f t="shared" si="21"/>
        <v>4.8000848146099173E-2</v>
      </c>
      <c r="BR24" s="28">
        <f t="shared" si="22"/>
        <v>2.3040814227448725E-3</v>
      </c>
      <c r="BS24" s="30">
        <f t="shared" si="9"/>
        <v>3.8648028521752523E-3</v>
      </c>
      <c r="BT24" s="30">
        <f t="shared" si="10"/>
        <v>3.8648028521752523E-3</v>
      </c>
      <c r="BW24" s="7">
        <f t="shared" si="11"/>
        <v>-1.1533150000000001</v>
      </c>
      <c r="BX24" s="1">
        <f t="shared" si="23"/>
        <v>1.1533150000000001</v>
      </c>
      <c r="BY24" s="36">
        <f t="shared" si="24"/>
        <v>1.3301354892250001</v>
      </c>
      <c r="BZ24" s="30">
        <f t="shared" si="12"/>
        <v>0.22063238966850096</v>
      </c>
      <c r="CA24" s="30">
        <f t="shared" si="13"/>
        <v>-0.22063238966850096</v>
      </c>
    </row>
    <row r="25" spans="1:79" x14ac:dyDescent="0.15">
      <c r="A25" s="1">
        <v>1</v>
      </c>
      <c r="B25" s="1">
        <v>6</v>
      </c>
      <c r="C25" s="1">
        <v>4</v>
      </c>
      <c r="D25" s="1">
        <v>64</v>
      </c>
      <c r="E25" s="11">
        <v>265.2</v>
      </c>
      <c r="K25" s="1">
        <v>1</v>
      </c>
      <c r="L25" s="1">
        <v>6</v>
      </c>
      <c r="M25" s="1">
        <v>4</v>
      </c>
      <c r="N25" s="1">
        <v>64</v>
      </c>
      <c r="O25" s="7">
        <v>204.85436893203882</v>
      </c>
      <c r="R25" s="1">
        <v>6</v>
      </c>
      <c r="S25" s="1">
        <v>4</v>
      </c>
      <c r="T25" s="11">
        <v>265.2</v>
      </c>
      <c r="U25" s="9">
        <v>15.6</v>
      </c>
      <c r="V25" s="9">
        <v>19.695599999999999</v>
      </c>
      <c r="W25" s="9">
        <v>11.4</v>
      </c>
      <c r="X25" s="9">
        <v>12.840000000000002</v>
      </c>
      <c r="Y25" s="33">
        <v>3.6539999999999999</v>
      </c>
      <c r="AA25" s="1">
        <v>15.3999998462021</v>
      </c>
      <c r="AB25" s="1">
        <v>19.499999097731902</v>
      </c>
      <c r="AC25" s="1">
        <v>11.349998506914901</v>
      </c>
      <c r="AD25" s="1">
        <v>12.789999493957099</v>
      </c>
      <c r="AE25" s="33">
        <v>5.4450500000000002</v>
      </c>
      <c r="AU25" s="7">
        <f t="shared" si="0"/>
        <v>0.20000015379789993</v>
      </c>
      <c r="AV25" s="1">
        <f t="shared" si="14"/>
        <v>0.20000015379789993</v>
      </c>
      <c r="AW25" s="28">
        <f t="shared" si="15"/>
        <v>4.0000061519183623E-2</v>
      </c>
      <c r="AX25" s="30">
        <f t="shared" si="1"/>
        <v>1.2987023103589403E-2</v>
      </c>
      <c r="AY25" s="30">
        <f t="shared" si="2"/>
        <v>1.2987023103589403E-2</v>
      </c>
      <c r="BB25" s="7">
        <f t="shared" si="3"/>
        <v>0.19560090226809734</v>
      </c>
      <c r="BC25" s="1">
        <f t="shared" si="16"/>
        <v>0.19560090226809734</v>
      </c>
      <c r="BD25" s="28">
        <f t="shared" si="17"/>
        <v>3.8259712968093766E-2</v>
      </c>
      <c r="BE25" s="30">
        <f t="shared" si="4"/>
        <v>1.0030815965055517E-2</v>
      </c>
      <c r="BF25" s="30">
        <f t="shared" si="5"/>
        <v>1.0030815965055517E-2</v>
      </c>
      <c r="BI25" s="7">
        <f t="shared" si="18"/>
        <v>12.789999493957099</v>
      </c>
      <c r="BJ25" s="1">
        <f t="shared" si="19"/>
        <v>12.789999493957099</v>
      </c>
      <c r="BK25" s="28">
        <f t="shared" si="20"/>
        <v>163.58408705542286</v>
      </c>
      <c r="BL25" s="30">
        <f t="shared" si="6"/>
        <v>1.1268723503500806</v>
      </c>
      <c r="BM25" s="30">
        <f t="shared" si="7"/>
        <v>1.1268723503500806</v>
      </c>
      <c r="BP25" s="7">
        <f t="shared" si="8"/>
        <v>5.0000506042902515E-2</v>
      </c>
      <c r="BQ25" s="1">
        <f t="shared" si="21"/>
        <v>5.0000506042902515E-2</v>
      </c>
      <c r="BR25" s="28">
        <f t="shared" si="22"/>
        <v>2.5000506045463307E-3</v>
      </c>
      <c r="BS25" s="30">
        <f t="shared" si="9"/>
        <v>3.9093438640499002E-3</v>
      </c>
      <c r="BT25" s="30">
        <f t="shared" si="10"/>
        <v>3.9093438640499002E-3</v>
      </c>
      <c r="BW25" s="7">
        <f t="shared" si="11"/>
        <v>-1.7910500000000003</v>
      </c>
      <c r="BX25" s="1">
        <f t="shared" si="23"/>
        <v>1.7910500000000003</v>
      </c>
      <c r="BY25" s="36">
        <f t="shared" si="24"/>
        <v>3.2078601025000011</v>
      </c>
      <c r="BZ25" s="30">
        <f t="shared" si="12"/>
        <v>0.32893178207729962</v>
      </c>
      <c r="CA25" s="30">
        <f t="shared" si="13"/>
        <v>-0.32893178207729962</v>
      </c>
    </row>
    <row r="26" spans="1:79" x14ac:dyDescent="0.15">
      <c r="A26" s="1">
        <v>2</v>
      </c>
      <c r="B26" s="4">
        <v>1</v>
      </c>
      <c r="C26" s="4">
        <v>1</v>
      </c>
      <c r="D26" s="4">
        <v>11</v>
      </c>
      <c r="E26" s="11">
        <v>330</v>
      </c>
      <c r="K26" s="1">
        <v>2</v>
      </c>
      <c r="L26" s="4">
        <v>1</v>
      </c>
      <c r="M26" s="4">
        <v>1</v>
      </c>
      <c r="N26" s="4">
        <v>11</v>
      </c>
      <c r="O26" s="7">
        <v>197.23300970873785</v>
      </c>
      <c r="R26" s="4">
        <v>1</v>
      </c>
      <c r="S26" s="4">
        <v>1</v>
      </c>
      <c r="T26" s="11">
        <v>330</v>
      </c>
      <c r="U26" s="9">
        <v>14.16</v>
      </c>
      <c r="V26" s="9">
        <v>20.071691999999999</v>
      </c>
      <c r="W26" s="9">
        <v>12.719999999999999</v>
      </c>
      <c r="X26" s="9">
        <v>9.42</v>
      </c>
      <c r="Y26" s="33">
        <v>4.6829999999999998</v>
      </c>
      <c r="AA26" s="1">
        <v>14.3600002575463</v>
      </c>
      <c r="AB26" s="1">
        <v>19.869999519489699</v>
      </c>
      <c r="AC26" s="1">
        <v>12.6699982883249</v>
      </c>
      <c r="AD26" s="1">
        <v>9.4700005627972903</v>
      </c>
      <c r="AE26" s="33">
        <v>5.8887710000000002</v>
      </c>
      <c r="AU26" s="7">
        <f t="shared" si="0"/>
        <v>-0.20000025754630002</v>
      </c>
      <c r="AV26" s="1">
        <f t="shared" si="14"/>
        <v>0.20000025754630002</v>
      </c>
      <c r="AW26" s="28">
        <f t="shared" si="15"/>
        <v>4.0000103018586336E-2</v>
      </c>
      <c r="AX26" s="30">
        <f t="shared" si="1"/>
        <v>1.3927594286859307E-2</v>
      </c>
      <c r="AY26" s="30">
        <f t="shared" si="2"/>
        <v>-1.3927594286859307E-2</v>
      </c>
      <c r="BB26" s="7">
        <f t="shared" si="3"/>
        <v>0.20169248051029953</v>
      </c>
      <c r="BC26" s="1">
        <f t="shared" si="16"/>
        <v>0.20169248051029953</v>
      </c>
      <c r="BD26" s="28">
        <f t="shared" si="17"/>
        <v>4.0679856694397554E-2</v>
      </c>
      <c r="BE26" s="30">
        <f t="shared" si="4"/>
        <v>1.0150603190124254E-2</v>
      </c>
      <c r="BF26" s="30">
        <f t="shared" si="5"/>
        <v>1.0150603190124254E-2</v>
      </c>
      <c r="BI26" s="7">
        <f t="shared" si="18"/>
        <v>9.4700005627972903</v>
      </c>
      <c r="BJ26" s="1">
        <f t="shared" si="19"/>
        <v>9.4700005627972903</v>
      </c>
      <c r="BK26" s="28">
        <f t="shared" si="20"/>
        <v>89.680910659380999</v>
      </c>
      <c r="BL26" s="30">
        <f t="shared" si="6"/>
        <v>0.74743503095210906</v>
      </c>
      <c r="BM26" s="30">
        <f t="shared" si="7"/>
        <v>0.74743503095210906</v>
      </c>
      <c r="BP26" s="7">
        <f t="shared" si="8"/>
        <v>-5.0000562797290371E-2</v>
      </c>
      <c r="BQ26" s="1">
        <f t="shared" si="21"/>
        <v>5.0000562797290371E-2</v>
      </c>
      <c r="BR26" s="28">
        <f t="shared" si="22"/>
        <v>2.5000562800457779E-3</v>
      </c>
      <c r="BS26" s="30">
        <f t="shared" si="9"/>
        <v>5.2798901611174759E-3</v>
      </c>
      <c r="BT26" s="30">
        <f t="shared" si="10"/>
        <v>-5.2798901611174759E-3</v>
      </c>
      <c r="BW26" s="7">
        <f t="shared" si="11"/>
        <v>-1.2057710000000004</v>
      </c>
      <c r="BX26" s="1">
        <f t="shared" si="23"/>
        <v>1.2057710000000004</v>
      </c>
      <c r="BY26" s="36">
        <f t="shared" si="24"/>
        <v>1.4538837044410009</v>
      </c>
      <c r="BZ26" s="30">
        <f t="shared" si="12"/>
        <v>0.20475766505438917</v>
      </c>
      <c r="CA26" s="30">
        <f t="shared" si="13"/>
        <v>-0.20475766505438917</v>
      </c>
    </row>
    <row r="27" spans="1:79" x14ac:dyDescent="0.15">
      <c r="A27" s="1">
        <v>2</v>
      </c>
      <c r="B27" s="4">
        <v>1</v>
      </c>
      <c r="C27" s="4">
        <v>2</v>
      </c>
      <c r="D27" s="4">
        <v>12</v>
      </c>
      <c r="E27" s="11">
        <v>200</v>
      </c>
      <c r="K27" s="1">
        <v>2</v>
      </c>
      <c r="L27" s="4">
        <v>1</v>
      </c>
      <c r="M27" s="4">
        <v>2</v>
      </c>
      <c r="N27" s="4">
        <v>12</v>
      </c>
      <c r="O27" s="7">
        <v>205.29126213592232</v>
      </c>
      <c r="R27" s="4">
        <v>1</v>
      </c>
      <c r="S27" s="4">
        <v>2</v>
      </c>
      <c r="T27" s="11">
        <v>200</v>
      </c>
      <c r="U27" s="9">
        <v>14.399999999999999</v>
      </c>
      <c r="V27" s="9">
        <v>18.5698656</v>
      </c>
      <c r="W27" s="9">
        <v>10.944000000000001</v>
      </c>
      <c r="X27" s="9">
        <v>13.08</v>
      </c>
      <c r="Y27" s="33">
        <v>4.7039999999999997</v>
      </c>
      <c r="AA27" s="1">
        <v>14.248925704319999</v>
      </c>
      <c r="AB27" s="1">
        <v>18.770154405834699</v>
      </c>
      <c r="AC27" s="1">
        <v>10.9904709042072</v>
      </c>
      <c r="AD27" s="1">
        <v>13.130006325175</v>
      </c>
      <c r="AE27" s="33">
        <v>4.861739</v>
      </c>
      <c r="AU27" s="7">
        <f t="shared" si="0"/>
        <v>0.15107429567999908</v>
      </c>
      <c r="AV27" s="1">
        <f t="shared" si="14"/>
        <v>0.15107429567999908</v>
      </c>
      <c r="AW27" s="28">
        <f t="shared" si="15"/>
        <v>2.282344281520779E-2</v>
      </c>
      <c r="AX27" s="30">
        <f t="shared" si="1"/>
        <v>1.0602504274002654E-2</v>
      </c>
      <c r="AY27" s="30">
        <f t="shared" si="2"/>
        <v>1.0602504274002654E-2</v>
      </c>
      <c r="BB27" s="7">
        <f t="shared" si="3"/>
        <v>-0.20028880583469899</v>
      </c>
      <c r="BC27" s="1">
        <f t="shared" si="16"/>
        <v>0.20028880583469899</v>
      </c>
      <c r="BD27" s="28">
        <f t="shared" si="17"/>
        <v>4.0115605742689756E-2</v>
      </c>
      <c r="BE27" s="30">
        <f t="shared" si="4"/>
        <v>1.0670599799245084E-2</v>
      </c>
      <c r="BF27" s="30">
        <f t="shared" si="5"/>
        <v>-1.0670599799245084E-2</v>
      </c>
      <c r="BI27" s="7">
        <f t="shared" si="18"/>
        <v>13.130006325175</v>
      </c>
      <c r="BJ27" s="1">
        <f t="shared" si="19"/>
        <v>13.130006325175</v>
      </c>
      <c r="BK27" s="28">
        <f t="shared" si="20"/>
        <v>172.39706609913549</v>
      </c>
      <c r="BL27" s="30">
        <f t="shared" si="6"/>
        <v>1.1946718607069673</v>
      </c>
      <c r="BM27" s="30">
        <f t="shared" si="7"/>
        <v>1.1946718607069673</v>
      </c>
      <c r="BP27" s="7">
        <f t="shared" si="8"/>
        <v>-5.0006325174999589E-2</v>
      </c>
      <c r="BQ27" s="1">
        <f t="shared" si="21"/>
        <v>5.0006325174999589E-2</v>
      </c>
      <c r="BR27" s="28">
        <f t="shared" si="22"/>
        <v>2.5006325575077978E-3</v>
      </c>
      <c r="BS27" s="30">
        <f t="shared" si="9"/>
        <v>3.808553014869404E-3</v>
      </c>
      <c r="BT27" s="30">
        <f t="shared" si="10"/>
        <v>-3.808553014869404E-3</v>
      </c>
      <c r="BW27" s="7">
        <f t="shared" si="11"/>
        <v>-0.1577390000000003</v>
      </c>
      <c r="BX27" s="1">
        <f t="shared" si="23"/>
        <v>0.1577390000000003</v>
      </c>
      <c r="BY27" s="36">
        <f t="shared" si="24"/>
        <v>2.4881592121000093E-2</v>
      </c>
      <c r="BZ27" s="30">
        <f t="shared" si="12"/>
        <v>3.2444974935923195E-2</v>
      </c>
      <c r="CA27" s="30">
        <f t="shared" si="13"/>
        <v>-3.2444974935923195E-2</v>
      </c>
    </row>
    <row r="28" spans="1:79" x14ac:dyDescent="0.15">
      <c r="A28" s="1">
        <v>2</v>
      </c>
      <c r="B28" s="4">
        <v>1</v>
      </c>
      <c r="C28" s="4">
        <v>3</v>
      </c>
      <c r="D28" s="4">
        <v>13</v>
      </c>
      <c r="E28" s="11">
        <v>300</v>
      </c>
      <c r="K28" s="1">
        <v>2</v>
      </c>
      <c r="L28" s="4">
        <v>1</v>
      </c>
      <c r="M28" s="4">
        <v>3</v>
      </c>
      <c r="N28" s="4">
        <v>13</v>
      </c>
      <c r="O28" s="7">
        <v>197.66990291262135</v>
      </c>
      <c r="R28" s="4">
        <v>1</v>
      </c>
      <c r="S28" s="4">
        <v>3</v>
      </c>
      <c r="T28" s="11">
        <v>300</v>
      </c>
      <c r="U28" s="9">
        <v>18.492000000000001</v>
      </c>
      <c r="V28" s="9">
        <v>21.392191799999999</v>
      </c>
      <c r="W28" s="9">
        <v>11.4</v>
      </c>
      <c r="X28" s="9">
        <v>13.356</v>
      </c>
      <c r="Y28" s="33">
        <v>5.1239999999999997</v>
      </c>
      <c r="AA28" s="1">
        <v>14.141899983988401</v>
      </c>
      <c r="AB28" s="1">
        <v>18.591899590056801</v>
      </c>
      <c r="AC28" s="1">
        <v>11.09189947002</v>
      </c>
      <c r="AD28" s="1">
        <v>13.4118999096791</v>
      </c>
      <c r="AE28" s="33">
        <v>5.6248399999999998</v>
      </c>
      <c r="AU28" s="7">
        <f t="shared" si="0"/>
        <v>4.3501000160116003</v>
      </c>
      <c r="AV28" s="1">
        <f t="shared" si="14"/>
        <v>4.3501000160116003</v>
      </c>
      <c r="AW28" s="28">
        <f t="shared" si="15"/>
        <v>18.923370149304127</v>
      </c>
      <c r="AX28" s="30">
        <f t="shared" si="1"/>
        <v>0.30760364738379048</v>
      </c>
      <c r="AY28" s="30">
        <f t="shared" si="2"/>
        <v>0.30760364738379048</v>
      </c>
      <c r="BB28" s="7">
        <f t="shared" si="3"/>
        <v>2.8002922099431977</v>
      </c>
      <c r="BC28" s="1">
        <f t="shared" si="16"/>
        <v>2.8002922099431977</v>
      </c>
      <c r="BD28" s="28">
        <f t="shared" si="17"/>
        <v>7.8416364610685578</v>
      </c>
      <c r="BE28" s="30">
        <f t="shared" si="4"/>
        <v>0.15061894005929505</v>
      </c>
      <c r="BF28" s="30">
        <f t="shared" si="5"/>
        <v>0.15061894005929505</v>
      </c>
      <c r="BI28" s="7">
        <f t="shared" si="18"/>
        <v>13.4118999096791</v>
      </c>
      <c r="BJ28" s="1">
        <f t="shared" si="19"/>
        <v>13.4118999096791</v>
      </c>
      <c r="BK28" s="28">
        <f t="shared" si="20"/>
        <v>179.87905918725025</v>
      </c>
      <c r="BL28" s="30">
        <f t="shared" si="6"/>
        <v>1.2091616901081521</v>
      </c>
      <c r="BM28" s="30">
        <f t="shared" si="7"/>
        <v>1.2091616901081521</v>
      </c>
      <c r="BP28" s="7">
        <f t="shared" si="8"/>
        <v>-5.589990967910019E-2</v>
      </c>
      <c r="BQ28" s="1">
        <f t="shared" si="21"/>
        <v>5.589990967910019E-2</v>
      </c>
      <c r="BR28" s="28">
        <f t="shared" si="22"/>
        <v>3.1247999021315593E-3</v>
      </c>
      <c r="BS28" s="30">
        <f t="shared" si="9"/>
        <v>4.1679337048107813E-3</v>
      </c>
      <c r="BT28" s="30">
        <f t="shared" si="10"/>
        <v>-4.1679337048107813E-3</v>
      </c>
      <c r="BW28" s="7">
        <f t="shared" si="11"/>
        <v>-0.50084000000000017</v>
      </c>
      <c r="BX28" s="1">
        <f t="shared" si="23"/>
        <v>0.50084000000000017</v>
      </c>
      <c r="BY28" s="36">
        <f t="shared" si="24"/>
        <v>0.25084070560000016</v>
      </c>
      <c r="BZ28" s="30">
        <f t="shared" si="12"/>
        <v>8.9040754937029357E-2</v>
      </c>
      <c r="CA28" s="30">
        <f t="shared" si="13"/>
        <v>-8.9040754937029357E-2</v>
      </c>
    </row>
    <row r="29" spans="1:79" x14ac:dyDescent="0.15">
      <c r="A29" s="1">
        <v>2</v>
      </c>
      <c r="B29" s="4">
        <v>1</v>
      </c>
      <c r="C29" s="4">
        <v>4</v>
      </c>
      <c r="D29" s="4">
        <v>14</v>
      </c>
      <c r="E29" s="11">
        <v>200</v>
      </c>
      <c r="K29" s="1">
        <v>2</v>
      </c>
      <c r="L29" s="4">
        <v>1</v>
      </c>
      <c r="M29" s="4">
        <v>4</v>
      </c>
      <c r="N29" s="4">
        <v>14</v>
      </c>
      <c r="O29" s="7">
        <v>199.66019417475724</v>
      </c>
      <c r="R29" s="4">
        <v>1</v>
      </c>
      <c r="S29" s="4">
        <v>4</v>
      </c>
      <c r="T29" s="11">
        <v>200</v>
      </c>
      <c r="U29" s="9">
        <v>13.991999999999999</v>
      </c>
      <c r="V29" s="9">
        <v>19.684565999999997</v>
      </c>
      <c r="W29" s="9">
        <v>12.407999999999999</v>
      </c>
      <c r="X29" s="9">
        <v>11.736000000000001</v>
      </c>
      <c r="Y29" s="33">
        <v>3.5910000000000002</v>
      </c>
      <c r="AA29" s="1">
        <v>14.19000336567</v>
      </c>
      <c r="AB29" s="1">
        <v>19.479744900191399</v>
      </c>
      <c r="AC29" s="1">
        <v>12.358206967035599</v>
      </c>
      <c r="AD29" s="1">
        <v>11.6898958789542</v>
      </c>
      <c r="AE29" s="33">
        <v>4.7551740000000002</v>
      </c>
      <c r="AU29" s="7">
        <f t="shared" si="0"/>
        <v>-0.19800336567000087</v>
      </c>
      <c r="AV29" s="1">
        <f t="shared" si="14"/>
        <v>0.19800336567000087</v>
      </c>
      <c r="AW29" s="28">
        <f t="shared" si="15"/>
        <v>3.9205332816648078E-2</v>
      </c>
      <c r="AX29" s="30">
        <f t="shared" si="1"/>
        <v>1.3953722248511382E-2</v>
      </c>
      <c r="AY29" s="30">
        <f t="shared" si="2"/>
        <v>-1.3953722248511382E-2</v>
      </c>
      <c r="BB29" s="7">
        <f t="shared" si="3"/>
        <v>0.20482109980859775</v>
      </c>
      <c r="BC29" s="1">
        <f t="shared" si="16"/>
        <v>0.20482109980859775</v>
      </c>
      <c r="BD29" s="28">
        <f t="shared" si="17"/>
        <v>4.1951682926803562E-2</v>
      </c>
      <c r="BE29" s="30">
        <f t="shared" si="4"/>
        <v>1.051456786821604E-2</v>
      </c>
      <c r="BF29" s="30">
        <f t="shared" si="5"/>
        <v>1.051456786821604E-2</v>
      </c>
      <c r="BI29" s="7">
        <f t="shared" si="18"/>
        <v>11.6898958789542</v>
      </c>
      <c r="BJ29" s="1">
        <f t="shared" si="19"/>
        <v>11.6898958789542</v>
      </c>
      <c r="BK29" s="28">
        <f t="shared" si="20"/>
        <v>136.65366566079038</v>
      </c>
      <c r="BL29" s="30">
        <f t="shared" si="6"/>
        <v>0.94592167861696619</v>
      </c>
      <c r="BM29" s="30">
        <f t="shared" si="7"/>
        <v>0.94592167861696619</v>
      </c>
      <c r="BP29" s="7">
        <f t="shared" si="8"/>
        <v>4.6104121045800639E-2</v>
      </c>
      <c r="BQ29" s="1">
        <f t="shared" si="21"/>
        <v>4.6104121045800639E-2</v>
      </c>
      <c r="BR29" s="28">
        <f t="shared" si="22"/>
        <v>2.1255899774058375E-3</v>
      </c>
      <c r="BS29" s="30">
        <f t="shared" si="9"/>
        <v>3.943929143868919E-3</v>
      </c>
      <c r="BT29" s="30">
        <f t="shared" si="10"/>
        <v>3.943929143868919E-3</v>
      </c>
      <c r="BW29" s="7">
        <f t="shared" si="11"/>
        <v>-1.164174</v>
      </c>
      <c r="BX29" s="1">
        <f t="shared" si="23"/>
        <v>1.164174</v>
      </c>
      <c r="BY29" s="36">
        <f t="shared" si="24"/>
        <v>1.3553011022760002</v>
      </c>
      <c r="BZ29" s="30">
        <f t="shared" si="12"/>
        <v>0.24482258693372735</v>
      </c>
      <c r="CA29" s="30">
        <f t="shared" si="13"/>
        <v>-0.24482258693372735</v>
      </c>
    </row>
    <row r="30" spans="1:79" x14ac:dyDescent="0.15">
      <c r="A30" s="1">
        <v>2</v>
      </c>
      <c r="B30" s="4">
        <v>2</v>
      </c>
      <c r="C30" s="4">
        <v>1</v>
      </c>
      <c r="D30" s="4">
        <v>21</v>
      </c>
      <c r="E30" s="11">
        <v>200</v>
      </c>
      <c r="K30" s="1">
        <v>2</v>
      </c>
      <c r="L30" s="4">
        <v>2</v>
      </c>
      <c r="M30" s="4">
        <v>1</v>
      </c>
      <c r="N30" s="4">
        <v>21</v>
      </c>
      <c r="O30" s="7">
        <v>203.10679611650485</v>
      </c>
      <c r="R30" s="4">
        <v>2</v>
      </c>
      <c r="S30" s="4">
        <v>1</v>
      </c>
      <c r="T30" s="11">
        <v>200</v>
      </c>
      <c r="U30" s="9">
        <v>17.099999999999998</v>
      </c>
      <c r="V30" s="9">
        <v>18.500099399999996</v>
      </c>
      <c r="W30" s="9">
        <v>9.1559999999999988</v>
      </c>
      <c r="X30" s="9">
        <v>14.916</v>
      </c>
      <c r="Y30" s="33">
        <v>3.024</v>
      </c>
      <c r="AA30" s="1">
        <v>16.899999231028001</v>
      </c>
      <c r="AB30" s="1">
        <v>18.2999836203355</v>
      </c>
      <c r="AC30" s="1">
        <v>9.2101996531975399</v>
      </c>
      <c r="AD30" s="1">
        <v>14.869955794530201</v>
      </c>
      <c r="AE30" s="33">
        <v>4.8203990000000001</v>
      </c>
      <c r="AU30" s="7">
        <f t="shared" si="0"/>
        <v>0.20000076897199648</v>
      </c>
      <c r="AV30" s="1">
        <f t="shared" si="14"/>
        <v>0.20000076897199648</v>
      </c>
      <c r="AW30" s="28">
        <f t="shared" si="15"/>
        <v>4.0000307589389911E-2</v>
      </c>
      <c r="AX30" s="30">
        <f t="shared" si="1"/>
        <v>1.1834365566407823E-2</v>
      </c>
      <c r="AY30" s="30">
        <f t="shared" si="2"/>
        <v>1.1834365566407823E-2</v>
      </c>
      <c r="BB30" s="7">
        <f t="shared" si="3"/>
        <v>0.20011577966449678</v>
      </c>
      <c r="BC30" s="1">
        <f t="shared" si="16"/>
        <v>0.20011577966449678</v>
      </c>
      <c r="BD30" s="28">
        <f t="shared" si="17"/>
        <v>4.0046325270729426E-2</v>
      </c>
      <c r="BE30" s="30">
        <f t="shared" si="4"/>
        <v>1.0935298294044484E-2</v>
      </c>
      <c r="BF30" s="30">
        <f t="shared" si="5"/>
        <v>1.0935298294044484E-2</v>
      </c>
      <c r="BI30" s="7">
        <f t="shared" si="18"/>
        <v>14.869955794530201</v>
      </c>
      <c r="BJ30" s="1">
        <f t="shared" si="19"/>
        <v>14.869955794530201</v>
      </c>
      <c r="BK30" s="28">
        <f t="shared" si="20"/>
        <v>221.11558533128229</v>
      </c>
      <c r="BL30" s="30">
        <f t="shared" si="6"/>
        <v>1.6145096039658318</v>
      </c>
      <c r="BM30" s="30">
        <f t="shared" si="7"/>
        <v>1.6145096039658318</v>
      </c>
      <c r="BP30" s="7">
        <f t="shared" si="8"/>
        <v>4.6044205469799593E-2</v>
      </c>
      <c r="BQ30" s="1">
        <f t="shared" si="21"/>
        <v>4.6044205469799593E-2</v>
      </c>
      <c r="BR30" s="28">
        <f t="shared" si="22"/>
        <v>2.1200688573451225E-3</v>
      </c>
      <c r="BS30" s="30">
        <f t="shared" si="9"/>
        <v>3.0964587996109984E-3</v>
      </c>
      <c r="BT30" s="30">
        <f t="shared" si="10"/>
        <v>3.0964587996109984E-3</v>
      </c>
      <c r="BW30" s="7">
        <f t="shared" si="11"/>
        <v>-1.7963990000000001</v>
      </c>
      <c r="BX30" s="1">
        <f t="shared" si="23"/>
        <v>1.7963990000000001</v>
      </c>
      <c r="BY30" s="36">
        <f t="shared" si="24"/>
        <v>3.2270493672010003</v>
      </c>
      <c r="BZ30" s="30">
        <f t="shared" si="12"/>
        <v>0.37266603864119963</v>
      </c>
      <c r="CA30" s="30">
        <f t="shared" si="13"/>
        <v>-0.37266603864119963</v>
      </c>
    </row>
    <row r="31" spans="1:79" x14ac:dyDescent="0.15">
      <c r="A31" s="1">
        <v>2</v>
      </c>
      <c r="B31" s="4">
        <v>2</v>
      </c>
      <c r="C31" s="4">
        <v>2</v>
      </c>
      <c r="D31" s="4">
        <v>22</v>
      </c>
      <c r="E31" s="11">
        <v>200</v>
      </c>
      <c r="K31" s="1">
        <v>2</v>
      </c>
      <c r="L31" s="4">
        <v>2</v>
      </c>
      <c r="M31" s="4">
        <v>2</v>
      </c>
      <c r="N31" s="4">
        <v>22</v>
      </c>
      <c r="O31" s="7">
        <v>208.00970873786406</v>
      </c>
      <c r="R31" s="4">
        <v>2</v>
      </c>
      <c r="S31" s="4">
        <v>2</v>
      </c>
      <c r="T31" s="11">
        <v>200</v>
      </c>
      <c r="U31" s="9">
        <v>15.6</v>
      </c>
      <c r="V31" s="9">
        <v>21.91536</v>
      </c>
      <c r="W31" s="9">
        <v>13.799999999999999</v>
      </c>
      <c r="X31" s="9">
        <v>7.7880000000000003</v>
      </c>
      <c r="Y31" s="33">
        <v>5.7539999999999996</v>
      </c>
      <c r="AA31" s="1">
        <v>15.3999997747487</v>
      </c>
      <c r="AB31" s="1">
        <v>21.7195402645897</v>
      </c>
      <c r="AC31" s="1">
        <v>13.748487691689601</v>
      </c>
      <c r="AD31" s="1">
        <v>7.8400864674450403</v>
      </c>
      <c r="AE31" s="33">
        <v>4.9131830000000001</v>
      </c>
      <c r="AU31" s="7">
        <f t="shared" si="0"/>
        <v>0.20000022525129957</v>
      </c>
      <c r="AV31" s="1">
        <f t="shared" si="14"/>
        <v>0.20000022525129957</v>
      </c>
      <c r="AW31" s="28">
        <f t="shared" si="15"/>
        <v>4.0000090100570568E-2</v>
      </c>
      <c r="AX31" s="30">
        <f t="shared" si="1"/>
        <v>1.2987027803678212E-2</v>
      </c>
      <c r="AY31" s="30">
        <f t="shared" si="2"/>
        <v>1.2987027803678212E-2</v>
      </c>
      <c r="BB31" s="7">
        <f t="shared" si="3"/>
        <v>0.19581973541029996</v>
      </c>
      <c r="BC31" s="1">
        <f t="shared" si="16"/>
        <v>0.19581973541029996</v>
      </c>
      <c r="BD31" s="28">
        <f t="shared" si="17"/>
        <v>3.8345368776159884E-2</v>
      </c>
      <c r="BE31" s="30">
        <f t="shared" si="4"/>
        <v>9.0158324266906009E-3</v>
      </c>
      <c r="BF31" s="30">
        <f t="shared" si="5"/>
        <v>9.0158324266906009E-3</v>
      </c>
      <c r="BI31" s="7">
        <f t="shared" si="18"/>
        <v>7.8400864674450403</v>
      </c>
      <c r="BJ31" s="1">
        <f t="shared" si="19"/>
        <v>7.8400864674450403</v>
      </c>
      <c r="BK31" s="28">
        <f t="shared" si="20"/>
        <v>61.466955817014849</v>
      </c>
      <c r="BL31" s="30">
        <f t="shared" si="6"/>
        <v>0.57025082636427371</v>
      </c>
      <c r="BM31" s="30">
        <f t="shared" si="7"/>
        <v>0.57025082636427371</v>
      </c>
      <c r="BP31" s="7">
        <f t="shared" si="8"/>
        <v>-5.2086467445040086E-2</v>
      </c>
      <c r="BQ31" s="1">
        <f t="shared" si="21"/>
        <v>5.2086467445040086E-2</v>
      </c>
      <c r="BR31" s="28">
        <f t="shared" si="22"/>
        <v>2.7130000909032208E-3</v>
      </c>
      <c r="BS31" s="30">
        <f t="shared" si="9"/>
        <v>6.643608799637925E-3</v>
      </c>
      <c r="BT31" s="30">
        <f t="shared" si="10"/>
        <v>-6.643608799637925E-3</v>
      </c>
      <c r="BW31" s="7">
        <f t="shared" si="11"/>
        <v>0.84081699999999948</v>
      </c>
      <c r="BX31" s="1">
        <f t="shared" si="23"/>
        <v>0.84081699999999948</v>
      </c>
      <c r="BY31" s="36">
        <f t="shared" si="24"/>
        <v>0.70697322748899916</v>
      </c>
      <c r="BZ31" s="30">
        <f t="shared" si="12"/>
        <v>0.1711348834350358</v>
      </c>
      <c r="CA31" s="30">
        <f t="shared" si="13"/>
        <v>0.1711348834350358</v>
      </c>
    </row>
    <row r="32" spans="1:79" x14ac:dyDescent="0.15">
      <c r="A32" s="1">
        <v>2</v>
      </c>
      <c r="B32" s="4">
        <v>2</v>
      </c>
      <c r="C32" s="4">
        <v>3</v>
      </c>
      <c r="D32" s="4">
        <v>23</v>
      </c>
      <c r="E32" s="11">
        <v>210</v>
      </c>
      <c r="K32" s="1">
        <v>2</v>
      </c>
      <c r="L32" s="4">
        <v>2</v>
      </c>
      <c r="M32" s="4">
        <v>3</v>
      </c>
      <c r="N32" s="4">
        <v>23</v>
      </c>
      <c r="O32" s="7">
        <v>202.57281553398059</v>
      </c>
      <c r="R32" s="4">
        <v>2</v>
      </c>
      <c r="S32" s="4">
        <v>3</v>
      </c>
      <c r="T32" s="11">
        <v>210</v>
      </c>
      <c r="U32" s="9">
        <v>16.571999999999999</v>
      </c>
      <c r="V32" s="9">
        <v>18.157051799999998</v>
      </c>
      <c r="W32" s="9">
        <v>9.1199999999999992</v>
      </c>
      <c r="X32" s="9">
        <v>12.084</v>
      </c>
      <c r="Y32" s="33">
        <v>5.1029999999999998</v>
      </c>
      <c r="AA32" s="1">
        <v>16.369992462481701</v>
      </c>
      <c r="AB32" s="1">
        <v>17.959741455943099</v>
      </c>
      <c r="AC32" s="1">
        <v>9.1886726719129008</v>
      </c>
      <c r="AD32" s="1">
        <v>12.131789147173</v>
      </c>
      <c r="AE32" s="33">
        <v>4.901027</v>
      </c>
      <c r="AU32" s="7">
        <f t="shared" si="0"/>
        <v>0.20200753751829836</v>
      </c>
      <c r="AV32" s="1">
        <f t="shared" si="14"/>
        <v>0.20200753751829836</v>
      </c>
      <c r="AW32" s="28">
        <f t="shared" si="15"/>
        <v>4.0807045214206722E-2</v>
      </c>
      <c r="AX32" s="30">
        <f t="shared" si="1"/>
        <v>1.2340111822365121E-2</v>
      </c>
      <c r="AY32" s="30">
        <f t="shared" si="2"/>
        <v>1.2340111822365121E-2</v>
      </c>
      <c r="BB32" s="7">
        <f t="shared" si="3"/>
        <v>0.1973103440568984</v>
      </c>
      <c r="BC32" s="1">
        <f t="shared" si="16"/>
        <v>0.1973103440568984</v>
      </c>
      <c r="BD32" s="28">
        <f t="shared" si="17"/>
        <v>3.8931371871851625E-2</v>
      </c>
      <c r="BE32" s="30">
        <f t="shared" si="4"/>
        <v>1.0986257488222692E-2</v>
      </c>
      <c r="BF32" s="30">
        <f t="shared" si="5"/>
        <v>1.0986257488222692E-2</v>
      </c>
      <c r="BI32" s="7">
        <f t="shared" si="18"/>
        <v>12.131789147173</v>
      </c>
      <c r="BJ32" s="1">
        <f t="shared" si="19"/>
        <v>12.131789147173</v>
      </c>
      <c r="BK32" s="28">
        <f t="shared" si="20"/>
        <v>147.18030791146461</v>
      </c>
      <c r="BL32" s="30">
        <f t="shared" si="6"/>
        <v>1.3202983260309566</v>
      </c>
      <c r="BM32" s="30">
        <f t="shared" si="7"/>
        <v>1.3202983260309566</v>
      </c>
      <c r="BP32" s="7">
        <f t="shared" si="8"/>
        <v>-4.7789147173000757E-2</v>
      </c>
      <c r="BQ32" s="1">
        <f t="shared" si="21"/>
        <v>4.7789147173000757E-2</v>
      </c>
      <c r="BR32" s="28">
        <f t="shared" si="22"/>
        <v>2.2838025875227264E-3</v>
      </c>
      <c r="BS32" s="30">
        <f t="shared" si="9"/>
        <v>3.9391673060965443E-3</v>
      </c>
      <c r="BT32" s="30">
        <f t="shared" si="10"/>
        <v>-3.9391673060965443E-3</v>
      </c>
      <c r="BW32" s="7">
        <f t="shared" si="11"/>
        <v>0.20197299999999974</v>
      </c>
      <c r="BX32" s="1">
        <f t="shared" si="23"/>
        <v>0.20197299999999974</v>
      </c>
      <c r="BY32" s="36">
        <f t="shared" si="24"/>
        <v>4.0793092728999891E-2</v>
      </c>
      <c r="BZ32" s="30">
        <f t="shared" si="12"/>
        <v>4.1210342240514029E-2</v>
      </c>
      <c r="CA32" s="30">
        <f t="shared" si="13"/>
        <v>4.1210342240514029E-2</v>
      </c>
    </row>
    <row r="33" spans="1:79" x14ac:dyDescent="0.15">
      <c r="A33" s="1">
        <v>2</v>
      </c>
      <c r="B33" s="4">
        <v>2</v>
      </c>
      <c r="C33" s="4">
        <v>4</v>
      </c>
      <c r="D33" s="4">
        <v>24</v>
      </c>
      <c r="E33" s="11">
        <v>170</v>
      </c>
      <c r="K33" s="1">
        <v>2</v>
      </c>
      <c r="L33" s="4">
        <v>2</v>
      </c>
      <c r="M33" s="4">
        <v>4</v>
      </c>
      <c r="N33" s="4">
        <v>24</v>
      </c>
      <c r="O33" s="7">
        <v>205.63106796116509</v>
      </c>
      <c r="R33" s="4">
        <v>2</v>
      </c>
      <c r="S33" s="4">
        <v>4</v>
      </c>
      <c r="T33" s="11">
        <v>170</v>
      </c>
      <c r="U33" s="9">
        <v>17.52</v>
      </c>
      <c r="V33" s="9">
        <v>18.602208000000001</v>
      </c>
      <c r="W33" s="9">
        <v>9</v>
      </c>
      <c r="X33" s="9">
        <v>6.5039999999999996</v>
      </c>
      <c r="Y33" s="33">
        <v>6.1740000000000004</v>
      </c>
      <c r="AA33" s="1">
        <v>17.721899661423102</v>
      </c>
      <c r="AB33" s="1">
        <v>18.801899647816299</v>
      </c>
      <c r="AC33" s="1">
        <v>9.0518996880222193</v>
      </c>
      <c r="AD33" s="1">
        <v>8.0481003944478307</v>
      </c>
      <c r="AE33" s="33">
        <v>4.5959700000000003</v>
      </c>
      <c r="AU33" s="7">
        <f t="shared" si="0"/>
        <v>-0.20189966142310212</v>
      </c>
      <c r="AV33" s="1">
        <f t="shared" si="14"/>
        <v>0.20189966142310212</v>
      </c>
      <c r="AW33" s="28">
        <f t="shared" si="15"/>
        <v>4.0763473282763273E-2</v>
      </c>
      <c r="AX33" s="30">
        <f t="shared" si="1"/>
        <v>1.1392664741387504E-2</v>
      </c>
      <c r="AY33" s="30">
        <f t="shared" si="2"/>
        <v>-1.1392664741387504E-2</v>
      </c>
      <c r="BB33" s="7">
        <f t="shared" si="3"/>
        <v>-0.199691647816298</v>
      </c>
      <c r="BC33" s="1">
        <f t="shared" si="16"/>
        <v>0.199691647816298</v>
      </c>
      <c r="BD33" s="28">
        <f t="shared" si="17"/>
        <v>3.9876754207588391E-2</v>
      </c>
      <c r="BE33" s="30">
        <f t="shared" si="4"/>
        <v>1.062082297835744E-2</v>
      </c>
      <c r="BF33" s="30">
        <f t="shared" si="5"/>
        <v>-1.062082297835744E-2</v>
      </c>
      <c r="BI33" s="7">
        <f t="shared" si="18"/>
        <v>8.0481003944478307</v>
      </c>
      <c r="BJ33" s="1">
        <f t="shared" si="19"/>
        <v>8.0481003944478307</v>
      </c>
      <c r="BK33" s="28">
        <f t="shared" si="20"/>
        <v>64.771919959111329</v>
      </c>
      <c r="BL33" s="30">
        <f t="shared" si="6"/>
        <v>0.88910622872868883</v>
      </c>
      <c r="BM33" s="30">
        <f t="shared" si="7"/>
        <v>0.88910622872868883</v>
      </c>
      <c r="BP33" s="7">
        <f t="shared" si="8"/>
        <v>-1.5441003944478311</v>
      </c>
      <c r="BQ33" s="1">
        <f t="shared" si="21"/>
        <v>1.5441003944478311</v>
      </c>
      <c r="BR33" s="28">
        <f t="shared" si="22"/>
        <v>2.3842460281339477</v>
      </c>
      <c r="BS33" s="30">
        <f t="shared" si="9"/>
        <v>0.19185898768274123</v>
      </c>
      <c r="BT33" s="30">
        <f t="shared" si="10"/>
        <v>-0.19185898768274123</v>
      </c>
      <c r="BW33" s="7">
        <f t="shared" si="11"/>
        <v>1.57803</v>
      </c>
      <c r="BX33" s="1">
        <f t="shared" si="23"/>
        <v>1.57803</v>
      </c>
      <c r="BY33" s="36">
        <f t="shared" si="24"/>
        <v>2.4901786809000002</v>
      </c>
      <c r="BZ33" s="30">
        <f t="shared" si="12"/>
        <v>0.34335080516191357</v>
      </c>
      <c r="CA33" s="30">
        <f t="shared" si="13"/>
        <v>0.34335080516191357</v>
      </c>
    </row>
    <row r="34" spans="1:79" x14ac:dyDescent="0.15">
      <c r="A34" s="1">
        <v>2</v>
      </c>
      <c r="B34" s="4">
        <v>3</v>
      </c>
      <c r="C34" s="4">
        <v>1</v>
      </c>
      <c r="D34" s="4">
        <v>31</v>
      </c>
      <c r="E34" s="11">
        <v>330</v>
      </c>
      <c r="K34" s="1">
        <v>2</v>
      </c>
      <c r="L34" s="4">
        <v>3</v>
      </c>
      <c r="M34" s="4">
        <v>1</v>
      </c>
      <c r="N34" s="4">
        <v>31</v>
      </c>
      <c r="O34" s="7">
        <v>216.35922330097088</v>
      </c>
      <c r="R34" s="4">
        <v>3</v>
      </c>
      <c r="S34" s="4">
        <v>1</v>
      </c>
      <c r="T34" s="11">
        <v>330</v>
      </c>
      <c r="U34" s="9">
        <v>19.8</v>
      </c>
      <c r="V34" s="9">
        <v>18.27495</v>
      </c>
      <c r="W34" s="9">
        <v>7.1999999999999993</v>
      </c>
      <c r="X34" s="9">
        <v>13.176</v>
      </c>
      <c r="Y34" s="33">
        <v>5.7539999999999996</v>
      </c>
      <c r="AA34" s="1">
        <v>19.5999993677334</v>
      </c>
      <c r="AB34" s="1">
        <v>18.470000030087899</v>
      </c>
      <c r="AC34" s="1">
        <v>7.2500012515456396</v>
      </c>
      <c r="AD34" s="1">
        <v>13.1299995207065</v>
      </c>
      <c r="AE34" s="33">
        <v>6.2507219999999997</v>
      </c>
      <c r="AU34" s="7">
        <f t="shared" ref="AU34:AU65" si="25">U34-AA34</f>
        <v>0.20000063226660103</v>
      </c>
      <c r="AV34" s="1">
        <f t="shared" si="14"/>
        <v>0.20000063226660103</v>
      </c>
      <c r="AW34" s="28">
        <f t="shared" si="15"/>
        <v>4.0000252907040172E-2</v>
      </c>
      <c r="AX34" s="30">
        <f t="shared" ref="AX34:AX65" si="26">AV34/AA34</f>
        <v>1.0204114220322533E-2</v>
      </c>
      <c r="AY34" s="30">
        <f t="shared" ref="AY34:AY65" si="27">AU34/AA34</f>
        <v>1.0204114220322533E-2</v>
      </c>
      <c r="BB34" s="7">
        <f t="shared" ref="BB34:BB65" si="28">V34-AB34</f>
        <v>-0.19505003008789856</v>
      </c>
      <c r="BC34" s="1">
        <f t="shared" si="16"/>
        <v>0.19505003008789856</v>
      </c>
      <c r="BD34" s="28">
        <f t="shared" si="17"/>
        <v>3.8044514237290133E-2</v>
      </c>
      <c r="BE34" s="30">
        <f t="shared" ref="BE34:BE65" si="29">BC34/AB34</f>
        <v>1.0560369776402774E-2</v>
      </c>
      <c r="BF34" s="30">
        <f t="shared" ref="BF34:BF65" si="30">BB34/AB34</f>
        <v>-1.0560369776402774E-2</v>
      </c>
      <c r="BI34" s="7">
        <f t="shared" si="18"/>
        <v>13.1299995207065</v>
      </c>
      <c r="BJ34" s="1">
        <f t="shared" si="19"/>
        <v>13.1299995207065</v>
      </c>
      <c r="BK34" s="28">
        <f t="shared" si="20"/>
        <v>172.39688741375292</v>
      </c>
      <c r="BL34" s="30">
        <f t="shared" ref="BL34:BL65" si="31">BJ34/AC34</f>
        <v>1.8110341040158158</v>
      </c>
      <c r="BM34" s="30">
        <f t="shared" ref="BM34:BM65" si="32">BI34/AC34</f>
        <v>1.8110341040158158</v>
      </c>
      <c r="BP34" s="7">
        <f t="shared" ref="BP34:BP65" si="33">X34-AD34</f>
        <v>4.6000479293500263E-2</v>
      </c>
      <c r="BQ34" s="1">
        <f t="shared" si="21"/>
        <v>4.6000479293500263E-2</v>
      </c>
      <c r="BR34" s="28">
        <f t="shared" si="22"/>
        <v>2.1160440952317466E-3</v>
      </c>
      <c r="BS34" s="30">
        <f t="shared" ref="BS34:BS65" si="34">BQ34/AD34</f>
        <v>3.5034638973867279E-3</v>
      </c>
      <c r="BT34" s="30">
        <f t="shared" ref="BT34:BT65" si="35">BP34/AD34</f>
        <v>3.5034638973867279E-3</v>
      </c>
      <c r="BW34" s="7">
        <f t="shared" ref="BW34:BW65" si="36">Y34-AE34</f>
        <v>-0.49672200000000011</v>
      </c>
      <c r="BX34" s="1">
        <f t="shared" si="23"/>
        <v>0.49672200000000011</v>
      </c>
      <c r="BY34" s="36">
        <f t="shared" si="24"/>
        <v>0.2467327452840001</v>
      </c>
      <c r="BZ34" s="30">
        <f t="shared" ref="BZ34:BZ65" si="37">BX34/AE34</f>
        <v>7.946634004839763E-2</v>
      </c>
      <c r="CA34" s="30">
        <f t="shared" ref="CA34:CA65" si="38">BW34/AE34</f>
        <v>-7.946634004839763E-2</v>
      </c>
    </row>
    <row r="35" spans="1:79" x14ac:dyDescent="0.15">
      <c r="A35" s="1">
        <v>2</v>
      </c>
      <c r="B35" s="4">
        <v>3</v>
      </c>
      <c r="C35" s="4">
        <v>2</v>
      </c>
      <c r="D35" s="4">
        <v>32</v>
      </c>
      <c r="E35" s="11">
        <v>320</v>
      </c>
      <c r="K35" s="1">
        <v>2</v>
      </c>
      <c r="L35" s="4">
        <v>3</v>
      </c>
      <c r="M35" s="4">
        <v>2</v>
      </c>
      <c r="N35" s="4">
        <v>32</v>
      </c>
      <c r="O35" s="7">
        <v>201.31067961165053</v>
      </c>
      <c r="R35" s="4">
        <v>3</v>
      </c>
      <c r="S35" s="4">
        <v>2</v>
      </c>
      <c r="T35" s="11">
        <v>320</v>
      </c>
      <c r="U35" s="9">
        <v>12.6</v>
      </c>
      <c r="V35" s="9">
        <v>15.16095</v>
      </c>
      <c r="W35" s="9">
        <v>8.4</v>
      </c>
      <c r="X35" s="9">
        <v>12.360000000000001</v>
      </c>
      <c r="Y35" s="33">
        <v>4.4939999999999998</v>
      </c>
      <c r="AA35" s="1">
        <v>12.8000019402599</v>
      </c>
      <c r="AB35" s="1">
        <v>15.3600040095734</v>
      </c>
      <c r="AC35" s="1">
        <v>8.4500002660308002</v>
      </c>
      <c r="AD35" s="1">
        <v>12.4100004296794</v>
      </c>
      <c r="AE35" s="33">
        <v>5.8752050000000002</v>
      </c>
      <c r="AU35" s="7">
        <f t="shared" si="25"/>
        <v>-0.20000194025990048</v>
      </c>
      <c r="AV35" s="1">
        <f t="shared" si="14"/>
        <v>0.20000194025990048</v>
      </c>
      <c r="AW35" s="28">
        <f t="shared" si="15"/>
        <v>4.0000776107724803E-2</v>
      </c>
      <c r="AX35" s="30">
        <f t="shared" si="26"/>
        <v>1.5625149214300783E-2</v>
      </c>
      <c r="AY35" s="30">
        <f t="shared" si="27"/>
        <v>-1.5625149214300783E-2</v>
      </c>
      <c r="BB35" s="7">
        <f t="shared" si="28"/>
        <v>-0.19905400957340014</v>
      </c>
      <c r="BC35" s="1">
        <f t="shared" si="16"/>
        <v>0.19905400957340014</v>
      </c>
      <c r="BD35" s="28">
        <f t="shared" si="17"/>
        <v>3.9622498727247275E-2</v>
      </c>
      <c r="BE35" s="30">
        <f t="shared" si="29"/>
        <v>1.2959242032055208E-2</v>
      </c>
      <c r="BF35" s="30">
        <f t="shared" si="30"/>
        <v>-1.2959242032055208E-2</v>
      </c>
      <c r="BI35" s="7">
        <f t="shared" ref="BI35:BI66" si="39">AD35-AJ35</f>
        <v>12.4100004296794</v>
      </c>
      <c r="BJ35" s="1">
        <f t="shared" si="19"/>
        <v>12.4100004296794</v>
      </c>
      <c r="BK35" s="28">
        <f t="shared" si="20"/>
        <v>154.00811066464289</v>
      </c>
      <c r="BL35" s="30">
        <f t="shared" si="31"/>
        <v>1.468639057867003</v>
      </c>
      <c r="BM35" s="30">
        <f t="shared" si="32"/>
        <v>1.468639057867003</v>
      </c>
      <c r="BP35" s="7">
        <f t="shared" si="33"/>
        <v>-5.000042967939855E-2</v>
      </c>
      <c r="BQ35" s="1">
        <f t="shared" si="21"/>
        <v>5.000042967939855E-2</v>
      </c>
      <c r="BR35" s="28">
        <f t="shared" si="22"/>
        <v>2.5000429681244795E-3</v>
      </c>
      <c r="BS35" s="30">
        <f t="shared" si="34"/>
        <v>4.0290433479614526E-3</v>
      </c>
      <c r="BT35" s="30">
        <f t="shared" si="35"/>
        <v>-4.0290433479614526E-3</v>
      </c>
      <c r="BW35" s="7">
        <f t="shared" si="36"/>
        <v>-1.3812050000000005</v>
      </c>
      <c r="BX35" s="1">
        <f t="shared" si="23"/>
        <v>1.3812050000000005</v>
      </c>
      <c r="BY35" s="36">
        <f t="shared" si="24"/>
        <v>1.9077272520250013</v>
      </c>
      <c r="BZ35" s="30">
        <f t="shared" si="37"/>
        <v>0.23509052024567662</v>
      </c>
      <c r="CA35" s="30">
        <f t="shared" si="38"/>
        <v>-0.23509052024567662</v>
      </c>
    </row>
    <row r="36" spans="1:79" x14ac:dyDescent="0.15">
      <c r="A36" s="1">
        <v>2</v>
      </c>
      <c r="B36" s="4">
        <v>3</v>
      </c>
      <c r="C36" s="4">
        <v>3</v>
      </c>
      <c r="D36" s="4">
        <v>33</v>
      </c>
      <c r="E36" s="11">
        <v>270</v>
      </c>
      <c r="K36" s="1">
        <v>2</v>
      </c>
      <c r="L36" s="4">
        <v>3</v>
      </c>
      <c r="M36" s="4">
        <v>3</v>
      </c>
      <c r="N36" s="4">
        <v>33</v>
      </c>
      <c r="O36" s="7">
        <v>188.20388349514562</v>
      </c>
      <c r="R36" s="4">
        <v>3</v>
      </c>
      <c r="S36" s="4">
        <v>3</v>
      </c>
      <c r="T36" s="11">
        <v>270</v>
      </c>
      <c r="U36" s="9">
        <v>19.8</v>
      </c>
      <c r="V36" s="9">
        <v>22.270517999999999</v>
      </c>
      <c r="W36" s="9">
        <v>11.52</v>
      </c>
      <c r="X36" s="9">
        <v>16.2</v>
      </c>
      <c r="Y36" s="33">
        <v>3.6539999999999999</v>
      </c>
      <c r="AA36" s="1">
        <v>19.599999393998399</v>
      </c>
      <c r="AB36" s="1">
        <v>22.069998653535201</v>
      </c>
      <c r="AC36" s="1">
        <v>11.4699988139685</v>
      </c>
      <c r="AD36" s="1">
        <v>16.149999462189101</v>
      </c>
      <c r="AE36" s="33">
        <v>5.1735030000000002</v>
      </c>
      <c r="AU36" s="7">
        <f t="shared" si="25"/>
        <v>0.20000060600160197</v>
      </c>
      <c r="AV36" s="1">
        <f t="shared" si="14"/>
        <v>0.20000060600160197</v>
      </c>
      <c r="AW36" s="28">
        <f t="shared" si="15"/>
        <v>4.0000242401008024E-2</v>
      </c>
      <c r="AX36" s="30">
        <f t="shared" si="26"/>
        <v>1.0204112866597484E-2</v>
      </c>
      <c r="AY36" s="30">
        <f t="shared" si="27"/>
        <v>1.0204112866597484E-2</v>
      </c>
      <c r="BB36" s="7">
        <f t="shared" si="28"/>
        <v>0.20051934646479808</v>
      </c>
      <c r="BC36" s="1">
        <f t="shared" si="16"/>
        <v>0.20051934646479808</v>
      </c>
      <c r="BD36" s="28">
        <f t="shared" si="17"/>
        <v>4.0208008306669728E-2</v>
      </c>
      <c r="BE36" s="30">
        <f t="shared" si="29"/>
        <v>9.0856075531603447E-3</v>
      </c>
      <c r="BF36" s="30">
        <f t="shared" si="30"/>
        <v>9.0856075531603447E-3</v>
      </c>
      <c r="BI36" s="7">
        <f t="shared" si="39"/>
        <v>16.149999462189101</v>
      </c>
      <c r="BJ36" s="1">
        <f t="shared" si="19"/>
        <v>16.149999462189101</v>
      </c>
      <c r="BK36" s="28">
        <f t="shared" si="20"/>
        <v>260.82248262870826</v>
      </c>
      <c r="BL36" s="30">
        <f t="shared" si="31"/>
        <v>1.4080210228549597</v>
      </c>
      <c r="BM36" s="30">
        <f t="shared" si="32"/>
        <v>1.4080210228549597</v>
      </c>
      <c r="BP36" s="7">
        <f t="shared" si="33"/>
        <v>5.0000537810898749E-2</v>
      </c>
      <c r="BQ36" s="1">
        <f t="shared" si="21"/>
        <v>5.0000537810898749E-2</v>
      </c>
      <c r="BR36" s="28">
        <f t="shared" si="22"/>
        <v>2.5000537813791154E-3</v>
      </c>
      <c r="BS36" s="30">
        <f t="shared" si="34"/>
        <v>3.0960086362827204E-3</v>
      </c>
      <c r="BT36" s="30">
        <f t="shared" si="35"/>
        <v>3.0960086362827204E-3</v>
      </c>
      <c r="BW36" s="7">
        <f t="shared" si="36"/>
        <v>-1.5195030000000003</v>
      </c>
      <c r="BX36" s="1">
        <f t="shared" si="23"/>
        <v>1.5195030000000003</v>
      </c>
      <c r="BY36" s="36">
        <f t="shared" si="24"/>
        <v>2.3088893670090007</v>
      </c>
      <c r="BZ36" s="30">
        <f t="shared" si="37"/>
        <v>0.29370873081546495</v>
      </c>
      <c r="CA36" s="30">
        <f t="shared" si="38"/>
        <v>-0.29370873081546495</v>
      </c>
    </row>
    <row r="37" spans="1:79" x14ac:dyDescent="0.15">
      <c r="A37" s="1">
        <v>2</v>
      </c>
      <c r="B37" s="4">
        <v>3</v>
      </c>
      <c r="C37" s="4">
        <v>4</v>
      </c>
      <c r="D37" s="4">
        <v>34</v>
      </c>
      <c r="E37" s="11">
        <v>220</v>
      </c>
      <c r="K37" s="1">
        <v>2</v>
      </c>
      <c r="L37" s="4">
        <v>3</v>
      </c>
      <c r="M37" s="4">
        <v>4</v>
      </c>
      <c r="N37" s="4">
        <v>34</v>
      </c>
      <c r="O37" s="7">
        <v>219.22330097087382</v>
      </c>
      <c r="R37" s="4">
        <v>3</v>
      </c>
      <c r="S37" s="4">
        <v>4</v>
      </c>
      <c r="T37" s="11">
        <v>220</v>
      </c>
      <c r="U37" s="9">
        <v>17.34</v>
      </c>
      <c r="V37" s="9">
        <v>21.604275000000001</v>
      </c>
      <c r="W37" s="9">
        <v>12.360000000000001</v>
      </c>
      <c r="X37" s="9">
        <v>18.12</v>
      </c>
      <c r="Y37" s="33">
        <v>6.8040000000000003</v>
      </c>
      <c r="AA37" s="1">
        <v>17.139995601640699</v>
      </c>
      <c r="AB37" s="1">
        <v>21.399956481596998</v>
      </c>
      <c r="AC37" s="1">
        <v>12.309876029407601</v>
      </c>
      <c r="AD37" s="1">
        <v>18.0699716649635</v>
      </c>
      <c r="AE37" s="33">
        <v>5.3068590000000002</v>
      </c>
      <c r="AU37" s="7">
        <f t="shared" si="25"/>
        <v>0.20000439835930095</v>
      </c>
      <c r="AV37" s="1">
        <f t="shared" si="14"/>
        <v>0.20000439835930095</v>
      </c>
      <c r="AW37" s="28">
        <f t="shared" si="15"/>
        <v>4.0001759363065943E-2</v>
      </c>
      <c r="AX37" s="30">
        <f t="shared" si="26"/>
        <v>1.1668871043359886E-2</v>
      </c>
      <c r="AY37" s="30">
        <f t="shared" si="27"/>
        <v>1.1668871043359886E-2</v>
      </c>
      <c r="BB37" s="7">
        <f t="shared" si="28"/>
        <v>0.20431851840300297</v>
      </c>
      <c r="BC37" s="1">
        <f t="shared" si="16"/>
        <v>0.20431851840300297</v>
      </c>
      <c r="BD37" s="28">
        <f t="shared" si="17"/>
        <v>4.1746056962398262E-2</v>
      </c>
      <c r="BE37" s="30">
        <f t="shared" si="29"/>
        <v>9.5476137336404261E-3</v>
      </c>
      <c r="BF37" s="30">
        <f t="shared" si="30"/>
        <v>9.5476137336404261E-3</v>
      </c>
      <c r="BI37" s="7">
        <f t="shared" si="39"/>
        <v>18.0699716649635</v>
      </c>
      <c r="BJ37" s="1">
        <f t="shared" si="19"/>
        <v>18.0699716649635</v>
      </c>
      <c r="BK37" s="28">
        <f t="shared" si="20"/>
        <v>326.52387597258377</v>
      </c>
      <c r="BL37" s="30">
        <f t="shared" si="31"/>
        <v>1.4679247477225079</v>
      </c>
      <c r="BM37" s="30">
        <f t="shared" si="32"/>
        <v>1.4679247477225079</v>
      </c>
      <c r="BP37" s="7">
        <f t="shared" si="33"/>
        <v>5.0028335036500948E-2</v>
      </c>
      <c r="BQ37" s="1">
        <f t="shared" si="21"/>
        <v>5.0028335036500948E-2</v>
      </c>
      <c r="BR37" s="28">
        <f t="shared" si="22"/>
        <v>2.5028343065243881E-3</v>
      </c>
      <c r="BS37" s="30">
        <f t="shared" si="34"/>
        <v>2.7685895674923848E-3</v>
      </c>
      <c r="BT37" s="30">
        <f t="shared" si="35"/>
        <v>2.7685895674923848E-3</v>
      </c>
      <c r="BW37" s="7">
        <f t="shared" si="36"/>
        <v>1.4971410000000001</v>
      </c>
      <c r="BX37" s="1">
        <f t="shared" si="23"/>
        <v>1.4971410000000001</v>
      </c>
      <c r="BY37" s="36">
        <f t="shared" si="24"/>
        <v>2.2414311738810002</v>
      </c>
      <c r="BZ37" s="30">
        <f t="shared" si="37"/>
        <v>0.28211433542892322</v>
      </c>
      <c r="CA37" s="30">
        <f t="shared" si="38"/>
        <v>0.28211433542892322</v>
      </c>
    </row>
    <row r="38" spans="1:79" x14ac:dyDescent="0.15">
      <c r="A38" s="1">
        <v>2</v>
      </c>
      <c r="B38" s="4">
        <v>4</v>
      </c>
      <c r="C38" s="4">
        <v>1</v>
      </c>
      <c r="D38" s="4">
        <v>41</v>
      </c>
      <c r="E38" s="11">
        <v>260</v>
      </c>
      <c r="K38" s="1">
        <v>2</v>
      </c>
      <c r="L38" s="4">
        <v>4</v>
      </c>
      <c r="M38" s="4">
        <v>1</v>
      </c>
      <c r="N38" s="4">
        <v>41</v>
      </c>
      <c r="O38" s="7">
        <v>226.74757281553403</v>
      </c>
      <c r="R38" s="4">
        <v>4</v>
      </c>
      <c r="S38" s="4">
        <v>1</v>
      </c>
      <c r="T38" s="11">
        <v>260</v>
      </c>
      <c r="U38" s="9">
        <v>15.899999999999999</v>
      </c>
      <c r="V38" s="9">
        <v>16.308880199999997</v>
      </c>
      <c r="W38" s="9">
        <v>7.548</v>
      </c>
      <c r="X38" s="9">
        <v>18.167999999999999</v>
      </c>
      <c r="Y38" s="33">
        <v>5.7539999999999996</v>
      </c>
      <c r="AA38" s="1">
        <v>15.6324958595987</v>
      </c>
      <c r="AB38" s="1">
        <v>15.520001377032401</v>
      </c>
      <c r="AC38" s="1">
        <v>6.8200042248667101</v>
      </c>
      <c r="AD38" s="1">
        <v>18.889999206667198</v>
      </c>
      <c r="AE38" s="33">
        <v>5.8121830000000001</v>
      </c>
      <c r="AU38" s="7">
        <f t="shared" si="25"/>
        <v>0.26750414040129833</v>
      </c>
      <c r="AV38" s="1">
        <f t="shared" si="14"/>
        <v>0.26750414040129833</v>
      </c>
      <c r="AW38" s="28">
        <f t="shared" si="15"/>
        <v>7.1558465131837529E-2</v>
      </c>
      <c r="AX38" s="30">
        <f t="shared" si="26"/>
        <v>1.711205573338085E-2</v>
      </c>
      <c r="AY38" s="30">
        <f t="shared" si="27"/>
        <v>1.711205573338085E-2</v>
      </c>
      <c r="BB38" s="7">
        <f t="shared" si="28"/>
        <v>0.7888788229675967</v>
      </c>
      <c r="BC38" s="1">
        <f t="shared" si="16"/>
        <v>0.7888788229675967</v>
      </c>
      <c r="BD38" s="28">
        <f t="shared" si="17"/>
        <v>0.62232979732674076</v>
      </c>
      <c r="BE38" s="30">
        <f t="shared" si="29"/>
        <v>5.08298165575575E-2</v>
      </c>
      <c r="BF38" s="30">
        <f t="shared" si="30"/>
        <v>5.08298165575575E-2</v>
      </c>
      <c r="BI38" s="7">
        <f t="shared" si="39"/>
        <v>18.889999206667198</v>
      </c>
      <c r="BJ38" s="1">
        <f t="shared" si="19"/>
        <v>18.889999206667198</v>
      </c>
      <c r="BK38" s="28">
        <f t="shared" si="20"/>
        <v>356.83207002788737</v>
      </c>
      <c r="BL38" s="30">
        <f t="shared" si="31"/>
        <v>2.7697928892465433</v>
      </c>
      <c r="BM38" s="30">
        <f t="shared" si="32"/>
        <v>2.7697928892465433</v>
      </c>
      <c r="BP38" s="7">
        <f t="shared" si="33"/>
        <v>-0.72199920666719919</v>
      </c>
      <c r="BQ38" s="1">
        <f t="shared" si="21"/>
        <v>0.72199920666719919</v>
      </c>
      <c r="BR38" s="28">
        <f t="shared" si="22"/>
        <v>0.52128285442806499</v>
      </c>
      <c r="BS38" s="30">
        <f t="shared" si="34"/>
        <v>3.822124070880694E-2</v>
      </c>
      <c r="BT38" s="30">
        <f t="shared" si="35"/>
        <v>-3.822124070880694E-2</v>
      </c>
      <c r="BW38" s="7">
        <f t="shared" si="36"/>
        <v>-5.818300000000054E-2</v>
      </c>
      <c r="BX38" s="1">
        <f t="shared" si="23"/>
        <v>5.818300000000054E-2</v>
      </c>
      <c r="BY38" s="36">
        <f t="shared" si="24"/>
        <v>3.3852614890000628E-3</v>
      </c>
      <c r="BZ38" s="30">
        <f t="shared" si="37"/>
        <v>1.0010524444946165E-2</v>
      </c>
      <c r="CA38" s="30">
        <f t="shared" si="38"/>
        <v>-1.0010524444946165E-2</v>
      </c>
    </row>
    <row r="39" spans="1:79" x14ac:dyDescent="0.15">
      <c r="A39" s="1">
        <v>2</v>
      </c>
      <c r="B39" s="4">
        <v>4</v>
      </c>
      <c r="C39" s="4">
        <v>2</v>
      </c>
      <c r="D39" s="4">
        <v>42</v>
      </c>
      <c r="E39" s="11">
        <v>260</v>
      </c>
      <c r="K39" s="1">
        <v>2</v>
      </c>
      <c r="L39" s="4">
        <v>4</v>
      </c>
      <c r="M39" s="4">
        <v>2</v>
      </c>
      <c r="N39" s="4">
        <v>42</v>
      </c>
      <c r="O39" s="7">
        <v>200.48543689320391</v>
      </c>
      <c r="R39" s="4">
        <v>4</v>
      </c>
      <c r="S39" s="4">
        <v>2</v>
      </c>
      <c r="T39" s="11">
        <v>260</v>
      </c>
      <c r="U39" s="9">
        <v>17.760000000000002</v>
      </c>
      <c r="V39" s="9">
        <v>18.598719600000003</v>
      </c>
      <c r="W39" s="9">
        <v>8.8439999999999994</v>
      </c>
      <c r="X39" s="9">
        <v>17.736000000000001</v>
      </c>
      <c r="Y39" s="33">
        <v>5.1029999999999998</v>
      </c>
      <c r="AA39" s="1">
        <v>15.991899831283201</v>
      </c>
      <c r="AB39" s="1">
        <v>17.681898320503301</v>
      </c>
      <c r="AC39" s="1">
        <v>8.8299948579268506</v>
      </c>
      <c r="AD39" s="1">
        <v>17.394331570535801</v>
      </c>
      <c r="AE39" s="33">
        <v>5.3151900000000003</v>
      </c>
      <c r="AU39" s="7">
        <f t="shared" si="25"/>
        <v>1.768100168716801</v>
      </c>
      <c r="AV39" s="1">
        <f t="shared" si="14"/>
        <v>1.768100168716801</v>
      </c>
      <c r="AW39" s="28">
        <f t="shared" si="15"/>
        <v>3.1261782066163799</v>
      </c>
      <c r="AX39" s="30">
        <f t="shared" si="26"/>
        <v>0.11056223384153897</v>
      </c>
      <c r="AY39" s="30">
        <f t="shared" si="27"/>
        <v>0.11056223384153897</v>
      </c>
      <c r="BB39" s="7">
        <f t="shared" si="28"/>
        <v>0.91682127949670189</v>
      </c>
      <c r="BC39" s="1">
        <f t="shared" si="16"/>
        <v>0.91682127949670189</v>
      </c>
      <c r="BD39" s="28">
        <f t="shared" si="17"/>
        <v>0.84056125853796959</v>
      </c>
      <c r="BE39" s="30">
        <f t="shared" si="29"/>
        <v>5.185083993123004E-2</v>
      </c>
      <c r="BF39" s="30">
        <f t="shared" si="30"/>
        <v>5.185083993123004E-2</v>
      </c>
      <c r="BI39" s="7">
        <f t="shared" si="39"/>
        <v>17.394331570535801</v>
      </c>
      <c r="BJ39" s="1">
        <f t="shared" si="19"/>
        <v>17.394331570535801</v>
      </c>
      <c r="BK39" s="28">
        <f t="shared" si="20"/>
        <v>302.56277078573845</v>
      </c>
      <c r="BL39" s="30">
        <f t="shared" si="31"/>
        <v>1.96991412230785</v>
      </c>
      <c r="BM39" s="30">
        <f t="shared" si="32"/>
        <v>1.96991412230785</v>
      </c>
      <c r="BP39" s="7">
        <f t="shared" si="33"/>
        <v>0.34166842946419962</v>
      </c>
      <c r="BQ39" s="1">
        <f t="shared" si="21"/>
        <v>0.34166842946419962</v>
      </c>
      <c r="BR39" s="28">
        <f t="shared" si="22"/>
        <v>0.11673731569253275</v>
      </c>
      <c r="BS39" s="30">
        <f t="shared" si="34"/>
        <v>1.964251561370433E-2</v>
      </c>
      <c r="BT39" s="30">
        <f t="shared" si="35"/>
        <v>1.964251561370433E-2</v>
      </c>
      <c r="BW39" s="7">
        <f t="shared" si="36"/>
        <v>-0.21219000000000054</v>
      </c>
      <c r="BX39" s="1">
        <f t="shared" si="23"/>
        <v>0.21219000000000054</v>
      </c>
      <c r="BY39" s="36">
        <f t="shared" si="24"/>
        <v>4.502459610000023E-2</v>
      </c>
      <c r="BZ39" s="30">
        <f t="shared" si="37"/>
        <v>3.9921432723947881E-2</v>
      </c>
      <c r="CA39" s="30">
        <f t="shared" si="38"/>
        <v>-3.9921432723947881E-2</v>
      </c>
    </row>
    <row r="40" spans="1:79" x14ac:dyDescent="0.15">
      <c r="A40" s="1">
        <v>2</v>
      </c>
      <c r="B40" s="4">
        <v>4</v>
      </c>
      <c r="C40" s="4">
        <v>3</v>
      </c>
      <c r="D40" s="4">
        <v>43</v>
      </c>
      <c r="E40" s="11">
        <v>200</v>
      </c>
      <c r="K40" s="1">
        <v>2</v>
      </c>
      <c r="L40" s="4">
        <v>4</v>
      </c>
      <c r="M40" s="4">
        <v>3</v>
      </c>
      <c r="N40" s="4">
        <v>43</v>
      </c>
      <c r="O40" s="7">
        <v>197.47572815533979</v>
      </c>
      <c r="R40" s="4">
        <v>4</v>
      </c>
      <c r="S40" s="4">
        <v>3</v>
      </c>
      <c r="T40" s="11">
        <v>200</v>
      </c>
      <c r="U40" s="9">
        <v>16.2</v>
      </c>
      <c r="V40" s="9">
        <v>21.046482000000001</v>
      </c>
      <c r="W40" s="9">
        <v>12.48</v>
      </c>
      <c r="X40" s="9">
        <v>15.407999999999999</v>
      </c>
      <c r="Y40" s="33">
        <v>6.1740000000000004</v>
      </c>
      <c r="AA40" s="1">
        <v>15.9990490550693</v>
      </c>
      <c r="AB40" s="1">
        <v>21.019942911409899</v>
      </c>
      <c r="AC40" s="1">
        <v>12.530045948765</v>
      </c>
      <c r="AD40" s="1">
        <v>15.689948063658701</v>
      </c>
      <c r="AE40" s="33">
        <v>4.7138350000000004</v>
      </c>
      <c r="AU40" s="7">
        <f t="shared" si="25"/>
        <v>0.20095094493069965</v>
      </c>
      <c r="AV40" s="1">
        <f t="shared" si="14"/>
        <v>0.20095094493069965</v>
      </c>
      <c r="AW40" s="28">
        <f t="shared" si="15"/>
        <v>4.0381282268541083E-2</v>
      </c>
      <c r="AX40" s="30">
        <f t="shared" si="26"/>
        <v>1.2560180560670781E-2</v>
      </c>
      <c r="AY40" s="30">
        <f t="shared" si="27"/>
        <v>1.2560180560670781E-2</v>
      </c>
      <c r="BB40" s="7">
        <f t="shared" si="28"/>
        <v>2.6539088590102011E-2</v>
      </c>
      <c r="BC40" s="1">
        <f t="shared" si="16"/>
        <v>2.6539088590102011E-2</v>
      </c>
      <c r="BD40" s="28">
        <f t="shared" si="17"/>
        <v>7.0432322319328273E-4</v>
      </c>
      <c r="BE40" s="30">
        <f t="shared" si="29"/>
        <v>1.2625671107649036E-3</v>
      </c>
      <c r="BF40" s="30">
        <f t="shared" si="30"/>
        <v>1.2625671107649036E-3</v>
      </c>
      <c r="BI40" s="7">
        <f t="shared" si="39"/>
        <v>15.689948063658701</v>
      </c>
      <c r="BJ40" s="1">
        <f t="shared" si="19"/>
        <v>15.689948063658701</v>
      </c>
      <c r="BK40" s="28">
        <f t="shared" si="20"/>
        <v>246.17447024030741</v>
      </c>
      <c r="BL40" s="30">
        <f t="shared" si="31"/>
        <v>1.2521859957907935</v>
      </c>
      <c r="BM40" s="30">
        <f t="shared" si="32"/>
        <v>1.2521859957907935</v>
      </c>
      <c r="BP40" s="7">
        <f t="shared" si="33"/>
        <v>-0.28194806365870129</v>
      </c>
      <c r="BQ40" s="1">
        <f t="shared" si="21"/>
        <v>0.28194806365870129</v>
      </c>
      <c r="BR40" s="28">
        <f t="shared" si="22"/>
        <v>7.9494710600891069E-2</v>
      </c>
      <c r="BS40" s="30">
        <f t="shared" si="34"/>
        <v>1.7969980685388867E-2</v>
      </c>
      <c r="BT40" s="30">
        <f t="shared" si="35"/>
        <v>-1.7969980685388867E-2</v>
      </c>
      <c r="BW40" s="7">
        <f t="shared" si="36"/>
        <v>1.4601649999999999</v>
      </c>
      <c r="BX40" s="1">
        <f t="shared" si="23"/>
        <v>1.4601649999999999</v>
      </c>
      <c r="BY40" s="36">
        <f t="shared" si="24"/>
        <v>2.1320818272249999</v>
      </c>
      <c r="BZ40" s="30">
        <f t="shared" si="37"/>
        <v>0.30976158478181776</v>
      </c>
      <c r="CA40" s="30">
        <f t="shared" si="38"/>
        <v>0.30976158478181776</v>
      </c>
    </row>
    <row r="41" spans="1:79" x14ac:dyDescent="0.15">
      <c r="A41" s="1">
        <v>2</v>
      </c>
      <c r="B41" s="4">
        <v>4</v>
      </c>
      <c r="C41" s="4">
        <v>4</v>
      </c>
      <c r="D41" s="4">
        <v>44</v>
      </c>
      <c r="E41" s="11">
        <v>247.7</v>
      </c>
      <c r="K41" s="1">
        <v>2</v>
      </c>
      <c r="L41" s="4">
        <v>4</v>
      </c>
      <c r="M41" s="4">
        <v>4</v>
      </c>
      <c r="N41" s="4">
        <v>44</v>
      </c>
      <c r="O41" s="7">
        <v>223.00970873786409</v>
      </c>
      <c r="R41" s="4">
        <v>4</v>
      </c>
      <c r="S41" s="4">
        <v>4</v>
      </c>
      <c r="T41" s="11">
        <v>247.7</v>
      </c>
      <c r="U41" s="9">
        <v>12.852</v>
      </c>
      <c r="V41" s="9">
        <v>18.183375000000002</v>
      </c>
      <c r="W41" s="9">
        <v>11.507999999999999</v>
      </c>
      <c r="X41" s="9">
        <v>12.6</v>
      </c>
      <c r="Y41" s="33">
        <v>5.1239999999999997</v>
      </c>
      <c r="AA41" s="1">
        <v>13.050000654934699</v>
      </c>
      <c r="AB41" s="1">
        <v>18.380002945294599</v>
      </c>
      <c r="AC41" s="1">
        <v>11.459998564054199</v>
      </c>
      <c r="AD41" s="1">
        <v>12.549999973314501</v>
      </c>
      <c r="AE41" s="33">
        <v>5.6298450000000004</v>
      </c>
      <c r="AU41" s="7">
        <f t="shared" si="25"/>
        <v>-0.19800065493469887</v>
      </c>
      <c r="AV41" s="1">
        <f t="shared" si="14"/>
        <v>0.19800065493469887</v>
      </c>
      <c r="AW41" s="28">
        <f t="shared" si="15"/>
        <v>3.9204259354569691E-2</v>
      </c>
      <c r="AX41" s="30">
        <f t="shared" si="26"/>
        <v>1.517246321821657E-2</v>
      </c>
      <c r="AY41" s="30">
        <f t="shared" si="27"/>
        <v>-1.517246321821657E-2</v>
      </c>
      <c r="BB41" s="7">
        <f t="shared" si="28"/>
        <v>-0.19662794529459759</v>
      </c>
      <c r="BC41" s="1">
        <f t="shared" si="16"/>
        <v>0.19662794529459759</v>
      </c>
      <c r="BD41" s="28">
        <f t="shared" si="17"/>
        <v>3.8662548870775262E-2</v>
      </c>
      <c r="BE41" s="30">
        <f t="shared" si="29"/>
        <v>1.0697927844725163E-2</v>
      </c>
      <c r="BF41" s="30">
        <f t="shared" si="30"/>
        <v>-1.0697927844725163E-2</v>
      </c>
      <c r="BI41" s="7">
        <f t="shared" si="39"/>
        <v>12.549999973314501</v>
      </c>
      <c r="BJ41" s="1">
        <f t="shared" si="19"/>
        <v>12.549999973314501</v>
      </c>
      <c r="BK41" s="28">
        <f t="shared" si="20"/>
        <v>157.50249933019396</v>
      </c>
      <c r="BL41" s="30">
        <f t="shared" si="31"/>
        <v>1.0951135729352737</v>
      </c>
      <c r="BM41" s="30">
        <f t="shared" si="32"/>
        <v>1.0951135729352737</v>
      </c>
      <c r="BP41" s="7">
        <f t="shared" si="33"/>
        <v>5.0000026685498966E-2</v>
      </c>
      <c r="BQ41" s="1">
        <f t="shared" si="21"/>
        <v>5.0000026685498966E-2</v>
      </c>
      <c r="BR41" s="28">
        <f t="shared" si="22"/>
        <v>2.5000026685506088E-3</v>
      </c>
      <c r="BS41" s="30">
        <f t="shared" si="34"/>
        <v>3.9840658798259562E-3</v>
      </c>
      <c r="BT41" s="30">
        <f t="shared" si="35"/>
        <v>3.9840658798259562E-3</v>
      </c>
      <c r="BW41" s="7">
        <f t="shared" si="36"/>
        <v>-0.50584500000000077</v>
      </c>
      <c r="BX41" s="1">
        <f t="shared" si="23"/>
        <v>0.50584500000000077</v>
      </c>
      <c r="BY41" s="36">
        <f t="shared" si="24"/>
        <v>0.25587916402500077</v>
      </c>
      <c r="BZ41" s="30">
        <f t="shared" si="37"/>
        <v>8.9850608675727431E-2</v>
      </c>
      <c r="CA41" s="30">
        <f t="shared" si="38"/>
        <v>-8.9850608675727431E-2</v>
      </c>
    </row>
    <row r="42" spans="1:79" x14ac:dyDescent="0.15">
      <c r="A42" s="1">
        <v>2</v>
      </c>
      <c r="B42" s="4">
        <v>5</v>
      </c>
      <c r="C42" s="4">
        <v>1</v>
      </c>
      <c r="D42" s="4">
        <v>51</v>
      </c>
      <c r="E42" s="11">
        <v>220.5</v>
      </c>
      <c r="K42" s="1">
        <v>2</v>
      </c>
      <c r="L42" s="4">
        <v>5</v>
      </c>
      <c r="M42" s="4">
        <v>1</v>
      </c>
      <c r="N42" s="4">
        <v>51</v>
      </c>
      <c r="O42" s="7">
        <v>204.46601941747571</v>
      </c>
      <c r="R42" s="4">
        <v>5</v>
      </c>
      <c r="S42" s="4">
        <v>1</v>
      </c>
      <c r="T42" s="11">
        <v>220.5</v>
      </c>
      <c r="U42" s="9">
        <v>14.543999999999999</v>
      </c>
      <c r="V42" s="9">
        <v>14.803059599999999</v>
      </c>
      <c r="W42" s="9">
        <v>6.78</v>
      </c>
      <c r="X42" s="9">
        <v>6.96</v>
      </c>
      <c r="Y42" s="33">
        <v>5.7539999999999996</v>
      </c>
      <c r="AA42" s="1">
        <v>14.3399994060852</v>
      </c>
      <c r="AB42" s="1">
        <v>15.000004246424799</v>
      </c>
      <c r="AC42" s="1">
        <v>6.8300801280983698</v>
      </c>
      <c r="AD42" s="1">
        <v>6.9546902063371201</v>
      </c>
      <c r="AE42" s="33">
        <v>5.0321239999999996</v>
      </c>
      <c r="AU42" s="7">
        <f t="shared" si="25"/>
        <v>0.20400059391479886</v>
      </c>
      <c r="AV42" s="1">
        <f t="shared" si="14"/>
        <v>0.20400059391479886</v>
      </c>
      <c r="AW42" s="28">
        <f t="shared" si="15"/>
        <v>4.1616242317590667E-2</v>
      </c>
      <c r="AX42" s="30">
        <f t="shared" si="26"/>
        <v>1.4225983428439398E-2</v>
      </c>
      <c r="AY42" s="30">
        <f t="shared" si="27"/>
        <v>1.4225983428439398E-2</v>
      </c>
      <c r="BB42" s="7">
        <f t="shared" si="28"/>
        <v>-0.19694464642480014</v>
      </c>
      <c r="BC42" s="1">
        <f t="shared" si="16"/>
        <v>0.19694464642480014</v>
      </c>
      <c r="BD42" s="28">
        <f t="shared" si="17"/>
        <v>3.878719375538954E-2</v>
      </c>
      <c r="BE42" s="30">
        <f t="shared" si="29"/>
        <v>1.3129639378051592E-2</v>
      </c>
      <c r="BF42" s="30">
        <f t="shared" si="30"/>
        <v>-1.3129639378051592E-2</v>
      </c>
      <c r="BI42" s="7">
        <f t="shared" si="39"/>
        <v>6.9546902063371201</v>
      </c>
      <c r="BJ42" s="1">
        <f t="shared" si="19"/>
        <v>6.9546902063371201</v>
      </c>
      <c r="BK42" s="28">
        <f t="shared" si="20"/>
        <v>48.367715866121451</v>
      </c>
      <c r="BL42" s="30">
        <f t="shared" si="31"/>
        <v>1.0182443069336939</v>
      </c>
      <c r="BM42" s="30">
        <f t="shared" si="32"/>
        <v>1.0182443069336939</v>
      </c>
      <c r="BP42" s="7">
        <f t="shared" si="33"/>
        <v>5.3097936628798692E-3</v>
      </c>
      <c r="BQ42" s="1">
        <f t="shared" si="21"/>
        <v>5.3097936628798692E-3</v>
      </c>
      <c r="BR42" s="28">
        <f t="shared" si="22"/>
        <v>2.8193908742359217E-5</v>
      </c>
      <c r="BS42" s="30">
        <f t="shared" si="34"/>
        <v>7.6348385123489477E-4</v>
      </c>
      <c r="BT42" s="30">
        <f t="shared" si="35"/>
        <v>7.6348385123489477E-4</v>
      </c>
      <c r="BW42" s="7">
        <f t="shared" si="36"/>
        <v>0.72187599999999996</v>
      </c>
      <c r="BX42" s="1">
        <f t="shared" si="23"/>
        <v>0.72187599999999996</v>
      </c>
      <c r="BY42" s="36">
        <f t="shared" si="24"/>
        <v>0.52110495937599999</v>
      </c>
      <c r="BZ42" s="30">
        <f t="shared" si="37"/>
        <v>0.14345353969814734</v>
      </c>
      <c r="CA42" s="30">
        <f t="shared" si="38"/>
        <v>0.14345353969814734</v>
      </c>
    </row>
    <row r="43" spans="1:79" x14ac:dyDescent="0.15">
      <c r="A43" s="1">
        <v>2</v>
      </c>
      <c r="B43" s="4">
        <v>5</v>
      </c>
      <c r="C43" s="4">
        <v>2</v>
      </c>
      <c r="D43" s="4">
        <v>52</v>
      </c>
      <c r="E43" s="11">
        <v>238.8</v>
      </c>
      <c r="K43" s="1">
        <v>2</v>
      </c>
      <c r="L43" s="4">
        <v>5</v>
      </c>
      <c r="M43" s="4">
        <v>2</v>
      </c>
      <c r="N43" s="4">
        <v>52</v>
      </c>
      <c r="O43" s="7">
        <v>205.48543689320388</v>
      </c>
      <c r="R43" s="4">
        <v>5</v>
      </c>
      <c r="S43" s="4">
        <v>2</v>
      </c>
      <c r="T43" s="11">
        <v>238.8</v>
      </c>
      <c r="U43" s="9">
        <v>10.703999999999999</v>
      </c>
      <c r="V43" s="9">
        <v>12.228458399999999</v>
      </c>
      <c r="W43" s="9">
        <v>6.4319999999999995</v>
      </c>
      <c r="X43" s="9">
        <v>15.468</v>
      </c>
      <c r="Y43" s="33">
        <v>6.1740000000000004</v>
      </c>
      <c r="AA43" s="1">
        <v>10.900000388913501</v>
      </c>
      <c r="AB43" s="1">
        <v>12.4300022445127</v>
      </c>
      <c r="AC43" s="1">
        <v>6.4800044990659602</v>
      </c>
      <c r="AD43" s="1">
        <v>15.419998918815701</v>
      </c>
      <c r="AE43" s="33">
        <v>5.2174579999999997</v>
      </c>
      <c r="AU43" s="7">
        <f t="shared" si="25"/>
        <v>-0.19600038891350202</v>
      </c>
      <c r="AV43" s="1">
        <f t="shared" si="14"/>
        <v>0.19600038891350202</v>
      </c>
      <c r="AW43" s="28">
        <f t="shared" si="15"/>
        <v>3.8416152454244047E-2</v>
      </c>
      <c r="AX43" s="30">
        <f t="shared" si="26"/>
        <v>1.7981686414695542E-2</v>
      </c>
      <c r="AY43" s="30">
        <f t="shared" si="27"/>
        <v>-1.7981686414695542E-2</v>
      </c>
      <c r="BB43" s="7">
        <f t="shared" si="28"/>
        <v>-0.20154384451270069</v>
      </c>
      <c r="BC43" s="1">
        <f t="shared" si="16"/>
        <v>0.20154384451270069</v>
      </c>
      <c r="BD43" s="28">
        <f t="shared" si="17"/>
        <v>4.0619921260959674E-2</v>
      </c>
      <c r="BE43" s="30">
        <f t="shared" si="29"/>
        <v>1.6214304756193704E-2</v>
      </c>
      <c r="BF43" s="30">
        <f t="shared" si="30"/>
        <v>-1.6214304756193704E-2</v>
      </c>
      <c r="BI43" s="7">
        <f t="shared" si="39"/>
        <v>15.419998918815701</v>
      </c>
      <c r="BJ43" s="1">
        <f t="shared" si="19"/>
        <v>15.419998918815701</v>
      </c>
      <c r="BK43" s="28">
        <f t="shared" si="20"/>
        <v>237.77636665627736</v>
      </c>
      <c r="BL43" s="30">
        <f t="shared" si="31"/>
        <v>2.3796278106038922</v>
      </c>
      <c r="BM43" s="30">
        <f t="shared" si="32"/>
        <v>2.3796278106038922</v>
      </c>
      <c r="BP43" s="7">
        <f t="shared" si="33"/>
        <v>4.8001081184299466E-2</v>
      </c>
      <c r="BQ43" s="1">
        <f t="shared" si="21"/>
        <v>4.8001081184299466E-2</v>
      </c>
      <c r="BR43" s="28">
        <f t="shared" si="22"/>
        <v>2.3041037948617082E-3</v>
      </c>
      <c r="BS43" s="30">
        <f t="shared" si="34"/>
        <v>3.1129108009033558E-3</v>
      </c>
      <c r="BT43" s="30">
        <f t="shared" si="35"/>
        <v>3.1129108009033558E-3</v>
      </c>
      <c r="BW43" s="7">
        <f t="shared" si="36"/>
        <v>0.95654200000000067</v>
      </c>
      <c r="BX43" s="1">
        <f t="shared" si="23"/>
        <v>0.95654200000000067</v>
      </c>
      <c r="BY43" s="36">
        <f t="shared" si="24"/>
        <v>0.91497259776400131</v>
      </c>
      <c r="BZ43" s="30">
        <f t="shared" si="37"/>
        <v>0.18333487303587317</v>
      </c>
      <c r="CA43" s="30">
        <f t="shared" si="38"/>
        <v>0.18333487303587317</v>
      </c>
    </row>
    <row r="44" spans="1:79" x14ac:dyDescent="0.15">
      <c r="A44" s="1">
        <v>2</v>
      </c>
      <c r="B44" s="4">
        <v>5</v>
      </c>
      <c r="C44" s="4">
        <v>3</v>
      </c>
      <c r="D44" s="4">
        <v>53</v>
      </c>
      <c r="E44" s="11">
        <v>263.60000000000002</v>
      </c>
      <c r="K44" s="1">
        <v>2</v>
      </c>
      <c r="L44" s="4">
        <v>5</v>
      </c>
      <c r="M44" s="4">
        <v>3</v>
      </c>
      <c r="N44" s="4">
        <v>53</v>
      </c>
      <c r="O44" s="7">
        <v>222.71844660194176</v>
      </c>
      <c r="R44" s="4">
        <v>5</v>
      </c>
      <c r="S44" s="4">
        <v>3</v>
      </c>
      <c r="T44" s="11">
        <v>263.60000000000002</v>
      </c>
      <c r="U44" s="9">
        <v>13.44</v>
      </c>
      <c r="V44" s="9">
        <v>15.320772</v>
      </c>
      <c r="W44" s="9">
        <v>8.0399999999999991</v>
      </c>
      <c r="X44" s="9">
        <v>8.8919999999999995</v>
      </c>
      <c r="Y44" s="33">
        <v>3.633</v>
      </c>
      <c r="AA44" s="1">
        <v>13.640000131536301</v>
      </c>
      <c r="AB44" s="1">
        <v>15.5200007963714</v>
      </c>
      <c r="AC44" s="1">
        <v>8.0900016061050408</v>
      </c>
      <c r="AD44" s="1">
        <v>8.9400007299870197</v>
      </c>
      <c r="AE44" s="33">
        <v>5.768599</v>
      </c>
      <c r="AU44" s="7">
        <f t="shared" si="25"/>
        <v>-0.20000013153630114</v>
      </c>
      <c r="AV44" s="1">
        <f t="shared" si="14"/>
        <v>0.20000013153630114</v>
      </c>
      <c r="AW44" s="28">
        <f t="shared" si="15"/>
        <v>4.0000052614537755E-2</v>
      </c>
      <c r="AX44" s="30">
        <f t="shared" si="26"/>
        <v>1.4662766100265038E-2</v>
      </c>
      <c r="AY44" s="30">
        <f t="shared" si="27"/>
        <v>-1.4662766100265038E-2</v>
      </c>
      <c r="BB44" s="7">
        <f t="shared" si="28"/>
        <v>-0.19922879637140056</v>
      </c>
      <c r="BC44" s="1">
        <f t="shared" si="16"/>
        <v>0.19922879637140056</v>
      </c>
      <c r="BD44" s="28">
        <f t="shared" si="17"/>
        <v>3.9692113303596989E-2</v>
      </c>
      <c r="BE44" s="30">
        <f t="shared" si="29"/>
        <v>1.283690632399842E-2</v>
      </c>
      <c r="BF44" s="30">
        <f t="shared" si="30"/>
        <v>-1.283690632399842E-2</v>
      </c>
      <c r="BI44" s="7">
        <f t="shared" si="39"/>
        <v>8.9400007299870197</v>
      </c>
      <c r="BJ44" s="1">
        <f t="shared" si="19"/>
        <v>8.9400007299870197</v>
      </c>
      <c r="BK44" s="28">
        <f t="shared" si="20"/>
        <v>79.923613052168449</v>
      </c>
      <c r="BL44" s="30">
        <f t="shared" si="31"/>
        <v>1.1050678560113678</v>
      </c>
      <c r="BM44" s="30">
        <f t="shared" si="32"/>
        <v>1.1050678560113678</v>
      </c>
      <c r="BP44" s="7">
        <f t="shared" si="33"/>
        <v>-4.8000729987020208E-2</v>
      </c>
      <c r="BQ44" s="1">
        <f t="shared" si="21"/>
        <v>4.8000729987020208E-2</v>
      </c>
      <c r="BR44" s="28">
        <f t="shared" si="22"/>
        <v>2.3040700792868211E-3</v>
      </c>
      <c r="BS44" s="30">
        <f t="shared" si="34"/>
        <v>5.3692087323901037E-3</v>
      </c>
      <c r="BT44" s="30">
        <f t="shared" si="35"/>
        <v>-5.3692087323901037E-3</v>
      </c>
      <c r="BW44" s="7">
        <f t="shared" si="36"/>
        <v>-2.135599</v>
      </c>
      <c r="BX44" s="1">
        <f t="shared" si="23"/>
        <v>2.135599</v>
      </c>
      <c r="BY44" s="36">
        <f t="shared" si="24"/>
        <v>4.5607830888010001</v>
      </c>
      <c r="BZ44" s="30">
        <f t="shared" si="37"/>
        <v>0.37021103390962001</v>
      </c>
      <c r="CA44" s="30">
        <f t="shared" si="38"/>
        <v>-0.37021103390962001</v>
      </c>
    </row>
    <row r="45" spans="1:79" x14ac:dyDescent="0.15">
      <c r="A45" s="1">
        <v>2</v>
      </c>
      <c r="B45" s="4">
        <v>5</v>
      </c>
      <c r="C45" s="4">
        <v>4</v>
      </c>
      <c r="D45" s="4">
        <v>54</v>
      </c>
      <c r="E45" s="11">
        <v>244.3</v>
      </c>
      <c r="K45" s="1">
        <v>2</v>
      </c>
      <c r="L45" s="4">
        <v>5</v>
      </c>
      <c r="M45" s="4">
        <v>4</v>
      </c>
      <c r="N45" s="4">
        <v>54</v>
      </c>
      <c r="O45" s="7">
        <v>225.29126213592235</v>
      </c>
      <c r="R45" s="4">
        <v>5</v>
      </c>
      <c r="S45" s="4">
        <v>4</v>
      </c>
      <c r="T45" s="11">
        <v>244.3</v>
      </c>
      <c r="U45" s="9">
        <v>12.696</v>
      </c>
      <c r="V45" s="9">
        <v>17.437028399999999</v>
      </c>
      <c r="W45" s="9">
        <v>10.799999999999999</v>
      </c>
      <c r="X45" s="9">
        <v>11.76</v>
      </c>
      <c r="Y45" s="33">
        <v>4.0739999999999998</v>
      </c>
      <c r="AA45" s="1">
        <v>12.900000259374499</v>
      </c>
      <c r="AB45" s="1">
        <v>17.239999782522698</v>
      </c>
      <c r="AC45" s="1">
        <v>10.749997185487199</v>
      </c>
      <c r="AD45" s="1">
        <v>11.810000217930201</v>
      </c>
      <c r="AE45" s="33">
        <v>5.6421729999999997</v>
      </c>
      <c r="AU45" s="7">
        <f t="shared" si="25"/>
        <v>-0.20400025937449939</v>
      </c>
      <c r="AV45" s="1">
        <f t="shared" si="14"/>
        <v>0.20400025937449939</v>
      </c>
      <c r="AW45" s="28">
        <f t="shared" si="15"/>
        <v>4.1616105824863026E-2</v>
      </c>
      <c r="AX45" s="30">
        <f t="shared" si="26"/>
        <v>1.5813973276957983E-2</v>
      </c>
      <c r="AY45" s="30">
        <f t="shared" si="27"/>
        <v>-1.5813973276957983E-2</v>
      </c>
      <c r="BB45" s="7">
        <f t="shared" si="28"/>
        <v>0.19702861747730083</v>
      </c>
      <c r="BC45" s="1">
        <f t="shared" si="16"/>
        <v>0.19702861747730083</v>
      </c>
      <c r="BD45" s="28">
        <f t="shared" si="17"/>
        <v>3.8820276105016531E-2</v>
      </c>
      <c r="BE45" s="30">
        <f t="shared" si="29"/>
        <v>1.1428574243779369E-2</v>
      </c>
      <c r="BF45" s="30">
        <f t="shared" si="30"/>
        <v>1.1428574243779369E-2</v>
      </c>
      <c r="BI45" s="7">
        <f t="shared" si="39"/>
        <v>11.810000217930201</v>
      </c>
      <c r="BJ45" s="1">
        <f t="shared" si="19"/>
        <v>11.810000217930201</v>
      </c>
      <c r="BK45" s="28">
        <f t="shared" si="20"/>
        <v>139.47610514751139</v>
      </c>
      <c r="BL45" s="30">
        <f t="shared" si="31"/>
        <v>1.0986049590667832</v>
      </c>
      <c r="BM45" s="30">
        <f t="shared" si="32"/>
        <v>1.0986049590667832</v>
      </c>
      <c r="BP45" s="7">
        <f t="shared" si="33"/>
        <v>-5.0000217930200819E-2</v>
      </c>
      <c r="BQ45" s="1">
        <f t="shared" si="21"/>
        <v>5.0000217930200819E-2</v>
      </c>
      <c r="BR45" s="28">
        <f t="shared" si="22"/>
        <v>2.5000217930675754E-3</v>
      </c>
      <c r="BS45" s="30">
        <f t="shared" si="34"/>
        <v>4.2337186289200393E-3</v>
      </c>
      <c r="BT45" s="30">
        <f t="shared" si="35"/>
        <v>-4.2337186289200393E-3</v>
      </c>
      <c r="BW45" s="7">
        <f t="shared" si="36"/>
        <v>-1.5681729999999998</v>
      </c>
      <c r="BX45" s="1">
        <f t="shared" si="23"/>
        <v>1.5681729999999998</v>
      </c>
      <c r="BY45" s="36">
        <f t="shared" si="24"/>
        <v>2.4591665579289996</v>
      </c>
      <c r="BZ45" s="30">
        <f t="shared" si="37"/>
        <v>0.27793777326572577</v>
      </c>
      <c r="CA45" s="30">
        <f t="shared" si="38"/>
        <v>-0.27793777326572577</v>
      </c>
    </row>
    <row r="46" spans="1:79" x14ac:dyDescent="0.15">
      <c r="A46" s="1">
        <v>2</v>
      </c>
      <c r="B46" s="4">
        <v>6</v>
      </c>
      <c r="C46" s="4">
        <v>1</v>
      </c>
      <c r="D46" s="4">
        <v>61</v>
      </c>
      <c r="E46" s="11">
        <v>221.6</v>
      </c>
      <c r="K46" s="1">
        <v>2</v>
      </c>
      <c r="L46" s="4">
        <v>6</v>
      </c>
      <c r="M46" s="4">
        <v>1</v>
      </c>
      <c r="N46" s="4">
        <v>61</v>
      </c>
      <c r="O46" s="7">
        <v>199.66019417475724</v>
      </c>
      <c r="R46" s="4">
        <v>6</v>
      </c>
      <c r="S46" s="4">
        <v>1</v>
      </c>
      <c r="T46" s="11">
        <v>221.6</v>
      </c>
      <c r="U46" s="9">
        <v>9.7199999999999989</v>
      </c>
      <c r="V46" s="9">
        <v>15.691158</v>
      </c>
      <c r="W46" s="9">
        <v>10.799999999999999</v>
      </c>
      <c r="X46" s="9">
        <v>12.96</v>
      </c>
      <c r="Y46" s="33">
        <v>4.7039999999999997</v>
      </c>
      <c r="AA46" s="1">
        <v>9.9200008918792708</v>
      </c>
      <c r="AB46" s="1">
        <v>15.489996669037399</v>
      </c>
      <c r="AC46" s="1">
        <v>10.749963117645001</v>
      </c>
      <c r="AD46" s="1">
        <v>12.909997702932101</v>
      </c>
      <c r="AE46" s="33">
        <v>4.9511580000000004</v>
      </c>
      <c r="AU46" s="7">
        <f t="shared" si="25"/>
        <v>-0.20000089187927195</v>
      </c>
      <c r="AV46" s="1">
        <f t="shared" si="14"/>
        <v>0.20000089187927195</v>
      </c>
      <c r="AW46" s="28">
        <f t="shared" si="15"/>
        <v>4.0000356752504226E-2</v>
      </c>
      <c r="AX46" s="30">
        <f t="shared" si="26"/>
        <v>2.0161378417112547E-2</v>
      </c>
      <c r="AY46" s="30">
        <f t="shared" si="27"/>
        <v>-2.0161378417112547E-2</v>
      </c>
      <c r="BB46" s="7">
        <f t="shared" si="28"/>
        <v>0.20116133096260036</v>
      </c>
      <c r="BC46" s="1">
        <f t="shared" si="16"/>
        <v>0.20116133096260036</v>
      </c>
      <c r="BD46" s="28">
        <f t="shared" si="17"/>
        <v>4.0465881074644841E-2</v>
      </c>
      <c r="BE46" s="30">
        <f t="shared" si="29"/>
        <v>1.2986531582972975E-2</v>
      </c>
      <c r="BF46" s="30">
        <f t="shared" si="30"/>
        <v>1.2986531582972975E-2</v>
      </c>
      <c r="BI46" s="7">
        <f t="shared" si="39"/>
        <v>12.909997702932101</v>
      </c>
      <c r="BJ46" s="1">
        <f t="shared" si="19"/>
        <v>12.909997702932101</v>
      </c>
      <c r="BK46" s="28">
        <f t="shared" si="20"/>
        <v>166.66804068971211</v>
      </c>
      <c r="BL46" s="30">
        <f t="shared" si="31"/>
        <v>1.2009341391824515</v>
      </c>
      <c r="BM46" s="30">
        <f t="shared" si="32"/>
        <v>1.2009341391824515</v>
      </c>
      <c r="BP46" s="7">
        <f t="shared" si="33"/>
        <v>5.0002297067900159E-2</v>
      </c>
      <c r="BQ46" s="1">
        <f t="shared" si="21"/>
        <v>5.0002297067900159E-2</v>
      </c>
      <c r="BR46" s="28">
        <f t="shared" si="22"/>
        <v>2.5002297120665369E-3</v>
      </c>
      <c r="BS46" s="30">
        <f t="shared" si="34"/>
        <v>3.8731453109820233E-3</v>
      </c>
      <c r="BT46" s="30">
        <f t="shared" si="35"/>
        <v>3.8731453109820233E-3</v>
      </c>
      <c r="BW46" s="7">
        <f t="shared" si="36"/>
        <v>-0.24715800000000065</v>
      </c>
      <c r="BX46" s="1">
        <f t="shared" si="23"/>
        <v>0.24715800000000065</v>
      </c>
      <c r="BY46" s="36">
        <f t="shared" si="24"/>
        <v>6.1087076964000321E-2</v>
      </c>
      <c r="BZ46" s="30">
        <f t="shared" si="37"/>
        <v>4.9919231016259356E-2</v>
      </c>
      <c r="CA46" s="30">
        <f t="shared" si="38"/>
        <v>-4.9919231016259356E-2</v>
      </c>
    </row>
    <row r="47" spans="1:79" x14ac:dyDescent="0.15">
      <c r="A47" s="1">
        <v>2</v>
      </c>
      <c r="B47" s="4">
        <v>6</v>
      </c>
      <c r="C47" s="4">
        <v>2</v>
      </c>
      <c r="D47" s="4">
        <v>62</v>
      </c>
      <c r="E47" s="11">
        <v>255.7</v>
      </c>
      <c r="K47" s="1">
        <v>2</v>
      </c>
      <c r="L47" s="4">
        <v>6</v>
      </c>
      <c r="M47" s="4">
        <v>2</v>
      </c>
      <c r="N47" s="4">
        <v>62</v>
      </c>
      <c r="O47" s="7">
        <v>202.57281553398059</v>
      </c>
      <c r="R47" s="4">
        <v>6</v>
      </c>
      <c r="S47" s="4">
        <v>2</v>
      </c>
      <c r="T47" s="11">
        <v>255.7</v>
      </c>
      <c r="U47" s="9">
        <v>11.556000000000001</v>
      </c>
      <c r="V47" s="9">
        <v>18.288782999999999</v>
      </c>
      <c r="W47" s="9">
        <v>12.443999999999999</v>
      </c>
      <c r="X47" s="9">
        <v>13.799999999999999</v>
      </c>
      <c r="Y47" s="33">
        <v>4.7039999999999997</v>
      </c>
      <c r="AA47" s="1">
        <v>11.7600019788177</v>
      </c>
      <c r="AB47" s="1">
        <v>18.490000326972801</v>
      </c>
      <c r="AC47" s="1">
        <v>12.389993195883999</v>
      </c>
      <c r="AD47" s="1">
        <v>13.7499984596983</v>
      </c>
      <c r="AE47" s="33">
        <v>5.315677</v>
      </c>
      <c r="AU47" s="7">
        <f t="shared" si="25"/>
        <v>-0.20400197881769877</v>
      </c>
      <c r="AV47" s="1">
        <f t="shared" si="14"/>
        <v>0.20400197881769877</v>
      </c>
      <c r="AW47" s="28">
        <f t="shared" si="15"/>
        <v>4.161680736153682E-2</v>
      </c>
      <c r="AX47" s="30">
        <f t="shared" si="26"/>
        <v>1.734710412337943E-2</v>
      </c>
      <c r="AY47" s="30">
        <f t="shared" si="27"/>
        <v>-1.734710412337943E-2</v>
      </c>
      <c r="BB47" s="7">
        <f t="shared" si="28"/>
        <v>-0.20121732697280237</v>
      </c>
      <c r="BC47" s="1">
        <f t="shared" si="16"/>
        <v>0.20121732697280237</v>
      </c>
      <c r="BD47" s="28">
        <f t="shared" si="17"/>
        <v>4.0488412674079662E-2</v>
      </c>
      <c r="BE47" s="30">
        <f t="shared" si="29"/>
        <v>1.0882494505923346E-2</v>
      </c>
      <c r="BF47" s="30">
        <f t="shared" si="30"/>
        <v>-1.0882494505923346E-2</v>
      </c>
      <c r="BI47" s="7">
        <f t="shared" si="39"/>
        <v>13.7499984596983</v>
      </c>
      <c r="BJ47" s="1">
        <f t="shared" si="19"/>
        <v>13.7499984596983</v>
      </c>
      <c r="BK47" s="28">
        <f t="shared" si="20"/>
        <v>189.06245764170563</v>
      </c>
      <c r="BL47" s="30">
        <f t="shared" si="31"/>
        <v>1.1097664253977233</v>
      </c>
      <c r="BM47" s="30">
        <f t="shared" si="32"/>
        <v>1.1097664253977233</v>
      </c>
      <c r="BP47" s="7">
        <f t="shared" si="33"/>
        <v>5.0001540301698455E-2</v>
      </c>
      <c r="BQ47" s="1">
        <f t="shared" si="21"/>
        <v>5.0001540301698455E-2</v>
      </c>
      <c r="BR47" s="28">
        <f t="shared" si="22"/>
        <v>2.5001540325423747E-3</v>
      </c>
      <c r="BS47" s="30">
        <f t="shared" si="34"/>
        <v>3.6364760656704522E-3</v>
      </c>
      <c r="BT47" s="30">
        <f t="shared" si="35"/>
        <v>3.6364760656704522E-3</v>
      </c>
      <c r="BW47" s="7">
        <f t="shared" si="36"/>
        <v>-0.61167700000000025</v>
      </c>
      <c r="BX47" s="1">
        <f t="shared" si="23"/>
        <v>0.61167700000000025</v>
      </c>
      <c r="BY47" s="36">
        <f t="shared" si="24"/>
        <v>0.3741487523290003</v>
      </c>
      <c r="BZ47" s="30">
        <f t="shared" si="37"/>
        <v>0.11507038520211071</v>
      </c>
      <c r="CA47" s="30">
        <f t="shared" si="38"/>
        <v>-0.11507038520211071</v>
      </c>
    </row>
    <row r="48" spans="1:79" x14ac:dyDescent="0.15">
      <c r="A48" s="1">
        <v>2</v>
      </c>
      <c r="B48" s="4">
        <v>6</v>
      </c>
      <c r="C48" s="4">
        <v>3</v>
      </c>
      <c r="D48" s="4">
        <v>63</v>
      </c>
      <c r="E48" s="11">
        <v>246.2</v>
      </c>
      <c r="K48" s="1">
        <v>2</v>
      </c>
      <c r="L48" s="4">
        <v>6</v>
      </c>
      <c r="M48" s="4">
        <v>3</v>
      </c>
      <c r="N48" s="4">
        <v>63</v>
      </c>
      <c r="O48" s="7">
        <v>201.31067961165053</v>
      </c>
      <c r="R48" s="4">
        <v>6</v>
      </c>
      <c r="S48" s="4">
        <v>3</v>
      </c>
      <c r="T48" s="11">
        <v>246.2</v>
      </c>
      <c r="U48" s="9">
        <v>22.116</v>
      </c>
      <c r="V48" s="9">
        <v>22.597011000000002</v>
      </c>
      <c r="W48" s="9">
        <v>10.404</v>
      </c>
      <c r="X48" s="9">
        <v>13.860000000000001</v>
      </c>
      <c r="Y48" s="33">
        <v>5.1239999999999997</v>
      </c>
      <c r="AA48" s="1">
        <v>21.919999253043699</v>
      </c>
      <c r="AB48" s="1">
        <v>22.3999998106036</v>
      </c>
      <c r="AC48" s="1">
        <v>10.3873369370157</v>
      </c>
      <c r="AD48" s="1">
        <v>13.809999877899999</v>
      </c>
      <c r="AE48" s="33">
        <v>5.2055959999999999</v>
      </c>
      <c r="AU48" s="7">
        <f t="shared" si="25"/>
        <v>0.19600074695630099</v>
      </c>
      <c r="AV48" s="1">
        <f t="shared" si="14"/>
        <v>0.19600074695630099</v>
      </c>
      <c r="AW48" s="28">
        <f t="shared" si="15"/>
        <v>3.8416292807427928E-2</v>
      </c>
      <c r="AX48" s="30">
        <f t="shared" si="26"/>
        <v>8.9416402205892108E-3</v>
      </c>
      <c r="AY48" s="30">
        <f t="shared" si="27"/>
        <v>8.9416402205892108E-3</v>
      </c>
      <c r="BB48" s="7">
        <f t="shared" si="28"/>
        <v>0.19701118939640239</v>
      </c>
      <c r="BC48" s="1">
        <f t="shared" si="16"/>
        <v>0.19701118939640239</v>
      </c>
      <c r="BD48" s="28">
        <f t="shared" si="17"/>
        <v>3.8813408747385134E-2</v>
      </c>
      <c r="BE48" s="30">
        <f t="shared" si="29"/>
        <v>8.795142458132621E-3</v>
      </c>
      <c r="BF48" s="30">
        <f t="shared" si="30"/>
        <v>8.795142458132621E-3</v>
      </c>
      <c r="BI48" s="7">
        <f t="shared" si="39"/>
        <v>13.809999877899999</v>
      </c>
      <c r="BJ48" s="1">
        <f t="shared" si="19"/>
        <v>13.809999877899999</v>
      </c>
      <c r="BK48" s="28">
        <f t="shared" si="20"/>
        <v>190.71609662759801</v>
      </c>
      <c r="BL48" s="30">
        <f t="shared" si="31"/>
        <v>1.3295034099344076</v>
      </c>
      <c r="BM48" s="30">
        <f t="shared" si="32"/>
        <v>1.3295034099344076</v>
      </c>
      <c r="BP48" s="7">
        <f t="shared" si="33"/>
        <v>5.0000122100001931E-2</v>
      </c>
      <c r="BQ48" s="1">
        <f t="shared" si="21"/>
        <v>5.0000122100001931E-2</v>
      </c>
      <c r="BR48" s="28">
        <f t="shared" si="22"/>
        <v>2.5000122100151015E-3</v>
      </c>
      <c r="BS48" s="30">
        <f t="shared" si="34"/>
        <v>3.6205736815404766E-3</v>
      </c>
      <c r="BT48" s="30">
        <f t="shared" si="35"/>
        <v>3.6205736815404766E-3</v>
      </c>
      <c r="BW48" s="7">
        <f t="shared" si="36"/>
        <v>-8.1596000000000224E-2</v>
      </c>
      <c r="BX48" s="1">
        <f t="shared" si="23"/>
        <v>8.1596000000000224E-2</v>
      </c>
      <c r="BY48" s="36">
        <f t="shared" si="24"/>
        <v>6.6579072160000367E-3</v>
      </c>
      <c r="BZ48" s="30">
        <f t="shared" si="37"/>
        <v>1.5674670105017798E-2</v>
      </c>
      <c r="CA48" s="30">
        <f t="shared" si="38"/>
        <v>-1.5674670105017798E-2</v>
      </c>
    </row>
    <row r="49" spans="1:79" x14ac:dyDescent="0.15">
      <c r="A49" s="1">
        <v>2</v>
      </c>
      <c r="B49" s="4">
        <v>6</v>
      </c>
      <c r="C49" s="4">
        <v>4</v>
      </c>
      <c r="D49" s="4">
        <v>64</v>
      </c>
      <c r="E49" s="11">
        <v>253.6</v>
      </c>
      <c r="K49" s="1">
        <v>2</v>
      </c>
      <c r="L49" s="4">
        <v>6</v>
      </c>
      <c r="M49" s="4">
        <v>4</v>
      </c>
      <c r="N49" s="4">
        <v>64</v>
      </c>
      <c r="O49" s="7">
        <v>200.48543689320391</v>
      </c>
      <c r="R49" s="4">
        <v>6</v>
      </c>
      <c r="S49" s="4">
        <v>4</v>
      </c>
      <c r="T49" s="11">
        <v>253.6</v>
      </c>
      <c r="U49" s="9">
        <v>13.139999999999999</v>
      </c>
      <c r="V49" s="9">
        <v>18.9516654</v>
      </c>
      <c r="W49" s="9">
        <v>12.156000000000001</v>
      </c>
      <c r="X49" s="9">
        <v>17.16</v>
      </c>
      <c r="Y49" s="33">
        <v>4.7039999999999997</v>
      </c>
      <c r="AA49" s="1">
        <v>13.340000249994601</v>
      </c>
      <c r="AB49" s="1">
        <v>18.749998587078</v>
      </c>
      <c r="AC49" s="1">
        <v>12.1099952306317</v>
      </c>
      <c r="AD49" s="1">
        <v>17.1099982033343</v>
      </c>
      <c r="AE49" s="33">
        <v>5.2571209999999997</v>
      </c>
      <c r="AU49" s="7">
        <f t="shared" si="25"/>
        <v>-0.20000024999460209</v>
      </c>
      <c r="AV49" s="1">
        <f t="shared" si="14"/>
        <v>0.20000024999460209</v>
      </c>
      <c r="AW49" s="28">
        <f t="shared" si="15"/>
        <v>4.0000099997903334E-2</v>
      </c>
      <c r="AX49" s="30">
        <f t="shared" si="26"/>
        <v>1.4992522207387742E-2</v>
      </c>
      <c r="AY49" s="30">
        <f t="shared" si="27"/>
        <v>-1.4992522207387742E-2</v>
      </c>
      <c r="BB49" s="7">
        <f t="shared" si="28"/>
        <v>0.20166681292199939</v>
      </c>
      <c r="BC49" s="1">
        <f t="shared" si="16"/>
        <v>0.20166681292199939</v>
      </c>
      <c r="BD49" s="28">
        <f t="shared" si="17"/>
        <v>4.0669503434116704E-2</v>
      </c>
      <c r="BE49" s="30">
        <f t="shared" si="29"/>
        <v>1.075556416633454E-2</v>
      </c>
      <c r="BF49" s="30">
        <f t="shared" si="30"/>
        <v>1.075556416633454E-2</v>
      </c>
      <c r="BI49" s="7">
        <f t="shared" si="39"/>
        <v>17.1099982033343</v>
      </c>
      <c r="BJ49" s="1">
        <f t="shared" si="19"/>
        <v>17.1099982033343</v>
      </c>
      <c r="BK49" s="28">
        <f t="shared" si="20"/>
        <v>292.75203851810295</v>
      </c>
      <c r="BL49" s="30">
        <f t="shared" si="31"/>
        <v>1.4128823238555299</v>
      </c>
      <c r="BM49" s="30">
        <f t="shared" si="32"/>
        <v>1.4128823238555299</v>
      </c>
      <c r="BP49" s="7">
        <f t="shared" si="33"/>
        <v>5.0001796665700482E-2</v>
      </c>
      <c r="BQ49" s="1">
        <f t="shared" si="21"/>
        <v>5.0001796665700482E-2</v>
      </c>
      <c r="BR49" s="28">
        <f t="shared" si="22"/>
        <v>2.5001796697980559E-3</v>
      </c>
      <c r="BS49" s="30">
        <f t="shared" si="34"/>
        <v>2.9223729933505437E-3</v>
      </c>
      <c r="BT49" s="30">
        <f t="shared" si="35"/>
        <v>2.9223729933505437E-3</v>
      </c>
      <c r="BW49" s="7">
        <f t="shared" si="36"/>
        <v>-0.55312099999999997</v>
      </c>
      <c r="BX49" s="1">
        <f t="shared" si="23"/>
        <v>0.55312099999999997</v>
      </c>
      <c r="BY49" s="36">
        <f t="shared" si="24"/>
        <v>0.30594284064099997</v>
      </c>
      <c r="BZ49" s="30">
        <f t="shared" si="37"/>
        <v>0.10521367113292618</v>
      </c>
      <c r="CA49" s="30">
        <f t="shared" si="38"/>
        <v>-0.10521367113292618</v>
      </c>
    </row>
    <row r="50" spans="1:79" x14ac:dyDescent="0.15">
      <c r="A50" s="1">
        <v>3</v>
      </c>
      <c r="B50" s="1">
        <v>1</v>
      </c>
      <c r="C50" s="1">
        <v>1</v>
      </c>
      <c r="D50" s="1">
        <v>11</v>
      </c>
      <c r="E50" s="11">
        <v>280</v>
      </c>
      <c r="K50" s="1">
        <v>3</v>
      </c>
      <c r="L50" s="1">
        <v>1</v>
      </c>
      <c r="M50" s="1">
        <v>1</v>
      </c>
      <c r="N50" s="1">
        <v>11</v>
      </c>
      <c r="O50" s="7">
        <v>192.91262135922329</v>
      </c>
      <c r="R50" s="1">
        <v>1</v>
      </c>
      <c r="S50" s="1">
        <v>1</v>
      </c>
      <c r="T50" s="11">
        <v>280</v>
      </c>
      <c r="U50" s="9">
        <v>15.552</v>
      </c>
      <c r="V50" s="9">
        <v>20.777320799999998</v>
      </c>
      <c r="W50" s="9">
        <v>12.6</v>
      </c>
      <c r="X50" s="9">
        <v>13.98</v>
      </c>
      <c r="Y50" s="33">
        <v>4.7880000000000003</v>
      </c>
      <c r="AA50" s="1">
        <v>15.349999898613801</v>
      </c>
      <c r="AB50" s="1">
        <v>20.579999470176102</v>
      </c>
      <c r="AC50" s="1">
        <v>12.549999322987301</v>
      </c>
      <c r="AD50" s="1">
        <v>13.9299998058407</v>
      </c>
      <c r="AE50" s="33">
        <v>5.3533460000000002</v>
      </c>
      <c r="AU50" s="7">
        <f t="shared" si="25"/>
        <v>0.20200010138619895</v>
      </c>
      <c r="AV50" s="1">
        <f t="shared" si="14"/>
        <v>0.20200010138619895</v>
      </c>
      <c r="AW50" s="28">
        <f t="shared" si="15"/>
        <v>4.0804040960034656E-2</v>
      </c>
      <c r="AX50" s="30">
        <f t="shared" si="26"/>
        <v>1.3159615812404064E-2</v>
      </c>
      <c r="AY50" s="30">
        <f t="shared" si="27"/>
        <v>1.3159615812404064E-2</v>
      </c>
      <c r="BB50" s="7">
        <f t="shared" si="28"/>
        <v>0.19732132982389672</v>
      </c>
      <c r="BC50" s="1">
        <f t="shared" si="16"/>
        <v>0.19732132982389672</v>
      </c>
      <c r="BD50" s="28">
        <f t="shared" si="17"/>
        <v>3.8935707203471032E-2</v>
      </c>
      <c r="BE50" s="30">
        <f t="shared" si="29"/>
        <v>9.5880143296334236E-3</v>
      </c>
      <c r="BF50" s="30">
        <f t="shared" si="30"/>
        <v>9.5880143296334236E-3</v>
      </c>
      <c r="BI50" s="7">
        <f t="shared" si="39"/>
        <v>13.9299998058407</v>
      </c>
      <c r="BJ50" s="1">
        <f t="shared" si="19"/>
        <v>13.9299998058407</v>
      </c>
      <c r="BK50" s="28">
        <f t="shared" si="20"/>
        <v>194.04489459072192</v>
      </c>
      <c r="BL50" s="30">
        <f t="shared" si="31"/>
        <v>1.1099602037687533</v>
      </c>
      <c r="BM50" s="30">
        <f t="shared" si="32"/>
        <v>1.1099602037687533</v>
      </c>
      <c r="BP50" s="7">
        <f t="shared" si="33"/>
        <v>5.0000194159300904E-2</v>
      </c>
      <c r="BQ50" s="1">
        <f t="shared" si="21"/>
        <v>5.0000194159300904E-2</v>
      </c>
      <c r="BR50" s="28">
        <f t="shared" si="22"/>
        <v>2.500019415967788E-3</v>
      </c>
      <c r="BS50" s="30">
        <f t="shared" si="34"/>
        <v>3.5893894369141599E-3</v>
      </c>
      <c r="BT50" s="30">
        <f t="shared" si="35"/>
        <v>3.5893894369141599E-3</v>
      </c>
      <c r="BW50" s="7">
        <f t="shared" si="36"/>
        <v>-0.5653459999999999</v>
      </c>
      <c r="BX50" s="1">
        <f t="shared" si="23"/>
        <v>0.5653459999999999</v>
      </c>
      <c r="BY50" s="36">
        <f t="shared" si="24"/>
        <v>0.31961609971599991</v>
      </c>
      <c r="BZ50" s="30">
        <f t="shared" si="37"/>
        <v>0.10560610130561333</v>
      </c>
      <c r="CA50" s="30">
        <f t="shared" si="38"/>
        <v>-0.10560610130561333</v>
      </c>
    </row>
    <row r="51" spans="1:79" x14ac:dyDescent="0.15">
      <c r="A51" s="1">
        <v>3</v>
      </c>
      <c r="B51" s="1">
        <v>1</v>
      </c>
      <c r="C51" s="1">
        <v>2</v>
      </c>
      <c r="D51" s="1">
        <v>12</v>
      </c>
      <c r="E51" s="11">
        <v>230</v>
      </c>
      <c r="K51" s="1">
        <v>3</v>
      </c>
      <c r="L51" s="1">
        <v>1</v>
      </c>
      <c r="M51" s="1">
        <v>2</v>
      </c>
      <c r="N51" s="1">
        <v>12</v>
      </c>
      <c r="O51" s="7">
        <v>207.71844660194176</v>
      </c>
      <c r="R51" s="1">
        <v>1</v>
      </c>
      <c r="S51" s="1">
        <v>2</v>
      </c>
      <c r="T51" s="11">
        <v>230</v>
      </c>
      <c r="U51" s="9">
        <v>12.708</v>
      </c>
      <c r="V51" s="9">
        <v>16.356385799999998</v>
      </c>
      <c r="W51" s="9">
        <v>9.6239999999999988</v>
      </c>
      <c r="X51" s="9">
        <v>16.164000000000001</v>
      </c>
      <c r="Y51" s="33">
        <v>5.1239999999999997</v>
      </c>
      <c r="AA51" s="1">
        <v>12.9100003155701</v>
      </c>
      <c r="AB51" s="1">
        <v>16.560000574431001</v>
      </c>
      <c r="AC51" s="1">
        <v>9.56999943543134</v>
      </c>
      <c r="AD51" s="1">
        <v>16.109999330768201</v>
      </c>
      <c r="AE51" s="33">
        <v>5.1798710000000003</v>
      </c>
      <c r="AU51" s="7">
        <f t="shared" si="25"/>
        <v>-0.20200031557009979</v>
      </c>
      <c r="AV51" s="1">
        <f t="shared" si="14"/>
        <v>0.20200031557009979</v>
      </c>
      <c r="AW51" s="28">
        <f t="shared" si="15"/>
        <v>4.0804127490419902E-2</v>
      </c>
      <c r="AX51" s="30">
        <f t="shared" si="26"/>
        <v>1.5646809499026689E-2</v>
      </c>
      <c r="AY51" s="30">
        <f t="shared" si="27"/>
        <v>-1.5646809499026689E-2</v>
      </c>
      <c r="BB51" s="7">
        <f t="shared" si="28"/>
        <v>-0.20361477443100284</v>
      </c>
      <c r="BC51" s="1">
        <f t="shared" si="16"/>
        <v>0.20361477443100284</v>
      </c>
      <c r="BD51" s="28">
        <f t="shared" si="17"/>
        <v>4.1458976366588171E-2</v>
      </c>
      <c r="BE51" s="30">
        <f t="shared" si="29"/>
        <v>1.2295577739616051E-2</v>
      </c>
      <c r="BF51" s="30">
        <f t="shared" si="30"/>
        <v>-1.2295577739616051E-2</v>
      </c>
      <c r="BI51" s="7">
        <f t="shared" si="39"/>
        <v>16.109999330768201</v>
      </c>
      <c r="BJ51" s="1">
        <f t="shared" si="19"/>
        <v>16.109999330768201</v>
      </c>
      <c r="BK51" s="28">
        <f t="shared" si="20"/>
        <v>259.53207843735186</v>
      </c>
      <c r="BL51" s="30">
        <f t="shared" si="31"/>
        <v>1.6833856093160875</v>
      </c>
      <c r="BM51" s="30">
        <f t="shared" si="32"/>
        <v>1.6833856093160875</v>
      </c>
      <c r="BP51" s="7">
        <f t="shared" si="33"/>
        <v>5.4000669231800913E-2</v>
      </c>
      <c r="BQ51" s="1">
        <f t="shared" si="21"/>
        <v>5.4000669231800913E-2</v>
      </c>
      <c r="BR51" s="28">
        <f t="shared" si="22"/>
        <v>2.91607227748237E-3</v>
      </c>
      <c r="BS51" s="30">
        <f t="shared" si="34"/>
        <v>3.3519969878996829E-3</v>
      </c>
      <c r="BT51" s="30">
        <f t="shared" si="35"/>
        <v>3.3519969878996829E-3</v>
      </c>
      <c r="BW51" s="7">
        <f t="shared" si="36"/>
        <v>-5.587100000000067E-2</v>
      </c>
      <c r="BX51" s="1">
        <f t="shared" si="23"/>
        <v>5.587100000000067E-2</v>
      </c>
      <c r="BY51" s="36">
        <f t="shared" si="24"/>
        <v>3.121568641000075E-3</v>
      </c>
      <c r="BZ51" s="30">
        <f t="shared" si="37"/>
        <v>1.0786175949169519E-2</v>
      </c>
      <c r="CA51" s="30">
        <f t="shared" si="38"/>
        <v>-1.0786175949169519E-2</v>
      </c>
    </row>
    <row r="52" spans="1:79" x14ac:dyDescent="0.15">
      <c r="A52" s="1">
        <v>3</v>
      </c>
      <c r="B52" s="1">
        <v>1</v>
      </c>
      <c r="C52" s="1">
        <v>3</v>
      </c>
      <c r="D52" s="1">
        <v>13</v>
      </c>
      <c r="E52" s="11">
        <v>320</v>
      </c>
      <c r="K52" s="1">
        <v>3</v>
      </c>
      <c r="L52" s="1">
        <v>1</v>
      </c>
      <c r="M52" s="1">
        <v>3</v>
      </c>
      <c r="N52" s="1">
        <v>13</v>
      </c>
      <c r="O52" s="7">
        <v>205.67961165048544</v>
      </c>
      <c r="R52" s="1">
        <v>1</v>
      </c>
      <c r="S52" s="1">
        <v>3</v>
      </c>
      <c r="T52" s="11">
        <v>320</v>
      </c>
      <c r="U52" s="9">
        <v>20.795999999999996</v>
      </c>
      <c r="V52" s="9">
        <v>22.277683799999998</v>
      </c>
      <c r="W52" s="9">
        <v>10.895999999999999</v>
      </c>
      <c r="X52" s="9">
        <v>17.64</v>
      </c>
      <c r="Y52" s="33">
        <v>6.1740000000000004</v>
      </c>
      <c r="AA52" s="1">
        <v>20.5999990456971</v>
      </c>
      <c r="AB52" s="1">
        <v>22.0799982616779</v>
      </c>
      <c r="AC52" s="1">
        <v>10.8499992582116</v>
      </c>
      <c r="AD52" s="1">
        <v>17.5899991896495</v>
      </c>
      <c r="AE52" s="33">
        <v>5.9578850000000001</v>
      </c>
      <c r="AU52" s="7">
        <f t="shared" si="25"/>
        <v>0.19600095430289599</v>
      </c>
      <c r="AV52" s="1">
        <f t="shared" si="14"/>
        <v>0.19600095430289599</v>
      </c>
      <c r="AW52" s="28">
        <f t="shared" si="15"/>
        <v>3.8416374087645921E-2</v>
      </c>
      <c r="AX52" s="30">
        <f t="shared" si="26"/>
        <v>9.5146098729473674E-3</v>
      </c>
      <c r="AY52" s="30">
        <f t="shared" si="27"/>
        <v>9.5146098729473674E-3</v>
      </c>
      <c r="BB52" s="7">
        <f t="shared" si="28"/>
        <v>0.1976855383220979</v>
      </c>
      <c r="BC52" s="1">
        <f t="shared" si="16"/>
        <v>0.1976855383220979</v>
      </c>
      <c r="BD52" s="28">
        <f t="shared" si="17"/>
        <v>3.907957206169764E-2</v>
      </c>
      <c r="BE52" s="30">
        <f t="shared" si="29"/>
        <v>8.9531500853965822E-3</v>
      </c>
      <c r="BF52" s="30">
        <f t="shared" si="30"/>
        <v>8.9531500853965822E-3</v>
      </c>
      <c r="BI52" s="7">
        <f t="shared" si="39"/>
        <v>17.5899991896495</v>
      </c>
      <c r="BJ52" s="1">
        <f t="shared" si="19"/>
        <v>17.5899991896495</v>
      </c>
      <c r="BK52" s="28">
        <f t="shared" si="20"/>
        <v>309.40807149187009</v>
      </c>
      <c r="BL52" s="30">
        <f t="shared" si="31"/>
        <v>1.6211981928327663</v>
      </c>
      <c r="BM52" s="30">
        <f t="shared" si="32"/>
        <v>1.6211981928327663</v>
      </c>
      <c r="BP52" s="7">
        <f t="shared" si="33"/>
        <v>5.0000810350500302E-2</v>
      </c>
      <c r="BQ52" s="1">
        <f t="shared" si="21"/>
        <v>5.0000810350500302E-2</v>
      </c>
      <c r="BR52" s="28">
        <f t="shared" si="22"/>
        <v>2.5000810357066979E-3</v>
      </c>
      <c r="BS52" s="30">
        <f t="shared" si="34"/>
        <v>2.8425703612267547E-3</v>
      </c>
      <c r="BT52" s="30">
        <f t="shared" si="35"/>
        <v>2.8425703612267547E-3</v>
      </c>
      <c r="BW52" s="7">
        <f t="shared" si="36"/>
        <v>0.21611500000000028</v>
      </c>
      <c r="BX52" s="1">
        <f t="shared" si="23"/>
        <v>0.21611500000000028</v>
      </c>
      <c r="BY52" s="36">
        <f t="shared" si="24"/>
        <v>4.6705693225000122E-2</v>
      </c>
      <c r="BZ52" s="30">
        <f t="shared" si="37"/>
        <v>3.6273778362623695E-2</v>
      </c>
      <c r="CA52" s="30">
        <f t="shared" si="38"/>
        <v>3.6273778362623695E-2</v>
      </c>
    </row>
    <row r="53" spans="1:79" x14ac:dyDescent="0.15">
      <c r="A53" s="1">
        <v>3</v>
      </c>
      <c r="B53" s="1">
        <v>1</v>
      </c>
      <c r="C53" s="1">
        <v>4</v>
      </c>
      <c r="D53" s="1">
        <v>14</v>
      </c>
      <c r="E53" s="11">
        <v>220</v>
      </c>
      <c r="K53" s="1">
        <v>3</v>
      </c>
      <c r="L53" s="1">
        <v>1</v>
      </c>
      <c r="M53" s="1">
        <v>4</v>
      </c>
      <c r="N53" s="1">
        <v>14</v>
      </c>
      <c r="O53" s="7">
        <v>204.41747572815535</v>
      </c>
      <c r="R53" s="1">
        <v>1</v>
      </c>
      <c r="S53" s="1">
        <v>4</v>
      </c>
      <c r="T53" s="11">
        <v>220</v>
      </c>
      <c r="U53" s="9">
        <v>16.463999999999999</v>
      </c>
      <c r="V53" s="9">
        <v>21.478827599999999</v>
      </c>
      <c r="W53" s="9">
        <v>12.78</v>
      </c>
      <c r="X53" s="9">
        <v>12.299999999999999</v>
      </c>
      <c r="Y53" s="33">
        <v>4.5570000000000004</v>
      </c>
      <c r="AA53" s="1">
        <v>16.6600002437192</v>
      </c>
      <c r="AB53" s="1">
        <v>21.6800028050747</v>
      </c>
      <c r="AC53" s="1">
        <v>12.830000094311799</v>
      </c>
      <c r="AD53" s="1">
        <v>12.350003827727299</v>
      </c>
      <c r="AE53" s="33">
        <v>5.0266690000000001</v>
      </c>
      <c r="AU53" s="7">
        <f t="shared" si="25"/>
        <v>-0.19600024371920099</v>
      </c>
      <c r="AV53" s="1">
        <f t="shared" si="14"/>
        <v>0.19600024371920099</v>
      </c>
      <c r="AW53" s="28">
        <f t="shared" si="15"/>
        <v>3.8416095537986188E-2</v>
      </c>
      <c r="AX53" s="30">
        <f t="shared" si="26"/>
        <v>1.1764720339250466E-2</v>
      </c>
      <c r="AY53" s="30">
        <f t="shared" si="27"/>
        <v>-1.1764720339250466E-2</v>
      </c>
      <c r="BB53" s="7">
        <f t="shared" si="28"/>
        <v>-0.20117520507470132</v>
      </c>
      <c r="BC53" s="1">
        <f t="shared" si="16"/>
        <v>0.20117520507470132</v>
      </c>
      <c r="BD53" s="28">
        <f t="shared" si="17"/>
        <v>4.0471463136848136E-2</v>
      </c>
      <c r="BE53" s="30">
        <f t="shared" si="29"/>
        <v>9.2792979264565249E-3</v>
      </c>
      <c r="BF53" s="30">
        <f t="shared" si="30"/>
        <v>-9.2792979264565249E-3</v>
      </c>
      <c r="BI53" s="7">
        <f t="shared" si="39"/>
        <v>12.350003827727299</v>
      </c>
      <c r="BJ53" s="1">
        <f t="shared" si="19"/>
        <v>12.350003827727299</v>
      </c>
      <c r="BK53" s="28">
        <f t="shared" si="20"/>
        <v>152.52259454487896</v>
      </c>
      <c r="BL53" s="30">
        <f t="shared" si="31"/>
        <v>0.96258797637910332</v>
      </c>
      <c r="BM53" s="30">
        <f t="shared" si="32"/>
        <v>0.96258797637910332</v>
      </c>
      <c r="BP53" s="7">
        <f t="shared" si="33"/>
        <v>-5.0003827727300276E-2</v>
      </c>
      <c r="BQ53" s="1">
        <f t="shared" si="21"/>
        <v>5.0003827727300276E-2</v>
      </c>
      <c r="BR53" s="28">
        <f t="shared" si="22"/>
        <v>2.5003827873815239E-3</v>
      </c>
      <c r="BS53" s="30">
        <f t="shared" si="34"/>
        <v>4.0488916784815442E-3</v>
      </c>
      <c r="BT53" s="30">
        <f t="shared" si="35"/>
        <v>-4.0488916784815442E-3</v>
      </c>
      <c r="BW53" s="7">
        <f t="shared" si="36"/>
        <v>-0.46966899999999967</v>
      </c>
      <c r="BX53" s="1">
        <f t="shared" si="23"/>
        <v>0.46966899999999967</v>
      </c>
      <c r="BY53" s="36">
        <f t="shared" si="24"/>
        <v>0.22058896956099969</v>
      </c>
      <c r="BZ53" s="30">
        <f t="shared" si="37"/>
        <v>9.3435434081694982E-2</v>
      </c>
      <c r="CA53" s="30">
        <f t="shared" si="38"/>
        <v>-9.3435434081694982E-2</v>
      </c>
    </row>
    <row r="54" spans="1:79" x14ac:dyDescent="0.15">
      <c r="A54" s="1">
        <v>3</v>
      </c>
      <c r="B54" s="1">
        <v>2</v>
      </c>
      <c r="C54" s="1">
        <v>1</v>
      </c>
      <c r="D54" s="1">
        <v>21</v>
      </c>
      <c r="E54" s="11">
        <v>190</v>
      </c>
      <c r="K54" s="1">
        <v>3</v>
      </c>
      <c r="L54" s="1">
        <v>2</v>
      </c>
      <c r="M54" s="1">
        <v>1</v>
      </c>
      <c r="N54" s="1">
        <v>21</v>
      </c>
      <c r="O54" s="7">
        <v>204.22330097087382</v>
      </c>
      <c r="R54" s="1">
        <v>2</v>
      </c>
      <c r="S54" s="1">
        <v>1</v>
      </c>
      <c r="T54" s="11">
        <v>190</v>
      </c>
      <c r="U54" s="9">
        <v>15.899999999999999</v>
      </c>
      <c r="V54" s="9">
        <v>16.331077799999999</v>
      </c>
      <c r="W54" s="9">
        <v>7.5719999999999992</v>
      </c>
      <c r="X54" s="9">
        <v>11.676</v>
      </c>
      <c r="Y54" s="33">
        <v>2.8140000000000001</v>
      </c>
      <c r="AA54" s="1">
        <v>16.101899808095201</v>
      </c>
      <c r="AB54" s="1">
        <v>17.898101296184599</v>
      </c>
      <c r="AC54" s="1">
        <v>7.5181230464461901</v>
      </c>
      <c r="AD54" s="1">
        <v>11.731899312552899</v>
      </c>
      <c r="AE54" s="33">
        <v>4.7507950000000001</v>
      </c>
      <c r="AU54" s="7">
        <f t="shared" si="25"/>
        <v>-0.20189980809520236</v>
      </c>
      <c r="AV54" s="1">
        <f t="shared" si="14"/>
        <v>0.20189980809520236</v>
      </c>
      <c r="AW54" s="28">
        <f t="shared" si="15"/>
        <v>4.0763532508879541E-2</v>
      </c>
      <c r="AX54" s="30">
        <f t="shared" si="26"/>
        <v>1.2538881156973639E-2</v>
      </c>
      <c r="AY54" s="30">
        <f t="shared" si="27"/>
        <v>-1.2538881156973639E-2</v>
      </c>
      <c r="BB54" s="7">
        <f t="shared" si="28"/>
        <v>-1.5670234961845999</v>
      </c>
      <c r="BC54" s="1">
        <f t="shared" si="16"/>
        <v>1.5670234961845999</v>
      </c>
      <c r="BD54" s="28">
        <f t="shared" si="17"/>
        <v>2.4555626375946069</v>
      </c>
      <c r="BE54" s="30">
        <f t="shared" si="29"/>
        <v>8.7552499019471292E-2</v>
      </c>
      <c r="BF54" s="30">
        <f t="shared" si="30"/>
        <v>-8.7552499019471292E-2</v>
      </c>
      <c r="BI54" s="7">
        <f t="shared" si="39"/>
        <v>11.731899312552899</v>
      </c>
      <c r="BJ54" s="1">
        <f t="shared" si="19"/>
        <v>11.731899312552899</v>
      </c>
      <c r="BK54" s="28">
        <f t="shared" si="20"/>
        <v>137.63746147987919</v>
      </c>
      <c r="BL54" s="30">
        <f t="shared" si="31"/>
        <v>1.5604824821400811</v>
      </c>
      <c r="BM54" s="30">
        <f t="shared" si="32"/>
        <v>1.5604824821400811</v>
      </c>
      <c r="BP54" s="7">
        <f t="shared" si="33"/>
        <v>-5.5899312552899261E-2</v>
      </c>
      <c r="BQ54" s="1">
        <f t="shared" si="21"/>
        <v>5.5899312552899261E-2</v>
      </c>
      <c r="BR54" s="28">
        <f t="shared" si="22"/>
        <v>3.1247331438867209E-3</v>
      </c>
      <c r="BS54" s="30">
        <f t="shared" si="34"/>
        <v>4.7647282902511879E-3</v>
      </c>
      <c r="BT54" s="30">
        <f t="shared" si="35"/>
        <v>-4.7647282902511879E-3</v>
      </c>
      <c r="BW54" s="7">
        <f t="shared" si="36"/>
        <v>-1.936795</v>
      </c>
      <c r="BX54" s="1">
        <f t="shared" si="23"/>
        <v>1.936795</v>
      </c>
      <c r="BY54" s="36">
        <f t="shared" si="24"/>
        <v>3.751174872025</v>
      </c>
      <c r="BZ54" s="30">
        <f t="shared" si="37"/>
        <v>0.40767808335236522</v>
      </c>
      <c r="CA54" s="30">
        <f t="shared" si="38"/>
        <v>-0.40767808335236522</v>
      </c>
    </row>
    <row r="55" spans="1:79" x14ac:dyDescent="0.15">
      <c r="A55" s="1">
        <v>3</v>
      </c>
      <c r="B55" s="1">
        <v>2</v>
      </c>
      <c r="C55" s="1">
        <v>2</v>
      </c>
      <c r="D55" s="1">
        <v>22</v>
      </c>
      <c r="E55" s="11">
        <v>180</v>
      </c>
      <c r="K55" s="1">
        <v>3</v>
      </c>
      <c r="L55" s="1">
        <v>2</v>
      </c>
      <c r="M55" s="1">
        <v>2</v>
      </c>
      <c r="N55" s="1">
        <v>22</v>
      </c>
      <c r="O55" s="7">
        <v>162.28155339805826</v>
      </c>
      <c r="R55" s="1">
        <v>2</v>
      </c>
      <c r="S55" s="1">
        <v>2</v>
      </c>
      <c r="T55" s="11">
        <v>180</v>
      </c>
      <c r="U55" s="9">
        <v>18.119999999999997</v>
      </c>
      <c r="V55" s="9">
        <v>22.838777999999998</v>
      </c>
      <c r="W55" s="9">
        <v>13.2</v>
      </c>
      <c r="X55" s="9">
        <v>7.8</v>
      </c>
      <c r="Y55" s="33">
        <v>5.7539999999999996</v>
      </c>
      <c r="AA55" s="1">
        <v>17.0018997391062</v>
      </c>
      <c r="AB55" s="1">
        <v>21.901899315807601</v>
      </c>
      <c r="AC55" s="1">
        <v>12.8518995150883</v>
      </c>
      <c r="AD55" s="1">
        <v>7.7481006345186101</v>
      </c>
      <c r="AE55" s="33">
        <v>3.8663430000000001</v>
      </c>
      <c r="AU55" s="7">
        <f t="shared" si="25"/>
        <v>1.1181002608937973</v>
      </c>
      <c r="AV55" s="1">
        <f t="shared" si="14"/>
        <v>1.1181002608937973</v>
      </c>
      <c r="AW55" s="28">
        <f t="shared" si="15"/>
        <v>1.2501481934107777</v>
      </c>
      <c r="AX55" s="30">
        <f t="shared" si="26"/>
        <v>6.5763254580430586E-2</v>
      </c>
      <c r="AY55" s="30">
        <f t="shared" si="27"/>
        <v>6.5763254580430586E-2</v>
      </c>
      <c r="BB55" s="7">
        <f t="shared" si="28"/>
        <v>0.93687868419239706</v>
      </c>
      <c r="BC55" s="1">
        <f t="shared" si="16"/>
        <v>0.93687868419239706</v>
      </c>
      <c r="BD55" s="28">
        <f t="shared" si="17"/>
        <v>0.87774166889407723</v>
      </c>
      <c r="BE55" s="30">
        <f t="shared" si="29"/>
        <v>4.2776138757802111E-2</v>
      </c>
      <c r="BF55" s="30">
        <f t="shared" si="30"/>
        <v>4.2776138757802111E-2</v>
      </c>
      <c r="BI55" s="7">
        <f t="shared" si="39"/>
        <v>7.7481006345186101</v>
      </c>
      <c r="BJ55" s="1">
        <f t="shared" si="19"/>
        <v>7.7481006345186101</v>
      </c>
      <c r="BK55" s="28">
        <f t="shared" si="20"/>
        <v>60.033063442627686</v>
      </c>
      <c r="BL55" s="30">
        <f t="shared" si="31"/>
        <v>0.60287591148858866</v>
      </c>
      <c r="BM55" s="30">
        <f t="shared" si="32"/>
        <v>0.60287591148858866</v>
      </c>
      <c r="BP55" s="7">
        <f t="shared" si="33"/>
        <v>5.1899365481389736E-2</v>
      </c>
      <c r="BQ55" s="1">
        <f t="shared" si="21"/>
        <v>5.1899365481389736E-2</v>
      </c>
      <c r="BR55" s="28">
        <f t="shared" si="22"/>
        <v>2.6935441373708686E-3</v>
      </c>
      <c r="BS55" s="30">
        <f t="shared" si="34"/>
        <v>6.6983339439568657E-3</v>
      </c>
      <c r="BT55" s="30">
        <f t="shared" si="35"/>
        <v>6.6983339439568657E-3</v>
      </c>
      <c r="BW55" s="7">
        <f t="shared" si="36"/>
        <v>1.8876569999999995</v>
      </c>
      <c r="BX55" s="1">
        <f t="shared" si="23"/>
        <v>1.8876569999999995</v>
      </c>
      <c r="BY55" s="36">
        <f t="shared" si="24"/>
        <v>3.5632489496489979</v>
      </c>
      <c r="BZ55" s="30">
        <f t="shared" si="37"/>
        <v>0.48822802322504738</v>
      </c>
      <c r="CA55" s="30">
        <f t="shared" si="38"/>
        <v>0.48822802322504738</v>
      </c>
    </row>
    <row r="56" spans="1:79" x14ac:dyDescent="0.15">
      <c r="A56" s="1">
        <v>3</v>
      </c>
      <c r="B56" s="1">
        <v>2</v>
      </c>
      <c r="C56" s="1">
        <v>3</v>
      </c>
      <c r="D56" s="1">
        <v>23</v>
      </c>
      <c r="E56" s="11">
        <v>210</v>
      </c>
      <c r="K56" s="1">
        <v>3</v>
      </c>
      <c r="L56" s="1">
        <v>2</v>
      </c>
      <c r="M56" s="1">
        <v>3</v>
      </c>
      <c r="N56" s="1">
        <v>23</v>
      </c>
      <c r="O56" s="7">
        <v>210.33980582524271</v>
      </c>
      <c r="R56" s="1">
        <v>2</v>
      </c>
      <c r="S56" s="1">
        <v>3</v>
      </c>
      <c r="T56" s="11">
        <v>210</v>
      </c>
      <c r="U56" s="9">
        <v>15.143999999999998</v>
      </c>
      <c r="V56" s="9">
        <v>17.430303600000002</v>
      </c>
      <c r="W56" s="9">
        <v>9.24</v>
      </c>
      <c r="X56" s="9">
        <v>12.120000000000001</v>
      </c>
      <c r="Y56" s="33">
        <v>4.62</v>
      </c>
      <c r="AA56" s="1">
        <v>16.369992462481701</v>
      </c>
      <c r="AB56" s="1">
        <v>17.959741455943099</v>
      </c>
      <c r="AC56" s="1">
        <v>9.1886726719129008</v>
      </c>
      <c r="AD56" s="1">
        <v>12.131789147173</v>
      </c>
      <c r="AE56" s="33">
        <v>5.0480119999999999</v>
      </c>
      <c r="AU56" s="7">
        <f t="shared" si="25"/>
        <v>-1.2259924624817025</v>
      </c>
      <c r="AV56" s="1">
        <f t="shared" si="14"/>
        <v>1.2259924624817025</v>
      </c>
      <c r="AW56" s="28">
        <f t="shared" si="15"/>
        <v>1.5030575180619485</v>
      </c>
      <c r="AX56" s="30">
        <f t="shared" si="26"/>
        <v>7.4892671165948804E-2</v>
      </c>
      <c r="AY56" s="30">
        <f t="shared" si="27"/>
        <v>-7.4892671165948804E-2</v>
      </c>
      <c r="BB56" s="7">
        <f t="shared" si="28"/>
        <v>-0.52943785594309745</v>
      </c>
      <c r="BC56" s="1">
        <f t="shared" si="16"/>
        <v>0.52943785594309745</v>
      </c>
      <c r="BD56" s="28">
        <f t="shared" si="17"/>
        <v>0.28030444330562398</v>
      </c>
      <c r="BE56" s="30">
        <f t="shared" si="29"/>
        <v>2.9479146859761721E-2</v>
      </c>
      <c r="BF56" s="30">
        <f t="shared" si="30"/>
        <v>-2.9479146859761721E-2</v>
      </c>
      <c r="BI56" s="7">
        <f t="shared" si="39"/>
        <v>12.131789147173</v>
      </c>
      <c r="BJ56" s="1">
        <f t="shared" si="19"/>
        <v>12.131789147173</v>
      </c>
      <c r="BK56" s="28">
        <f t="shared" si="20"/>
        <v>147.18030791146461</v>
      </c>
      <c r="BL56" s="30">
        <f t="shared" si="31"/>
        <v>1.3202983260309566</v>
      </c>
      <c r="BM56" s="30">
        <f t="shared" si="32"/>
        <v>1.3202983260309566</v>
      </c>
      <c r="BP56" s="7">
        <f t="shared" si="33"/>
        <v>-1.1789147172999392E-2</v>
      </c>
      <c r="BQ56" s="1">
        <f t="shared" si="21"/>
        <v>1.1789147172999392E-2</v>
      </c>
      <c r="BR56" s="28">
        <f t="shared" si="22"/>
        <v>1.3898399106663956E-4</v>
      </c>
      <c r="BS56" s="30">
        <f t="shared" si="34"/>
        <v>9.7175668238073097E-4</v>
      </c>
      <c r="BT56" s="30">
        <f t="shared" si="35"/>
        <v>-9.7175668238073097E-4</v>
      </c>
      <c r="BW56" s="7">
        <f t="shared" si="36"/>
        <v>-0.42801199999999984</v>
      </c>
      <c r="BX56" s="1">
        <f t="shared" si="23"/>
        <v>0.42801199999999984</v>
      </c>
      <c r="BY56" s="36">
        <f t="shared" si="24"/>
        <v>0.18319427214399986</v>
      </c>
      <c r="BZ56" s="30">
        <f t="shared" si="37"/>
        <v>8.4788229505001145E-2</v>
      </c>
      <c r="CA56" s="30">
        <f t="shared" si="38"/>
        <v>-8.4788229505001145E-2</v>
      </c>
    </row>
    <row r="57" spans="1:79" x14ac:dyDescent="0.15">
      <c r="A57" s="1">
        <v>3</v>
      </c>
      <c r="B57" s="1">
        <v>2</v>
      </c>
      <c r="C57" s="1">
        <v>4</v>
      </c>
      <c r="D57" s="1">
        <v>24</v>
      </c>
      <c r="E57" s="11">
        <v>160</v>
      </c>
      <c r="K57" s="1">
        <v>3</v>
      </c>
      <c r="L57" s="1">
        <v>2</v>
      </c>
      <c r="M57" s="1">
        <v>4</v>
      </c>
      <c r="N57" s="1">
        <v>24</v>
      </c>
      <c r="O57" s="7">
        <v>222.47572815533982</v>
      </c>
      <c r="R57" s="1">
        <v>2</v>
      </c>
      <c r="S57" s="1">
        <v>4</v>
      </c>
      <c r="T57" s="11">
        <v>160</v>
      </c>
      <c r="U57" s="9">
        <v>21</v>
      </c>
      <c r="V57" s="9">
        <v>21.198689999999999</v>
      </c>
      <c r="W57" s="9">
        <v>9.6</v>
      </c>
      <c r="X57" s="9">
        <v>7.7639999999999993</v>
      </c>
      <c r="Y57" s="33">
        <v>4.7039999999999997</v>
      </c>
      <c r="AA57" s="1">
        <v>20.799999345913701</v>
      </c>
      <c r="AB57" s="1">
        <v>20.999999472408401</v>
      </c>
      <c r="AC57" s="1">
        <v>9.63645397958663</v>
      </c>
      <c r="AD57" s="1">
        <v>7.8100004859801402</v>
      </c>
      <c r="AE57" s="33">
        <v>4.8240109999999996</v>
      </c>
      <c r="AU57" s="7">
        <f t="shared" si="25"/>
        <v>0.20000065408629908</v>
      </c>
      <c r="AV57" s="1">
        <f t="shared" si="14"/>
        <v>0.20000065408629908</v>
      </c>
      <c r="AW57" s="28">
        <f t="shared" si="15"/>
        <v>4.0000261634947458E-2</v>
      </c>
      <c r="AX57" s="30">
        <f t="shared" si="26"/>
        <v>9.6154163642120753E-3</v>
      </c>
      <c r="AY57" s="30">
        <f t="shared" si="27"/>
        <v>9.6154163642120753E-3</v>
      </c>
      <c r="BB57" s="7">
        <f t="shared" si="28"/>
        <v>0.198690527591598</v>
      </c>
      <c r="BC57" s="1">
        <f t="shared" si="16"/>
        <v>0.198690527591598</v>
      </c>
      <c r="BD57" s="28">
        <f t="shared" si="17"/>
        <v>3.9477925754627566E-2</v>
      </c>
      <c r="BE57" s="30">
        <f t="shared" si="29"/>
        <v>9.461453932541981E-3</v>
      </c>
      <c r="BF57" s="30">
        <f t="shared" si="30"/>
        <v>9.461453932541981E-3</v>
      </c>
      <c r="BI57" s="7">
        <f t="shared" si="39"/>
        <v>7.8100004859801402</v>
      </c>
      <c r="BJ57" s="1">
        <f t="shared" si="19"/>
        <v>7.8100004859801402</v>
      </c>
      <c r="BK57" s="28">
        <f t="shared" si="20"/>
        <v>60.996107591010023</v>
      </c>
      <c r="BL57" s="30">
        <f t="shared" si="31"/>
        <v>0.81046415024909002</v>
      </c>
      <c r="BM57" s="30">
        <f t="shared" si="32"/>
        <v>0.81046415024909002</v>
      </c>
      <c r="BP57" s="7">
        <f t="shared" si="33"/>
        <v>-4.6000485980140837E-2</v>
      </c>
      <c r="BQ57" s="1">
        <f t="shared" si="21"/>
        <v>4.6000485980140837E-2</v>
      </c>
      <c r="BR57" s="28">
        <f t="shared" si="22"/>
        <v>2.1160447104091335E-3</v>
      </c>
      <c r="BS57" s="30">
        <f t="shared" si="34"/>
        <v>5.8899466219902372E-3</v>
      </c>
      <c r="BT57" s="30">
        <f t="shared" si="35"/>
        <v>-5.8899466219902372E-3</v>
      </c>
      <c r="BW57" s="7">
        <f t="shared" si="36"/>
        <v>-0.12001099999999987</v>
      </c>
      <c r="BX57" s="1">
        <f t="shared" si="23"/>
        <v>0.12001099999999987</v>
      </c>
      <c r="BY57" s="36">
        <f t="shared" si="24"/>
        <v>1.4402640120999968E-2</v>
      </c>
      <c r="BZ57" s="30">
        <f t="shared" si="37"/>
        <v>2.4877845427798542E-2</v>
      </c>
      <c r="CA57" s="30">
        <f t="shared" si="38"/>
        <v>-2.4877845427798542E-2</v>
      </c>
    </row>
    <row r="58" spans="1:79" x14ac:dyDescent="0.15">
      <c r="A58" s="1">
        <v>3</v>
      </c>
      <c r="B58" s="1">
        <v>3</v>
      </c>
      <c r="C58" s="1">
        <v>1</v>
      </c>
      <c r="D58" s="1">
        <v>31</v>
      </c>
      <c r="E58" s="11">
        <v>320</v>
      </c>
      <c r="K58" s="1">
        <v>3</v>
      </c>
      <c r="L58" s="1">
        <v>3</v>
      </c>
      <c r="M58" s="1">
        <v>1</v>
      </c>
      <c r="N58" s="1">
        <v>31</v>
      </c>
      <c r="O58" s="7">
        <v>186.11650485436891</v>
      </c>
      <c r="R58" s="1">
        <v>3</v>
      </c>
      <c r="S58" s="1">
        <v>1</v>
      </c>
      <c r="T58" s="11">
        <v>320</v>
      </c>
      <c r="U58" s="9">
        <v>18.599999999999998</v>
      </c>
      <c r="V58" s="9">
        <v>18.125909999999998</v>
      </c>
      <c r="W58" s="9">
        <v>7.8</v>
      </c>
      <c r="X58" s="9">
        <v>12.792</v>
      </c>
      <c r="Y58" s="33">
        <v>6.1740000000000004</v>
      </c>
      <c r="AA58" s="1">
        <v>18.8018981610733</v>
      </c>
      <c r="AB58" s="1">
        <v>18.331896910348</v>
      </c>
      <c r="AC58" s="1">
        <v>7.74810004700044</v>
      </c>
      <c r="AD58" s="1">
        <v>11.543001763594299</v>
      </c>
      <c r="AE58" s="33">
        <v>5.5876659999999996</v>
      </c>
      <c r="AU58" s="7">
        <f t="shared" si="25"/>
        <v>-0.20189816107330216</v>
      </c>
      <c r="AV58" s="1">
        <f t="shared" si="14"/>
        <v>0.20189816107330216</v>
      </c>
      <c r="AW58" s="28">
        <f t="shared" si="15"/>
        <v>4.0762867444781067E-2</v>
      </c>
      <c r="AX58" s="30">
        <f t="shared" si="26"/>
        <v>1.0738179695670518E-2</v>
      </c>
      <c r="AY58" s="30">
        <f t="shared" si="27"/>
        <v>-1.0738179695670518E-2</v>
      </c>
      <c r="BB58" s="7">
        <f t="shared" si="28"/>
        <v>-0.20598691034800254</v>
      </c>
      <c r="BC58" s="1">
        <f t="shared" si="16"/>
        <v>0.20598691034800254</v>
      </c>
      <c r="BD58" s="28">
        <f t="shared" si="17"/>
        <v>4.2430607234716033E-2</v>
      </c>
      <c r="BE58" s="30">
        <f t="shared" si="29"/>
        <v>1.1236530041347054E-2</v>
      </c>
      <c r="BF58" s="30">
        <f t="shared" si="30"/>
        <v>-1.1236530041347054E-2</v>
      </c>
      <c r="BI58" s="7">
        <f t="shared" si="39"/>
        <v>11.543001763594299</v>
      </c>
      <c r="BJ58" s="1">
        <f t="shared" si="19"/>
        <v>11.543001763594299</v>
      </c>
      <c r="BK58" s="28">
        <f t="shared" si="20"/>
        <v>133.24088971434111</v>
      </c>
      <c r="BL58" s="30">
        <f t="shared" si="31"/>
        <v>1.4897848109309066</v>
      </c>
      <c r="BM58" s="30">
        <f t="shared" si="32"/>
        <v>1.4897848109309066</v>
      </c>
      <c r="BP58" s="7">
        <f t="shared" si="33"/>
        <v>1.2489982364057006</v>
      </c>
      <c r="BQ58" s="1">
        <f t="shared" si="21"/>
        <v>1.2489982364057006</v>
      </c>
      <c r="BR58" s="28">
        <f t="shared" si="22"/>
        <v>1.5599965945445504</v>
      </c>
      <c r="BS58" s="30">
        <f t="shared" si="34"/>
        <v>0.10820393706816721</v>
      </c>
      <c r="BT58" s="30">
        <f t="shared" si="35"/>
        <v>0.10820393706816721</v>
      </c>
      <c r="BW58" s="7">
        <f t="shared" si="36"/>
        <v>0.5863340000000008</v>
      </c>
      <c r="BX58" s="1">
        <f t="shared" si="23"/>
        <v>0.5863340000000008</v>
      </c>
      <c r="BY58" s="36">
        <f t="shared" si="24"/>
        <v>0.34378755955600093</v>
      </c>
      <c r="BZ58" s="30">
        <f t="shared" si="37"/>
        <v>0.10493361628987861</v>
      </c>
      <c r="CA58" s="30">
        <f t="shared" si="38"/>
        <v>0.10493361628987861</v>
      </c>
    </row>
    <row r="59" spans="1:79" x14ac:dyDescent="0.15">
      <c r="A59" s="1">
        <v>3</v>
      </c>
      <c r="B59" s="1">
        <v>3</v>
      </c>
      <c r="C59" s="1">
        <v>2</v>
      </c>
      <c r="D59" s="1">
        <v>32</v>
      </c>
      <c r="E59" s="11">
        <v>310</v>
      </c>
      <c r="K59" s="1">
        <v>3</v>
      </c>
      <c r="L59" s="1">
        <v>3</v>
      </c>
      <c r="M59" s="1">
        <v>2</v>
      </c>
      <c r="N59" s="1">
        <v>32</v>
      </c>
      <c r="O59" s="7">
        <v>197.23300970873785</v>
      </c>
      <c r="R59" s="1">
        <v>3</v>
      </c>
      <c r="S59" s="1">
        <v>2</v>
      </c>
      <c r="T59" s="11">
        <v>310</v>
      </c>
      <c r="U59" s="9">
        <v>14.879999999999999</v>
      </c>
      <c r="V59" s="9">
        <v>17.219933999999999</v>
      </c>
      <c r="W59" s="9">
        <v>9.18</v>
      </c>
      <c r="X59" s="9">
        <v>13.799999999999999</v>
      </c>
      <c r="Y59" s="33">
        <v>4.0739999999999998</v>
      </c>
      <c r="AA59" s="1">
        <v>14.679999965613799</v>
      </c>
      <c r="AB59" s="1">
        <v>17.019999826108599</v>
      </c>
      <c r="AC59" s="1">
        <v>9.1299996668004404</v>
      </c>
      <c r="AD59" s="1">
        <v>13.7499998238379</v>
      </c>
      <c r="AE59" s="33">
        <v>5.7073049999999999</v>
      </c>
      <c r="AU59" s="7">
        <f t="shared" si="25"/>
        <v>0.20000003438619984</v>
      </c>
      <c r="AV59" s="1">
        <f t="shared" si="14"/>
        <v>0.20000003438619984</v>
      </c>
      <c r="AW59" s="28">
        <f t="shared" si="15"/>
        <v>4.0000013754481117E-2</v>
      </c>
      <c r="AX59" s="30">
        <f t="shared" si="26"/>
        <v>1.3623980575931661E-2</v>
      </c>
      <c r="AY59" s="30">
        <f t="shared" si="27"/>
        <v>1.3623980575931661E-2</v>
      </c>
      <c r="BB59" s="7">
        <f t="shared" si="28"/>
        <v>0.19993417389139978</v>
      </c>
      <c r="BC59" s="1">
        <f t="shared" si="16"/>
        <v>0.19993417389139978</v>
      </c>
      <c r="BD59" s="28">
        <f t="shared" si="17"/>
        <v>3.9973673889636484E-2</v>
      </c>
      <c r="BE59" s="30">
        <f t="shared" si="29"/>
        <v>1.1747013862168301E-2</v>
      </c>
      <c r="BF59" s="30">
        <f t="shared" si="30"/>
        <v>1.1747013862168301E-2</v>
      </c>
      <c r="BI59" s="7">
        <f t="shared" si="39"/>
        <v>13.7499998238379</v>
      </c>
      <c r="BJ59" s="1">
        <f t="shared" si="19"/>
        <v>13.7499998238379</v>
      </c>
      <c r="BK59" s="28">
        <f t="shared" si="20"/>
        <v>189.06249515554228</v>
      </c>
      <c r="BL59" s="30">
        <f t="shared" si="31"/>
        <v>1.5060241320530643</v>
      </c>
      <c r="BM59" s="30">
        <f t="shared" si="32"/>
        <v>1.5060241320530643</v>
      </c>
      <c r="BP59" s="7">
        <f t="shared" si="33"/>
        <v>5.0000176162098953E-2</v>
      </c>
      <c r="BQ59" s="1">
        <f t="shared" si="21"/>
        <v>5.0000176162098953E-2</v>
      </c>
      <c r="BR59" s="28">
        <f t="shared" si="22"/>
        <v>2.5000176162409283E-3</v>
      </c>
      <c r="BS59" s="30">
        <f t="shared" si="34"/>
        <v>3.6363764947411397E-3</v>
      </c>
      <c r="BT59" s="30">
        <f t="shared" si="35"/>
        <v>3.6363764947411397E-3</v>
      </c>
      <c r="BW59" s="7">
        <f t="shared" si="36"/>
        <v>-1.633305</v>
      </c>
      <c r="BX59" s="1">
        <f t="shared" si="23"/>
        <v>1.633305</v>
      </c>
      <c r="BY59" s="36">
        <f t="shared" si="24"/>
        <v>2.6676852230249999</v>
      </c>
      <c r="BZ59" s="30">
        <f t="shared" si="37"/>
        <v>0.28617797717136195</v>
      </c>
      <c r="CA59" s="30">
        <f t="shared" si="38"/>
        <v>-0.28617797717136195</v>
      </c>
    </row>
    <row r="60" spans="1:79" x14ac:dyDescent="0.15">
      <c r="A60" s="1">
        <v>3</v>
      </c>
      <c r="B60" s="1">
        <v>3</v>
      </c>
      <c r="C60" s="1">
        <v>3</v>
      </c>
      <c r="D60" s="1">
        <v>33</v>
      </c>
      <c r="E60" s="11">
        <v>250</v>
      </c>
      <c r="K60" s="1">
        <v>3</v>
      </c>
      <c r="L60" s="1">
        <v>3</v>
      </c>
      <c r="M60" s="1">
        <v>3</v>
      </c>
      <c r="N60" s="1">
        <v>33</v>
      </c>
      <c r="O60" s="7">
        <v>214.95145631067962</v>
      </c>
      <c r="R60" s="1">
        <v>3</v>
      </c>
      <c r="S60" s="1">
        <v>3</v>
      </c>
      <c r="T60" s="11">
        <v>250</v>
      </c>
      <c r="U60" s="9">
        <v>15.6</v>
      </c>
      <c r="V60" s="9">
        <v>18.363744000000004</v>
      </c>
      <c r="W60" s="9">
        <v>9.9600000000000009</v>
      </c>
      <c r="X60" s="9">
        <v>12.192</v>
      </c>
      <c r="Y60" s="33">
        <v>3.6539999999999999</v>
      </c>
      <c r="AA60" s="1">
        <v>15.8018993570794</v>
      </c>
      <c r="AB60" s="1">
        <v>18.561895968392399</v>
      </c>
      <c r="AC60" s="1">
        <v>10.011896503231</v>
      </c>
      <c r="AD60" s="1">
        <v>11.8318994490109</v>
      </c>
      <c r="AE60" s="33">
        <v>5.4982170000000004</v>
      </c>
      <c r="AU60" s="7">
        <f t="shared" si="25"/>
        <v>-0.20189935707939988</v>
      </c>
      <c r="AV60" s="1">
        <f t="shared" si="14"/>
        <v>0.20189935707939988</v>
      </c>
      <c r="AW60" s="28">
        <f t="shared" si="15"/>
        <v>4.0763350389075019E-2</v>
      </c>
      <c r="AX60" s="30">
        <f t="shared" si="26"/>
        <v>1.2776904378203564E-2</v>
      </c>
      <c r="AY60" s="30">
        <f t="shared" si="27"/>
        <v>-1.2776904378203564E-2</v>
      </c>
      <c r="BB60" s="7">
        <f t="shared" si="28"/>
        <v>-0.19815196839239491</v>
      </c>
      <c r="BC60" s="1">
        <f t="shared" si="16"/>
        <v>0.19815196839239491</v>
      </c>
      <c r="BD60" s="28">
        <f t="shared" si="17"/>
        <v>3.9264202577780669E-2</v>
      </c>
      <c r="BE60" s="30">
        <f t="shared" si="29"/>
        <v>1.0675200891644495E-2</v>
      </c>
      <c r="BF60" s="30">
        <f t="shared" si="30"/>
        <v>-1.0675200891644495E-2</v>
      </c>
      <c r="BI60" s="7">
        <f t="shared" si="39"/>
        <v>11.8318994490109</v>
      </c>
      <c r="BJ60" s="1">
        <f t="shared" si="19"/>
        <v>11.8318994490109</v>
      </c>
      <c r="BK60" s="28">
        <f t="shared" si="20"/>
        <v>139.99384457150444</v>
      </c>
      <c r="BL60" s="30">
        <f t="shared" si="31"/>
        <v>1.1817840351418489</v>
      </c>
      <c r="BM60" s="30">
        <f t="shared" si="32"/>
        <v>1.1817840351418489</v>
      </c>
      <c r="BP60" s="7">
        <f t="shared" si="33"/>
        <v>0.36010055098910065</v>
      </c>
      <c r="BQ60" s="1">
        <f t="shared" si="21"/>
        <v>0.36010055098910065</v>
      </c>
      <c r="BR60" s="28">
        <f t="shared" si="22"/>
        <v>0.12967240682265388</v>
      </c>
      <c r="BS60" s="30">
        <f t="shared" si="34"/>
        <v>3.0434720354152744E-2</v>
      </c>
      <c r="BT60" s="30">
        <f t="shared" si="35"/>
        <v>3.0434720354152744E-2</v>
      </c>
      <c r="BW60" s="7">
        <f t="shared" si="36"/>
        <v>-1.8442170000000004</v>
      </c>
      <c r="BX60" s="1">
        <f t="shared" si="23"/>
        <v>1.8442170000000004</v>
      </c>
      <c r="BY60" s="36">
        <f t="shared" si="24"/>
        <v>3.4011363430890018</v>
      </c>
      <c r="BZ60" s="30">
        <f t="shared" si="37"/>
        <v>0.33542091918161837</v>
      </c>
      <c r="CA60" s="30">
        <f t="shared" si="38"/>
        <v>-0.33542091918161837</v>
      </c>
    </row>
    <row r="61" spans="1:79" x14ac:dyDescent="0.15">
      <c r="A61" s="1">
        <v>3</v>
      </c>
      <c r="B61" s="1">
        <v>3</v>
      </c>
      <c r="C61" s="1">
        <v>4</v>
      </c>
      <c r="D61" s="1">
        <v>34</v>
      </c>
      <c r="E61" s="11">
        <v>200</v>
      </c>
      <c r="K61" s="1">
        <v>3</v>
      </c>
      <c r="L61" s="1">
        <v>3</v>
      </c>
      <c r="M61" s="1">
        <v>4</v>
      </c>
      <c r="N61" s="1">
        <v>34</v>
      </c>
      <c r="O61" s="7">
        <v>214.75728155339806</v>
      </c>
      <c r="R61" s="1">
        <v>3</v>
      </c>
      <c r="S61" s="1">
        <v>4</v>
      </c>
      <c r="T61" s="11">
        <v>200</v>
      </c>
      <c r="U61" s="9">
        <v>18.384</v>
      </c>
      <c r="V61" s="9">
        <v>21.4620192</v>
      </c>
      <c r="W61" s="9">
        <v>11.544</v>
      </c>
      <c r="X61" s="9">
        <v>18.36</v>
      </c>
      <c r="Y61" s="33">
        <v>5.7539999999999996</v>
      </c>
      <c r="AA61" s="1">
        <v>18.350492964893999</v>
      </c>
      <c r="AB61" s="1">
        <v>21.259996075338101</v>
      </c>
      <c r="AC61" s="1">
        <v>11.4899497284706</v>
      </c>
      <c r="AD61" s="1">
        <v>18.410003261192202</v>
      </c>
      <c r="AE61" s="33">
        <v>5.0408770000000001</v>
      </c>
      <c r="AU61" s="7">
        <f t="shared" si="25"/>
        <v>3.3507035106001837E-2</v>
      </c>
      <c r="AV61" s="1">
        <f t="shared" si="14"/>
        <v>3.3507035106001837E-2</v>
      </c>
      <c r="AW61" s="28">
        <f t="shared" si="15"/>
        <v>1.1227214015948395E-3</v>
      </c>
      <c r="AX61" s="30">
        <f t="shared" si="26"/>
        <v>1.8259474102468828E-3</v>
      </c>
      <c r="AY61" s="30">
        <f t="shared" si="27"/>
        <v>1.8259474102468828E-3</v>
      </c>
      <c r="BB61" s="7">
        <f t="shared" si="28"/>
        <v>0.20202312466189909</v>
      </c>
      <c r="BC61" s="1">
        <f t="shared" si="16"/>
        <v>0.20202312466189909</v>
      </c>
      <c r="BD61" s="28">
        <f t="shared" si="17"/>
        <v>4.0813342898157218E-2</v>
      </c>
      <c r="BE61" s="30">
        <f t="shared" si="29"/>
        <v>9.5025005623706957E-3</v>
      </c>
      <c r="BF61" s="30">
        <f t="shared" si="30"/>
        <v>9.5025005623706957E-3</v>
      </c>
      <c r="BI61" s="7">
        <f t="shared" si="39"/>
        <v>18.410003261192202</v>
      </c>
      <c r="BJ61" s="1">
        <f t="shared" si="19"/>
        <v>18.410003261192202</v>
      </c>
      <c r="BK61" s="28">
        <f t="shared" si="20"/>
        <v>338.92822007710748</v>
      </c>
      <c r="BL61" s="30">
        <f t="shared" si="31"/>
        <v>1.6022701313979302</v>
      </c>
      <c r="BM61" s="30">
        <f t="shared" si="32"/>
        <v>1.6022701313979302</v>
      </c>
      <c r="BP61" s="7">
        <f t="shared" si="33"/>
        <v>-5.0003261192202331E-2</v>
      </c>
      <c r="BQ61" s="1">
        <f t="shared" si="21"/>
        <v>5.0003261192202331E-2</v>
      </c>
      <c r="BR61" s="28">
        <f t="shared" si="22"/>
        <v>2.5003261298556078E-3</v>
      </c>
      <c r="BS61" s="30">
        <f t="shared" si="34"/>
        <v>2.7160919247422341E-3</v>
      </c>
      <c r="BT61" s="30">
        <f t="shared" si="35"/>
        <v>-2.7160919247422341E-3</v>
      </c>
      <c r="BW61" s="7">
        <f t="shared" si="36"/>
        <v>0.71312299999999951</v>
      </c>
      <c r="BX61" s="1">
        <f t="shared" si="23"/>
        <v>0.71312299999999951</v>
      </c>
      <c r="BY61" s="36">
        <f t="shared" si="24"/>
        <v>0.50854441312899934</v>
      </c>
      <c r="BZ61" s="30">
        <f t="shared" si="37"/>
        <v>0.14146804216805914</v>
      </c>
      <c r="CA61" s="30">
        <f t="shared" si="38"/>
        <v>0.14146804216805914</v>
      </c>
    </row>
    <row r="62" spans="1:79" x14ac:dyDescent="0.15">
      <c r="A62" s="1">
        <v>3</v>
      </c>
      <c r="B62" s="1">
        <v>4</v>
      </c>
      <c r="C62" s="1">
        <v>1</v>
      </c>
      <c r="D62" s="1">
        <v>41</v>
      </c>
      <c r="E62" s="11">
        <v>260</v>
      </c>
      <c r="K62" s="1">
        <v>3</v>
      </c>
      <c r="L62" s="1">
        <v>4</v>
      </c>
      <c r="M62" s="1">
        <v>1</v>
      </c>
      <c r="N62" s="1">
        <v>41</v>
      </c>
      <c r="O62" s="7">
        <v>226.74757281553403</v>
      </c>
      <c r="R62" s="1">
        <v>4</v>
      </c>
      <c r="S62" s="1">
        <v>1</v>
      </c>
      <c r="T62" s="11">
        <v>260</v>
      </c>
      <c r="U62" s="9">
        <v>15</v>
      </c>
      <c r="V62" s="9">
        <v>14.90409</v>
      </c>
      <c r="W62" s="9">
        <v>6.6</v>
      </c>
      <c r="X62" s="9">
        <v>18.936</v>
      </c>
      <c r="Y62" s="33">
        <v>5.7539999999999996</v>
      </c>
      <c r="AA62" s="1">
        <v>15.6324958595987</v>
      </c>
      <c r="AB62" s="1">
        <v>15.520001377032401</v>
      </c>
      <c r="AC62" s="1">
        <v>6.8200042248667101</v>
      </c>
      <c r="AD62" s="1">
        <v>18.889999206667198</v>
      </c>
      <c r="AE62" s="33">
        <v>5.8121830000000001</v>
      </c>
      <c r="AU62" s="7">
        <f t="shared" si="25"/>
        <v>-0.63249585959870025</v>
      </c>
      <c r="AV62" s="1">
        <f t="shared" si="14"/>
        <v>0.63249585959870025</v>
      </c>
      <c r="AW62" s="28">
        <f t="shared" si="15"/>
        <v>0.40005101240949875</v>
      </c>
      <c r="AX62" s="30">
        <f t="shared" si="26"/>
        <v>4.0460324779829304E-2</v>
      </c>
      <c r="AY62" s="30">
        <f t="shared" si="27"/>
        <v>-4.0460324779829304E-2</v>
      </c>
      <c r="BB62" s="7">
        <f t="shared" si="28"/>
        <v>-0.61591137703240051</v>
      </c>
      <c r="BC62" s="1">
        <f t="shared" si="16"/>
        <v>0.61591137703240051</v>
      </c>
      <c r="BD62" s="28">
        <f t="shared" si="17"/>
        <v>0.37934682435794781</v>
      </c>
      <c r="BE62" s="30">
        <f t="shared" si="29"/>
        <v>3.9685007885622348E-2</v>
      </c>
      <c r="BF62" s="30">
        <f t="shared" si="30"/>
        <v>-3.9685007885622348E-2</v>
      </c>
      <c r="BI62" s="7">
        <f t="shared" si="39"/>
        <v>18.889999206667198</v>
      </c>
      <c r="BJ62" s="1">
        <f t="shared" si="19"/>
        <v>18.889999206667198</v>
      </c>
      <c r="BK62" s="28">
        <f t="shared" si="20"/>
        <v>356.83207002788737</v>
      </c>
      <c r="BL62" s="30">
        <f t="shared" si="31"/>
        <v>2.7697928892465433</v>
      </c>
      <c r="BM62" s="30">
        <f t="shared" si="32"/>
        <v>2.7697928892465433</v>
      </c>
      <c r="BP62" s="7">
        <f t="shared" si="33"/>
        <v>4.6000793332801493E-2</v>
      </c>
      <c r="BQ62" s="1">
        <f t="shared" si="21"/>
        <v>4.6000793332801493E-2</v>
      </c>
      <c r="BR62" s="28">
        <f t="shared" si="22"/>
        <v>2.1160729872471144E-3</v>
      </c>
      <c r="BS62" s="30">
        <f t="shared" si="34"/>
        <v>2.4351929732514535E-3</v>
      </c>
      <c r="BT62" s="30">
        <f t="shared" si="35"/>
        <v>2.4351929732514535E-3</v>
      </c>
      <c r="BW62" s="7">
        <f t="shared" si="36"/>
        <v>-5.818300000000054E-2</v>
      </c>
      <c r="BX62" s="1">
        <f t="shared" si="23"/>
        <v>5.818300000000054E-2</v>
      </c>
      <c r="BY62" s="36">
        <f t="shared" si="24"/>
        <v>3.3852614890000628E-3</v>
      </c>
      <c r="BZ62" s="30">
        <f t="shared" si="37"/>
        <v>1.0010524444946165E-2</v>
      </c>
      <c r="CA62" s="30">
        <f t="shared" si="38"/>
        <v>-1.0010524444946165E-2</v>
      </c>
    </row>
    <row r="63" spans="1:79" x14ac:dyDescent="0.15">
      <c r="A63" s="1">
        <v>3</v>
      </c>
      <c r="B63" s="1">
        <v>4</v>
      </c>
      <c r="C63" s="1">
        <v>2</v>
      </c>
      <c r="D63" s="1">
        <v>42</v>
      </c>
      <c r="E63" s="11">
        <v>260</v>
      </c>
      <c r="K63" s="1">
        <v>3</v>
      </c>
      <c r="L63" s="1">
        <v>4</v>
      </c>
      <c r="M63" s="1">
        <v>2</v>
      </c>
      <c r="N63" s="1">
        <v>42</v>
      </c>
      <c r="O63" s="7">
        <v>205.48543689320388</v>
      </c>
      <c r="R63" s="1">
        <v>4</v>
      </c>
      <c r="S63" s="1">
        <v>2</v>
      </c>
      <c r="T63" s="11">
        <v>260</v>
      </c>
      <c r="U63" s="9">
        <v>15.792</v>
      </c>
      <c r="V63" s="9">
        <v>17.477488800000003</v>
      </c>
      <c r="W63" s="9">
        <v>8.8800000000000008</v>
      </c>
      <c r="X63" s="9">
        <v>16.559999999999999</v>
      </c>
      <c r="Y63" s="33">
        <v>4.62</v>
      </c>
      <c r="AA63" s="1">
        <v>15.991899831283201</v>
      </c>
      <c r="AB63" s="1">
        <v>17.681898320503301</v>
      </c>
      <c r="AC63" s="1">
        <v>8.8299948579268506</v>
      </c>
      <c r="AD63" s="1">
        <v>17.394331570535801</v>
      </c>
      <c r="AE63" s="33">
        <v>5.4098119999999996</v>
      </c>
      <c r="AU63" s="7">
        <f t="shared" si="25"/>
        <v>-0.19989983128320077</v>
      </c>
      <c r="AV63" s="1">
        <f t="shared" si="14"/>
        <v>0.19989983128320077</v>
      </c>
      <c r="AW63" s="28">
        <f t="shared" si="15"/>
        <v>3.9959942547052131E-2</v>
      </c>
      <c r="AX63" s="30">
        <f t="shared" si="26"/>
        <v>1.250006774630733E-2</v>
      </c>
      <c r="AY63" s="30">
        <f t="shared" si="27"/>
        <v>-1.250006774630733E-2</v>
      </c>
      <c r="BB63" s="7">
        <f t="shared" si="28"/>
        <v>-0.20440952050329741</v>
      </c>
      <c r="BC63" s="1">
        <f t="shared" si="16"/>
        <v>0.20440952050329741</v>
      </c>
      <c r="BD63" s="28">
        <f t="shared" si="17"/>
        <v>4.1783252072387964E-2</v>
      </c>
      <c r="BE63" s="30">
        <f t="shared" si="29"/>
        <v>1.156038321215044E-2</v>
      </c>
      <c r="BF63" s="30">
        <f t="shared" si="30"/>
        <v>-1.156038321215044E-2</v>
      </c>
      <c r="BI63" s="7">
        <f t="shared" si="39"/>
        <v>17.394331570535801</v>
      </c>
      <c r="BJ63" s="1">
        <f t="shared" si="19"/>
        <v>17.394331570535801</v>
      </c>
      <c r="BK63" s="28">
        <f t="shared" si="20"/>
        <v>302.56277078573845</v>
      </c>
      <c r="BL63" s="30">
        <f t="shared" si="31"/>
        <v>1.96991412230785</v>
      </c>
      <c r="BM63" s="30">
        <f t="shared" si="32"/>
        <v>1.96991412230785</v>
      </c>
      <c r="BP63" s="7">
        <f t="shared" si="33"/>
        <v>-0.83433157053580231</v>
      </c>
      <c r="BQ63" s="1">
        <f t="shared" si="21"/>
        <v>0.83433157053580231</v>
      </c>
      <c r="BR63" s="28">
        <f t="shared" si="22"/>
        <v>0.6961091695927385</v>
      </c>
      <c r="BS63" s="30">
        <f t="shared" si="34"/>
        <v>4.7965716138760613E-2</v>
      </c>
      <c r="BT63" s="30">
        <f t="shared" si="35"/>
        <v>-4.7965716138760613E-2</v>
      </c>
      <c r="BW63" s="7">
        <f t="shared" si="36"/>
        <v>-0.78981199999999951</v>
      </c>
      <c r="BX63" s="1">
        <f t="shared" si="23"/>
        <v>0.78981199999999951</v>
      </c>
      <c r="BY63" s="36">
        <f t="shared" si="24"/>
        <v>0.62380299534399919</v>
      </c>
      <c r="BZ63" s="30">
        <f t="shared" si="37"/>
        <v>0.14599620097703941</v>
      </c>
      <c r="CA63" s="30">
        <f t="shared" si="38"/>
        <v>-0.14599620097703941</v>
      </c>
    </row>
    <row r="64" spans="1:79" x14ac:dyDescent="0.15">
      <c r="A64" s="1">
        <v>3</v>
      </c>
      <c r="B64" s="1">
        <v>4</v>
      </c>
      <c r="C64" s="1">
        <v>3</v>
      </c>
      <c r="D64" s="1">
        <v>43</v>
      </c>
      <c r="E64" s="11">
        <v>200</v>
      </c>
      <c r="K64" s="1">
        <v>3</v>
      </c>
      <c r="L64" s="1">
        <v>4</v>
      </c>
      <c r="M64" s="1">
        <v>3</v>
      </c>
      <c r="N64" s="1">
        <v>43</v>
      </c>
      <c r="O64" s="7">
        <v>178.00970873786406</v>
      </c>
      <c r="R64" s="1">
        <v>4</v>
      </c>
      <c r="S64" s="1">
        <v>3</v>
      </c>
      <c r="T64" s="11">
        <v>200</v>
      </c>
      <c r="U64" s="9">
        <v>16.2</v>
      </c>
      <c r="V64" s="9">
        <v>20.990988000000002</v>
      </c>
      <c r="W64" s="9">
        <v>12.42</v>
      </c>
      <c r="X64" s="9">
        <v>15.744</v>
      </c>
      <c r="Y64" s="33">
        <v>4.7039999999999997</v>
      </c>
      <c r="AA64" s="1">
        <v>15.9990490550693</v>
      </c>
      <c r="AB64" s="1">
        <v>21.019942911409899</v>
      </c>
      <c r="AC64" s="1">
        <v>12.530045948765</v>
      </c>
      <c r="AD64" s="1">
        <v>15.689948063658701</v>
      </c>
      <c r="AE64" s="33">
        <v>4.3454540000000001</v>
      </c>
      <c r="AU64" s="7">
        <f t="shared" si="25"/>
        <v>0.20095094493069965</v>
      </c>
      <c r="AV64" s="1">
        <f t="shared" si="14"/>
        <v>0.20095094493069965</v>
      </c>
      <c r="AW64" s="28">
        <f t="shared" si="15"/>
        <v>4.0381282268541083E-2</v>
      </c>
      <c r="AX64" s="30">
        <f t="shared" si="26"/>
        <v>1.2560180560670781E-2</v>
      </c>
      <c r="AY64" s="30">
        <f t="shared" si="27"/>
        <v>1.2560180560670781E-2</v>
      </c>
      <c r="BB64" s="7">
        <f t="shared" si="28"/>
        <v>-2.8954911409897477E-2</v>
      </c>
      <c r="BC64" s="1">
        <f t="shared" si="16"/>
        <v>2.8954911409897477E-2</v>
      </c>
      <c r="BD64" s="28">
        <f t="shared" si="17"/>
        <v>8.3838689475501107E-4</v>
      </c>
      <c r="BE64" s="30">
        <f t="shared" si="29"/>
        <v>1.3774971479194823E-3</v>
      </c>
      <c r="BF64" s="30">
        <f t="shared" si="30"/>
        <v>-1.3774971479194823E-3</v>
      </c>
      <c r="BI64" s="7">
        <f t="shared" si="39"/>
        <v>15.689948063658701</v>
      </c>
      <c r="BJ64" s="1">
        <f t="shared" si="19"/>
        <v>15.689948063658701</v>
      </c>
      <c r="BK64" s="28">
        <f t="shared" si="20"/>
        <v>246.17447024030741</v>
      </c>
      <c r="BL64" s="30">
        <f t="shared" si="31"/>
        <v>1.2521859957907935</v>
      </c>
      <c r="BM64" s="30">
        <f t="shared" si="32"/>
        <v>1.2521859957907935</v>
      </c>
      <c r="BP64" s="7">
        <f t="shared" si="33"/>
        <v>5.4051936341299012E-2</v>
      </c>
      <c r="BQ64" s="1">
        <f t="shared" si="21"/>
        <v>5.4051936341299012E-2</v>
      </c>
      <c r="BR64" s="28">
        <f t="shared" si="22"/>
        <v>2.9216118222438409E-3</v>
      </c>
      <c r="BS64" s="30">
        <f t="shared" si="34"/>
        <v>3.4450041594780633E-3</v>
      </c>
      <c r="BT64" s="30">
        <f t="shared" si="35"/>
        <v>3.4450041594780633E-3</v>
      </c>
      <c r="BW64" s="7">
        <f t="shared" si="36"/>
        <v>0.35854599999999959</v>
      </c>
      <c r="BX64" s="1">
        <f t="shared" si="23"/>
        <v>0.35854599999999959</v>
      </c>
      <c r="BY64" s="36">
        <f t="shared" si="24"/>
        <v>0.1285552341159997</v>
      </c>
      <c r="BZ64" s="30">
        <f t="shared" si="37"/>
        <v>8.2510596131037076E-2</v>
      </c>
      <c r="CA64" s="30">
        <f t="shared" si="38"/>
        <v>8.2510596131037076E-2</v>
      </c>
    </row>
    <row r="65" spans="1:79" x14ac:dyDescent="0.15">
      <c r="A65" s="1">
        <v>3</v>
      </c>
      <c r="B65" s="1">
        <v>4</v>
      </c>
      <c r="C65" s="1">
        <v>4</v>
      </c>
      <c r="D65" s="1">
        <v>44</v>
      </c>
      <c r="E65" s="11">
        <v>246.2</v>
      </c>
      <c r="K65" s="1">
        <v>3</v>
      </c>
      <c r="L65" s="1">
        <v>4</v>
      </c>
      <c r="M65" s="1">
        <v>4</v>
      </c>
      <c r="N65" s="1">
        <v>44</v>
      </c>
      <c r="O65" s="7">
        <v>220.53398058252429</v>
      </c>
      <c r="R65" s="1">
        <v>4</v>
      </c>
      <c r="S65" s="1">
        <v>4</v>
      </c>
      <c r="T65" s="11">
        <v>246.2</v>
      </c>
      <c r="U65" s="9">
        <v>14.399999999999999</v>
      </c>
      <c r="V65" s="9">
        <v>18.436679999999999</v>
      </c>
      <c r="W65" s="9">
        <v>10.799999999999999</v>
      </c>
      <c r="X65" s="9">
        <v>11.556000000000001</v>
      </c>
      <c r="Y65" s="33">
        <v>6.1740000000000004</v>
      </c>
      <c r="AA65" s="1">
        <v>14.1999998349485</v>
      </c>
      <c r="AB65" s="1">
        <v>18.239998615583801</v>
      </c>
      <c r="AC65" s="1">
        <v>10.8500029368934</v>
      </c>
      <c r="AD65" s="1">
        <v>11.610000176023499</v>
      </c>
      <c r="AE65" s="33">
        <v>5.5693840000000003</v>
      </c>
      <c r="AU65" s="7">
        <f t="shared" si="25"/>
        <v>0.20000016505149887</v>
      </c>
      <c r="AV65" s="1">
        <f t="shared" si="14"/>
        <v>0.20000016505149887</v>
      </c>
      <c r="AW65" s="28">
        <f t="shared" si="15"/>
        <v>4.0000066020626793E-2</v>
      </c>
      <c r="AX65" s="30">
        <f t="shared" si="26"/>
        <v>1.4084518829307734E-2</v>
      </c>
      <c r="AY65" s="30">
        <f t="shared" si="27"/>
        <v>1.4084518829307734E-2</v>
      </c>
      <c r="BB65" s="7">
        <f t="shared" si="28"/>
        <v>0.19668138441619831</v>
      </c>
      <c r="BC65" s="1">
        <f t="shared" si="16"/>
        <v>0.19668138441619831</v>
      </c>
      <c r="BD65" s="28">
        <f t="shared" si="17"/>
        <v>3.8683566975872379E-2</v>
      </c>
      <c r="BE65" s="30">
        <f t="shared" si="29"/>
        <v>1.078297145528063E-2</v>
      </c>
      <c r="BF65" s="30">
        <f t="shared" si="30"/>
        <v>1.078297145528063E-2</v>
      </c>
      <c r="BI65" s="7">
        <f t="shared" si="39"/>
        <v>11.610000176023499</v>
      </c>
      <c r="BJ65" s="1">
        <f t="shared" si="19"/>
        <v>11.610000176023499</v>
      </c>
      <c r="BK65" s="28">
        <f t="shared" si="20"/>
        <v>134.79210408726567</v>
      </c>
      <c r="BL65" s="30">
        <f t="shared" si="31"/>
        <v>1.0700458095311542</v>
      </c>
      <c r="BM65" s="30">
        <f t="shared" si="32"/>
        <v>1.0700458095311542</v>
      </c>
      <c r="BP65" s="7">
        <f t="shared" si="33"/>
        <v>-5.400017602349827E-2</v>
      </c>
      <c r="BQ65" s="1">
        <f t="shared" si="21"/>
        <v>5.400017602349827E-2</v>
      </c>
      <c r="BR65" s="28">
        <f t="shared" si="22"/>
        <v>2.9160190105687973E-3</v>
      </c>
      <c r="BS65" s="30">
        <f t="shared" si="34"/>
        <v>4.6511778815488082E-3</v>
      </c>
      <c r="BT65" s="30">
        <f t="shared" si="35"/>
        <v>-4.6511778815488082E-3</v>
      </c>
      <c r="BW65" s="7">
        <f t="shared" si="36"/>
        <v>0.60461600000000004</v>
      </c>
      <c r="BX65" s="1">
        <f t="shared" si="23"/>
        <v>0.60461600000000004</v>
      </c>
      <c r="BY65" s="36">
        <f t="shared" si="24"/>
        <v>0.36556050745600005</v>
      </c>
      <c r="BZ65" s="30">
        <f t="shared" si="37"/>
        <v>0.10856065949124714</v>
      </c>
      <c r="CA65" s="30">
        <f t="shared" si="38"/>
        <v>0.10856065949124714</v>
      </c>
    </row>
    <row r="66" spans="1:79" x14ac:dyDescent="0.15">
      <c r="A66" s="1">
        <v>3</v>
      </c>
      <c r="B66" s="1">
        <v>5</v>
      </c>
      <c r="C66" s="1">
        <v>1</v>
      </c>
      <c r="D66" s="1">
        <v>51</v>
      </c>
      <c r="E66" s="11">
        <v>218.2</v>
      </c>
      <c r="K66" s="1">
        <v>3</v>
      </c>
      <c r="L66" s="1">
        <v>5</v>
      </c>
      <c r="M66" s="1">
        <v>1</v>
      </c>
      <c r="N66" s="1">
        <v>51</v>
      </c>
      <c r="O66" s="7">
        <v>217.28155339805824</v>
      </c>
      <c r="R66" s="1">
        <v>5</v>
      </c>
      <c r="S66" s="1">
        <v>1</v>
      </c>
      <c r="T66" s="11">
        <v>218.2</v>
      </c>
      <c r="U66" s="9">
        <v>12.6</v>
      </c>
      <c r="V66" s="9">
        <v>13.662611999999999</v>
      </c>
      <c r="W66" s="9">
        <v>6.78</v>
      </c>
      <c r="X66" s="9">
        <v>7.8959999999999999</v>
      </c>
      <c r="Y66" s="33">
        <v>5.7539999999999996</v>
      </c>
      <c r="AA66" s="1">
        <v>12.7989612063351</v>
      </c>
      <c r="AB66" s="1">
        <v>13.459998286895599</v>
      </c>
      <c r="AC66" s="1">
        <v>6.72987493299755</v>
      </c>
      <c r="AD66" s="1">
        <v>7.9500037157668402</v>
      </c>
      <c r="AE66" s="33">
        <v>5.253781</v>
      </c>
      <c r="AU66" s="7">
        <f t="shared" ref="AU66:AU97" si="40">U66-AA66</f>
        <v>-0.19896120633510073</v>
      </c>
      <c r="AV66" s="1">
        <f t="shared" si="14"/>
        <v>0.19896120633510073</v>
      </c>
      <c r="AW66" s="28">
        <f t="shared" si="15"/>
        <v>3.9585561626318523E-2</v>
      </c>
      <c r="AX66" s="30">
        <f t="shared" ref="AX66:AX97" si="41">AV66/AA66</f>
        <v>1.5545105819730192E-2</v>
      </c>
      <c r="AY66" s="30">
        <f t="shared" ref="AY66:AY97" si="42">AU66/AA66</f>
        <v>-1.5545105819730192E-2</v>
      </c>
      <c r="BB66" s="7">
        <f t="shared" ref="BB66:BB97" si="43">V66-AB66</f>
        <v>0.20261371310439991</v>
      </c>
      <c r="BC66" s="1">
        <f t="shared" si="16"/>
        <v>0.20261371310439991</v>
      </c>
      <c r="BD66" s="28">
        <f t="shared" si="17"/>
        <v>4.1052316737952073E-2</v>
      </c>
      <c r="BE66" s="30">
        <f t="shared" ref="BE66:BE97" si="44">BC66/AB66</f>
        <v>1.5053026663581435E-2</v>
      </c>
      <c r="BF66" s="30">
        <f t="shared" ref="BF66:BF97" si="45">BB66/AB66</f>
        <v>1.5053026663581435E-2</v>
      </c>
      <c r="BI66" s="7">
        <f t="shared" si="39"/>
        <v>7.9500037157668402</v>
      </c>
      <c r="BJ66" s="1">
        <f t="shared" si="19"/>
        <v>7.9500037157668402</v>
      </c>
      <c r="BK66" s="28">
        <f t="shared" si="20"/>
        <v>63.202559080706564</v>
      </c>
      <c r="BL66" s="30">
        <f t="shared" ref="BL66:BL97" si="46">BJ66/AC66</f>
        <v>1.1813003651504461</v>
      </c>
      <c r="BM66" s="30">
        <f t="shared" ref="BM66:BM97" si="47">BI66/AC66</f>
        <v>1.1813003651504461</v>
      </c>
      <c r="BP66" s="7">
        <f t="shared" ref="BP66:BP97" si="48">X66-AD66</f>
        <v>-5.4003715766840266E-2</v>
      </c>
      <c r="BQ66" s="1">
        <f t="shared" si="21"/>
        <v>5.4003715766840266E-2</v>
      </c>
      <c r="BR66" s="28">
        <f t="shared" si="22"/>
        <v>2.9164013166256718E-3</v>
      </c>
      <c r="BS66" s="30">
        <f t="shared" ref="BS66:BS97" si="49">BQ66/AD66</f>
        <v>6.7929170472885983E-3</v>
      </c>
      <c r="BT66" s="30">
        <f t="shared" ref="BT66:BT97" si="50">BP66/AD66</f>
        <v>-6.7929170472885983E-3</v>
      </c>
      <c r="BW66" s="7">
        <f t="shared" ref="BW66:BW97" si="51">Y66-AE66</f>
        <v>0.50021899999999953</v>
      </c>
      <c r="BX66" s="1">
        <f t="shared" si="23"/>
        <v>0.50021899999999953</v>
      </c>
      <c r="BY66" s="36">
        <f t="shared" si="24"/>
        <v>0.25021904796099953</v>
      </c>
      <c r="BZ66" s="30">
        <f t="shared" ref="BZ66:BZ97" si="52">BX66/AE66</f>
        <v>9.5211239296042124E-2</v>
      </c>
      <c r="CA66" s="30">
        <f t="shared" ref="CA66:CA97" si="53">BW66/AE66</f>
        <v>9.5211239296042124E-2</v>
      </c>
    </row>
    <row r="67" spans="1:79" x14ac:dyDescent="0.15">
      <c r="A67" s="1">
        <v>3</v>
      </c>
      <c r="B67" s="1">
        <v>5</v>
      </c>
      <c r="C67" s="1">
        <v>2</v>
      </c>
      <c r="D67" s="1">
        <v>52</v>
      </c>
      <c r="E67" s="11">
        <v>233.9</v>
      </c>
      <c r="K67" s="1">
        <v>3</v>
      </c>
      <c r="L67" s="1">
        <v>5</v>
      </c>
      <c r="M67" s="1">
        <v>2</v>
      </c>
      <c r="N67" s="1">
        <v>52</v>
      </c>
      <c r="O67" s="7">
        <v>222.91262135922332</v>
      </c>
      <c r="R67" s="1">
        <v>5</v>
      </c>
      <c r="S67" s="1">
        <v>2</v>
      </c>
      <c r="T67" s="11">
        <v>233.9</v>
      </c>
      <c r="U67" s="9">
        <v>12.743999999999998</v>
      </c>
      <c r="V67" s="9">
        <v>13.4696196</v>
      </c>
      <c r="W67" s="9">
        <v>6.48</v>
      </c>
      <c r="X67" s="9">
        <v>15.744</v>
      </c>
      <c r="Y67" s="33">
        <v>4.7039999999999997</v>
      </c>
      <c r="AA67" s="1">
        <v>12.9400000601754</v>
      </c>
      <c r="AB67" s="1">
        <v>13.6700003272188</v>
      </c>
      <c r="AC67" s="1">
        <v>6.5300001625258499</v>
      </c>
      <c r="AD67" s="1">
        <v>15.6899998724793</v>
      </c>
      <c r="AE67" s="33">
        <v>5.502796</v>
      </c>
      <c r="AU67" s="7">
        <f t="shared" si="40"/>
        <v>-0.19600006017540217</v>
      </c>
      <c r="AV67" s="1">
        <f t="shared" ref="AV67:AV130" si="54">ABS(AU67)</f>
        <v>0.19600006017540217</v>
      </c>
      <c r="AW67" s="28">
        <f t="shared" ref="AW67:AW130" si="55">AU67^2</f>
        <v>3.8416023588761269E-2</v>
      </c>
      <c r="AX67" s="30">
        <f t="shared" si="41"/>
        <v>1.5146836110041364E-2</v>
      </c>
      <c r="AY67" s="30">
        <f t="shared" si="42"/>
        <v>-1.5146836110041364E-2</v>
      </c>
      <c r="BB67" s="7">
        <f t="shared" si="43"/>
        <v>-0.20038072721879985</v>
      </c>
      <c r="BC67" s="1">
        <f t="shared" ref="BC67:BC130" si="56">ABS(BB67)</f>
        <v>0.20038072721879985</v>
      </c>
      <c r="BD67" s="28">
        <f t="shared" ref="BD67:BD130" si="57">BB67^2</f>
        <v>4.0152435840735072E-2</v>
      </c>
      <c r="BE67" s="30">
        <f t="shared" si="44"/>
        <v>1.4658428853129946E-2</v>
      </c>
      <c r="BF67" s="30">
        <f t="shared" si="45"/>
        <v>-1.4658428853129946E-2</v>
      </c>
      <c r="BI67" s="7">
        <f t="shared" ref="BI67:BI98" si="58">AD67-AJ67</f>
        <v>15.6899998724793</v>
      </c>
      <c r="BJ67" s="1">
        <f t="shared" ref="BJ67:BJ130" si="59">ABS(BI67)</f>
        <v>15.6899998724793</v>
      </c>
      <c r="BK67" s="28">
        <f t="shared" ref="BK67:BK130" si="60">BI67^2</f>
        <v>246.17609599840046</v>
      </c>
      <c r="BL67" s="30">
        <f t="shared" si="46"/>
        <v>2.4027564290917716</v>
      </c>
      <c r="BM67" s="30">
        <f t="shared" si="47"/>
        <v>2.4027564290917716</v>
      </c>
      <c r="BP67" s="7">
        <f t="shared" si="48"/>
        <v>5.4000127520700048E-2</v>
      </c>
      <c r="BQ67" s="1">
        <f t="shared" ref="BQ67:BQ130" si="61">ABS(BP67)</f>
        <v>5.4000127520700048E-2</v>
      </c>
      <c r="BR67" s="28">
        <f t="shared" ref="BR67:BR130" si="62">BP67^2</f>
        <v>2.9160137722518665E-3</v>
      </c>
      <c r="BS67" s="30">
        <f t="shared" si="49"/>
        <v>3.4416907558691436E-3</v>
      </c>
      <c r="BT67" s="30">
        <f t="shared" si="50"/>
        <v>3.4416907558691436E-3</v>
      </c>
      <c r="BW67" s="7">
        <f t="shared" si="51"/>
        <v>-0.79879600000000028</v>
      </c>
      <c r="BX67" s="1">
        <f t="shared" ref="BX67:BX130" si="63">ABS(BW67)</f>
        <v>0.79879600000000028</v>
      </c>
      <c r="BY67" s="36">
        <f t="shared" ref="BY67:BY130" si="64">BW67^2</f>
        <v>0.63807504961600048</v>
      </c>
      <c r="BZ67" s="30">
        <f t="shared" si="52"/>
        <v>0.14516184136210034</v>
      </c>
      <c r="CA67" s="30">
        <f t="shared" si="53"/>
        <v>-0.14516184136210034</v>
      </c>
    </row>
    <row r="68" spans="1:79" x14ac:dyDescent="0.15">
      <c r="A68" s="1">
        <v>3</v>
      </c>
      <c r="B68" s="1">
        <v>5</v>
      </c>
      <c r="C68" s="1">
        <v>3</v>
      </c>
      <c r="D68" s="1">
        <v>53</v>
      </c>
      <c r="E68" s="11">
        <v>250.6</v>
      </c>
      <c r="K68" s="1">
        <v>3</v>
      </c>
      <c r="L68" s="1">
        <v>5</v>
      </c>
      <c r="M68" s="1">
        <v>3</v>
      </c>
      <c r="N68" s="1">
        <v>53</v>
      </c>
      <c r="O68" s="7">
        <v>210.53398058252429</v>
      </c>
      <c r="R68" s="1">
        <v>5</v>
      </c>
      <c r="S68" s="1">
        <v>3</v>
      </c>
      <c r="T68" s="11">
        <v>250.6</v>
      </c>
      <c r="U68" s="9">
        <v>11.4</v>
      </c>
      <c r="V68" s="9">
        <v>14.900922000000001</v>
      </c>
      <c r="W68" s="9">
        <v>8.8800000000000008</v>
      </c>
      <c r="X68" s="9">
        <v>8.879999999999999</v>
      </c>
      <c r="Y68" s="33">
        <v>3.738</v>
      </c>
      <c r="AA68" s="1">
        <v>11.6000010630394</v>
      </c>
      <c r="AB68" s="1">
        <v>15.1000048598855</v>
      </c>
      <c r="AC68" s="1">
        <v>8.9300068742590497</v>
      </c>
      <c r="AD68" s="1">
        <v>8.9300016621930993</v>
      </c>
      <c r="AE68" s="33">
        <v>5.4200629999999999</v>
      </c>
      <c r="AU68" s="7">
        <f t="shared" si="40"/>
        <v>-0.2000010630393998</v>
      </c>
      <c r="AV68" s="1">
        <f t="shared" si="54"/>
        <v>0.2000010630393998</v>
      </c>
      <c r="AW68" s="28">
        <f t="shared" si="55"/>
        <v>4.000042521688997E-2</v>
      </c>
      <c r="AX68" s="30">
        <f t="shared" si="41"/>
        <v>1.7241469371641255E-2</v>
      </c>
      <c r="AY68" s="30">
        <f t="shared" si="42"/>
        <v>-1.7241469371641255E-2</v>
      </c>
      <c r="BB68" s="7">
        <f t="shared" si="43"/>
        <v>-0.19908285988549856</v>
      </c>
      <c r="BC68" s="1">
        <f t="shared" si="56"/>
        <v>0.19908285988549856</v>
      </c>
      <c r="BD68" s="28">
        <f t="shared" si="57"/>
        <v>3.9633985100189055E-2</v>
      </c>
      <c r="BE68" s="30">
        <f t="shared" si="44"/>
        <v>1.318429111333466E-2</v>
      </c>
      <c r="BF68" s="30">
        <f t="shared" si="45"/>
        <v>-1.318429111333466E-2</v>
      </c>
      <c r="BI68" s="7">
        <f t="shared" si="58"/>
        <v>8.9300016621930993</v>
      </c>
      <c r="BJ68" s="1">
        <f t="shared" si="59"/>
        <v>8.9300016621930993</v>
      </c>
      <c r="BK68" s="28">
        <f t="shared" si="60"/>
        <v>79.744929686771513</v>
      </c>
      <c r="BL68" s="30">
        <f t="shared" si="46"/>
        <v>0.99999941634244816</v>
      </c>
      <c r="BM68" s="30">
        <f t="shared" si="47"/>
        <v>0.99999941634244816</v>
      </c>
      <c r="BP68" s="7">
        <f t="shared" si="48"/>
        <v>-5.0001662193100316E-2</v>
      </c>
      <c r="BQ68" s="1">
        <f t="shared" si="61"/>
        <v>5.0001662193100316E-2</v>
      </c>
      <c r="BR68" s="28">
        <f t="shared" si="62"/>
        <v>2.5001662220729176E-3</v>
      </c>
      <c r="BS68" s="30">
        <f t="shared" si="49"/>
        <v>5.5992892369541303E-3</v>
      </c>
      <c r="BT68" s="30">
        <f t="shared" si="50"/>
        <v>-5.5992892369541303E-3</v>
      </c>
      <c r="BW68" s="7">
        <f t="shared" si="51"/>
        <v>-1.6820629999999999</v>
      </c>
      <c r="BX68" s="1">
        <f t="shared" si="63"/>
        <v>1.6820629999999999</v>
      </c>
      <c r="BY68" s="36">
        <f t="shared" si="64"/>
        <v>2.8293359359689996</v>
      </c>
      <c r="BZ68" s="30">
        <f t="shared" si="52"/>
        <v>0.31034011966281572</v>
      </c>
      <c r="CA68" s="30">
        <f t="shared" si="53"/>
        <v>-0.31034011966281572</v>
      </c>
    </row>
    <row r="69" spans="1:79" x14ac:dyDescent="0.15">
      <c r="A69" s="1">
        <v>3</v>
      </c>
      <c r="B69" s="1">
        <v>5</v>
      </c>
      <c r="C69" s="1">
        <v>4</v>
      </c>
      <c r="D69" s="1">
        <v>54</v>
      </c>
      <c r="E69" s="11">
        <v>241.1</v>
      </c>
      <c r="K69" s="1">
        <v>3</v>
      </c>
      <c r="L69" s="1">
        <v>5</v>
      </c>
      <c r="M69" s="1">
        <v>4</v>
      </c>
      <c r="N69" s="1">
        <v>54</v>
      </c>
      <c r="O69" s="7">
        <v>202.13592233009709</v>
      </c>
      <c r="R69" s="1">
        <v>5</v>
      </c>
      <c r="S69" s="1">
        <v>4</v>
      </c>
      <c r="T69" s="11">
        <v>241.1</v>
      </c>
      <c r="U69" s="9">
        <v>10.860000000000001</v>
      </c>
      <c r="V69" s="9">
        <v>16.359939000000001</v>
      </c>
      <c r="W69" s="9">
        <v>10.799999999999999</v>
      </c>
      <c r="X69" s="9">
        <v>13.344000000000001</v>
      </c>
      <c r="Y69" s="33">
        <v>5.1239999999999997</v>
      </c>
      <c r="AA69" s="1">
        <v>11.060000563386</v>
      </c>
      <c r="AB69" s="1">
        <v>16.560002269936799</v>
      </c>
      <c r="AC69" s="1">
        <v>10.850004942269701</v>
      </c>
      <c r="AD69" s="1">
        <v>13.2899980708837</v>
      </c>
      <c r="AE69" s="33">
        <v>5.1749390000000002</v>
      </c>
      <c r="AU69" s="7">
        <f t="shared" si="40"/>
        <v>-0.20000056338599848</v>
      </c>
      <c r="AV69" s="1">
        <f t="shared" si="54"/>
        <v>0.20000056338599848</v>
      </c>
      <c r="AW69" s="28">
        <f t="shared" si="55"/>
        <v>4.0000225354716791E-2</v>
      </c>
      <c r="AX69" s="30">
        <f t="shared" si="41"/>
        <v>1.8083232658061336E-2</v>
      </c>
      <c r="AY69" s="30">
        <f t="shared" si="42"/>
        <v>-1.8083232658061336E-2</v>
      </c>
      <c r="BB69" s="7">
        <f t="shared" si="43"/>
        <v>-0.20006326993679835</v>
      </c>
      <c r="BC69" s="1">
        <f t="shared" si="56"/>
        <v>0.20006326993679835</v>
      </c>
      <c r="BD69" s="28">
        <f t="shared" si="57"/>
        <v>4.0025311977804241E-2</v>
      </c>
      <c r="BE69" s="30">
        <f t="shared" si="44"/>
        <v>1.2081113678347454E-2</v>
      </c>
      <c r="BF69" s="30">
        <f t="shared" si="45"/>
        <v>-1.2081113678347454E-2</v>
      </c>
      <c r="BI69" s="7">
        <f t="shared" si="58"/>
        <v>13.2899980708837</v>
      </c>
      <c r="BJ69" s="1">
        <f t="shared" si="59"/>
        <v>13.2899980708837</v>
      </c>
      <c r="BK69" s="28">
        <f t="shared" si="60"/>
        <v>176.62404872409246</v>
      </c>
      <c r="BL69" s="30">
        <f t="shared" si="46"/>
        <v>1.2248840568826118</v>
      </c>
      <c r="BM69" s="30">
        <f t="shared" si="47"/>
        <v>1.2248840568826118</v>
      </c>
      <c r="BP69" s="7">
        <f t="shared" si="48"/>
        <v>5.4001929116301639E-2</v>
      </c>
      <c r="BQ69" s="1">
        <f t="shared" si="61"/>
        <v>5.4001929116301639E-2</v>
      </c>
      <c r="BR69" s="28">
        <f t="shared" si="62"/>
        <v>2.9162083482820668E-3</v>
      </c>
      <c r="BS69" s="30">
        <f t="shared" si="49"/>
        <v>4.063351162902829E-3</v>
      </c>
      <c r="BT69" s="30">
        <f t="shared" si="50"/>
        <v>4.063351162902829E-3</v>
      </c>
      <c r="BW69" s="7">
        <f t="shared" si="51"/>
        <v>-5.0939000000000512E-2</v>
      </c>
      <c r="BX69" s="1">
        <f t="shared" si="63"/>
        <v>5.0939000000000512E-2</v>
      </c>
      <c r="BY69" s="36">
        <f t="shared" si="64"/>
        <v>2.5947817210000522E-3</v>
      </c>
      <c r="BZ69" s="30">
        <f t="shared" si="52"/>
        <v>9.8434010526501879E-3</v>
      </c>
      <c r="CA69" s="30">
        <f t="shared" si="53"/>
        <v>-9.8434010526501879E-3</v>
      </c>
    </row>
    <row r="70" spans="1:79" x14ac:dyDescent="0.15">
      <c r="A70" s="1">
        <v>3</v>
      </c>
      <c r="B70" s="1">
        <v>6</v>
      </c>
      <c r="C70" s="1">
        <v>1</v>
      </c>
      <c r="D70" s="1">
        <v>61</v>
      </c>
      <c r="E70" s="11">
        <v>226.9</v>
      </c>
      <c r="K70" s="1">
        <v>3</v>
      </c>
      <c r="L70" s="1">
        <v>6</v>
      </c>
      <c r="M70" s="1">
        <v>1</v>
      </c>
      <c r="N70" s="1">
        <v>61</v>
      </c>
      <c r="O70" s="7">
        <v>204.41747572815535</v>
      </c>
      <c r="R70" s="1">
        <v>6</v>
      </c>
      <c r="S70" s="1">
        <v>1</v>
      </c>
      <c r="T70" s="11">
        <v>226.9</v>
      </c>
      <c r="U70" s="9">
        <v>10.391999999999999</v>
      </c>
      <c r="V70" s="9">
        <v>13.865626800000001</v>
      </c>
      <c r="W70" s="9">
        <v>8.4</v>
      </c>
      <c r="X70" s="9">
        <v>10.14</v>
      </c>
      <c r="Y70" s="33">
        <v>4.7039999999999997</v>
      </c>
      <c r="AA70" s="1">
        <v>10.590000397228399</v>
      </c>
      <c r="AB70" s="1">
        <v>14.0700000252102</v>
      </c>
      <c r="AC70" s="1">
        <v>8.3499956008665599</v>
      </c>
      <c r="AD70" s="1">
        <v>10.190000037164699</v>
      </c>
      <c r="AE70" s="33">
        <v>5.0892749999999998</v>
      </c>
      <c r="AU70" s="7">
        <f t="shared" si="40"/>
        <v>-0.1980003972283999</v>
      </c>
      <c r="AV70" s="1">
        <f t="shared" si="54"/>
        <v>0.1980003972283999</v>
      </c>
      <c r="AW70" s="28">
        <f t="shared" si="55"/>
        <v>3.9204157302604153E-2</v>
      </c>
      <c r="AX70" s="30">
        <f t="shared" si="41"/>
        <v>1.869692066113806E-2</v>
      </c>
      <c r="AY70" s="30">
        <f t="shared" si="42"/>
        <v>-1.869692066113806E-2</v>
      </c>
      <c r="BB70" s="7">
        <f t="shared" si="43"/>
        <v>-0.20437322521019929</v>
      </c>
      <c r="BC70" s="1">
        <f t="shared" si="56"/>
        <v>0.20437322521019929</v>
      </c>
      <c r="BD70" s="28">
        <f t="shared" si="57"/>
        <v>4.176841518281884E-2</v>
      </c>
      <c r="BE70" s="30">
        <f t="shared" si="44"/>
        <v>1.4525460187918232E-2</v>
      </c>
      <c r="BF70" s="30">
        <f t="shared" si="45"/>
        <v>-1.4525460187918232E-2</v>
      </c>
      <c r="BI70" s="7">
        <f t="shared" si="58"/>
        <v>10.190000037164699</v>
      </c>
      <c r="BJ70" s="1">
        <f t="shared" si="59"/>
        <v>10.190000037164699</v>
      </c>
      <c r="BK70" s="28">
        <f t="shared" si="60"/>
        <v>103.83610075741657</v>
      </c>
      <c r="BL70" s="30">
        <f t="shared" si="46"/>
        <v>1.220359928825254</v>
      </c>
      <c r="BM70" s="30">
        <f t="shared" si="47"/>
        <v>1.220359928825254</v>
      </c>
      <c r="BP70" s="7">
        <f t="shared" si="48"/>
        <v>-5.0000037164698696E-2</v>
      </c>
      <c r="BQ70" s="1">
        <f t="shared" si="61"/>
        <v>5.0000037164698696E-2</v>
      </c>
      <c r="BR70" s="28">
        <f t="shared" si="62"/>
        <v>2.500003716471251E-3</v>
      </c>
      <c r="BS70" s="30">
        <f t="shared" si="49"/>
        <v>4.9067749737330595E-3</v>
      </c>
      <c r="BT70" s="30">
        <f t="shared" si="50"/>
        <v>-4.9067749737330595E-3</v>
      </c>
      <c r="BW70" s="7">
        <f t="shared" si="51"/>
        <v>-0.38527500000000003</v>
      </c>
      <c r="BX70" s="1">
        <f t="shared" si="63"/>
        <v>0.38527500000000003</v>
      </c>
      <c r="BY70" s="36">
        <f t="shared" si="64"/>
        <v>0.14843682562500002</v>
      </c>
      <c r="BZ70" s="30">
        <f t="shared" si="52"/>
        <v>7.5703317270141637E-2</v>
      </c>
      <c r="CA70" s="30">
        <f t="shared" si="53"/>
        <v>-7.5703317270141637E-2</v>
      </c>
    </row>
    <row r="71" spans="1:79" x14ac:dyDescent="0.15">
      <c r="A71" s="1">
        <v>3</v>
      </c>
      <c r="B71" s="1">
        <v>6</v>
      </c>
      <c r="C71" s="1">
        <v>2</v>
      </c>
      <c r="D71" s="1">
        <v>62</v>
      </c>
      <c r="E71" s="11">
        <v>240.5</v>
      </c>
      <c r="K71" s="1">
        <v>3</v>
      </c>
      <c r="L71" s="1">
        <v>6</v>
      </c>
      <c r="M71" s="1">
        <v>2</v>
      </c>
      <c r="N71" s="1">
        <v>62</v>
      </c>
      <c r="O71" s="7">
        <v>210.33980582524271</v>
      </c>
      <c r="R71" s="1">
        <v>6</v>
      </c>
      <c r="S71" s="1">
        <v>2</v>
      </c>
      <c r="T71" s="11">
        <v>240.5</v>
      </c>
      <c r="U71" s="9">
        <v>12.372</v>
      </c>
      <c r="V71" s="9">
        <v>18.911773799999999</v>
      </c>
      <c r="W71" s="9">
        <v>12.6</v>
      </c>
      <c r="X71" s="9">
        <v>10.199999999999999</v>
      </c>
      <c r="Y71" s="33">
        <v>4.7039999999999997</v>
      </c>
      <c r="AA71" s="1">
        <v>12.16999983098</v>
      </c>
      <c r="AB71" s="1">
        <v>18.709996917513202</v>
      </c>
      <c r="AC71" s="1">
        <v>12.5499932411174</v>
      </c>
      <c r="AD71" s="1">
        <v>10.2500013563627</v>
      </c>
      <c r="AE71" s="33">
        <v>5.3247479999999996</v>
      </c>
      <c r="AU71" s="7">
        <f t="shared" si="40"/>
        <v>0.20200016901999973</v>
      </c>
      <c r="AV71" s="1">
        <f t="shared" si="54"/>
        <v>0.20200016901999973</v>
      </c>
      <c r="AW71" s="28">
        <f t="shared" si="55"/>
        <v>4.0804068284108458E-2</v>
      </c>
      <c r="AX71" s="30">
        <f t="shared" si="41"/>
        <v>1.6598206394858553E-2</v>
      </c>
      <c r="AY71" s="30">
        <f t="shared" si="42"/>
        <v>1.6598206394858553E-2</v>
      </c>
      <c r="BB71" s="7">
        <f t="shared" si="43"/>
        <v>0.20177688248679715</v>
      </c>
      <c r="BC71" s="1">
        <f t="shared" si="56"/>
        <v>0.20177688248679715</v>
      </c>
      <c r="BD71" s="28">
        <f t="shared" si="57"/>
        <v>4.0713910306090749E-2</v>
      </c>
      <c r="BE71" s="30">
        <f t="shared" si="44"/>
        <v>1.0784442315857734E-2</v>
      </c>
      <c r="BF71" s="30">
        <f t="shared" si="45"/>
        <v>1.0784442315857734E-2</v>
      </c>
      <c r="BI71" s="7">
        <f t="shared" si="58"/>
        <v>10.2500013563627</v>
      </c>
      <c r="BJ71" s="1">
        <f t="shared" si="59"/>
        <v>10.2500013563627</v>
      </c>
      <c r="BK71" s="28">
        <f t="shared" si="60"/>
        <v>105.0625278054372</v>
      </c>
      <c r="BL71" s="30">
        <f t="shared" si="46"/>
        <v>0.81673361566289437</v>
      </c>
      <c r="BM71" s="30">
        <f t="shared" si="47"/>
        <v>0.81673361566289437</v>
      </c>
      <c r="BP71" s="7">
        <f t="shared" si="48"/>
        <v>-5.0001356362701088E-2</v>
      </c>
      <c r="BQ71" s="1">
        <f t="shared" si="61"/>
        <v>5.0001356362701088E-2</v>
      </c>
      <c r="BR71" s="28">
        <f t="shared" si="62"/>
        <v>2.5001356381098285E-3</v>
      </c>
      <c r="BS71" s="30">
        <f t="shared" si="49"/>
        <v>4.8781804630360064E-3</v>
      </c>
      <c r="BT71" s="30">
        <f t="shared" si="50"/>
        <v>-4.8781804630360064E-3</v>
      </c>
      <c r="BW71" s="7">
        <f t="shared" si="51"/>
        <v>-0.62074799999999986</v>
      </c>
      <c r="BX71" s="1">
        <f t="shared" si="63"/>
        <v>0.62074799999999986</v>
      </c>
      <c r="BY71" s="36">
        <f t="shared" si="64"/>
        <v>0.38532807950399983</v>
      </c>
      <c r="BZ71" s="30">
        <f t="shared" si="52"/>
        <v>0.11657791129270341</v>
      </c>
      <c r="CA71" s="30">
        <f t="shared" si="53"/>
        <v>-0.11657791129270341</v>
      </c>
    </row>
    <row r="72" spans="1:79" x14ac:dyDescent="0.15">
      <c r="A72" s="1">
        <v>3</v>
      </c>
      <c r="B72" s="1">
        <v>6</v>
      </c>
      <c r="C72" s="1">
        <v>3</v>
      </c>
      <c r="D72" s="1">
        <v>63</v>
      </c>
      <c r="E72" s="11">
        <v>255.79999999999998</v>
      </c>
      <c r="K72" s="1">
        <v>3</v>
      </c>
      <c r="L72" s="1">
        <v>6</v>
      </c>
      <c r="M72" s="1">
        <v>3</v>
      </c>
      <c r="N72" s="1">
        <v>63</v>
      </c>
      <c r="O72" s="7">
        <v>197.23300970873785</v>
      </c>
      <c r="R72" s="1">
        <v>6</v>
      </c>
      <c r="S72" s="1">
        <v>3</v>
      </c>
      <c r="T72" s="11">
        <v>255.79999999999998</v>
      </c>
      <c r="U72" s="9">
        <v>20.16</v>
      </c>
      <c r="V72" s="9">
        <v>21.105460799999999</v>
      </c>
      <c r="W72" s="9">
        <v>10.031999999999998</v>
      </c>
      <c r="X72" s="9">
        <v>12.120000000000001</v>
      </c>
      <c r="Y72" s="33">
        <v>3.6539999999999999</v>
      </c>
      <c r="AA72" s="1">
        <v>19.959997458296399</v>
      </c>
      <c r="AB72" s="1">
        <v>20.9099986353033</v>
      </c>
      <c r="AC72" s="1">
        <v>10.0800074043092</v>
      </c>
      <c r="AD72" s="1">
        <v>12.170000521974799</v>
      </c>
      <c r="AE72" s="33">
        <v>5.2155319999999996</v>
      </c>
      <c r="AU72" s="7">
        <f t="shared" si="40"/>
        <v>0.20000254170360066</v>
      </c>
      <c r="AV72" s="1">
        <f t="shared" si="54"/>
        <v>0.20000254170360066</v>
      </c>
      <c r="AW72" s="28">
        <f t="shared" si="55"/>
        <v>4.0001016687900522E-2</v>
      </c>
      <c r="AX72" s="30">
        <f t="shared" si="41"/>
        <v>1.002016869598695E-2</v>
      </c>
      <c r="AY72" s="30">
        <f t="shared" si="42"/>
        <v>1.002016869598695E-2</v>
      </c>
      <c r="BB72" s="7">
        <f t="shared" si="43"/>
        <v>0.19546216469669986</v>
      </c>
      <c r="BC72" s="1">
        <f t="shared" si="56"/>
        <v>0.19546216469669986</v>
      </c>
      <c r="BD72" s="28">
        <f t="shared" si="57"/>
        <v>3.8205457827919821E-2</v>
      </c>
      <c r="BE72" s="30">
        <f t="shared" si="44"/>
        <v>9.3477846701860712E-3</v>
      </c>
      <c r="BF72" s="30">
        <f t="shared" si="45"/>
        <v>9.3477846701860712E-3</v>
      </c>
      <c r="BI72" s="7">
        <f t="shared" si="58"/>
        <v>12.170000521974799</v>
      </c>
      <c r="BJ72" s="1">
        <f t="shared" si="59"/>
        <v>12.170000521974799</v>
      </c>
      <c r="BK72" s="28">
        <f t="shared" si="60"/>
        <v>148.1089127048669</v>
      </c>
      <c r="BL72" s="30">
        <f t="shared" si="46"/>
        <v>1.2073404347671539</v>
      </c>
      <c r="BM72" s="30">
        <f t="shared" si="47"/>
        <v>1.2073404347671539</v>
      </c>
      <c r="BP72" s="7">
        <f t="shared" si="48"/>
        <v>-5.0000521974798318E-2</v>
      </c>
      <c r="BQ72" s="1">
        <f t="shared" si="61"/>
        <v>5.0000521974798318E-2</v>
      </c>
      <c r="BR72" s="28">
        <f t="shared" si="62"/>
        <v>2.5000521977522894E-3</v>
      </c>
      <c r="BS72" s="30">
        <f t="shared" si="49"/>
        <v>4.1085061487478756E-3</v>
      </c>
      <c r="BT72" s="30">
        <f t="shared" si="50"/>
        <v>-4.1085061487478756E-3</v>
      </c>
      <c r="BW72" s="7">
        <f t="shared" si="51"/>
        <v>-1.5615319999999997</v>
      </c>
      <c r="BX72" s="1">
        <f t="shared" si="63"/>
        <v>1.5615319999999997</v>
      </c>
      <c r="BY72" s="36">
        <f t="shared" si="64"/>
        <v>2.4383821870239992</v>
      </c>
      <c r="BZ72" s="30">
        <f t="shared" si="52"/>
        <v>0.29940032963080271</v>
      </c>
      <c r="CA72" s="30">
        <f t="shared" si="53"/>
        <v>-0.29940032963080271</v>
      </c>
    </row>
    <row r="73" spans="1:79" x14ac:dyDescent="0.15">
      <c r="A73" s="1">
        <v>3</v>
      </c>
      <c r="B73" s="1">
        <v>6</v>
      </c>
      <c r="C73" s="1">
        <v>4</v>
      </c>
      <c r="D73" s="1">
        <v>64</v>
      </c>
      <c r="E73" s="11">
        <v>160.6</v>
      </c>
      <c r="K73" s="1">
        <v>3</v>
      </c>
      <c r="L73" s="1">
        <v>6</v>
      </c>
      <c r="M73" s="1">
        <v>4</v>
      </c>
      <c r="N73" s="1">
        <v>64</v>
      </c>
      <c r="O73" s="7">
        <v>205.48543689320388</v>
      </c>
      <c r="R73" s="1">
        <v>6</v>
      </c>
      <c r="S73" s="1">
        <v>4</v>
      </c>
      <c r="T73" s="11">
        <v>160.6</v>
      </c>
      <c r="U73" s="9">
        <v>12.827999999999999</v>
      </c>
      <c r="V73" s="9">
        <v>18.624346200000002</v>
      </c>
      <c r="W73" s="9">
        <v>12</v>
      </c>
      <c r="X73" s="9">
        <v>12.156000000000001</v>
      </c>
      <c r="Y73" s="33">
        <v>4.7039999999999997</v>
      </c>
      <c r="AA73" s="1">
        <v>13.0300001476772</v>
      </c>
      <c r="AB73" s="1">
        <v>18.419999827912001</v>
      </c>
      <c r="AC73" s="1">
        <v>11.949999456876</v>
      </c>
      <c r="AD73" s="1">
        <v>12.1099999174095</v>
      </c>
      <c r="AE73" s="33">
        <v>4.5079250000000002</v>
      </c>
      <c r="AU73" s="7">
        <f t="shared" si="40"/>
        <v>-0.2020001476772002</v>
      </c>
      <c r="AV73" s="1">
        <f t="shared" si="54"/>
        <v>0.2020001476772002</v>
      </c>
      <c r="AW73" s="28">
        <f t="shared" si="55"/>
        <v>4.0804059661610693E-2</v>
      </c>
      <c r="AX73" s="30">
        <f t="shared" si="41"/>
        <v>1.5502697266907542E-2</v>
      </c>
      <c r="AY73" s="30">
        <f t="shared" si="42"/>
        <v>-1.5502697266907542E-2</v>
      </c>
      <c r="BB73" s="7">
        <f t="shared" si="43"/>
        <v>0.20434637208800055</v>
      </c>
      <c r="BC73" s="1">
        <f t="shared" si="56"/>
        <v>0.20434637208800055</v>
      </c>
      <c r="BD73" s="28">
        <f t="shared" si="57"/>
        <v>4.1757439785527567E-2</v>
      </c>
      <c r="BE73" s="30">
        <f t="shared" si="44"/>
        <v>1.1093722801145338E-2</v>
      </c>
      <c r="BF73" s="30">
        <f t="shared" si="45"/>
        <v>1.1093722801145338E-2</v>
      </c>
      <c r="BI73" s="7">
        <f t="shared" si="58"/>
        <v>12.1099999174095</v>
      </c>
      <c r="BJ73" s="1">
        <f t="shared" si="59"/>
        <v>12.1099999174095</v>
      </c>
      <c r="BK73" s="28">
        <f t="shared" si="60"/>
        <v>146.65209799965808</v>
      </c>
      <c r="BL73" s="30">
        <f t="shared" si="46"/>
        <v>1.0133891604858136</v>
      </c>
      <c r="BM73" s="30">
        <f t="shared" si="47"/>
        <v>1.0133891604858136</v>
      </c>
      <c r="BP73" s="7">
        <f t="shared" si="48"/>
        <v>4.6000082590500924E-2</v>
      </c>
      <c r="BQ73" s="1">
        <f t="shared" si="61"/>
        <v>4.6000082590500924E-2</v>
      </c>
      <c r="BR73" s="28">
        <f t="shared" si="62"/>
        <v>2.1160075983329063E-3</v>
      </c>
      <c r="BS73" s="30">
        <f t="shared" si="49"/>
        <v>3.7985204710340734E-3</v>
      </c>
      <c r="BT73" s="30">
        <f t="shared" si="50"/>
        <v>3.7985204710340734E-3</v>
      </c>
      <c r="BW73" s="7">
        <f t="shared" si="51"/>
        <v>0.19607499999999956</v>
      </c>
      <c r="BX73" s="1">
        <f t="shared" si="63"/>
        <v>0.19607499999999956</v>
      </c>
      <c r="BY73" s="36">
        <f t="shared" si="64"/>
        <v>3.8445405624999825E-2</v>
      </c>
      <c r="BZ73" s="30">
        <f t="shared" si="52"/>
        <v>4.3495621599738139E-2</v>
      </c>
      <c r="CA73" s="30">
        <f t="shared" si="53"/>
        <v>4.3495621599738139E-2</v>
      </c>
    </row>
    <row r="74" spans="1:79" x14ac:dyDescent="0.15">
      <c r="R74" s="17">
        <v>1</v>
      </c>
      <c r="S74" s="17">
        <v>1</v>
      </c>
      <c r="T74" s="19">
        <v>195.19417475728156</v>
      </c>
      <c r="U74" s="9">
        <v>14.84</v>
      </c>
      <c r="V74" s="9">
        <v>15.642636</v>
      </c>
      <c r="W74" s="9">
        <v>7.5</v>
      </c>
      <c r="X74" s="9">
        <v>10.8</v>
      </c>
      <c r="Y74" s="33">
        <v>2.6817000000000002</v>
      </c>
      <c r="AA74" s="1">
        <v>14.639999960723101</v>
      </c>
      <c r="AB74" s="1">
        <v>15.840013869425601</v>
      </c>
      <c r="AC74" s="1">
        <v>7.5501704319793603</v>
      </c>
      <c r="AD74" s="1">
        <v>10.7499945260489</v>
      </c>
      <c r="AE74" s="33">
        <v>2.6743769999999998</v>
      </c>
      <c r="AU74" s="7">
        <f t="shared" si="40"/>
        <v>0.20000003927689924</v>
      </c>
      <c r="AV74" s="1">
        <f t="shared" si="54"/>
        <v>0.20000003927689924</v>
      </c>
      <c r="AW74" s="28">
        <f t="shared" si="55"/>
        <v>4.0000015710761241E-2</v>
      </c>
      <c r="AX74" s="30">
        <f t="shared" si="41"/>
        <v>1.36612049052916E-2</v>
      </c>
      <c r="AY74" s="30">
        <f t="shared" si="42"/>
        <v>1.36612049052916E-2</v>
      </c>
      <c r="BB74" s="7">
        <f t="shared" si="43"/>
        <v>-0.1973778694256012</v>
      </c>
      <c r="BC74" s="1">
        <f t="shared" si="56"/>
        <v>0.1973778694256012</v>
      </c>
      <c r="BD74" s="28">
        <f t="shared" si="57"/>
        <v>3.8958023338989678E-2</v>
      </c>
      <c r="BE74" s="30">
        <f t="shared" si="44"/>
        <v>1.2460713169360288E-2</v>
      </c>
      <c r="BF74" s="30">
        <f t="shared" si="45"/>
        <v>-1.2460713169360288E-2</v>
      </c>
      <c r="BI74" s="7">
        <f t="shared" si="58"/>
        <v>10.7499945260489</v>
      </c>
      <c r="BJ74" s="1">
        <f t="shared" si="59"/>
        <v>10.7499945260489</v>
      </c>
      <c r="BK74" s="28">
        <f t="shared" si="60"/>
        <v>115.5623823100813</v>
      </c>
      <c r="BL74" s="30">
        <f t="shared" si="46"/>
        <v>1.4238081938543301</v>
      </c>
      <c r="BM74" s="30">
        <f t="shared" si="47"/>
        <v>1.4238081938543301</v>
      </c>
      <c r="BP74" s="7">
        <f t="shared" si="48"/>
        <v>5.0005473951101109E-2</v>
      </c>
      <c r="BQ74" s="1">
        <f t="shared" si="61"/>
        <v>5.0005473951101109E-2</v>
      </c>
      <c r="BR74" s="28">
        <f t="shared" si="62"/>
        <v>2.5005474250742515E-3</v>
      </c>
      <c r="BS74" s="30">
        <f t="shared" si="49"/>
        <v>4.6516743641059639E-3</v>
      </c>
      <c r="BT74" s="30">
        <f t="shared" si="50"/>
        <v>4.6516743641059639E-3</v>
      </c>
      <c r="BW74" s="7">
        <f t="shared" si="51"/>
        <v>7.3230000000004125E-3</v>
      </c>
      <c r="BX74" s="1">
        <f t="shared" si="63"/>
        <v>7.3230000000004125E-3</v>
      </c>
      <c r="BY74" s="36">
        <f t="shared" si="64"/>
        <v>5.3626329000006042E-5</v>
      </c>
      <c r="BZ74" s="30">
        <f t="shared" si="52"/>
        <v>2.7382078143808495E-3</v>
      </c>
      <c r="CA74" s="30">
        <f t="shared" si="53"/>
        <v>2.7382078143808495E-3</v>
      </c>
    </row>
    <row r="75" spans="1:79" x14ac:dyDescent="0.15">
      <c r="R75" s="17">
        <v>1</v>
      </c>
      <c r="S75" s="17">
        <v>2</v>
      </c>
      <c r="T75" s="19">
        <v>188.00970873786406</v>
      </c>
      <c r="U75" s="9">
        <v>14.105</v>
      </c>
      <c r="V75" s="9">
        <v>17.338718249999999</v>
      </c>
      <c r="W75" s="9">
        <v>9.7999999999999989</v>
      </c>
      <c r="X75" s="9">
        <v>10.658225</v>
      </c>
      <c r="Y75" s="33">
        <v>2.1189</v>
      </c>
      <c r="AA75" s="1">
        <v>13.9099999874072</v>
      </c>
      <c r="AB75" s="1">
        <v>17.139999178550301</v>
      </c>
      <c r="AC75" s="1">
        <v>9.7499976304047298</v>
      </c>
      <c r="AD75" s="1">
        <v>10.609999862639899</v>
      </c>
      <c r="AE75" s="33">
        <v>2.39168</v>
      </c>
      <c r="AU75" s="7">
        <f t="shared" si="40"/>
        <v>0.19500001259279998</v>
      </c>
      <c r="AV75" s="1">
        <f t="shared" si="54"/>
        <v>0.19500001259279998</v>
      </c>
      <c r="AW75" s="28">
        <f t="shared" si="55"/>
        <v>3.8025004911192151E-2</v>
      </c>
      <c r="AX75" s="30">
        <f t="shared" si="41"/>
        <v>1.4018692506781781E-2</v>
      </c>
      <c r="AY75" s="30">
        <f t="shared" si="42"/>
        <v>1.4018692506781781E-2</v>
      </c>
      <c r="BB75" s="7">
        <f t="shared" si="43"/>
        <v>0.19871907144969825</v>
      </c>
      <c r="BC75" s="1">
        <f t="shared" si="56"/>
        <v>0.19871907144969825</v>
      </c>
      <c r="BD75" s="28">
        <f t="shared" si="57"/>
        <v>3.948926935783028E-2</v>
      </c>
      <c r="BE75" s="30">
        <f t="shared" si="44"/>
        <v>1.1593878703237246E-2</v>
      </c>
      <c r="BF75" s="30">
        <f t="shared" si="45"/>
        <v>1.1593878703237246E-2</v>
      </c>
      <c r="BI75" s="7">
        <f t="shared" si="58"/>
        <v>10.609999862639899</v>
      </c>
      <c r="BJ75" s="1">
        <f t="shared" si="59"/>
        <v>10.609999862639899</v>
      </c>
      <c r="BK75" s="28">
        <f t="shared" si="60"/>
        <v>112.57209708521869</v>
      </c>
      <c r="BL75" s="30">
        <f t="shared" si="46"/>
        <v>1.0882053785893557</v>
      </c>
      <c r="BM75" s="30">
        <f t="shared" si="47"/>
        <v>1.0882053785893557</v>
      </c>
      <c r="BP75" s="7">
        <f t="shared" si="48"/>
        <v>4.8225137360100589E-2</v>
      </c>
      <c r="BQ75" s="1">
        <f t="shared" si="61"/>
        <v>4.8225137360100589E-2</v>
      </c>
      <c r="BR75" s="28">
        <f t="shared" si="62"/>
        <v>2.3256638734005697E-3</v>
      </c>
      <c r="BS75" s="30">
        <f t="shared" si="49"/>
        <v>4.5452533444332753E-3</v>
      </c>
      <c r="BT75" s="30">
        <f t="shared" si="50"/>
        <v>4.5452533444332753E-3</v>
      </c>
      <c r="BW75" s="7">
        <f t="shared" si="51"/>
        <v>-0.27278000000000002</v>
      </c>
      <c r="BX75" s="1">
        <f t="shared" si="63"/>
        <v>0.27278000000000002</v>
      </c>
      <c r="BY75" s="36">
        <f t="shared" si="64"/>
        <v>7.4408928400000018E-2</v>
      </c>
      <c r="BZ75" s="30">
        <f t="shared" si="52"/>
        <v>0.11405371956114531</v>
      </c>
      <c r="CA75" s="30">
        <f t="shared" si="53"/>
        <v>-0.11405371956114531</v>
      </c>
    </row>
    <row r="76" spans="1:79" x14ac:dyDescent="0.15">
      <c r="R76" s="17">
        <v>1</v>
      </c>
      <c r="S76" s="17">
        <v>3</v>
      </c>
      <c r="T76" s="19">
        <v>198.88349514563106</v>
      </c>
      <c r="U76" s="9">
        <v>13.96</v>
      </c>
      <c r="V76" s="9">
        <v>15.773814</v>
      </c>
      <c r="W76" s="9">
        <v>8.1999999999999993</v>
      </c>
      <c r="X76" s="9">
        <v>16.64</v>
      </c>
      <c r="Y76" s="33">
        <v>2.5977000000000001</v>
      </c>
      <c r="AA76" s="1">
        <v>14.160000767803799</v>
      </c>
      <c r="AB76" s="1">
        <v>15.5699600610044</v>
      </c>
      <c r="AC76" s="1">
        <v>8.1499314666910401</v>
      </c>
      <c r="AD76" s="1">
        <v>16.589935299824599</v>
      </c>
      <c r="AE76" s="33">
        <v>2.7078509999999998</v>
      </c>
      <c r="AU76" s="7">
        <f t="shared" si="40"/>
        <v>-0.2000007678037985</v>
      </c>
      <c r="AV76" s="1">
        <f t="shared" si="54"/>
        <v>0.2000007678037985</v>
      </c>
      <c r="AW76" s="28">
        <f t="shared" si="55"/>
        <v>4.0000307122108919E-2</v>
      </c>
      <c r="AX76" s="30">
        <f t="shared" si="41"/>
        <v>1.4124347242872247E-2</v>
      </c>
      <c r="AY76" s="30">
        <f t="shared" si="42"/>
        <v>-1.4124347242872247E-2</v>
      </c>
      <c r="BB76" s="7">
        <f t="shared" si="43"/>
        <v>0.2038539389956</v>
      </c>
      <c r="BC76" s="1">
        <f t="shared" si="56"/>
        <v>0.2038539389956</v>
      </c>
      <c r="BD76" s="28">
        <f t="shared" si="57"/>
        <v>4.1556428444021805E-2</v>
      </c>
      <c r="BE76" s="30">
        <f t="shared" si="44"/>
        <v>1.3092772119959415E-2</v>
      </c>
      <c r="BF76" s="30">
        <f t="shared" si="45"/>
        <v>1.3092772119959415E-2</v>
      </c>
      <c r="BI76" s="7">
        <f t="shared" si="58"/>
        <v>16.589935299824599</v>
      </c>
      <c r="BJ76" s="1">
        <f t="shared" si="59"/>
        <v>16.589935299824599</v>
      </c>
      <c r="BK76" s="28">
        <f t="shared" si="60"/>
        <v>275.22595325236631</v>
      </c>
      <c r="BL76" s="30">
        <f t="shared" si="46"/>
        <v>2.0355920006969446</v>
      </c>
      <c r="BM76" s="30">
        <f t="shared" si="47"/>
        <v>2.0355920006969446</v>
      </c>
      <c r="BP76" s="7">
        <f t="shared" si="48"/>
        <v>5.00647001754011E-2</v>
      </c>
      <c r="BQ76" s="1">
        <f t="shared" si="61"/>
        <v>5.00647001754011E-2</v>
      </c>
      <c r="BR76" s="28">
        <f t="shared" si="62"/>
        <v>2.5064742036528071E-3</v>
      </c>
      <c r="BS76" s="30">
        <f t="shared" si="49"/>
        <v>3.017775492827294E-3</v>
      </c>
      <c r="BT76" s="30">
        <f t="shared" si="50"/>
        <v>3.017775492827294E-3</v>
      </c>
      <c r="BW76" s="7">
        <f t="shared" si="51"/>
        <v>-0.11015099999999967</v>
      </c>
      <c r="BX76" s="1">
        <f t="shared" si="63"/>
        <v>0.11015099999999967</v>
      </c>
      <c r="BY76" s="36">
        <f t="shared" si="64"/>
        <v>1.2133242800999927E-2</v>
      </c>
      <c r="BZ76" s="30">
        <f t="shared" si="52"/>
        <v>4.0678382968634415E-2</v>
      </c>
      <c r="CA76" s="30">
        <f t="shared" si="53"/>
        <v>-4.0678382968634415E-2</v>
      </c>
    </row>
    <row r="77" spans="1:79" x14ac:dyDescent="0.15">
      <c r="R77" s="17">
        <v>1</v>
      </c>
      <c r="S77" s="17">
        <v>4</v>
      </c>
      <c r="T77" s="19">
        <v>192.91262135922329</v>
      </c>
      <c r="U77" s="9">
        <v>14.379999999999999</v>
      </c>
      <c r="V77" s="9">
        <v>14.817837000000001</v>
      </c>
      <c r="W77" s="9">
        <v>6.9</v>
      </c>
      <c r="X77" s="9">
        <v>8.9415750000000003</v>
      </c>
      <c r="Y77" s="33">
        <v>1.8669</v>
      </c>
      <c r="AA77" s="1">
        <v>14.5800000099072</v>
      </c>
      <c r="AB77" s="1">
        <v>15.0200035383392</v>
      </c>
      <c r="AC77" s="1">
        <v>6.9500258240563202</v>
      </c>
      <c r="AD77" s="1">
        <v>8.9900004000838099</v>
      </c>
      <c r="AE77" s="33">
        <v>2.3491610000000001</v>
      </c>
      <c r="AU77" s="7">
        <f t="shared" si="40"/>
        <v>-0.20000000990720146</v>
      </c>
      <c r="AV77" s="1">
        <f t="shared" si="54"/>
        <v>0.20000000990720146</v>
      </c>
      <c r="AW77" s="28">
        <f t="shared" si="55"/>
        <v>4.0000003962880684E-2</v>
      </c>
      <c r="AX77" s="30">
        <f t="shared" si="41"/>
        <v>1.3717421795013732E-2</v>
      </c>
      <c r="AY77" s="30">
        <f t="shared" si="42"/>
        <v>-1.3717421795013732E-2</v>
      </c>
      <c r="BB77" s="7">
        <f t="shared" si="43"/>
        <v>-0.20216653833919906</v>
      </c>
      <c r="BC77" s="1">
        <f t="shared" si="56"/>
        <v>0.20216653833919906</v>
      </c>
      <c r="BD77" s="28">
        <f t="shared" si="57"/>
        <v>4.0871309224054846E-2</v>
      </c>
      <c r="BE77" s="30">
        <f t="shared" si="44"/>
        <v>1.3459819621424212E-2</v>
      </c>
      <c r="BF77" s="30">
        <f t="shared" si="45"/>
        <v>-1.3459819621424212E-2</v>
      </c>
      <c r="BI77" s="7">
        <f t="shared" si="58"/>
        <v>8.9900004000838099</v>
      </c>
      <c r="BJ77" s="1">
        <f t="shared" si="59"/>
        <v>8.9900004000838099</v>
      </c>
      <c r="BK77" s="28">
        <f t="shared" si="60"/>
        <v>80.820107193507056</v>
      </c>
      <c r="BL77" s="30">
        <f t="shared" si="46"/>
        <v>1.2935204310991864</v>
      </c>
      <c r="BM77" s="30">
        <f t="shared" si="47"/>
        <v>1.2935204310991864</v>
      </c>
      <c r="BP77" s="7">
        <f t="shared" si="48"/>
        <v>-4.8425400083809578E-2</v>
      </c>
      <c r="BQ77" s="1">
        <f t="shared" si="61"/>
        <v>4.8425400083809578E-2</v>
      </c>
      <c r="BR77" s="28">
        <f t="shared" si="62"/>
        <v>2.3450193732770246E-3</v>
      </c>
      <c r="BS77" s="30">
        <f t="shared" si="49"/>
        <v>5.3865848641517448E-3</v>
      </c>
      <c r="BT77" s="30">
        <f t="shared" si="50"/>
        <v>-5.3865848641517448E-3</v>
      </c>
      <c r="BW77" s="7">
        <f t="shared" si="51"/>
        <v>-0.48226100000000005</v>
      </c>
      <c r="BX77" s="1">
        <f t="shared" si="63"/>
        <v>0.48226100000000005</v>
      </c>
      <c r="BY77" s="36">
        <f t="shared" si="64"/>
        <v>0.23257567212100005</v>
      </c>
      <c r="BZ77" s="30">
        <f t="shared" si="52"/>
        <v>0.20529073997056824</v>
      </c>
      <c r="CA77" s="30">
        <f t="shared" si="53"/>
        <v>-0.20529073997056824</v>
      </c>
    </row>
    <row r="78" spans="1:79" x14ac:dyDescent="0.15">
      <c r="R78" s="17">
        <v>2</v>
      </c>
      <c r="S78" s="17">
        <v>1</v>
      </c>
      <c r="T78" s="19">
        <v>197.37864077669903</v>
      </c>
      <c r="U78" s="9">
        <v>13.22</v>
      </c>
      <c r="V78" s="9">
        <v>14.784753000000002</v>
      </c>
      <c r="W78" s="9">
        <v>7.6000000000000005</v>
      </c>
      <c r="X78" s="9">
        <v>8.0832499999999996</v>
      </c>
      <c r="Y78" s="33">
        <v>2.1524999999999999</v>
      </c>
      <c r="AA78" s="1">
        <v>13.420000529863801</v>
      </c>
      <c r="AB78" s="1">
        <v>14.57999189569</v>
      </c>
      <c r="AC78" s="1">
        <v>7.5497500262255697</v>
      </c>
      <c r="AD78" s="1">
        <v>8.1300224341929308</v>
      </c>
      <c r="AE78" s="33">
        <v>2.2156739999999999</v>
      </c>
      <c r="AU78" s="7">
        <f t="shared" si="40"/>
        <v>-0.20000052986380012</v>
      </c>
      <c r="AV78" s="1">
        <f t="shared" si="54"/>
        <v>0.20000052986380012</v>
      </c>
      <c r="AW78" s="28">
        <f t="shared" si="55"/>
        <v>4.0000211945800807E-2</v>
      </c>
      <c r="AX78" s="30">
        <f t="shared" si="41"/>
        <v>1.4903168551948629E-2</v>
      </c>
      <c r="AY78" s="30">
        <f t="shared" si="42"/>
        <v>-1.4903168551948629E-2</v>
      </c>
      <c r="BB78" s="7">
        <f t="shared" si="43"/>
        <v>0.20476110431000194</v>
      </c>
      <c r="BC78" s="1">
        <f t="shared" si="56"/>
        <v>0.20476110431000194</v>
      </c>
      <c r="BD78" s="28">
        <f t="shared" si="57"/>
        <v>4.1927109838251493E-2</v>
      </c>
      <c r="BE78" s="30">
        <f t="shared" si="44"/>
        <v>1.4043979295388462E-2</v>
      </c>
      <c r="BF78" s="30">
        <f t="shared" si="45"/>
        <v>1.4043979295388462E-2</v>
      </c>
      <c r="BI78" s="7">
        <f t="shared" si="58"/>
        <v>8.1300224341929308</v>
      </c>
      <c r="BJ78" s="1">
        <f t="shared" si="59"/>
        <v>8.1300224341929308</v>
      </c>
      <c r="BK78" s="28">
        <f t="shared" si="60"/>
        <v>66.097264780480344</v>
      </c>
      <c r="BL78" s="30">
        <f t="shared" si="46"/>
        <v>1.0768598173385435</v>
      </c>
      <c r="BM78" s="30">
        <f t="shared" si="47"/>
        <v>1.0768598173385435</v>
      </c>
      <c r="BP78" s="7">
        <f t="shared" si="48"/>
        <v>-4.67724341929312E-2</v>
      </c>
      <c r="BQ78" s="1">
        <f t="shared" si="61"/>
        <v>4.67724341929312E-2</v>
      </c>
      <c r="BR78" s="28">
        <f t="shared" si="62"/>
        <v>2.1876606003320797E-3</v>
      </c>
      <c r="BS78" s="30">
        <f t="shared" si="49"/>
        <v>5.7530510612390836E-3</v>
      </c>
      <c r="BT78" s="30">
        <f t="shared" si="50"/>
        <v>-5.7530510612390836E-3</v>
      </c>
      <c r="BW78" s="7">
        <f t="shared" si="51"/>
        <v>-6.3174000000000063E-2</v>
      </c>
      <c r="BX78" s="1">
        <f t="shared" si="63"/>
        <v>6.3174000000000063E-2</v>
      </c>
      <c r="BY78" s="36">
        <f t="shared" si="64"/>
        <v>3.9909542760000081E-3</v>
      </c>
      <c r="BZ78" s="30">
        <f t="shared" si="52"/>
        <v>2.8512317245226539E-2</v>
      </c>
      <c r="CA78" s="30">
        <f t="shared" si="53"/>
        <v>-2.8512317245226539E-2</v>
      </c>
    </row>
    <row r="79" spans="1:79" x14ac:dyDescent="0.15">
      <c r="R79" s="17">
        <v>2</v>
      </c>
      <c r="S79" s="17">
        <v>2</v>
      </c>
      <c r="T79" s="19">
        <v>198.39805825242715</v>
      </c>
      <c r="U79" s="9">
        <v>13.88</v>
      </c>
      <c r="V79" s="9">
        <v>15.541902</v>
      </c>
      <c r="W79" s="9">
        <v>8</v>
      </c>
      <c r="X79" s="9">
        <v>13.2332</v>
      </c>
      <c r="Y79" s="33">
        <v>2.1777000000000002</v>
      </c>
      <c r="AA79" s="1">
        <v>14.0800003036237</v>
      </c>
      <c r="AB79" s="1">
        <v>15.7401839762689</v>
      </c>
      <c r="AC79" s="1">
        <v>8.0509047194966108</v>
      </c>
      <c r="AD79" s="1">
        <v>13.179988515864499</v>
      </c>
      <c r="AE79" s="33">
        <v>2.1814209999999998</v>
      </c>
      <c r="AU79" s="7">
        <f t="shared" si="40"/>
        <v>-0.20000030362369969</v>
      </c>
      <c r="AV79" s="1">
        <f t="shared" si="54"/>
        <v>0.20000030362369969</v>
      </c>
      <c r="AW79" s="28">
        <f t="shared" si="55"/>
        <v>4.0000121449572067E-2</v>
      </c>
      <c r="AX79" s="30">
        <f t="shared" si="41"/>
        <v>1.4204566712418791E-2</v>
      </c>
      <c r="AY79" s="30">
        <f t="shared" si="42"/>
        <v>-1.4204566712418791E-2</v>
      </c>
      <c r="BB79" s="7">
        <f t="shared" si="43"/>
        <v>-0.1982819762689001</v>
      </c>
      <c r="BC79" s="1">
        <f t="shared" si="56"/>
        <v>0.1982819762689001</v>
      </c>
      <c r="BD79" s="28">
        <f t="shared" si="57"/>
        <v>3.9315742113100662E-2</v>
      </c>
      <c r="BE79" s="30">
        <f t="shared" si="44"/>
        <v>1.2597182889847101E-2</v>
      </c>
      <c r="BF79" s="30">
        <f t="shared" si="45"/>
        <v>-1.2597182889847101E-2</v>
      </c>
      <c r="BI79" s="7">
        <f t="shared" si="58"/>
        <v>13.179988515864499</v>
      </c>
      <c r="BJ79" s="1">
        <f t="shared" si="59"/>
        <v>13.179988515864499</v>
      </c>
      <c r="BK79" s="28">
        <f t="shared" si="60"/>
        <v>173.7120972783201</v>
      </c>
      <c r="BL79" s="30">
        <f t="shared" si="46"/>
        <v>1.6370816666041215</v>
      </c>
      <c r="BM79" s="30">
        <f t="shared" si="47"/>
        <v>1.6370816666041215</v>
      </c>
      <c r="BP79" s="7">
        <f t="shared" si="48"/>
        <v>5.3211484135500697E-2</v>
      </c>
      <c r="BQ79" s="1">
        <f t="shared" si="61"/>
        <v>5.3211484135500697E-2</v>
      </c>
      <c r="BR79" s="28">
        <f t="shared" si="62"/>
        <v>2.8314620439026422E-3</v>
      </c>
      <c r="BS79" s="30">
        <f t="shared" si="49"/>
        <v>4.0372936646683004E-3</v>
      </c>
      <c r="BT79" s="30">
        <f t="shared" si="50"/>
        <v>4.0372936646683004E-3</v>
      </c>
      <c r="BW79" s="7">
        <f t="shared" si="51"/>
        <v>-3.7209999999996413E-3</v>
      </c>
      <c r="BX79" s="1">
        <f t="shared" si="63"/>
        <v>3.7209999999996413E-3</v>
      </c>
      <c r="BY79" s="36">
        <f t="shared" si="64"/>
        <v>1.3845840999997329E-5</v>
      </c>
      <c r="BZ79" s="30">
        <f t="shared" si="52"/>
        <v>1.705768854338361E-3</v>
      </c>
      <c r="CA79" s="30">
        <f t="shared" si="53"/>
        <v>-1.705768854338361E-3</v>
      </c>
    </row>
    <row r="80" spans="1:79" x14ac:dyDescent="0.15">
      <c r="R80" s="17">
        <v>2</v>
      </c>
      <c r="S80" s="17">
        <v>3</v>
      </c>
      <c r="T80" s="19">
        <v>205.67961165048544</v>
      </c>
      <c r="U80" s="9">
        <v>12.25</v>
      </c>
      <c r="V80" s="9">
        <v>13.475782500000001</v>
      </c>
      <c r="W80" s="9">
        <v>6.8</v>
      </c>
      <c r="X80" s="9">
        <v>7.6540874999999993</v>
      </c>
      <c r="Y80" s="33">
        <v>2.2364999999999999</v>
      </c>
      <c r="AA80" s="1">
        <v>12.450001692299001</v>
      </c>
      <c r="AB80" s="1">
        <v>13.680031452333001</v>
      </c>
      <c r="AC80" s="1">
        <v>6.8500465664985102</v>
      </c>
      <c r="AD80" s="1">
        <v>7.7000733921664297</v>
      </c>
      <c r="AE80" s="33">
        <v>2.377996</v>
      </c>
      <c r="AU80" s="7">
        <f t="shared" si="40"/>
        <v>-0.20000169229900067</v>
      </c>
      <c r="AV80" s="1">
        <f t="shared" si="54"/>
        <v>0.20000169229900067</v>
      </c>
      <c r="AW80" s="28">
        <f t="shared" si="55"/>
        <v>4.0000676922464146E-2</v>
      </c>
      <c r="AX80" s="30">
        <f t="shared" si="41"/>
        <v>1.6064390772148451E-2</v>
      </c>
      <c r="AY80" s="30">
        <f t="shared" si="42"/>
        <v>-1.6064390772148451E-2</v>
      </c>
      <c r="BB80" s="7">
        <f t="shared" si="43"/>
        <v>-0.20424895233299978</v>
      </c>
      <c r="BC80" s="1">
        <f t="shared" si="56"/>
        <v>0.20424895233299978</v>
      </c>
      <c r="BD80" s="28">
        <f t="shared" si="57"/>
        <v>4.1717634529128016E-2</v>
      </c>
      <c r="BE80" s="30">
        <f t="shared" si="44"/>
        <v>1.4930444644421269E-2</v>
      </c>
      <c r="BF80" s="30">
        <f t="shared" si="45"/>
        <v>-1.4930444644421269E-2</v>
      </c>
      <c r="BI80" s="7">
        <f t="shared" si="58"/>
        <v>7.7000733921664297</v>
      </c>
      <c r="BJ80" s="1">
        <f t="shared" si="59"/>
        <v>7.7000733921664297</v>
      </c>
      <c r="BK80" s="28">
        <f t="shared" si="60"/>
        <v>59.291130244749425</v>
      </c>
      <c r="BL80" s="30">
        <f t="shared" si="46"/>
        <v>1.1240906638248478</v>
      </c>
      <c r="BM80" s="30">
        <f t="shared" si="47"/>
        <v>1.1240906638248478</v>
      </c>
      <c r="BP80" s="7">
        <f t="shared" si="48"/>
        <v>-4.5985892166430453E-2</v>
      </c>
      <c r="BQ80" s="1">
        <f t="shared" si="61"/>
        <v>4.5985892166430453E-2</v>
      </c>
      <c r="BR80" s="28">
        <f t="shared" si="62"/>
        <v>2.1147022783425699E-3</v>
      </c>
      <c r="BS80" s="30">
        <f t="shared" si="49"/>
        <v>5.9721368647230825E-3</v>
      </c>
      <c r="BT80" s="30">
        <f t="shared" si="50"/>
        <v>-5.9721368647230825E-3</v>
      </c>
      <c r="BW80" s="7">
        <f t="shared" si="51"/>
        <v>-0.14149600000000007</v>
      </c>
      <c r="BX80" s="1">
        <f t="shared" si="63"/>
        <v>0.14149600000000007</v>
      </c>
      <c r="BY80" s="36">
        <f t="shared" si="64"/>
        <v>2.0021118016000018E-2</v>
      </c>
      <c r="BZ80" s="30">
        <f t="shared" si="52"/>
        <v>5.950220269504241E-2</v>
      </c>
      <c r="CA80" s="30">
        <f t="shared" si="53"/>
        <v>-5.950220269504241E-2</v>
      </c>
    </row>
    <row r="81" spans="18:79" x14ac:dyDescent="0.15">
      <c r="R81" s="17">
        <v>2</v>
      </c>
      <c r="S81" s="17">
        <v>4</v>
      </c>
      <c r="T81" s="19">
        <v>207.47572815533979</v>
      </c>
      <c r="U81" s="9">
        <v>14.850000000000001</v>
      </c>
      <c r="V81" s="9">
        <v>15.740992500000001</v>
      </c>
      <c r="W81" s="9">
        <v>7.6000000000000005</v>
      </c>
      <c r="X81" s="9">
        <v>7.2249249999999998</v>
      </c>
      <c r="Y81" s="33">
        <v>2.3730000000000002</v>
      </c>
      <c r="AA81" s="1">
        <v>15.050000062969399</v>
      </c>
      <c r="AB81" s="1">
        <v>15.940044263168</v>
      </c>
      <c r="AC81" s="1">
        <v>7.6503400022181003</v>
      </c>
      <c r="AD81" s="1">
        <v>7.2700248465441497</v>
      </c>
      <c r="AE81" s="33">
        <v>2.2202839999999999</v>
      </c>
      <c r="AU81" s="7">
        <f t="shared" si="40"/>
        <v>-0.20000006296939787</v>
      </c>
      <c r="AV81" s="1">
        <f t="shared" si="54"/>
        <v>0.20000006296939787</v>
      </c>
      <c r="AW81" s="28">
        <f t="shared" si="55"/>
        <v>4.0000025187763112E-2</v>
      </c>
      <c r="AX81" s="30">
        <f t="shared" si="41"/>
        <v>1.3289040673262123E-2</v>
      </c>
      <c r="AY81" s="30">
        <f t="shared" si="42"/>
        <v>-1.3289040673262123E-2</v>
      </c>
      <c r="BB81" s="7">
        <f t="shared" si="43"/>
        <v>-0.19905176316799889</v>
      </c>
      <c r="BC81" s="1">
        <f t="shared" si="56"/>
        <v>0.19905176316799889</v>
      </c>
      <c r="BD81" s="28">
        <f t="shared" si="57"/>
        <v>3.9621604420289121E-2</v>
      </c>
      <c r="BE81" s="30">
        <f t="shared" si="44"/>
        <v>1.2487528885220197E-2</v>
      </c>
      <c r="BF81" s="30">
        <f t="shared" si="45"/>
        <v>-1.2487528885220197E-2</v>
      </c>
      <c r="BI81" s="7">
        <f t="shared" si="58"/>
        <v>7.2700248465441497</v>
      </c>
      <c r="BJ81" s="1">
        <f t="shared" si="59"/>
        <v>7.2700248465441497</v>
      </c>
      <c r="BK81" s="28">
        <f t="shared" si="60"/>
        <v>52.853261269369284</v>
      </c>
      <c r="BL81" s="30">
        <f t="shared" si="46"/>
        <v>0.95028781001057683</v>
      </c>
      <c r="BM81" s="30">
        <f t="shared" si="47"/>
        <v>0.95028781001057683</v>
      </c>
      <c r="BP81" s="7">
        <f t="shared" si="48"/>
        <v>-4.5099846544149891E-2</v>
      </c>
      <c r="BQ81" s="1">
        <f t="shared" si="61"/>
        <v>4.5099846544149891E-2</v>
      </c>
      <c r="BR81" s="28">
        <f t="shared" si="62"/>
        <v>2.033996158305869E-3</v>
      </c>
      <c r="BS81" s="30">
        <f t="shared" si="49"/>
        <v>6.2035340313298069E-3</v>
      </c>
      <c r="BT81" s="30">
        <f t="shared" si="50"/>
        <v>-6.2035340313298069E-3</v>
      </c>
      <c r="BW81" s="7">
        <f t="shared" si="51"/>
        <v>0.1527160000000003</v>
      </c>
      <c r="BX81" s="1">
        <f t="shared" si="63"/>
        <v>0.1527160000000003</v>
      </c>
      <c r="BY81" s="36">
        <f t="shared" si="64"/>
        <v>2.3322176656000091E-2</v>
      </c>
      <c r="BZ81" s="30">
        <f t="shared" si="52"/>
        <v>6.8782191827712266E-2</v>
      </c>
      <c r="CA81" s="30">
        <f t="shared" si="53"/>
        <v>6.8782191827712266E-2</v>
      </c>
    </row>
    <row r="82" spans="18:79" x14ac:dyDescent="0.15">
      <c r="R82" s="17">
        <v>3</v>
      </c>
      <c r="S82" s="17">
        <v>1</v>
      </c>
      <c r="T82" s="19">
        <v>210.58252427184465</v>
      </c>
      <c r="U82" s="9">
        <v>14.399999999999999</v>
      </c>
      <c r="V82" s="9">
        <v>16.401899999999998</v>
      </c>
      <c r="W82" s="9">
        <v>8.6</v>
      </c>
      <c r="X82" s="9">
        <v>10.658225</v>
      </c>
      <c r="Y82" s="33">
        <v>2.4506999999999999</v>
      </c>
      <c r="AA82" s="1">
        <v>14.6000002869912</v>
      </c>
      <c r="AB82" s="1">
        <v>16.199995684731899</v>
      </c>
      <c r="AC82" s="1">
        <v>8.5499682991572694</v>
      </c>
      <c r="AD82" s="1">
        <v>10.710004949264199</v>
      </c>
      <c r="AE82" s="33">
        <v>2.9010050000000001</v>
      </c>
      <c r="AU82" s="7">
        <f t="shared" si="40"/>
        <v>-0.20000028699120165</v>
      </c>
      <c r="AV82" s="1">
        <f t="shared" si="54"/>
        <v>0.20000028699120165</v>
      </c>
      <c r="AW82" s="28">
        <f t="shared" si="55"/>
        <v>4.000011479656302E-2</v>
      </c>
      <c r="AX82" s="30">
        <f t="shared" si="41"/>
        <v>1.3698649524644505E-2</v>
      </c>
      <c r="AY82" s="30">
        <f t="shared" si="42"/>
        <v>-1.3698649524644505E-2</v>
      </c>
      <c r="BB82" s="7">
        <f t="shared" si="43"/>
        <v>0.2019043152680986</v>
      </c>
      <c r="BC82" s="1">
        <f t="shared" si="56"/>
        <v>0.2019043152680986</v>
      </c>
      <c r="BD82" s="28">
        <f t="shared" si="57"/>
        <v>4.0765352523879757E-2</v>
      </c>
      <c r="BE82" s="30">
        <f t="shared" si="44"/>
        <v>1.2463232657425242E-2</v>
      </c>
      <c r="BF82" s="30">
        <f t="shared" si="45"/>
        <v>1.2463232657425242E-2</v>
      </c>
      <c r="BI82" s="7">
        <f t="shared" si="58"/>
        <v>10.710004949264199</v>
      </c>
      <c r="BJ82" s="1">
        <f t="shared" si="59"/>
        <v>10.710004949264199</v>
      </c>
      <c r="BK82" s="28">
        <f t="shared" si="60"/>
        <v>114.70420601326364</v>
      </c>
      <c r="BL82" s="30">
        <f t="shared" si="46"/>
        <v>1.2526368022112824</v>
      </c>
      <c r="BM82" s="30">
        <f t="shared" si="47"/>
        <v>1.2526368022112824</v>
      </c>
      <c r="BP82" s="7">
        <f t="shared" si="48"/>
        <v>-5.1779949264199487E-2</v>
      </c>
      <c r="BQ82" s="1">
        <f t="shared" si="61"/>
        <v>5.1779949264199487E-2</v>
      </c>
      <c r="BR82" s="28">
        <f t="shared" si="62"/>
        <v>2.681163145803073E-3</v>
      </c>
      <c r="BS82" s="30">
        <f t="shared" si="49"/>
        <v>4.8347269221156505E-3</v>
      </c>
      <c r="BT82" s="30">
        <f t="shared" si="50"/>
        <v>-4.8347269221156505E-3</v>
      </c>
      <c r="BW82" s="7">
        <f t="shared" si="51"/>
        <v>-0.45030500000000018</v>
      </c>
      <c r="BX82" s="1">
        <f t="shared" si="63"/>
        <v>0.45030500000000018</v>
      </c>
      <c r="BY82" s="36">
        <f t="shared" si="64"/>
        <v>0.20277459302500017</v>
      </c>
      <c r="BZ82" s="30">
        <f t="shared" si="52"/>
        <v>0.15522379313375886</v>
      </c>
      <c r="CA82" s="30">
        <f t="shared" si="53"/>
        <v>-0.15522379313375886</v>
      </c>
    </row>
    <row r="83" spans="18:79" x14ac:dyDescent="0.15">
      <c r="R83" s="17">
        <v>3</v>
      </c>
      <c r="S83" s="17">
        <v>2</v>
      </c>
      <c r="T83" s="19">
        <v>201.0679611650485</v>
      </c>
      <c r="U83" s="9">
        <v>13.49</v>
      </c>
      <c r="V83" s="9">
        <v>15.2206185</v>
      </c>
      <c r="W83" s="9">
        <v>7.9</v>
      </c>
      <c r="X83" s="9">
        <v>14.091525000000001</v>
      </c>
      <c r="Y83" s="33">
        <v>1.9551000000000001</v>
      </c>
      <c r="AA83" s="1">
        <v>13.690004133244701</v>
      </c>
      <c r="AB83" s="1">
        <v>16.2580992205652</v>
      </c>
      <c r="AC83" s="1">
        <v>9.7588696478761001</v>
      </c>
      <c r="AD83" s="1">
        <v>14.1400090972587</v>
      </c>
      <c r="AE83" s="33">
        <v>2.7276720000000001</v>
      </c>
      <c r="AU83" s="7">
        <f t="shared" si="40"/>
        <v>-0.20000413324470045</v>
      </c>
      <c r="AV83" s="1">
        <f t="shared" si="54"/>
        <v>0.20000413324470045</v>
      </c>
      <c r="AW83" s="28">
        <f t="shared" si="55"/>
        <v>4.0001653314963893E-2</v>
      </c>
      <c r="AX83" s="30">
        <f t="shared" si="41"/>
        <v>1.4609501304606034E-2</v>
      </c>
      <c r="AY83" s="30">
        <f t="shared" si="42"/>
        <v>-1.4609501304606034E-2</v>
      </c>
      <c r="BB83" s="7">
        <f t="shared" si="43"/>
        <v>-1.037480720565199</v>
      </c>
      <c r="BC83" s="1">
        <f t="shared" si="56"/>
        <v>1.037480720565199</v>
      </c>
      <c r="BD83" s="28">
        <f t="shared" si="57"/>
        <v>1.0763662455444847</v>
      </c>
      <c r="BE83" s="30">
        <f t="shared" si="44"/>
        <v>6.3813162073267982E-2</v>
      </c>
      <c r="BF83" s="30">
        <f t="shared" si="45"/>
        <v>-6.3813162073267982E-2</v>
      </c>
      <c r="BI83" s="7">
        <f t="shared" si="58"/>
        <v>14.1400090972587</v>
      </c>
      <c r="BJ83" s="1">
        <f t="shared" si="59"/>
        <v>14.1400090972587</v>
      </c>
      <c r="BK83" s="28">
        <f t="shared" si="60"/>
        <v>199.9398572705588</v>
      </c>
      <c r="BL83" s="30">
        <f t="shared" si="46"/>
        <v>1.4489392324587613</v>
      </c>
      <c r="BM83" s="30">
        <f t="shared" si="47"/>
        <v>1.4489392324587613</v>
      </c>
      <c r="BP83" s="7">
        <f t="shared" si="48"/>
        <v>-4.8484097258699066E-2</v>
      </c>
      <c r="BQ83" s="1">
        <f t="shared" si="61"/>
        <v>4.8484097258699066E-2</v>
      </c>
      <c r="BR83" s="28">
        <f t="shared" si="62"/>
        <v>2.3507076869909902E-3</v>
      </c>
      <c r="BS83" s="30">
        <f t="shared" si="49"/>
        <v>3.4288589862434102E-3</v>
      </c>
      <c r="BT83" s="30">
        <f t="shared" si="50"/>
        <v>-3.4288589862434102E-3</v>
      </c>
      <c r="BW83" s="7">
        <f t="shared" si="51"/>
        <v>-0.77257200000000004</v>
      </c>
      <c r="BX83" s="1">
        <f t="shared" si="63"/>
        <v>0.77257200000000004</v>
      </c>
      <c r="BY83" s="36">
        <f t="shared" si="64"/>
        <v>0.59686749518400006</v>
      </c>
      <c r="BZ83" s="30">
        <f t="shared" si="52"/>
        <v>0.28323493440560304</v>
      </c>
      <c r="CA83" s="30">
        <f t="shared" si="53"/>
        <v>-0.28323493440560304</v>
      </c>
    </row>
    <row r="84" spans="18:79" x14ac:dyDescent="0.15">
      <c r="R84" s="17">
        <v>3</v>
      </c>
      <c r="S84" s="17">
        <v>3</v>
      </c>
      <c r="T84" s="19">
        <v>212.86407766990288</v>
      </c>
      <c r="U84" s="9">
        <v>12.17</v>
      </c>
      <c r="V84" s="9">
        <v>13.798810500000002</v>
      </c>
      <c r="W84" s="9">
        <v>7.2</v>
      </c>
      <c r="X84" s="9">
        <v>10.658225</v>
      </c>
      <c r="Y84" s="33">
        <v>1.6379999999999999</v>
      </c>
      <c r="AA84" s="1">
        <v>11.969999409207301</v>
      </c>
      <c r="AB84" s="1">
        <v>13.5999776303925</v>
      </c>
      <c r="AC84" s="1">
        <v>7.14993321137122</v>
      </c>
      <c r="AD84" s="1">
        <v>10.6099863331759</v>
      </c>
      <c r="AE84" s="33">
        <v>2.617191</v>
      </c>
      <c r="AU84" s="7">
        <f t="shared" si="40"/>
        <v>0.20000059079269938</v>
      </c>
      <c r="AV84" s="1">
        <f t="shared" si="54"/>
        <v>0.20000059079269938</v>
      </c>
      <c r="AW84" s="28">
        <f t="shared" si="55"/>
        <v>4.0000236317428793E-2</v>
      </c>
      <c r="AX84" s="30">
        <f t="shared" si="41"/>
        <v>1.6708487941850633E-2</v>
      </c>
      <c r="AY84" s="30">
        <f t="shared" si="42"/>
        <v>1.6708487941850633E-2</v>
      </c>
      <c r="BB84" s="7">
        <f t="shared" si="43"/>
        <v>0.19883286960750191</v>
      </c>
      <c r="BC84" s="1">
        <f t="shared" si="56"/>
        <v>0.19883286960750191</v>
      </c>
      <c r="BD84" s="28">
        <f t="shared" si="57"/>
        <v>3.9534510036353852E-2</v>
      </c>
      <c r="BE84" s="30">
        <f t="shared" si="44"/>
        <v>1.4620087989200871E-2</v>
      </c>
      <c r="BF84" s="30">
        <f t="shared" si="45"/>
        <v>1.4620087989200871E-2</v>
      </c>
      <c r="BI84" s="7">
        <f t="shared" si="58"/>
        <v>10.6099863331759</v>
      </c>
      <c r="BJ84" s="1">
        <f t="shared" si="59"/>
        <v>10.6099863331759</v>
      </c>
      <c r="BK84" s="28">
        <f t="shared" si="60"/>
        <v>112.57180999017939</v>
      </c>
      <c r="BL84" s="30">
        <f t="shared" si="46"/>
        <v>1.4839280339432861</v>
      </c>
      <c r="BM84" s="30">
        <f t="shared" si="47"/>
        <v>1.4839280339432861</v>
      </c>
      <c r="BP84" s="7">
        <f t="shared" si="48"/>
        <v>4.8238666824099496E-2</v>
      </c>
      <c r="BQ84" s="1">
        <f t="shared" si="61"/>
        <v>4.8238666824099496E-2</v>
      </c>
      <c r="BR84" s="28">
        <f t="shared" si="62"/>
        <v>2.3269689769664773E-3</v>
      </c>
      <c r="BS84" s="30">
        <f t="shared" si="49"/>
        <v>4.5465343035611767E-3</v>
      </c>
      <c r="BT84" s="30">
        <f t="shared" si="50"/>
        <v>4.5465343035611767E-3</v>
      </c>
      <c r="BW84" s="7">
        <f t="shared" si="51"/>
        <v>-0.97919100000000014</v>
      </c>
      <c r="BX84" s="1">
        <f t="shared" si="63"/>
        <v>0.97919100000000014</v>
      </c>
      <c r="BY84" s="36">
        <f t="shared" si="64"/>
        <v>0.95881501448100026</v>
      </c>
      <c r="BZ84" s="30">
        <f t="shared" si="52"/>
        <v>0.37413815040629445</v>
      </c>
      <c r="CA84" s="30">
        <f t="shared" si="53"/>
        <v>-0.37413815040629445</v>
      </c>
    </row>
    <row r="85" spans="18:79" x14ac:dyDescent="0.15">
      <c r="R85" s="17">
        <v>3</v>
      </c>
      <c r="S85" s="17">
        <v>4</v>
      </c>
      <c r="T85" s="19">
        <v>206.65048543689321</v>
      </c>
      <c r="U85" s="9">
        <v>12.09</v>
      </c>
      <c r="V85" s="9">
        <v>16.8040485</v>
      </c>
      <c r="W85" s="9">
        <v>10.5</v>
      </c>
      <c r="X85" s="9">
        <v>11.945712500000001</v>
      </c>
      <c r="Y85" s="33">
        <v>2.5326</v>
      </c>
      <c r="AA85" s="1">
        <v>12.2900005260109</v>
      </c>
      <c r="AB85" s="1">
        <v>16.5999745729527</v>
      </c>
      <c r="AC85" s="1">
        <v>10.4498643024773</v>
      </c>
      <c r="AD85" s="1">
        <v>11.8999805034441</v>
      </c>
      <c r="AE85" s="33">
        <v>2.2997999999999998</v>
      </c>
      <c r="AU85" s="7">
        <f t="shared" si="40"/>
        <v>-0.2000005260108999</v>
      </c>
      <c r="AV85" s="1">
        <f t="shared" si="54"/>
        <v>0.2000005260108999</v>
      </c>
      <c r="AW85" s="28">
        <f t="shared" si="55"/>
        <v>4.0000210404636652E-2</v>
      </c>
      <c r="AX85" s="30">
        <f t="shared" si="41"/>
        <v>1.6273435105849932E-2</v>
      </c>
      <c r="AY85" s="30">
        <f t="shared" si="42"/>
        <v>-1.6273435105849932E-2</v>
      </c>
      <c r="BB85" s="7">
        <f t="shared" si="43"/>
        <v>0.20407392704730043</v>
      </c>
      <c r="BC85" s="1">
        <f t="shared" si="56"/>
        <v>0.20407392704730043</v>
      </c>
      <c r="BD85" s="28">
        <f t="shared" si="57"/>
        <v>4.16461677005069E-2</v>
      </c>
      <c r="BE85" s="30">
        <f t="shared" si="44"/>
        <v>1.2293628893854446E-2</v>
      </c>
      <c r="BF85" s="30">
        <f t="shared" si="45"/>
        <v>1.2293628893854446E-2</v>
      </c>
      <c r="BI85" s="7">
        <f t="shared" si="58"/>
        <v>11.8999805034441</v>
      </c>
      <c r="BJ85" s="1">
        <f t="shared" si="59"/>
        <v>11.8999805034441</v>
      </c>
      <c r="BK85" s="28">
        <f t="shared" si="60"/>
        <v>141.60953598234968</v>
      </c>
      <c r="BL85" s="30">
        <f t="shared" si="46"/>
        <v>1.1387689025419236</v>
      </c>
      <c r="BM85" s="30">
        <f t="shared" si="47"/>
        <v>1.1387689025419236</v>
      </c>
      <c r="BP85" s="7">
        <f t="shared" si="48"/>
        <v>4.5731996555900878E-2</v>
      </c>
      <c r="BQ85" s="1">
        <f t="shared" si="61"/>
        <v>4.5731996555900878E-2</v>
      </c>
      <c r="BR85" s="28">
        <f t="shared" si="62"/>
        <v>2.0914155089889297E-3</v>
      </c>
      <c r="BS85" s="30">
        <f t="shared" si="49"/>
        <v>3.8430312169557834E-3</v>
      </c>
      <c r="BT85" s="30">
        <f t="shared" si="50"/>
        <v>3.8430312169557834E-3</v>
      </c>
      <c r="BW85" s="7">
        <f t="shared" si="51"/>
        <v>0.23280000000000012</v>
      </c>
      <c r="BX85" s="1">
        <f t="shared" si="63"/>
        <v>0.23280000000000012</v>
      </c>
      <c r="BY85" s="36">
        <f t="shared" si="64"/>
        <v>5.4195840000000058E-2</v>
      </c>
      <c r="BZ85" s="30">
        <f t="shared" si="52"/>
        <v>0.10122619358205068</v>
      </c>
      <c r="CA85" s="30">
        <f t="shared" si="53"/>
        <v>0.10122619358205068</v>
      </c>
    </row>
    <row r="86" spans="18:79" x14ac:dyDescent="0.15">
      <c r="R86" s="17">
        <v>4</v>
      </c>
      <c r="S86" s="17">
        <v>1</v>
      </c>
      <c r="T86" s="19">
        <v>206.06796116504853</v>
      </c>
      <c r="U86" s="9">
        <v>12.12</v>
      </c>
      <c r="V86" s="9">
        <v>13.630742999999999</v>
      </c>
      <c r="W86" s="9">
        <v>7.05</v>
      </c>
      <c r="X86" s="9">
        <v>11.8</v>
      </c>
      <c r="Y86" s="33">
        <v>2.1777000000000002</v>
      </c>
      <c r="AA86" s="1">
        <v>12.320000267688201</v>
      </c>
      <c r="AB86" s="1">
        <v>13.4299937981956</v>
      </c>
      <c r="AC86" s="1">
        <v>6.9997214800791197</v>
      </c>
      <c r="AD86" s="1">
        <v>11.8500238330484</v>
      </c>
      <c r="AE86" s="33">
        <v>2.59903</v>
      </c>
      <c r="AU86" s="7">
        <f t="shared" si="40"/>
        <v>-0.20000026768820156</v>
      </c>
      <c r="AV86" s="1">
        <f t="shared" si="54"/>
        <v>0.20000026768820156</v>
      </c>
      <c r="AW86" s="28">
        <f t="shared" si="55"/>
        <v>4.000010707535228E-2</v>
      </c>
      <c r="AX86" s="30">
        <f t="shared" si="41"/>
        <v>1.6233787608977937E-2</v>
      </c>
      <c r="AY86" s="30">
        <f t="shared" si="42"/>
        <v>-1.6233787608977937E-2</v>
      </c>
      <c r="BB86" s="7">
        <f t="shared" si="43"/>
        <v>0.20074920180439904</v>
      </c>
      <c r="BC86" s="1">
        <f t="shared" si="56"/>
        <v>0.20074920180439904</v>
      </c>
      <c r="BD86" s="28">
        <f t="shared" si="57"/>
        <v>4.0300242025103329E-2</v>
      </c>
      <c r="BE86" s="30">
        <f t="shared" si="44"/>
        <v>1.4947825354273126E-2</v>
      </c>
      <c r="BF86" s="30">
        <f t="shared" si="45"/>
        <v>1.4947825354273126E-2</v>
      </c>
      <c r="BI86" s="7">
        <f t="shared" si="58"/>
        <v>11.8500238330484</v>
      </c>
      <c r="BJ86" s="1">
        <f t="shared" si="59"/>
        <v>11.8500238330484</v>
      </c>
      <c r="BK86" s="28">
        <f t="shared" si="60"/>
        <v>140.4230648438151</v>
      </c>
      <c r="BL86" s="30">
        <f t="shared" si="46"/>
        <v>1.692927906742149</v>
      </c>
      <c r="BM86" s="30">
        <f t="shared" si="47"/>
        <v>1.692927906742149</v>
      </c>
      <c r="BP86" s="7">
        <f t="shared" si="48"/>
        <v>-5.0023833048399524E-2</v>
      </c>
      <c r="BQ86" s="1">
        <f t="shared" si="61"/>
        <v>5.0023833048399524E-2</v>
      </c>
      <c r="BR86" s="28">
        <f t="shared" si="62"/>
        <v>2.5023838728541483E-3</v>
      </c>
      <c r="BS86" s="30">
        <f t="shared" si="49"/>
        <v>4.2214120201926183E-3</v>
      </c>
      <c r="BT86" s="30">
        <f t="shared" si="50"/>
        <v>-4.2214120201926183E-3</v>
      </c>
      <c r="BW86" s="7">
        <f t="shared" si="51"/>
        <v>-0.42132999999999976</v>
      </c>
      <c r="BX86" s="1">
        <f t="shared" si="63"/>
        <v>0.42132999999999976</v>
      </c>
      <c r="BY86" s="36">
        <f t="shared" si="64"/>
        <v>0.1775189688999998</v>
      </c>
      <c r="BZ86" s="30">
        <f t="shared" si="52"/>
        <v>0.16211047967895706</v>
      </c>
      <c r="CA86" s="30">
        <f t="shared" si="53"/>
        <v>-0.16211047967895706</v>
      </c>
    </row>
    <row r="87" spans="18:79" x14ac:dyDescent="0.15">
      <c r="R87" s="17">
        <v>4</v>
      </c>
      <c r="S87" s="17">
        <v>2</v>
      </c>
      <c r="T87" s="19">
        <v>204.85436893203882</v>
      </c>
      <c r="U87" s="9">
        <v>11.33</v>
      </c>
      <c r="V87" s="9">
        <v>14.138434500000001</v>
      </c>
      <c r="W87" s="9">
        <v>8.1</v>
      </c>
      <c r="X87" s="9">
        <v>12.4</v>
      </c>
      <c r="Y87" s="33">
        <v>2.2364999999999999</v>
      </c>
      <c r="AA87" s="1">
        <v>11.521948584695</v>
      </c>
      <c r="AB87" s="1">
        <v>14.340016223225099</v>
      </c>
      <c r="AC87" s="1">
        <v>8.0490754466424494</v>
      </c>
      <c r="AD87" s="1">
        <v>12.4500341012366</v>
      </c>
      <c r="AE87" s="33">
        <v>2.6315210000000002</v>
      </c>
      <c r="AU87" s="7">
        <f t="shared" si="40"/>
        <v>-0.19194858469499998</v>
      </c>
      <c r="AV87" s="1">
        <f t="shared" si="54"/>
        <v>0.19194858469499998</v>
      </c>
      <c r="AW87" s="28">
        <f t="shared" si="55"/>
        <v>3.6844259166413582E-2</v>
      </c>
      <c r="AX87" s="30">
        <f t="shared" si="41"/>
        <v>1.6659385631174563E-2</v>
      </c>
      <c r="AY87" s="30">
        <f t="shared" si="42"/>
        <v>-1.6659385631174563E-2</v>
      </c>
      <c r="BB87" s="7">
        <f t="shared" si="43"/>
        <v>-0.20158172322509849</v>
      </c>
      <c r="BC87" s="1">
        <f t="shared" si="56"/>
        <v>0.20158172322509849</v>
      </c>
      <c r="BD87" s="28">
        <f t="shared" si="57"/>
        <v>4.0635191138400209E-2</v>
      </c>
      <c r="BE87" s="30">
        <f t="shared" si="44"/>
        <v>1.4057286971448233E-2</v>
      </c>
      <c r="BF87" s="30">
        <f t="shared" si="45"/>
        <v>-1.4057286971448233E-2</v>
      </c>
      <c r="BI87" s="7">
        <f t="shared" si="58"/>
        <v>12.4500341012366</v>
      </c>
      <c r="BJ87" s="1">
        <f t="shared" si="59"/>
        <v>12.4500341012366</v>
      </c>
      <c r="BK87" s="28">
        <f t="shared" si="60"/>
        <v>155.00334912195424</v>
      </c>
      <c r="BL87" s="30">
        <f t="shared" si="46"/>
        <v>1.5467657352410511</v>
      </c>
      <c r="BM87" s="30">
        <f t="shared" si="47"/>
        <v>1.5467657352410511</v>
      </c>
      <c r="BP87" s="7">
        <f t="shared" si="48"/>
        <v>-5.0034101236599682E-2</v>
      </c>
      <c r="BQ87" s="1">
        <f t="shared" si="61"/>
        <v>5.0034101236599682E-2</v>
      </c>
      <c r="BR87" s="28">
        <f t="shared" si="62"/>
        <v>2.503411286554306E-3</v>
      </c>
      <c r="BS87" s="30">
        <f t="shared" si="49"/>
        <v>4.0187923044829287E-3</v>
      </c>
      <c r="BT87" s="30">
        <f t="shared" si="50"/>
        <v>-4.0187923044829287E-3</v>
      </c>
      <c r="BW87" s="7">
        <f t="shared" si="51"/>
        <v>-0.39502100000000029</v>
      </c>
      <c r="BX87" s="1">
        <f t="shared" si="63"/>
        <v>0.39502100000000029</v>
      </c>
      <c r="BY87" s="36">
        <f t="shared" si="64"/>
        <v>0.15604159044100022</v>
      </c>
      <c r="BZ87" s="30">
        <f t="shared" si="52"/>
        <v>0.15011128545050573</v>
      </c>
      <c r="CA87" s="30">
        <f t="shared" si="53"/>
        <v>-0.15011128545050573</v>
      </c>
    </row>
    <row r="88" spans="18:79" x14ac:dyDescent="0.15">
      <c r="R88" s="17">
        <v>4</v>
      </c>
      <c r="S88" s="17">
        <v>3</v>
      </c>
      <c r="T88" s="19">
        <v>185.24271844660194</v>
      </c>
      <c r="U88" s="9">
        <v>9.6199999999999992</v>
      </c>
      <c r="V88" s="9">
        <v>14.152652999999999</v>
      </c>
      <c r="W88" s="9">
        <v>9.1999999999999993</v>
      </c>
      <c r="X88" s="9">
        <v>13.8</v>
      </c>
      <c r="Y88" s="33">
        <v>2.3730000000000002</v>
      </c>
      <c r="AA88" s="1">
        <v>9.8200004576102309</v>
      </c>
      <c r="AB88" s="1">
        <v>14.3500001125143</v>
      </c>
      <c r="AC88" s="1">
        <v>9.2500033944078304</v>
      </c>
      <c r="AD88" s="1">
        <v>13.749999317844599</v>
      </c>
      <c r="AE88" s="33">
        <v>2.1490629999999999</v>
      </c>
      <c r="AU88" s="7">
        <f t="shared" si="40"/>
        <v>-0.20000045761023166</v>
      </c>
      <c r="AV88" s="1">
        <f t="shared" si="54"/>
        <v>0.20000045761023166</v>
      </c>
      <c r="AW88" s="28">
        <f t="shared" si="55"/>
        <v>4.0000183044302071E-2</v>
      </c>
      <c r="AX88" s="30">
        <f t="shared" si="41"/>
        <v>2.0366644428742038E-2</v>
      </c>
      <c r="AY88" s="30">
        <f t="shared" si="42"/>
        <v>-2.0366644428742038E-2</v>
      </c>
      <c r="BB88" s="7">
        <f t="shared" si="43"/>
        <v>-0.1973471125143007</v>
      </c>
      <c r="BC88" s="1">
        <f t="shared" si="56"/>
        <v>0.1973471125143007</v>
      </c>
      <c r="BD88" s="28">
        <f t="shared" si="57"/>
        <v>3.8945882817732064E-2</v>
      </c>
      <c r="BE88" s="30">
        <f t="shared" si="44"/>
        <v>1.3752411914073708E-2</v>
      </c>
      <c r="BF88" s="30">
        <f t="shared" si="45"/>
        <v>-1.3752411914073708E-2</v>
      </c>
      <c r="BI88" s="7">
        <f t="shared" si="58"/>
        <v>13.749999317844599</v>
      </c>
      <c r="BJ88" s="1">
        <f t="shared" si="59"/>
        <v>13.749999317844599</v>
      </c>
      <c r="BK88" s="28">
        <f t="shared" si="60"/>
        <v>189.06248124072695</v>
      </c>
      <c r="BL88" s="30">
        <f t="shared" si="46"/>
        <v>1.4864858672546304</v>
      </c>
      <c r="BM88" s="30">
        <f t="shared" si="47"/>
        <v>1.4864858672546304</v>
      </c>
      <c r="BP88" s="7">
        <f t="shared" si="48"/>
        <v>5.0000682155401321E-2</v>
      </c>
      <c r="BQ88" s="1">
        <f t="shared" si="61"/>
        <v>5.0000682155401321E-2</v>
      </c>
      <c r="BR88" s="28">
        <f t="shared" si="62"/>
        <v>2.5000682160054681E-3</v>
      </c>
      <c r="BS88" s="30">
        <f t="shared" si="49"/>
        <v>3.636413428072755E-3</v>
      </c>
      <c r="BT88" s="30">
        <f t="shared" si="50"/>
        <v>3.636413428072755E-3</v>
      </c>
      <c r="BW88" s="7">
        <f t="shared" si="51"/>
        <v>0.22393700000000027</v>
      </c>
      <c r="BX88" s="1">
        <f t="shared" si="63"/>
        <v>0.22393700000000027</v>
      </c>
      <c r="BY88" s="36">
        <f t="shared" si="64"/>
        <v>5.014777996900012E-2</v>
      </c>
      <c r="BZ88" s="30">
        <f t="shared" si="52"/>
        <v>0.10420215694002469</v>
      </c>
      <c r="CA88" s="30">
        <f t="shared" si="53"/>
        <v>0.10420215694002469</v>
      </c>
    </row>
    <row r="89" spans="18:79" x14ac:dyDescent="0.15">
      <c r="R89" s="17">
        <v>4</v>
      </c>
      <c r="S89" s="17">
        <v>4</v>
      </c>
      <c r="T89" s="19">
        <v>208.88349514563106</v>
      </c>
      <c r="U89" s="9">
        <v>12.5</v>
      </c>
      <c r="V89" s="9">
        <v>14.408609999999999</v>
      </c>
      <c r="W89" s="9">
        <v>7.65</v>
      </c>
      <c r="X89" s="9">
        <v>10.010000000000002</v>
      </c>
      <c r="Y89" s="33">
        <v>2.1777000000000002</v>
      </c>
      <c r="AA89" s="1">
        <v>12.7000006272193</v>
      </c>
      <c r="AB89" s="1">
        <v>14.610001133395301</v>
      </c>
      <c r="AC89" s="1">
        <v>7.5999094333559896</v>
      </c>
      <c r="AD89" s="1">
        <v>10.060001535018801</v>
      </c>
      <c r="AE89" s="33">
        <v>2.5410520000000001</v>
      </c>
      <c r="AU89" s="7">
        <f t="shared" si="40"/>
        <v>-0.20000062721929979</v>
      </c>
      <c r="AV89" s="1">
        <f t="shared" si="54"/>
        <v>0.20000062721929979</v>
      </c>
      <c r="AW89" s="28">
        <f t="shared" si="55"/>
        <v>4.000025088811332E-2</v>
      </c>
      <c r="AX89" s="30">
        <f t="shared" si="41"/>
        <v>1.5748080105653543E-2</v>
      </c>
      <c r="AY89" s="30">
        <f t="shared" si="42"/>
        <v>-1.5748080105653543E-2</v>
      </c>
      <c r="BB89" s="7">
        <f t="shared" si="43"/>
        <v>-0.20139113339530113</v>
      </c>
      <c r="BC89" s="1">
        <f t="shared" si="56"/>
        <v>0.20139113339530113</v>
      </c>
      <c r="BD89" s="28">
        <f t="shared" si="57"/>
        <v>4.0558388610243974E-2</v>
      </c>
      <c r="BE89" s="30">
        <f t="shared" si="44"/>
        <v>1.3784470757840298E-2</v>
      </c>
      <c r="BF89" s="30">
        <f t="shared" si="45"/>
        <v>-1.3784470757840298E-2</v>
      </c>
      <c r="BI89" s="7">
        <f t="shared" si="58"/>
        <v>10.060001535018801</v>
      </c>
      <c r="BJ89" s="1">
        <f t="shared" si="59"/>
        <v>10.060001535018801</v>
      </c>
      <c r="BK89" s="28">
        <f t="shared" si="60"/>
        <v>101.20363088458062</v>
      </c>
      <c r="BL89" s="30">
        <f t="shared" si="46"/>
        <v>1.3237001865924178</v>
      </c>
      <c r="BM89" s="30">
        <f t="shared" si="47"/>
        <v>1.3237001865924178</v>
      </c>
      <c r="BP89" s="7">
        <f t="shared" si="48"/>
        <v>-5.0001535018799004E-2</v>
      </c>
      <c r="BQ89" s="1">
        <f t="shared" si="61"/>
        <v>5.0001535018799004E-2</v>
      </c>
      <c r="BR89" s="28">
        <f t="shared" si="62"/>
        <v>2.5001535042361829E-3</v>
      </c>
      <c r="BS89" s="30">
        <f t="shared" si="49"/>
        <v>4.9703307543983947E-3</v>
      </c>
      <c r="BT89" s="30">
        <f t="shared" si="50"/>
        <v>-4.9703307543983947E-3</v>
      </c>
      <c r="BW89" s="7">
        <f t="shared" si="51"/>
        <v>-0.3633519999999999</v>
      </c>
      <c r="BX89" s="1">
        <f t="shared" si="63"/>
        <v>0.3633519999999999</v>
      </c>
      <c r="BY89" s="36">
        <f t="shared" si="64"/>
        <v>0.13202467590399994</v>
      </c>
      <c r="BZ89" s="30">
        <f t="shared" si="52"/>
        <v>0.14299274473721904</v>
      </c>
      <c r="CA89" s="30">
        <f t="shared" si="53"/>
        <v>-0.14299274473721904</v>
      </c>
    </row>
    <row r="90" spans="18:79" x14ac:dyDescent="0.15">
      <c r="R90" s="17">
        <v>5</v>
      </c>
      <c r="S90" s="17">
        <v>1</v>
      </c>
      <c r="T90" s="19">
        <v>211.01941747572815</v>
      </c>
      <c r="U90" s="9">
        <v>14.25</v>
      </c>
      <c r="V90" s="9">
        <v>13.909162500000001</v>
      </c>
      <c r="W90" s="9">
        <v>6</v>
      </c>
      <c r="X90" s="9">
        <v>13.58</v>
      </c>
      <c r="Y90" s="33">
        <v>2.1777000000000002</v>
      </c>
      <c r="AA90" s="1">
        <v>14.0499825527283</v>
      </c>
      <c r="AB90" s="1">
        <v>14.110023673218301</v>
      </c>
      <c r="AC90" s="1">
        <v>6.0506343966920202</v>
      </c>
      <c r="AD90" s="1">
        <v>13.529871369933399</v>
      </c>
      <c r="AE90" s="33">
        <v>2.4316650000000002</v>
      </c>
      <c r="AU90" s="7">
        <f t="shared" si="40"/>
        <v>0.20001744727169957</v>
      </c>
      <c r="AV90" s="1">
        <f t="shared" si="54"/>
        <v>0.20001744727169957</v>
      </c>
      <c r="AW90" s="28">
        <f t="shared" si="55"/>
        <v>4.0006979213087115E-2</v>
      </c>
      <c r="AX90" s="30">
        <f t="shared" si="41"/>
        <v>1.423613492195114E-2</v>
      </c>
      <c r="AY90" s="30">
        <f t="shared" si="42"/>
        <v>1.423613492195114E-2</v>
      </c>
      <c r="BB90" s="7">
        <f t="shared" si="43"/>
        <v>-0.20086117321829988</v>
      </c>
      <c r="BC90" s="1">
        <f t="shared" si="56"/>
        <v>0.20086117321829988</v>
      </c>
      <c r="BD90" s="28">
        <f t="shared" si="57"/>
        <v>4.0345210906631873E-2</v>
      </c>
      <c r="BE90" s="30">
        <f t="shared" si="44"/>
        <v>1.4235353382117058E-2</v>
      </c>
      <c r="BF90" s="30">
        <f t="shared" si="45"/>
        <v>-1.4235353382117058E-2</v>
      </c>
      <c r="BI90" s="7">
        <f t="shared" si="58"/>
        <v>13.529871369933399</v>
      </c>
      <c r="BJ90" s="1">
        <f t="shared" si="59"/>
        <v>13.529871369933399</v>
      </c>
      <c r="BK90" s="28">
        <f t="shared" si="60"/>
        <v>183.05741928694349</v>
      </c>
      <c r="BL90" s="30">
        <f t="shared" si="46"/>
        <v>2.2361078992527461</v>
      </c>
      <c r="BM90" s="30">
        <f t="shared" si="47"/>
        <v>2.2361078992527461</v>
      </c>
      <c r="BP90" s="7">
        <f t="shared" si="48"/>
        <v>5.0128630066600621E-2</v>
      </c>
      <c r="BQ90" s="1">
        <f t="shared" si="61"/>
        <v>5.0128630066600621E-2</v>
      </c>
      <c r="BR90" s="28">
        <f t="shared" si="62"/>
        <v>2.5128795523540956E-3</v>
      </c>
      <c r="BS90" s="30">
        <f t="shared" si="49"/>
        <v>3.7050337505793582E-3</v>
      </c>
      <c r="BT90" s="30">
        <f t="shared" si="50"/>
        <v>3.7050337505793582E-3</v>
      </c>
      <c r="BW90" s="7">
        <f t="shared" si="51"/>
        <v>-0.253965</v>
      </c>
      <c r="BX90" s="1">
        <f t="shared" si="63"/>
        <v>0.253965</v>
      </c>
      <c r="BY90" s="36">
        <f t="shared" si="64"/>
        <v>6.4498221224999999E-2</v>
      </c>
      <c r="BZ90" s="30">
        <f t="shared" si="52"/>
        <v>0.10444078440081178</v>
      </c>
      <c r="CA90" s="30">
        <f t="shared" si="53"/>
        <v>-0.10444078440081178</v>
      </c>
    </row>
    <row r="91" spans="18:79" x14ac:dyDescent="0.15">
      <c r="R91" s="17">
        <v>5</v>
      </c>
      <c r="S91" s="17">
        <v>2</v>
      </c>
      <c r="T91" s="19">
        <v>217.76699029126215</v>
      </c>
      <c r="U91" s="9">
        <v>12</v>
      </c>
      <c r="V91" s="9">
        <v>15.058683</v>
      </c>
      <c r="W91" s="9">
        <v>8.67</v>
      </c>
      <c r="X91" s="9">
        <v>6.17</v>
      </c>
      <c r="Y91" s="33">
        <v>2.4066000000000001</v>
      </c>
      <c r="AA91" s="1">
        <v>11.7999997871825</v>
      </c>
      <c r="AB91" s="1">
        <v>14.859988091246199</v>
      </c>
      <c r="AC91" s="1">
        <v>8.6199792969763802</v>
      </c>
      <c r="AD91" s="1">
        <v>6.1199970583927401</v>
      </c>
      <c r="AE91" s="33">
        <v>2.5711919999999999</v>
      </c>
      <c r="AU91" s="7">
        <f t="shared" si="40"/>
        <v>0.2000002128174998</v>
      </c>
      <c r="AV91" s="1">
        <f t="shared" si="54"/>
        <v>0.2000002128174998</v>
      </c>
      <c r="AW91" s="28">
        <f t="shared" si="55"/>
        <v>4.0000085127045212E-2</v>
      </c>
      <c r="AX91" s="30">
        <f t="shared" si="41"/>
        <v>1.6949170883438981E-2</v>
      </c>
      <c r="AY91" s="30">
        <f t="shared" si="42"/>
        <v>1.6949170883438981E-2</v>
      </c>
      <c r="BB91" s="7">
        <f t="shared" si="43"/>
        <v>0.1986949087538008</v>
      </c>
      <c r="BC91" s="1">
        <f t="shared" si="56"/>
        <v>0.1986949087538008</v>
      </c>
      <c r="BD91" s="28">
        <f t="shared" si="57"/>
        <v>3.9479666764681225E-2</v>
      </c>
      <c r="BE91" s="30">
        <f t="shared" si="44"/>
        <v>1.3371135127009224E-2</v>
      </c>
      <c r="BF91" s="30">
        <f t="shared" si="45"/>
        <v>1.3371135127009224E-2</v>
      </c>
      <c r="BI91" s="7">
        <f t="shared" si="58"/>
        <v>6.1199970583927401</v>
      </c>
      <c r="BJ91" s="1">
        <f t="shared" si="59"/>
        <v>6.1199970583927401</v>
      </c>
      <c r="BK91" s="28">
        <f t="shared" si="60"/>
        <v>37.454363994735793</v>
      </c>
      <c r="BL91" s="30">
        <f t="shared" si="46"/>
        <v>0.70997816207510434</v>
      </c>
      <c r="BM91" s="30">
        <f t="shared" si="47"/>
        <v>0.70997816207510434</v>
      </c>
      <c r="BP91" s="7">
        <f t="shared" si="48"/>
        <v>5.0002941607259821E-2</v>
      </c>
      <c r="BQ91" s="1">
        <f t="shared" si="61"/>
        <v>5.0002941607259821E-2</v>
      </c>
      <c r="BR91" s="28">
        <f t="shared" si="62"/>
        <v>2.5002941693790352E-3</v>
      </c>
      <c r="BS91" s="30">
        <f t="shared" si="49"/>
        <v>8.1704192224549554E-3</v>
      </c>
      <c r="BT91" s="30">
        <f t="shared" si="50"/>
        <v>8.1704192224549554E-3</v>
      </c>
      <c r="BW91" s="7">
        <f t="shared" si="51"/>
        <v>-0.16459199999999985</v>
      </c>
      <c r="BX91" s="1">
        <f t="shared" si="63"/>
        <v>0.16459199999999985</v>
      </c>
      <c r="BY91" s="36">
        <f t="shared" si="64"/>
        <v>2.709052646399995E-2</v>
      </c>
      <c r="BZ91" s="30">
        <f t="shared" si="52"/>
        <v>6.4013889277813499E-2</v>
      </c>
      <c r="CA91" s="30">
        <f t="shared" si="53"/>
        <v>-6.4013889277813499E-2</v>
      </c>
    </row>
    <row r="92" spans="18:79" x14ac:dyDescent="0.15">
      <c r="R92" s="17">
        <v>5</v>
      </c>
      <c r="S92" s="17">
        <v>3</v>
      </c>
      <c r="T92" s="19">
        <v>210.53398058252429</v>
      </c>
      <c r="U92" s="9">
        <v>13</v>
      </c>
      <c r="V92" s="9">
        <v>15.312369</v>
      </c>
      <c r="W92" s="9">
        <v>8.3099999999999987</v>
      </c>
      <c r="X92" s="9">
        <v>13.16</v>
      </c>
      <c r="Y92" s="33">
        <v>2.1945000000000001</v>
      </c>
      <c r="AA92" s="1">
        <v>11.732832011058401</v>
      </c>
      <c r="AB92" s="1">
        <v>15.1081082835511</v>
      </c>
      <c r="AC92" s="1">
        <v>8.2582077600482506</v>
      </c>
      <c r="AD92" s="1">
        <v>10.7439383062486</v>
      </c>
      <c r="AE92" s="33">
        <v>2.6186699999999998</v>
      </c>
      <c r="AU92" s="7">
        <f t="shared" si="40"/>
        <v>1.2671679889415994</v>
      </c>
      <c r="AV92" s="1">
        <f t="shared" si="54"/>
        <v>1.2671679889415994</v>
      </c>
      <c r="AW92" s="28">
        <f t="shared" si="55"/>
        <v>1.6057147121982975</v>
      </c>
      <c r="AX92" s="30">
        <f t="shared" si="41"/>
        <v>0.10800188630905747</v>
      </c>
      <c r="AY92" s="30">
        <f t="shared" si="42"/>
        <v>0.10800188630905747</v>
      </c>
      <c r="BB92" s="7">
        <f t="shared" si="43"/>
        <v>0.20426071644889987</v>
      </c>
      <c r="BC92" s="1">
        <f t="shared" si="56"/>
        <v>0.20426071644889987</v>
      </c>
      <c r="BD92" s="28">
        <f t="shared" si="57"/>
        <v>4.1722440284217871E-2</v>
      </c>
      <c r="BE92" s="30">
        <f t="shared" si="44"/>
        <v>1.3519939929957214E-2</v>
      </c>
      <c r="BF92" s="30">
        <f t="shared" si="45"/>
        <v>1.3519939929957214E-2</v>
      </c>
      <c r="BI92" s="7">
        <f t="shared" si="58"/>
        <v>10.7439383062486</v>
      </c>
      <c r="BJ92" s="1">
        <f t="shared" si="59"/>
        <v>10.7439383062486</v>
      </c>
      <c r="BK92" s="28">
        <f t="shared" si="60"/>
        <v>115.43221032847603</v>
      </c>
      <c r="BL92" s="30">
        <f t="shared" si="46"/>
        <v>1.301001212178976</v>
      </c>
      <c r="BM92" s="30">
        <f t="shared" si="47"/>
        <v>1.301001212178976</v>
      </c>
      <c r="BP92" s="7">
        <f t="shared" si="48"/>
        <v>2.4160616937514003</v>
      </c>
      <c r="BQ92" s="1">
        <f t="shared" si="61"/>
        <v>2.4160616937514003</v>
      </c>
      <c r="BR92" s="28">
        <f t="shared" si="62"/>
        <v>5.8373541080128852</v>
      </c>
      <c r="BS92" s="30">
        <f t="shared" si="49"/>
        <v>0.22487672814969867</v>
      </c>
      <c r="BT92" s="30">
        <f t="shared" si="50"/>
        <v>0.22487672814969867</v>
      </c>
      <c r="BW92" s="7">
        <f t="shared" si="51"/>
        <v>-0.42416999999999971</v>
      </c>
      <c r="BX92" s="1">
        <f t="shared" si="63"/>
        <v>0.42416999999999971</v>
      </c>
      <c r="BY92" s="36">
        <f t="shared" si="64"/>
        <v>0.17992018889999975</v>
      </c>
      <c r="BZ92" s="30">
        <f t="shared" si="52"/>
        <v>0.16197917263343595</v>
      </c>
      <c r="CA92" s="30">
        <f t="shared" si="53"/>
        <v>-0.16197917263343595</v>
      </c>
    </row>
    <row r="93" spans="18:79" x14ac:dyDescent="0.15">
      <c r="R93" s="17">
        <v>5</v>
      </c>
      <c r="S93" s="17">
        <v>4</v>
      </c>
      <c r="T93" s="19">
        <v>207.13592233009709</v>
      </c>
      <c r="U93" s="9">
        <v>14</v>
      </c>
      <c r="V93" s="9">
        <v>15.612300000000001</v>
      </c>
      <c r="W93" s="9">
        <v>8</v>
      </c>
      <c r="X93" s="9">
        <v>6.75</v>
      </c>
      <c r="Y93" s="33">
        <v>1.6926000000000001</v>
      </c>
      <c r="AA93" s="1">
        <v>13.799999401493899</v>
      </c>
      <c r="AB93" s="1">
        <v>15.810011976027701</v>
      </c>
      <c r="AC93" s="1">
        <v>8.0501217135162495</v>
      </c>
      <c r="AD93" s="1">
        <v>6.8000080180747302</v>
      </c>
      <c r="AE93" s="33">
        <v>2.498659</v>
      </c>
      <c r="AU93" s="7">
        <f t="shared" si="40"/>
        <v>0.20000059850610086</v>
      </c>
      <c r="AV93" s="1">
        <f t="shared" si="54"/>
        <v>0.20000059850610086</v>
      </c>
      <c r="AW93" s="28">
        <f t="shared" si="55"/>
        <v>4.0000239402798551E-2</v>
      </c>
      <c r="AX93" s="30">
        <f t="shared" si="41"/>
        <v>1.4492797621748453E-2</v>
      </c>
      <c r="AY93" s="30">
        <f t="shared" si="42"/>
        <v>1.4492797621748453E-2</v>
      </c>
      <c r="BB93" s="7">
        <f t="shared" si="43"/>
        <v>-0.19771197602769952</v>
      </c>
      <c r="BC93" s="1">
        <f t="shared" si="56"/>
        <v>0.19771197602769952</v>
      </c>
      <c r="BD93" s="28">
        <f t="shared" si="57"/>
        <v>3.9090025464777627E-2</v>
      </c>
      <c r="BE93" s="30">
        <f t="shared" si="44"/>
        <v>1.2505491857152601E-2</v>
      </c>
      <c r="BF93" s="30">
        <f t="shared" si="45"/>
        <v>-1.2505491857152601E-2</v>
      </c>
      <c r="BI93" s="7">
        <f t="shared" si="58"/>
        <v>6.8000080180747302</v>
      </c>
      <c r="BJ93" s="1">
        <f t="shared" si="59"/>
        <v>6.8000080180747302</v>
      </c>
      <c r="BK93" s="28">
        <f t="shared" si="60"/>
        <v>46.240109045880622</v>
      </c>
      <c r="BL93" s="30">
        <f t="shared" si="46"/>
        <v>0.84470872119330032</v>
      </c>
      <c r="BM93" s="30">
        <f t="shared" si="47"/>
        <v>0.84470872119330032</v>
      </c>
      <c r="BP93" s="7">
        <f t="shared" si="48"/>
        <v>-5.0008018074730209E-2</v>
      </c>
      <c r="BQ93" s="1">
        <f t="shared" si="61"/>
        <v>5.0008018074730209E-2</v>
      </c>
      <c r="BR93" s="28">
        <f t="shared" si="62"/>
        <v>2.5008018717625432E-3</v>
      </c>
      <c r="BS93" s="30">
        <f t="shared" si="49"/>
        <v>7.3541116336637586E-3</v>
      </c>
      <c r="BT93" s="30">
        <f t="shared" si="50"/>
        <v>-7.3541116336637586E-3</v>
      </c>
      <c r="BW93" s="7">
        <f t="shared" si="51"/>
        <v>-0.80605899999999986</v>
      </c>
      <c r="BX93" s="1">
        <f t="shared" si="63"/>
        <v>0.80605899999999986</v>
      </c>
      <c r="BY93" s="36">
        <f t="shared" si="64"/>
        <v>0.64973111148099982</v>
      </c>
      <c r="BZ93" s="30">
        <f t="shared" si="52"/>
        <v>0.32259664083814554</v>
      </c>
      <c r="CA93" s="30">
        <f t="shared" si="53"/>
        <v>-0.32259664083814554</v>
      </c>
    </row>
    <row r="94" spans="18:79" x14ac:dyDescent="0.15">
      <c r="R94" s="17">
        <v>6</v>
      </c>
      <c r="S94" s="17">
        <v>1</v>
      </c>
      <c r="T94" s="19">
        <v>192.91262135922329</v>
      </c>
      <c r="U94" s="9">
        <v>16.8</v>
      </c>
      <c r="V94" s="9">
        <v>15.173895</v>
      </c>
      <c r="W94" s="9">
        <v>5.75</v>
      </c>
      <c r="X94" s="9">
        <v>9.5</v>
      </c>
      <c r="Y94" s="33">
        <v>1.7324999999999999</v>
      </c>
      <c r="AA94" s="1">
        <v>16.5999997747012</v>
      </c>
      <c r="AB94" s="1">
        <v>15.3700010362827</v>
      </c>
      <c r="AC94" s="1">
        <v>5.8000027186441496</v>
      </c>
      <c r="AD94" s="1">
        <v>9.5500006175622207</v>
      </c>
      <c r="AE94" s="33">
        <v>2.321755</v>
      </c>
      <c r="AU94" s="7">
        <f t="shared" si="40"/>
        <v>0.20000022529880113</v>
      </c>
      <c r="AV94" s="1">
        <f t="shared" si="54"/>
        <v>0.20000022529880113</v>
      </c>
      <c r="AW94" s="28">
        <f t="shared" si="55"/>
        <v>4.0000090119571209E-2</v>
      </c>
      <c r="AX94" s="30">
        <f t="shared" si="41"/>
        <v>1.2048206506822144E-2</v>
      </c>
      <c r="AY94" s="30">
        <f t="shared" si="42"/>
        <v>1.2048206506822144E-2</v>
      </c>
      <c r="BB94" s="7">
        <f t="shared" si="43"/>
        <v>-0.19610603628269985</v>
      </c>
      <c r="BC94" s="1">
        <f t="shared" si="56"/>
        <v>0.19610603628269985</v>
      </c>
      <c r="BD94" s="28">
        <f t="shared" si="57"/>
        <v>3.8457577466511586E-2</v>
      </c>
      <c r="BE94" s="30">
        <f t="shared" si="44"/>
        <v>1.2759012560881969E-2</v>
      </c>
      <c r="BF94" s="30">
        <f t="shared" si="45"/>
        <v>-1.2759012560881969E-2</v>
      </c>
      <c r="BI94" s="7">
        <f t="shared" si="58"/>
        <v>9.5500006175622207</v>
      </c>
      <c r="BJ94" s="1">
        <f t="shared" si="59"/>
        <v>9.5500006175622207</v>
      </c>
      <c r="BK94" s="28">
        <f t="shared" si="60"/>
        <v>91.202511795438795</v>
      </c>
      <c r="BL94" s="30">
        <f t="shared" si="46"/>
        <v>1.6465510588234169</v>
      </c>
      <c r="BM94" s="30">
        <f t="shared" si="47"/>
        <v>1.6465510588234169</v>
      </c>
      <c r="BP94" s="7">
        <f t="shared" si="48"/>
        <v>-5.0000617562220739E-2</v>
      </c>
      <c r="BQ94" s="1">
        <f t="shared" si="61"/>
        <v>5.0000617562220739E-2</v>
      </c>
      <c r="BR94" s="28">
        <f t="shared" si="62"/>
        <v>2.500061756603457E-3</v>
      </c>
      <c r="BS94" s="30">
        <f t="shared" si="49"/>
        <v>5.2356664218713043E-3</v>
      </c>
      <c r="BT94" s="30">
        <f t="shared" si="50"/>
        <v>-5.2356664218713043E-3</v>
      </c>
      <c r="BW94" s="7">
        <f t="shared" si="51"/>
        <v>-0.58925500000000008</v>
      </c>
      <c r="BX94" s="1">
        <f t="shared" si="63"/>
        <v>0.58925500000000008</v>
      </c>
      <c r="BY94" s="36">
        <f t="shared" si="64"/>
        <v>0.34722145502500013</v>
      </c>
      <c r="BZ94" s="30">
        <f t="shared" si="52"/>
        <v>0.25379723528106973</v>
      </c>
      <c r="CA94" s="30">
        <f t="shared" si="53"/>
        <v>-0.25379723528106973</v>
      </c>
    </row>
    <row r="95" spans="18:79" x14ac:dyDescent="0.15">
      <c r="R95" s="17">
        <v>6</v>
      </c>
      <c r="S95" s="17">
        <v>2</v>
      </c>
      <c r="T95" s="19">
        <v>205.67961165048544</v>
      </c>
      <c r="U95" s="9">
        <v>12.6</v>
      </c>
      <c r="V95" s="9">
        <v>14.208303000000001</v>
      </c>
      <c r="W95" s="9">
        <v>7.37</v>
      </c>
      <c r="X95" s="9">
        <v>9.8500000000000014</v>
      </c>
      <c r="Y95" s="33">
        <v>1.6926000000000001</v>
      </c>
      <c r="AA95" s="1">
        <v>12.3999998379864</v>
      </c>
      <c r="AB95" s="1">
        <v>14.410033796735201</v>
      </c>
      <c r="AC95" s="1">
        <v>7.4201985624874096</v>
      </c>
      <c r="AD95" s="1">
        <v>9.7999653165674498</v>
      </c>
      <c r="AE95" s="33">
        <v>2.521118</v>
      </c>
      <c r="AU95" s="7">
        <f t="shared" si="40"/>
        <v>0.20000016201360005</v>
      </c>
      <c r="AV95" s="1">
        <f t="shared" si="54"/>
        <v>0.20000016201360005</v>
      </c>
      <c r="AW95" s="28">
        <f t="shared" si="55"/>
        <v>4.0000064805466265E-2</v>
      </c>
      <c r="AX95" s="30">
        <f t="shared" si="41"/>
        <v>1.612904553441329E-2</v>
      </c>
      <c r="AY95" s="30">
        <f t="shared" si="42"/>
        <v>1.612904553441329E-2</v>
      </c>
      <c r="BB95" s="7">
        <f t="shared" si="43"/>
        <v>-0.2017307967352</v>
      </c>
      <c r="BC95" s="1">
        <f t="shared" si="56"/>
        <v>0.2017307967352</v>
      </c>
      <c r="BD95" s="28">
        <f t="shared" si="57"/>
        <v>4.0695314351418578E-2</v>
      </c>
      <c r="BE95" s="30">
        <f t="shared" si="44"/>
        <v>1.3999328494351275E-2</v>
      </c>
      <c r="BF95" s="30">
        <f t="shared" si="45"/>
        <v>-1.3999328494351275E-2</v>
      </c>
      <c r="BI95" s="7">
        <f t="shared" si="58"/>
        <v>9.7999653165674498</v>
      </c>
      <c r="BJ95" s="1">
        <f t="shared" si="59"/>
        <v>9.7999653165674498</v>
      </c>
      <c r="BK95" s="28">
        <f t="shared" si="60"/>
        <v>96.039320205924952</v>
      </c>
      <c r="BL95" s="30">
        <f t="shared" si="46"/>
        <v>1.3207146997535726</v>
      </c>
      <c r="BM95" s="30">
        <f t="shared" si="47"/>
        <v>1.3207146997535726</v>
      </c>
      <c r="BP95" s="7">
        <f t="shared" si="48"/>
        <v>5.0034683432551574E-2</v>
      </c>
      <c r="BQ95" s="1">
        <f t="shared" si="61"/>
        <v>5.0034683432551574E-2</v>
      </c>
      <c r="BR95" s="28">
        <f t="shared" si="62"/>
        <v>2.5034695461956511E-3</v>
      </c>
      <c r="BS95" s="30">
        <f t="shared" si="49"/>
        <v>5.1055980114505951E-3</v>
      </c>
      <c r="BT95" s="30">
        <f t="shared" si="50"/>
        <v>5.1055980114505951E-3</v>
      </c>
      <c r="BW95" s="7">
        <f t="shared" si="51"/>
        <v>-0.82851799999999987</v>
      </c>
      <c r="BX95" s="1">
        <f t="shared" si="63"/>
        <v>0.82851799999999987</v>
      </c>
      <c r="BY95" s="36">
        <f t="shared" si="64"/>
        <v>0.68644207632399978</v>
      </c>
      <c r="BZ95" s="30">
        <f t="shared" si="52"/>
        <v>0.32863118664021274</v>
      </c>
      <c r="CA95" s="30">
        <f t="shared" si="53"/>
        <v>-0.32863118664021274</v>
      </c>
    </row>
    <row r="96" spans="18:79" x14ac:dyDescent="0.15">
      <c r="R96" s="17">
        <v>6</v>
      </c>
      <c r="S96" s="17">
        <v>3</v>
      </c>
      <c r="T96" s="19">
        <v>201.0679611650485</v>
      </c>
      <c r="U96" s="9">
        <v>11.5</v>
      </c>
      <c r="V96" s="9">
        <v>15.098322000000001</v>
      </c>
      <c r="W96" s="9">
        <v>9.0300000000000011</v>
      </c>
      <c r="X96" s="9">
        <v>9.82</v>
      </c>
      <c r="Y96" s="33">
        <v>1.8857999999999999</v>
      </c>
      <c r="AA96" s="1">
        <v>11.700030973975799</v>
      </c>
      <c r="AB96" s="1">
        <v>15.300633707013899</v>
      </c>
      <c r="AC96" s="1">
        <v>9.0812807935521302</v>
      </c>
      <c r="AD96" s="1">
        <v>9.8703813923607608</v>
      </c>
      <c r="AE96" s="33">
        <v>2.506246</v>
      </c>
      <c r="AU96" s="7">
        <f t="shared" si="40"/>
        <v>-0.2000309739757995</v>
      </c>
      <c r="AV96" s="1">
        <f t="shared" si="54"/>
        <v>0.2000309739757995</v>
      </c>
      <c r="AW96" s="28">
        <f t="shared" si="55"/>
        <v>4.0012390549706976E-2</v>
      </c>
      <c r="AX96" s="30">
        <f t="shared" si="41"/>
        <v>1.7096619181669291E-2</v>
      </c>
      <c r="AY96" s="30">
        <f t="shared" si="42"/>
        <v>-1.7096619181669291E-2</v>
      </c>
      <c r="BB96" s="7">
        <f t="shared" si="43"/>
        <v>-0.202311707013898</v>
      </c>
      <c r="BC96" s="1">
        <f t="shared" si="56"/>
        <v>0.202311707013898</v>
      </c>
      <c r="BD96" s="28">
        <f t="shared" si="57"/>
        <v>4.0930026794877304E-2</v>
      </c>
      <c r="BE96" s="30">
        <f t="shared" si="44"/>
        <v>1.3222439729483696E-2</v>
      </c>
      <c r="BF96" s="30">
        <f t="shared" si="45"/>
        <v>-1.3222439729483696E-2</v>
      </c>
      <c r="BI96" s="7">
        <f t="shared" si="58"/>
        <v>9.8703813923607608</v>
      </c>
      <c r="BJ96" s="1">
        <f t="shared" si="59"/>
        <v>9.8703813923607608</v>
      </c>
      <c r="BK96" s="28">
        <f t="shared" si="60"/>
        <v>97.424428830661554</v>
      </c>
      <c r="BL96" s="30">
        <f t="shared" si="46"/>
        <v>1.0868930954506886</v>
      </c>
      <c r="BM96" s="30">
        <f t="shared" si="47"/>
        <v>1.0868930954506886</v>
      </c>
      <c r="BP96" s="7">
        <f t="shared" si="48"/>
        <v>-5.0381392360760557E-2</v>
      </c>
      <c r="BQ96" s="1">
        <f t="shared" si="61"/>
        <v>5.0381392360760557E-2</v>
      </c>
      <c r="BR96" s="28">
        <f t="shared" si="62"/>
        <v>2.5382846962089022E-3</v>
      </c>
      <c r="BS96" s="30">
        <f t="shared" si="49"/>
        <v>5.1043004680400225E-3</v>
      </c>
      <c r="BT96" s="30">
        <f t="shared" si="50"/>
        <v>-5.1043004680400225E-3</v>
      </c>
      <c r="BW96" s="7">
        <f t="shared" si="51"/>
        <v>-0.62044600000000005</v>
      </c>
      <c r="BX96" s="1">
        <f t="shared" si="63"/>
        <v>0.62044600000000005</v>
      </c>
      <c r="BY96" s="36">
        <f t="shared" si="64"/>
        <v>0.38495323891600008</v>
      </c>
      <c r="BZ96" s="30">
        <f t="shared" si="52"/>
        <v>0.24755989635494682</v>
      </c>
      <c r="CA96" s="30">
        <f t="shared" si="53"/>
        <v>-0.24755989635494682</v>
      </c>
    </row>
    <row r="97" spans="18:79" x14ac:dyDescent="0.15">
      <c r="R97" s="17">
        <v>6</v>
      </c>
      <c r="S97" s="17">
        <v>4</v>
      </c>
      <c r="T97" s="19">
        <v>204.85436893203882</v>
      </c>
      <c r="U97" s="9">
        <v>14.2</v>
      </c>
      <c r="V97" s="9">
        <v>17.02449</v>
      </c>
      <c r="W97" s="9">
        <v>9.4</v>
      </c>
      <c r="X97" s="9">
        <v>15.65</v>
      </c>
      <c r="Y97" s="33">
        <v>1.6926000000000001</v>
      </c>
      <c r="AA97" s="1">
        <v>13.9999991720035</v>
      </c>
      <c r="AB97" s="1">
        <v>17.220023406504399</v>
      </c>
      <c r="AC97" s="1">
        <v>9.4503662293242705</v>
      </c>
      <c r="AD97" s="1">
        <v>15.599997600156099</v>
      </c>
      <c r="AE97" s="33">
        <v>2.6106400000000001</v>
      </c>
      <c r="AU97" s="7">
        <f t="shared" si="40"/>
        <v>0.2000008279964991</v>
      </c>
      <c r="AV97" s="1">
        <f t="shared" si="54"/>
        <v>0.2000008279964991</v>
      </c>
      <c r="AW97" s="28">
        <f t="shared" si="55"/>
        <v>4.000033119928522E-2</v>
      </c>
      <c r="AX97" s="30">
        <f t="shared" si="41"/>
        <v>1.4285774273219299E-2</v>
      </c>
      <c r="AY97" s="30">
        <f t="shared" si="42"/>
        <v>1.4285774273219299E-2</v>
      </c>
      <c r="BB97" s="7">
        <f t="shared" si="43"/>
        <v>-0.19553340650439921</v>
      </c>
      <c r="BC97" s="1">
        <f t="shared" si="56"/>
        <v>0.19553340650439921</v>
      </c>
      <c r="BD97" s="28">
        <f t="shared" si="57"/>
        <v>3.8233313059214624E-2</v>
      </c>
      <c r="BE97" s="30">
        <f t="shared" si="44"/>
        <v>1.135500236489468E-2</v>
      </c>
      <c r="BF97" s="30">
        <f t="shared" si="45"/>
        <v>-1.135500236489468E-2</v>
      </c>
      <c r="BI97" s="7">
        <f t="shared" si="58"/>
        <v>15.599997600156099</v>
      </c>
      <c r="BJ97" s="1">
        <f t="shared" si="59"/>
        <v>15.599997600156099</v>
      </c>
      <c r="BK97" s="28">
        <f t="shared" si="60"/>
        <v>243.35992512487604</v>
      </c>
      <c r="BL97" s="30">
        <f t="shared" si="46"/>
        <v>1.6507294237708654</v>
      </c>
      <c r="BM97" s="30">
        <f t="shared" si="47"/>
        <v>1.6507294237708654</v>
      </c>
      <c r="BP97" s="7">
        <f t="shared" si="48"/>
        <v>5.0002399843901202E-2</v>
      </c>
      <c r="BQ97" s="1">
        <f t="shared" si="61"/>
        <v>5.0002399843901202E-2</v>
      </c>
      <c r="BR97" s="28">
        <f t="shared" si="62"/>
        <v>2.5002399901493709E-3</v>
      </c>
      <c r="BS97" s="30">
        <f t="shared" si="49"/>
        <v>3.2052825343640346E-3</v>
      </c>
      <c r="BT97" s="30">
        <f t="shared" si="50"/>
        <v>3.2052825343640346E-3</v>
      </c>
      <c r="BW97" s="7">
        <f t="shared" si="51"/>
        <v>-0.91803999999999997</v>
      </c>
      <c r="BX97" s="1">
        <f t="shared" si="63"/>
        <v>0.91803999999999997</v>
      </c>
      <c r="BY97" s="36">
        <f t="shared" si="64"/>
        <v>0.84279744159999992</v>
      </c>
      <c r="BZ97" s="30">
        <f t="shared" si="52"/>
        <v>0.35165323445591884</v>
      </c>
      <c r="CA97" s="30">
        <f t="shared" si="53"/>
        <v>-0.35165323445591884</v>
      </c>
    </row>
    <row r="98" spans="18:79" x14ac:dyDescent="0.15">
      <c r="R98" s="17">
        <v>1</v>
      </c>
      <c r="S98" s="17">
        <v>1</v>
      </c>
      <c r="T98" s="19">
        <v>197.23300970873785</v>
      </c>
      <c r="U98" s="9">
        <v>14</v>
      </c>
      <c r="V98" s="9">
        <v>15.33483</v>
      </c>
      <c r="W98" s="9">
        <v>7.7</v>
      </c>
      <c r="X98" s="9">
        <v>11.0873875</v>
      </c>
      <c r="Y98" s="33">
        <v>2.3772000000000002</v>
      </c>
      <c r="AA98" s="1">
        <v>13.799999654448399</v>
      </c>
      <c r="AB98" s="1">
        <v>15.1299819194835</v>
      </c>
      <c r="AC98" s="1">
        <v>7.6499058982944996</v>
      </c>
      <c r="AD98" s="1">
        <v>11.1400008894205</v>
      </c>
      <c r="AE98" s="33">
        <v>2.8233830000000002</v>
      </c>
      <c r="AU98" s="7">
        <f t="shared" ref="AU98:AU129" si="65">U98-AA98</f>
        <v>0.20000034555160084</v>
      </c>
      <c r="AV98" s="1">
        <f t="shared" si="54"/>
        <v>0.20000034555160084</v>
      </c>
      <c r="AW98" s="28">
        <f t="shared" si="55"/>
        <v>4.0000138220759741E-2</v>
      </c>
      <c r="AX98" s="30">
        <f t="shared" ref="AX98:AX129" si="66">AV98/AA98</f>
        <v>1.4492779026058248E-2</v>
      </c>
      <c r="AY98" s="30">
        <f t="shared" ref="AY98:AY129" si="67">AU98/AA98</f>
        <v>1.4492779026058248E-2</v>
      </c>
      <c r="BB98" s="7">
        <f t="shared" ref="BB98:BB129" si="68">V98-AB98</f>
        <v>0.20484808051650027</v>
      </c>
      <c r="BC98" s="1">
        <f t="shared" si="56"/>
        <v>0.20484808051650027</v>
      </c>
      <c r="BD98" s="28">
        <f t="shared" si="57"/>
        <v>4.1962736091294577E-2</v>
      </c>
      <c r="BE98" s="30">
        <f t="shared" ref="BE98:BE129" si="69">BC98/AB98</f>
        <v>1.3539215156146946E-2</v>
      </c>
      <c r="BF98" s="30">
        <f t="shared" ref="BF98:BF129" si="70">BB98/AB98</f>
        <v>1.3539215156146946E-2</v>
      </c>
      <c r="BI98" s="7">
        <f t="shared" si="58"/>
        <v>11.1400008894205</v>
      </c>
      <c r="BJ98" s="1">
        <f t="shared" si="59"/>
        <v>11.1400008894205</v>
      </c>
      <c r="BK98" s="28">
        <f t="shared" si="60"/>
        <v>124.09961981628955</v>
      </c>
      <c r="BL98" s="30">
        <f t="shared" ref="BL98:BL129" si="71">BJ98/AC98</f>
        <v>1.4562271794616579</v>
      </c>
      <c r="BM98" s="30">
        <f t="shared" ref="BM98:BM129" si="72">BI98/AC98</f>
        <v>1.4562271794616579</v>
      </c>
      <c r="BP98" s="7">
        <f t="shared" ref="BP98:BP129" si="73">X98-AD98</f>
        <v>-5.2613389420500312E-2</v>
      </c>
      <c r="BQ98" s="1">
        <f t="shared" si="61"/>
        <v>5.2613389420500312E-2</v>
      </c>
      <c r="BR98" s="28">
        <f t="shared" si="62"/>
        <v>2.768168746313214E-3</v>
      </c>
      <c r="BS98" s="30">
        <f t="shared" ref="BS98:BS129" si="74">BQ98/AD98</f>
        <v>4.7229250646170498E-3</v>
      </c>
      <c r="BT98" s="30">
        <f t="shared" ref="BT98:BT129" si="75">BP98/AD98</f>
        <v>-4.7229250646170498E-3</v>
      </c>
      <c r="BW98" s="7">
        <f t="shared" ref="BW98:BW129" si="76">Y98-AE98</f>
        <v>-0.446183</v>
      </c>
      <c r="BX98" s="1">
        <f t="shared" si="63"/>
        <v>0.446183</v>
      </c>
      <c r="BY98" s="36">
        <f t="shared" si="64"/>
        <v>0.19907926948900001</v>
      </c>
      <c r="BZ98" s="30">
        <f t="shared" ref="BZ98:BZ129" si="77">BX98/AE98</f>
        <v>0.15803134041679784</v>
      </c>
      <c r="CA98" s="30">
        <f t="shared" ref="CA98:CA129" si="78">BW98/AE98</f>
        <v>-0.15803134041679784</v>
      </c>
    </row>
    <row r="99" spans="18:79" x14ac:dyDescent="0.15">
      <c r="R99" s="17">
        <v>1</v>
      </c>
      <c r="S99" s="17">
        <v>2</v>
      </c>
      <c r="T99" s="19">
        <v>205.29126213592232</v>
      </c>
      <c r="U99" s="9">
        <v>14.810826296743045</v>
      </c>
      <c r="V99" s="9">
        <v>16.08797124698431</v>
      </c>
      <c r="W99" s="9">
        <v>8</v>
      </c>
      <c r="X99" s="9">
        <v>11.7740475</v>
      </c>
      <c r="Y99" s="33">
        <v>2.1777000000000002</v>
      </c>
      <c r="AA99" s="1">
        <v>14.609999655659699</v>
      </c>
      <c r="AB99" s="1">
        <v>15.8899989192004</v>
      </c>
      <c r="AC99" s="1">
        <v>8.0500165694888199</v>
      </c>
      <c r="AD99" s="1">
        <v>11.820004012784199</v>
      </c>
      <c r="AE99" s="33">
        <v>2.3309700000000002</v>
      </c>
      <c r="AU99" s="7">
        <f t="shared" si="65"/>
        <v>0.20082664108334569</v>
      </c>
      <c r="AV99" s="1">
        <f t="shared" si="54"/>
        <v>0.20082664108334569</v>
      </c>
      <c r="AW99" s="28">
        <f t="shared" si="55"/>
        <v>4.0331339768818954E-2</v>
      </c>
      <c r="AX99" s="30">
        <f t="shared" si="66"/>
        <v>1.3745834758151306E-2</v>
      </c>
      <c r="AY99" s="30">
        <f t="shared" si="67"/>
        <v>1.3745834758151306E-2</v>
      </c>
      <c r="BB99" s="7">
        <f t="shared" si="68"/>
        <v>0.19797232778391027</v>
      </c>
      <c r="BC99" s="1">
        <f t="shared" si="56"/>
        <v>0.19797232778391027</v>
      </c>
      <c r="BD99" s="28">
        <f t="shared" si="57"/>
        <v>3.9193042568180014E-2</v>
      </c>
      <c r="BE99" s="30">
        <f t="shared" si="69"/>
        <v>1.2458926447420578E-2</v>
      </c>
      <c r="BF99" s="30">
        <f t="shared" si="70"/>
        <v>1.2458926447420578E-2</v>
      </c>
      <c r="BI99" s="7">
        <f t="shared" ref="BI99:BI130" si="79">AD99-AJ99</f>
        <v>11.820004012784199</v>
      </c>
      <c r="BJ99" s="1">
        <f t="shared" si="59"/>
        <v>11.820004012784199</v>
      </c>
      <c r="BK99" s="28">
        <f t="shared" si="60"/>
        <v>139.71249486223456</v>
      </c>
      <c r="BL99" s="30">
        <f t="shared" si="71"/>
        <v>1.4683204575732662</v>
      </c>
      <c r="BM99" s="30">
        <f t="shared" si="72"/>
        <v>1.4683204575732662</v>
      </c>
      <c r="BP99" s="7">
        <f t="shared" si="73"/>
        <v>-4.5956512784199433E-2</v>
      </c>
      <c r="BQ99" s="1">
        <f t="shared" si="61"/>
        <v>4.5956512784199433E-2</v>
      </c>
      <c r="BR99" s="28">
        <f t="shared" si="62"/>
        <v>2.1120010672842859E-3</v>
      </c>
      <c r="BS99" s="30">
        <f t="shared" si="74"/>
        <v>3.8880285264280877E-3</v>
      </c>
      <c r="BT99" s="30">
        <f t="shared" si="75"/>
        <v>-3.8880285264280877E-3</v>
      </c>
      <c r="BW99" s="7">
        <f t="shared" si="76"/>
        <v>-0.15327000000000002</v>
      </c>
      <c r="BX99" s="1">
        <f t="shared" si="63"/>
        <v>0.15327000000000002</v>
      </c>
      <c r="BY99" s="36">
        <f t="shared" si="64"/>
        <v>2.3491692900000007E-2</v>
      </c>
      <c r="BZ99" s="30">
        <f t="shared" si="77"/>
        <v>6.5753742004401608E-2</v>
      </c>
      <c r="CA99" s="30">
        <f t="shared" si="78"/>
        <v>-6.5753742004401608E-2</v>
      </c>
    </row>
    <row r="100" spans="18:79" x14ac:dyDescent="0.15">
      <c r="R100" s="17">
        <v>1</v>
      </c>
      <c r="S100" s="17">
        <v>3</v>
      </c>
      <c r="T100" s="19">
        <v>197.66990291262135</v>
      </c>
      <c r="U100" s="9">
        <v>13.54</v>
      </c>
      <c r="V100" s="9">
        <v>15.989871000000001</v>
      </c>
      <c r="W100" s="9">
        <v>8.6999999999999993</v>
      </c>
      <c r="X100" s="9">
        <v>16.666499999999999</v>
      </c>
      <c r="Y100" s="33">
        <v>2.3730000000000002</v>
      </c>
      <c r="AA100" s="1">
        <v>13.642930448309601</v>
      </c>
      <c r="AB100" s="1">
        <v>15.789945577804399</v>
      </c>
      <c r="AC100" s="1">
        <v>8.6495809452689905</v>
      </c>
      <c r="AD100" s="1">
        <v>16.720016001248101</v>
      </c>
      <c r="AE100" s="33">
        <v>2.6968399999999999</v>
      </c>
      <c r="AU100" s="7">
        <f t="shared" si="65"/>
        <v>-0.10293044830960163</v>
      </c>
      <c r="AV100" s="1">
        <f t="shared" si="54"/>
        <v>0.10293044830960163</v>
      </c>
      <c r="AW100" s="28">
        <f t="shared" si="55"/>
        <v>1.0594677189215572E-2</v>
      </c>
      <c r="AX100" s="30">
        <f t="shared" si="66"/>
        <v>7.5445996517819244E-3</v>
      </c>
      <c r="AY100" s="30">
        <f t="shared" si="67"/>
        <v>-7.5445996517819244E-3</v>
      </c>
      <c r="BB100" s="7">
        <f t="shared" si="68"/>
        <v>0.1999254221956015</v>
      </c>
      <c r="BC100" s="1">
        <f t="shared" si="56"/>
        <v>0.1999254221956015</v>
      </c>
      <c r="BD100" s="28">
        <f t="shared" si="57"/>
        <v>3.9970174440089511E-2</v>
      </c>
      <c r="BE100" s="30">
        <f t="shared" si="69"/>
        <v>1.2661564994665499E-2</v>
      </c>
      <c r="BF100" s="30">
        <f t="shared" si="70"/>
        <v>1.2661564994665499E-2</v>
      </c>
      <c r="BI100" s="7">
        <f t="shared" si="79"/>
        <v>16.720016001248101</v>
      </c>
      <c r="BJ100" s="1">
        <f t="shared" si="59"/>
        <v>16.720016001248101</v>
      </c>
      <c r="BK100" s="28">
        <f t="shared" si="60"/>
        <v>279.55893508199256</v>
      </c>
      <c r="BL100" s="30">
        <f t="shared" si="71"/>
        <v>1.9330434742498535</v>
      </c>
      <c r="BM100" s="30">
        <f t="shared" si="72"/>
        <v>1.9330434742498535</v>
      </c>
      <c r="BP100" s="7">
        <f t="shared" si="73"/>
        <v>-5.3516001248102185E-2</v>
      </c>
      <c r="BQ100" s="1">
        <f t="shared" si="61"/>
        <v>5.3516001248102185E-2</v>
      </c>
      <c r="BR100" s="28">
        <f t="shared" si="62"/>
        <v>2.8639623895868748E-3</v>
      </c>
      <c r="BS100" s="30">
        <f t="shared" si="74"/>
        <v>3.200714714872723E-3</v>
      </c>
      <c r="BT100" s="30">
        <f t="shared" si="75"/>
        <v>-3.200714714872723E-3</v>
      </c>
      <c r="BW100" s="7">
        <f t="shared" si="76"/>
        <v>-0.32383999999999968</v>
      </c>
      <c r="BX100" s="1">
        <f t="shared" si="63"/>
        <v>0.32383999999999968</v>
      </c>
      <c r="BY100" s="36">
        <f t="shared" si="64"/>
        <v>0.10487234559999979</v>
      </c>
      <c r="BZ100" s="30">
        <f t="shared" si="77"/>
        <v>0.12008128031325541</v>
      </c>
      <c r="CA100" s="30">
        <f t="shared" si="78"/>
        <v>-0.12008128031325541</v>
      </c>
    </row>
    <row r="101" spans="18:79" x14ac:dyDescent="0.15">
      <c r="R101" s="17">
        <v>1</v>
      </c>
      <c r="S101" s="17">
        <v>4</v>
      </c>
      <c r="T101" s="19">
        <v>199.66019417475724</v>
      </c>
      <c r="U101" s="9">
        <v>15.469999999999999</v>
      </c>
      <c r="V101" s="9">
        <v>15.642265500000001</v>
      </c>
      <c r="W101" s="9">
        <v>7.1000000000000005</v>
      </c>
      <c r="X101" s="9">
        <v>8.0832499999999996</v>
      </c>
      <c r="Y101" s="33">
        <v>2.0832000000000002</v>
      </c>
      <c r="AA101" s="1">
        <v>15.2699962057709</v>
      </c>
      <c r="AB101" s="1">
        <v>15.8402819800593</v>
      </c>
      <c r="AC101" s="1">
        <v>7.1615552110095697</v>
      </c>
      <c r="AD101" s="1">
        <v>8.1301257918706007</v>
      </c>
      <c r="AE101" s="33">
        <v>2.2798769999999999</v>
      </c>
      <c r="AU101" s="7">
        <f t="shared" si="65"/>
        <v>0.20000379422909909</v>
      </c>
      <c r="AV101" s="1">
        <f t="shared" si="54"/>
        <v>0.20000379422909909</v>
      </c>
      <c r="AW101" s="28">
        <f t="shared" si="55"/>
        <v>4.0001517706035807E-2</v>
      </c>
      <c r="AX101" s="30">
        <f t="shared" si="66"/>
        <v>1.3097828678799071E-2</v>
      </c>
      <c r="AY101" s="30">
        <f t="shared" si="67"/>
        <v>1.3097828678799071E-2</v>
      </c>
      <c r="BB101" s="7">
        <f t="shared" si="68"/>
        <v>-0.19801648005929984</v>
      </c>
      <c r="BC101" s="1">
        <f t="shared" si="56"/>
        <v>0.19801648005929984</v>
      </c>
      <c r="BD101" s="28">
        <f t="shared" si="57"/>
        <v>3.9210526375075092E-2</v>
      </c>
      <c r="BE101" s="30">
        <f t="shared" si="69"/>
        <v>1.250081787108177E-2</v>
      </c>
      <c r="BF101" s="30">
        <f t="shared" si="70"/>
        <v>-1.250081787108177E-2</v>
      </c>
      <c r="BI101" s="7">
        <f t="shared" si="79"/>
        <v>8.1301257918706007</v>
      </c>
      <c r="BJ101" s="1">
        <f t="shared" si="59"/>
        <v>8.1301257918706007</v>
      </c>
      <c r="BK101" s="28">
        <f t="shared" si="60"/>
        <v>66.09894539163956</v>
      </c>
      <c r="BL101" s="30">
        <f t="shared" si="71"/>
        <v>1.1352458442786326</v>
      </c>
      <c r="BM101" s="30">
        <f t="shared" si="72"/>
        <v>1.1352458442786326</v>
      </c>
      <c r="BP101" s="7">
        <f t="shared" si="73"/>
        <v>-4.6875791870601091E-2</v>
      </c>
      <c r="BQ101" s="1">
        <f t="shared" si="61"/>
        <v>4.6875791870601091E-2</v>
      </c>
      <c r="BR101" s="28">
        <f t="shared" si="62"/>
        <v>2.1973398634959115E-3</v>
      </c>
      <c r="BS101" s="30">
        <f t="shared" si="74"/>
        <v>5.7656908479168543E-3</v>
      </c>
      <c r="BT101" s="30">
        <f t="shared" si="75"/>
        <v>-5.7656908479168543E-3</v>
      </c>
      <c r="BW101" s="7">
        <f t="shared" si="76"/>
        <v>-0.19667699999999977</v>
      </c>
      <c r="BX101" s="1">
        <f t="shared" si="63"/>
        <v>0.19667699999999977</v>
      </c>
      <c r="BY101" s="36">
        <f t="shared" si="64"/>
        <v>3.8681842328999912E-2</v>
      </c>
      <c r="BZ101" s="30">
        <f t="shared" si="77"/>
        <v>8.6266495955702779E-2</v>
      </c>
      <c r="CA101" s="30">
        <f t="shared" si="78"/>
        <v>-8.6266495955702779E-2</v>
      </c>
    </row>
    <row r="102" spans="18:79" x14ac:dyDescent="0.15">
      <c r="R102" s="17">
        <v>2</v>
      </c>
      <c r="S102" s="17">
        <v>1</v>
      </c>
      <c r="T102" s="19">
        <v>203.10679611650485</v>
      </c>
      <c r="U102" s="9">
        <v>13.67</v>
      </c>
      <c r="V102" s="9">
        <v>15.141235500000001</v>
      </c>
      <c r="W102" s="9">
        <v>7.7</v>
      </c>
      <c r="X102" s="9">
        <v>8.9415750000000003</v>
      </c>
      <c r="Y102" s="33">
        <v>2.0223</v>
      </c>
      <c r="AA102" s="1">
        <v>13.870000101838899</v>
      </c>
      <c r="AB102" s="1">
        <v>15.340022720333801</v>
      </c>
      <c r="AC102" s="1">
        <v>7.6497567478116197</v>
      </c>
      <c r="AD102" s="1">
        <v>8.99001483768272</v>
      </c>
      <c r="AE102" s="33">
        <v>2.3111489999999999</v>
      </c>
      <c r="AU102" s="7">
        <f t="shared" si="65"/>
        <v>-0.20000010183889927</v>
      </c>
      <c r="AV102" s="1">
        <f t="shared" si="54"/>
        <v>0.20000010183889927</v>
      </c>
      <c r="AW102" s="28">
        <f t="shared" si="55"/>
        <v>4.0000040735570078E-2</v>
      </c>
      <c r="AX102" s="30">
        <f t="shared" si="66"/>
        <v>1.4419617907023882E-2</v>
      </c>
      <c r="AY102" s="30">
        <f t="shared" si="67"/>
        <v>-1.4419617907023882E-2</v>
      </c>
      <c r="BB102" s="7">
        <f t="shared" si="68"/>
        <v>-0.19878722033380036</v>
      </c>
      <c r="BC102" s="1">
        <f t="shared" si="56"/>
        <v>0.19878722033380036</v>
      </c>
      <c r="BD102" s="28">
        <f t="shared" si="57"/>
        <v>3.9516358968038894E-2</v>
      </c>
      <c r="BE102" s="30">
        <f t="shared" si="69"/>
        <v>1.2958730502419668E-2</v>
      </c>
      <c r="BF102" s="30">
        <f t="shared" si="70"/>
        <v>-1.2958730502419668E-2</v>
      </c>
      <c r="BI102" s="7">
        <f t="shared" si="79"/>
        <v>8.99001483768272</v>
      </c>
      <c r="BJ102" s="1">
        <f t="shared" si="59"/>
        <v>8.99001483768272</v>
      </c>
      <c r="BK102" s="28">
        <f t="shared" si="60"/>
        <v>80.820366781755467</v>
      </c>
      <c r="BL102" s="30">
        <f t="shared" si="71"/>
        <v>1.1752027069690172</v>
      </c>
      <c r="BM102" s="30">
        <f t="shared" si="72"/>
        <v>1.1752027069690172</v>
      </c>
      <c r="BP102" s="7">
        <f t="shared" si="73"/>
        <v>-4.8439837682719755E-2</v>
      </c>
      <c r="BQ102" s="1">
        <f t="shared" si="61"/>
        <v>4.8439837682719755E-2</v>
      </c>
      <c r="BR102" s="28">
        <f t="shared" si="62"/>
        <v>2.3464178747282368E-3</v>
      </c>
      <c r="BS102" s="30">
        <f t="shared" si="74"/>
        <v>5.3881821729234967E-3</v>
      </c>
      <c r="BT102" s="30">
        <f t="shared" si="75"/>
        <v>-5.3881821729234967E-3</v>
      </c>
      <c r="BW102" s="7">
        <f t="shared" si="76"/>
        <v>-0.28884899999999991</v>
      </c>
      <c r="BX102" s="1">
        <f t="shared" si="63"/>
        <v>0.28884899999999991</v>
      </c>
      <c r="BY102" s="36">
        <f t="shared" si="64"/>
        <v>8.3433744800999951E-2</v>
      </c>
      <c r="BZ102" s="30">
        <f t="shared" si="77"/>
        <v>0.12498069142231848</v>
      </c>
      <c r="CA102" s="30">
        <f t="shared" si="78"/>
        <v>-0.12498069142231848</v>
      </c>
    </row>
    <row r="103" spans="18:79" x14ac:dyDescent="0.15">
      <c r="R103" s="17">
        <v>2</v>
      </c>
      <c r="S103" s="17">
        <v>2</v>
      </c>
      <c r="T103" s="19">
        <v>208.00970873786406</v>
      </c>
      <c r="U103" s="9">
        <v>15.600000000000001</v>
      </c>
      <c r="V103" s="9">
        <v>17.753309999999999</v>
      </c>
      <c r="W103" s="9">
        <v>9.2999999999999989</v>
      </c>
      <c r="X103" s="9">
        <v>12.374874999999999</v>
      </c>
      <c r="Y103" s="33">
        <v>2.6648999999999998</v>
      </c>
      <c r="AA103" s="1">
        <v>15.800000055359799</v>
      </c>
      <c r="AB103" s="1">
        <v>17.950018764832201</v>
      </c>
      <c r="AC103" s="1">
        <v>9.35005730259142</v>
      </c>
      <c r="AD103" s="1">
        <v>12.4200031479843</v>
      </c>
      <c r="AE103" s="33">
        <v>2.3556349999999999</v>
      </c>
      <c r="AU103" s="7">
        <f t="shared" si="65"/>
        <v>-0.20000005535979781</v>
      </c>
      <c r="AV103" s="1">
        <f t="shared" si="54"/>
        <v>0.20000005535979781</v>
      </c>
      <c r="AW103" s="28">
        <f t="shared" si="55"/>
        <v>4.000002214392219E-2</v>
      </c>
      <c r="AX103" s="30">
        <f t="shared" si="66"/>
        <v>1.2658231307534219E-2</v>
      </c>
      <c r="AY103" s="30">
        <f t="shared" si="67"/>
        <v>-1.2658231307534219E-2</v>
      </c>
      <c r="BB103" s="7">
        <f t="shared" si="68"/>
        <v>-0.19670876483220212</v>
      </c>
      <c r="BC103" s="1">
        <f t="shared" si="56"/>
        <v>0.19670876483220212</v>
      </c>
      <c r="BD103" s="28">
        <f t="shared" si="57"/>
        <v>3.8694338161810601E-2</v>
      </c>
      <c r="BE103" s="30">
        <f t="shared" si="69"/>
        <v>1.0958694105523459E-2</v>
      </c>
      <c r="BF103" s="30">
        <f t="shared" si="70"/>
        <v>-1.0958694105523459E-2</v>
      </c>
      <c r="BI103" s="7">
        <f t="shared" si="79"/>
        <v>12.4200031479843</v>
      </c>
      <c r="BJ103" s="1">
        <f t="shared" si="59"/>
        <v>12.4200031479843</v>
      </c>
      <c r="BK103" s="28">
        <f t="shared" si="60"/>
        <v>154.25647819593991</v>
      </c>
      <c r="BL103" s="30">
        <f t="shared" si="71"/>
        <v>1.3283344418158836</v>
      </c>
      <c r="BM103" s="30">
        <f t="shared" si="72"/>
        <v>1.3283344418158836</v>
      </c>
      <c r="BP103" s="7">
        <f t="shared" si="73"/>
        <v>-4.5128147984300426E-2</v>
      </c>
      <c r="BQ103" s="1">
        <f t="shared" si="61"/>
        <v>4.5128147984300426E-2</v>
      </c>
      <c r="BR103" s="28">
        <f t="shared" si="62"/>
        <v>2.0365497404929186E-3</v>
      </c>
      <c r="BS103" s="30">
        <f t="shared" si="74"/>
        <v>3.6335053579776657E-3</v>
      </c>
      <c r="BT103" s="30">
        <f t="shared" si="75"/>
        <v>-3.6335053579776657E-3</v>
      </c>
      <c r="BW103" s="7">
        <f t="shared" si="76"/>
        <v>0.3092649999999999</v>
      </c>
      <c r="BX103" s="1">
        <f t="shared" si="63"/>
        <v>0.3092649999999999</v>
      </c>
      <c r="BY103" s="36">
        <f t="shared" si="64"/>
        <v>9.5644840224999944E-2</v>
      </c>
      <c r="BZ103" s="30">
        <f t="shared" si="77"/>
        <v>0.13128731743245448</v>
      </c>
      <c r="CA103" s="30">
        <f t="shared" si="78"/>
        <v>0.13128731743245448</v>
      </c>
    </row>
    <row r="104" spans="18:79" x14ac:dyDescent="0.15">
      <c r="R104" s="17">
        <v>2</v>
      </c>
      <c r="S104" s="17">
        <v>3</v>
      </c>
      <c r="T104" s="19">
        <v>202.57281553398059</v>
      </c>
      <c r="U104" s="9">
        <v>12.63</v>
      </c>
      <c r="V104" s="9">
        <v>14.068669500000002</v>
      </c>
      <c r="W104" s="9">
        <v>7.2</v>
      </c>
      <c r="X104" s="9">
        <v>8.0832499999999996</v>
      </c>
      <c r="Y104" s="33">
        <v>2.3624999999999998</v>
      </c>
      <c r="AA104" s="1">
        <v>12.429999929997001</v>
      </c>
      <c r="AB104" s="1">
        <v>14.270047731358</v>
      </c>
      <c r="AC104" s="1">
        <v>7.2503079436778997</v>
      </c>
      <c r="AD104" s="1">
        <v>8.0299930021734394</v>
      </c>
      <c r="AE104" s="33">
        <v>2.3498070000000002</v>
      </c>
      <c r="AU104" s="7">
        <f t="shared" si="65"/>
        <v>0.20000007000300002</v>
      </c>
      <c r="AV104" s="1">
        <f t="shared" si="54"/>
        <v>0.20000007000300002</v>
      </c>
      <c r="AW104" s="28">
        <f t="shared" si="55"/>
        <v>4.0000028001204911E-2</v>
      </c>
      <c r="AX104" s="30">
        <f t="shared" si="66"/>
        <v>1.6090110308073693E-2</v>
      </c>
      <c r="AY104" s="30">
        <f t="shared" si="67"/>
        <v>1.6090110308073693E-2</v>
      </c>
      <c r="BB104" s="7">
        <f t="shared" si="68"/>
        <v>-0.20137823135799771</v>
      </c>
      <c r="BC104" s="1">
        <f t="shared" si="56"/>
        <v>0.20137823135799771</v>
      </c>
      <c r="BD104" s="28">
        <f t="shared" si="57"/>
        <v>4.0553192064875253E-2</v>
      </c>
      <c r="BE104" s="30">
        <f t="shared" si="69"/>
        <v>1.4111952191685744E-2</v>
      </c>
      <c r="BF104" s="30">
        <f t="shared" si="70"/>
        <v>-1.4111952191685744E-2</v>
      </c>
      <c r="BI104" s="7">
        <f t="shared" si="79"/>
        <v>8.0299930021734394</v>
      </c>
      <c r="BJ104" s="1">
        <f t="shared" si="59"/>
        <v>8.0299930021734394</v>
      </c>
      <c r="BK104" s="28">
        <f t="shared" si="60"/>
        <v>64.480787614954409</v>
      </c>
      <c r="BL104" s="30">
        <f t="shared" si="71"/>
        <v>1.1075381990051067</v>
      </c>
      <c r="BM104" s="30">
        <f t="shared" si="72"/>
        <v>1.1075381990051067</v>
      </c>
      <c r="BP104" s="7">
        <f t="shared" si="73"/>
        <v>5.3256997826560237E-2</v>
      </c>
      <c r="BQ104" s="1">
        <f t="shared" si="61"/>
        <v>5.3256997826560237E-2</v>
      </c>
      <c r="BR104" s="28">
        <f t="shared" si="62"/>
        <v>2.836307817498242E-3</v>
      </c>
      <c r="BS104" s="30">
        <f t="shared" si="74"/>
        <v>6.6322595564087573E-3</v>
      </c>
      <c r="BT104" s="30">
        <f t="shared" si="75"/>
        <v>6.6322595564087573E-3</v>
      </c>
      <c r="BW104" s="7">
        <f t="shared" si="76"/>
        <v>1.2692999999999621E-2</v>
      </c>
      <c r="BX104" s="1">
        <f t="shared" si="63"/>
        <v>1.2692999999999621E-2</v>
      </c>
      <c r="BY104" s="36">
        <f t="shared" si="64"/>
        <v>1.611122489999904E-4</v>
      </c>
      <c r="BZ104" s="30">
        <f t="shared" si="77"/>
        <v>5.4017202263843883E-3</v>
      </c>
      <c r="CA104" s="30">
        <f t="shared" si="78"/>
        <v>5.4017202263843883E-3</v>
      </c>
    </row>
    <row r="105" spans="18:79" x14ac:dyDescent="0.15">
      <c r="R105" s="17">
        <v>2</v>
      </c>
      <c r="S105" s="17">
        <v>4</v>
      </c>
      <c r="T105" s="19">
        <v>205.63106796116509</v>
      </c>
      <c r="U105" s="9">
        <v>15.14</v>
      </c>
      <c r="V105" s="9">
        <v>14.523771</v>
      </c>
      <c r="W105" s="9">
        <v>6.1000000000000005</v>
      </c>
      <c r="X105" s="9">
        <v>7.2249249999999998</v>
      </c>
      <c r="Y105" s="33">
        <v>2.4380999999999999</v>
      </c>
      <c r="AA105" s="1">
        <v>14.9399986940424</v>
      </c>
      <c r="AB105" s="1">
        <v>14.3199742205218</v>
      </c>
      <c r="AC105" s="1">
        <v>6.0497838681148304</v>
      </c>
      <c r="AD105" s="1">
        <v>7.1699755915128804</v>
      </c>
      <c r="AE105" s="33">
        <v>2.2035469999999999</v>
      </c>
      <c r="AU105" s="7">
        <f t="shared" si="65"/>
        <v>0.20000130595760091</v>
      </c>
      <c r="AV105" s="1">
        <f t="shared" si="54"/>
        <v>0.20000130595760091</v>
      </c>
      <c r="AW105" s="28">
        <f t="shared" si="55"/>
        <v>4.0000522384745885E-2</v>
      </c>
      <c r="AX105" s="30">
        <f t="shared" si="66"/>
        <v>1.3386969440456184E-2</v>
      </c>
      <c r="AY105" s="30">
        <f t="shared" si="67"/>
        <v>1.3386969440456184E-2</v>
      </c>
      <c r="BB105" s="7">
        <f t="shared" si="68"/>
        <v>0.20379677947819985</v>
      </c>
      <c r="BC105" s="1">
        <f t="shared" si="56"/>
        <v>0.20379677947819985</v>
      </c>
      <c r="BD105" s="28">
        <f t="shared" si="57"/>
        <v>4.1533127325686023E-2</v>
      </c>
      <c r="BE105" s="30">
        <f t="shared" si="69"/>
        <v>1.4231644299061718E-2</v>
      </c>
      <c r="BF105" s="30">
        <f t="shared" si="70"/>
        <v>1.4231644299061718E-2</v>
      </c>
      <c r="BI105" s="7">
        <f t="shared" si="79"/>
        <v>7.1699755915128804</v>
      </c>
      <c r="BJ105" s="1">
        <f t="shared" si="59"/>
        <v>7.1699755915128804</v>
      </c>
      <c r="BK105" s="28">
        <f t="shared" si="60"/>
        <v>51.408549982890477</v>
      </c>
      <c r="BL105" s="30">
        <f t="shared" si="71"/>
        <v>1.1851622715485723</v>
      </c>
      <c r="BM105" s="30">
        <f t="shared" si="72"/>
        <v>1.1851622715485723</v>
      </c>
      <c r="BP105" s="7">
        <f t="shared" si="73"/>
        <v>5.4949408487119378E-2</v>
      </c>
      <c r="BQ105" s="1">
        <f t="shared" si="61"/>
        <v>5.4949408487119378E-2</v>
      </c>
      <c r="BR105" s="28">
        <f t="shared" si="62"/>
        <v>3.0194374930843071E-3</v>
      </c>
      <c r="BS105" s="30">
        <f t="shared" si="74"/>
        <v>7.663820857655798E-3</v>
      </c>
      <c r="BT105" s="30">
        <f t="shared" si="75"/>
        <v>7.663820857655798E-3</v>
      </c>
      <c r="BW105" s="7">
        <f t="shared" si="76"/>
        <v>0.23455300000000001</v>
      </c>
      <c r="BX105" s="1">
        <f t="shared" si="63"/>
        <v>0.23455300000000001</v>
      </c>
      <c r="BY105" s="36">
        <f t="shared" si="64"/>
        <v>5.5015109809000005E-2</v>
      </c>
      <c r="BZ105" s="30">
        <f t="shared" si="77"/>
        <v>0.10644338423459995</v>
      </c>
      <c r="CA105" s="30">
        <f t="shared" si="78"/>
        <v>0.10644338423459995</v>
      </c>
    </row>
    <row r="106" spans="18:79" x14ac:dyDescent="0.15">
      <c r="R106" s="17">
        <v>3</v>
      </c>
      <c r="S106" s="17">
        <v>1</v>
      </c>
      <c r="T106" s="19">
        <v>216.35922330097088</v>
      </c>
      <c r="U106" s="9">
        <v>13.06</v>
      </c>
      <c r="V106" s="9">
        <v>15.430809000000002</v>
      </c>
      <c r="W106" s="9">
        <v>8.4</v>
      </c>
      <c r="X106" s="9">
        <v>9.7999000000000009</v>
      </c>
      <c r="Y106" s="33">
        <v>2.2448999999999999</v>
      </c>
      <c r="AA106" s="1">
        <v>12.8599999217966</v>
      </c>
      <c r="AB106" s="1">
        <v>15.229995207307599</v>
      </c>
      <c r="AC106" s="1">
        <v>8.3499859621688</v>
      </c>
      <c r="AD106" s="1">
        <v>9.7499991961770096</v>
      </c>
      <c r="AE106" s="33">
        <v>2.9969209999999999</v>
      </c>
      <c r="AU106" s="7">
        <f t="shared" si="65"/>
        <v>0.20000007820340038</v>
      </c>
      <c r="AV106" s="1">
        <f t="shared" si="54"/>
        <v>0.20000007820340038</v>
      </c>
      <c r="AW106" s="28">
        <f t="shared" si="55"/>
        <v>4.0000031281366269E-2</v>
      </c>
      <c r="AX106" s="30">
        <f t="shared" si="66"/>
        <v>1.5552105709146806E-2</v>
      </c>
      <c r="AY106" s="30">
        <f t="shared" si="67"/>
        <v>1.5552105709146806E-2</v>
      </c>
      <c r="BB106" s="7">
        <f t="shared" si="68"/>
        <v>0.20081379269240252</v>
      </c>
      <c r="BC106" s="1">
        <f t="shared" si="56"/>
        <v>0.20081379269240252</v>
      </c>
      <c r="BD106" s="28">
        <f t="shared" si="57"/>
        <v>4.0326179335507216E-2</v>
      </c>
      <c r="BE106" s="30">
        <f t="shared" si="69"/>
        <v>1.3185414043731858E-2</v>
      </c>
      <c r="BF106" s="30">
        <f t="shared" si="70"/>
        <v>1.3185414043731858E-2</v>
      </c>
      <c r="BI106" s="7">
        <f t="shared" si="79"/>
        <v>9.7499991961770096</v>
      </c>
      <c r="BJ106" s="1">
        <f t="shared" si="59"/>
        <v>9.7499991961770096</v>
      </c>
      <c r="BK106" s="28">
        <f t="shared" si="60"/>
        <v>95.062484325452331</v>
      </c>
      <c r="BL106" s="30">
        <f t="shared" si="71"/>
        <v>1.1676665374470372</v>
      </c>
      <c r="BM106" s="30">
        <f t="shared" si="72"/>
        <v>1.1676665374470372</v>
      </c>
      <c r="BP106" s="7">
        <f t="shared" si="73"/>
        <v>4.9900803822991335E-2</v>
      </c>
      <c r="BQ106" s="1">
        <f t="shared" si="61"/>
        <v>4.9900803822991335E-2</v>
      </c>
      <c r="BR106" s="28">
        <f t="shared" si="62"/>
        <v>2.4900902221806666E-3</v>
      </c>
      <c r="BS106" s="30">
        <f t="shared" si="74"/>
        <v>5.1180315832802855E-3</v>
      </c>
      <c r="BT106" s="30">
        <f t="shared" si="75"/>
        <v>5.1180315832802855E-3</v>
      </c>
      <c r="BW106" s="7">
        <f t="shared" si="76"/>
        <v>-0.75202100000000005</v>
      </c>
      <c r="BX106" s="1">
        <f t="shared" si="63"/>
        <v>0.75202100000000005</v>
      </c>
      <c r="BY106" s="36">
        <f t="shared" si="64"/>
        <v>0.56553558444100005</v>
      </c>
      <c r="BZ106" s="30">
        <f t="shared" si="77"/>
        <v>0.25093120572747835</v>
      </c>
      <c r="CA106" s="30">
        <f t="shared" si="78"/>
        <v>-0.25093120572747835</v>
      </c>
    </row>
    <row r="107" spans="18:79" x14ac:dyDescent="0.15">
      <c r="R107" s="17">
        <v>3</v>
      </c>
      <c r="S107" s="17">
        <v>2</v>
      </c>
      <c r="T107" s="19">
        <v>201.31067961165053</v>
      </c>
      <c r="U107" s="9">
        <v>13.45</v>
      </c>
      <c r="V107" s="9">
        <v>15.8445825</v>
      </c>
      <c r="W107" s="9">
        <v>8.6</v>
      </c>
      <c r="X107" s="9">
        <v>14.94985</v>
      </c>
      <c r="Y107" s="33">
        <v>2.0811000000000002</v>
      </c>
      <c r="AA107" s="1">
        <v>13.249996652515</v>
      </c>
      <c r="AB107" s="1">
        <v>15.638460259545701</v>
      </c>
      <c r="AC107" s="1">
        <v>8.5488948896017298</v>
      </c>
      <c r="AD107" s="1">
        <v>14.899956383466501</v>
      </c>
      <c r="AE107" s="33">
        <v>2.816878</v>
      </c>
      <c r="AU107" s="7">
        <f t="shared" si="65"/>
        <v>0.20000334748499959</v>
      </c>
      <c r="AV107" s="1">
        <f t="shared" si="54"/>
        <v>0.20000334748499959</v>
      </c>
      <c r="AW107" s="28">
        <f t="shared" si="55"/>
        <v>4.0001339005205493E-2</v>
      </c>
      <c r="AX107" s="30">
        <f t="shared" si="66"/>
        <v>1.5094596076523286E-2</v>
      </c>
      <c r="AY107" s="30">
        <f t="shared" si="67"/>
        <v>1.5094596076523286E-2</v>
      </c>
      <c r="BB107" s="7">
        <f t="shared" si="68"/>
        <v>0.20612224045429883</v>
      </c>
      <c r="BC107" s="1">
        <f t="shared" si="56"/>
        <v>0.20612224045429883</v>
      </c>
      <c r="BD107" s="28">
        <f t="shared" si="57"/>
        <v>4.2486378009899788E-2</v>
      </c>
      <c r="BE107" s="30">
        <f t="shared" si="69"/>
        <v>1.3180468986931244E-2</v>
      </c>
      <c r="BF107" s="30">
        <f t="shared" si="70"/>
        <v>1.3180468986931244E-2</v>
      </c>
      <c r="BI107" s="7">
        <f t="shared" si="79"/>
        <v>14.899956383466501</v>
      </c>
      <c r="BJ107" s="1">
        <f t="shared" si="59"/>
        <v>14.899956383466501</v>
      </c>
      <c r="BK107" s="28">
        <f t="shared" si="60"/>
        <v>222.00870022920412</v>
      </c>
      <c r="BL107" s="30">
        <f t="shared" si="71"/>
        <v>1.742910232945986</v>
      </c>
      <c r="BM107" s="30">
        <f t="shared" si="72"/>
        <v>1.742910232945986</v>
      </c>
      <c r="BP107" s="7">
        <f t="shared" si="73"/>
        <v>4.9893616533498886E-2</v>
      </c>
      <c r="BQ107" s="1">
        <f t="shared" si="61"/>
        <v>4.9893616533498886E-2</v>
      </c>
      <c r="BR107" s="28">
        <f t="shared" si="62"/>
        <v>2.4893729707918333E-3</v>
      </c>
      <c r="BS107" s="30">
        <f t="shared" si="74"/>
        <v>3.3485746702495412E-3</v>
      </c>
      <c r="BT107" s="30">
        <f t="shared" si="75"/>
        <v>3.3485746702495412E-3</v>
      </c>
      <c r="BW107" s="7">
        <f t="shared" si="76"/>
        <v>-0.73577799999999982</v>
      </c>
      <c r="BX107" s="1">
        <f t="shared" si="63"/>
        <v>0.73577799999999982</v>
      </c>
      <c r="BY107" s="36">
        <f t="shared" si="64"/>
        <v>0.54136926528399976</v>
      </c>
      <c r="BZ107" s="30">
        <f t="shared" si="77"/>
        <v>0.26120336059992655</v>
      </c>
      <c r="CA107" s="30">
        <f t="shared" si="78"/>
        <v>-0.26120336059992655</v>
      </c>
    </row>
    <row r="108" spans="18:79" x14ac:dyDescent="0.15">
      <c r="R108" s="17">
        <v>3</v>
      </c>
      <c r="S108" s="17">
        <v>3</v>
      </c>
      <c r="T108" s="19">
        <v>188.20388349514562</v>
      </c>
      <c r="U108" s="9">
        <v>11.49</v>
      </c>
      <c r="V108" s="9">
        <v>14.9722185</v>
      </c>
      <c r="W108" s="9">
        <v>8.8999999999999986</v>
      </c>
      <c r="X108" s="9">
        <v>9.7999000000000009</v>
      </c>
      <c r="Y108" s="33">
        <v>1.9257</v>
      </c>
      <c r="AA108" s="1">
        <v>11.6900005513323</v>
      </c>
      <c r="AB108" s="1">
        <v>15.1700026783806</v>
      </c>
      <c r="AC108" s="1">
        <v>8.9500026918454196</v>
      </c>
      <c r="AD108" s="1">
        <v>9.8500018379517709</v>
      </c>
      <c r="AE108" s="33">
        <v>2.4804460000000002</v>
      </c>
      <c r="AU108" s="7">
        <f t="shared" si="65"/>
        <v>-0.20000055133229999</v>
      </c>
      <c r="AV108" s="1">
        <f t="shared" si="54"/>
        <v>0.20000055133229999</v>
      </c>
      <c r="AW108" s="28">
        <f t="shared" si="55"/>
        <v>4.0000220533223961E-2</v>
      </c>
      <c r="AX108" s="30">
        <f t="shared" si="66"/>
        <v>1.710868621896738E-2</v>
      </c>
      <c r="AY108" s="30">
        <f t="shared" si="67"/>
        <v>-1.710868621896738E-2</v>
      </c>
      <c r="BB108" s="7">
        <f t="shared" si="68"/>
        <v>-0.19778417838059958</v>
      </c>
      <c r="BC108" s="1">
        <f t="shared" si="56"/>
        <v>0.19778417838059958</v>
      </c>
      <c r="BD108" s="28">
        <f t="shared" si="57"/>
        <v>3.9118581217688839E-2</v>
      </c>
      <c r="BE108" s="30">
        <f t="shared" si="69"/>
        <v>1.3037847294679125E-2</v>
      </c>
      <c r="BF108" s="30">
        <f t="shared" si="70"/>
        <v>-1.3037847294679125E-2</v>
      </c>
      <c r="BI108" s="7">
        <f t="shared" si="79"/>
        <v>9.8500018379517709</v>
      </c>
      <c r="BJ108" s="1">
        <f t="shared" si="59"/>
        <v>9.8500018379517709</v>
      </c>
      <c r="BK108" s="28">
        <f t="shared" si="60"/>
        <v>97.02253620765326</v>
      </c>
      <c r="BL108" s="30">
        <f t="shared" si="71"/>
        <v>1.1005585335662931</v>
      </c>
      <c r="BM108" s="30">
        <f t="shared" si="72"/>
        <v>1.1005585335662931</v>
      </c>
      <c r="BP108" s="7">
        <f t="shared" si="73"/>
        <v>-5.0101837951769923E-2</v>
      </c>
      <c r="BQ108" s="1">
        <f t="shared" si="61"/>
        <v>5.0101837951769923E-2</v>
      </c>
      <c r="BR108" s="28">
        <f t="shared" si="62"/>
        <v>2.5101941661454128E-3</v>
      </c>
      <c r="BS108" s="30">
        <f t="shared" si="74"/>
        <v>5.086480061224862E-3</v>
      </c>
      <c r="BT108" s="30">
        <f t="shared" si="75"/>
        <v>-5.086480061224862E-3</v>
      </c>
      <c r="BW108" s="7">
        <f t="shared" si="76"/>
        <v>-0.55474600000000018</v>
      </c>
      <c r="BX108" s="1">
        <f t="shared" si="63"/>
        <v>0.55474600000000018</v>
      </c>
      <c r="BY108" s="36">
        <f t="shared" si="64"/>
        <v>0.30774312451600022</v>
      </c>
      <c r="BZ108" s="30">
        <f t="shared" si="77"/>
        <v>0.22364768271512467</v>
      </c>
      <c r="CA108" s="30">
        <f t="shared" si="78"/>
        <v>-0.22364768271512467</v>
      </c>
    </row>
    <row r="109" spans="18:79" x14ac:dyDescent="0.15">
      <c r="R109" s="17">
        <v>3</v>
      </c>
      <c r="S109" s="17">
        <v>4</v>
      </c>
      <c r="T109" s="19">
        <v>219.22330097087382</v>
      </c>
      <c r="U109" s="9">
        <v>11.94</v>
      </c>
      <c r="V109" s="9">
        <v>15.328701000000002</v>
      </c>
      <c r="W109" s="9">
        <v>9</v>
      </c>
      <c r="X109" s="9">
        <v>11.516550000000001</v>
      </c>
      <c r="Y109" s="33">
        <v>2.52</v>
      </c>
      <c r="AA109" s="1">
        <v>12.140002963029101</v>
      </c>
      <c r="AB109" s="1">
        <v>15.530025641757399</v>
      </c>
      <c r="AC109" s="1">
        <v>9.0500950548280201</v>
      </c>
      <c r="AD109" s="1">
        <v>11.570013348883601</v>
      </c>
      <c r="AE109" s="33">
        <v>2.544384</v>
      </c>
      <c r="AU109" s="7">
        <f t="shared" si="65"/>
        <v>-0.20000296302910137</v>
      </c>
      <c r="AV109" s="1">
        <f t="shared" si="54"/>
        <v>0.20000296302910137</v>
      </c>
      <c r="AW109" s="28">
        <f t="shared" si="55"/>
        <v>4.0001185220420087E-2</v>
      </c>
      <c r="AX109" s="30">
        <f t="shared" si="66"/>
        <v>1.64747046304837E-2</v>
      </c>
      <c r="AY109" s="30">
        <f t="shared" si="67"/>
        <v>-1.64747046304837E-2</v>
      </c>
      <c r="BB109" s="7">
        <f t="shared" si="68"/>
        <v>-0.20132464175739706</v>
      </c>
      <c r="BC109" s="1">
        <f t="shared" si="56"/>
        <v>0.20132464175739706</v>
      </c>
      <c r="BD109" s="28">
        <f t="shared" si="57"/>
        <v>4.0531611378744267E-2</v>
      </c>
      <c r="BE109" s="30">
        <f t="shared" si="69"/>
        <v>1.2963574330236255E-2</v>
      </c>
      <c r="BF109" s="30">
        <f t="shared" si="70"/>
        <v>-1.2963574330236255E-2</v>
      </c>
      <c r="BI109" s="7">
        <f t="shared" si="79"/>
        <v>11.570013348883601</v>
      </c>
      <c r="BJ109" s="1">
        <f t="shared" si="59"/>
        <v>11.570013348883601</v>
      </c>
      <c r="BK109" s="28">
        <f t="shared" si="60"/>
        <v>133.86520889334471</v>
      </c>
      <c r="BL109" s="30">
        <f t="shared" si="71"/>
        <v>1.2784410858437627</v>
      </c>
      <c r="BM109" s="30">
        <f t="shared" si="72"/>
        <v>1.2784410858437627</v>
      </c>
      <c r="BP109" s="7">
        <f t="shared" si="73"/>
        <v>-5.3463348883600048E-2</v>
      </c>
      <c r="BQ109" s="1">
        <f t="shared" si="61"/>
        <v>5.3463348883600048E-2</v>
      </c>
      <c r="BR109" s="28">
        <f t="shared" si="62"/>
        <v>2.8583296738495384E-3</v>
      </c>
      <c r="BS109" s="30">
        <f t="shared" si="74"/>
        <v>4.6208545549136096E-3</v>
      </c>
      <c r="BT109" s="30">
        <f t="shared" si="75"/>
        <v>-4.6208545549136096E-3</v>
      </c>
      <c r="BW109" s="7">
        <f t="shared" si="76"/>
        <v>-2.4383999999999961E-2</v>
      </c>
      <c r="BX109" s="1">
        <f t="shared" si="63"/>
        <v>2.4383999999999961E-2</v>
      </c>
      <c r="BY109" s="36">
        <f t="shared" si="64"/>
        <v>5.945794559999981E-4</v>
      </c>
      <c r="BZ109" s="30">
        <f t="shared" si="77"/>
        <v>9.5834591005131142E-3</v>
      </c>
      <c r="CA109" s="30">
        <f t="shared" si="78"/>
        <v>-9.5834591005131142E-3</v>
      </c>
    </row>
    <row r="110" spans="18:79" x14ac:dyDescent="0.15">
      <c r="R110" s="17">
        <v>4</v>
      </c>
      <c r="S110" s="17">
        <v>1</v>
      </c>
      <c r="T110" s="19">
        <v>226.74757281553403</v>
      </c>
      <c r="U110" s="9">
        <v>12.8</v>
      </c>
      <c r="V110" s="9">
        <v>15.46326</v>
      </c>
      <c r="W110" s="9">
        <v>8.6</v>
      </c>
      <c r="X110" s="9">
        <v>7.85</v>
      </c>
      <c r="Y110" s="33">
        <v>2.6648999999999998</v>
      </c>
      <c r="AA110" s="1">
        <v>12.5981000318295</v>
      </c>
      <c r="AB110" s="1">
        <v>14.491899831414701</v>
      </c>
      <c r="AC110" s="1">
        <v>8.5500024263995797</v>
      </c>
      <c r="AD110" s="1">
        <v>7.9018998927445301</v>
      </c>
      <c r="AE110" s="33">
        <v>2.7866620000000002</v>
      </c>
      <c r="AU110" s="7">
        <f t="shared" si="65"/>
        <v>0.20189996817050115</v>
      </c>
      <c r="AV110" s="1">
        <f t="shared" si="54"/>
        <v>0.20189996817050115</v>
      </c>
      <c r="AW110" s="28">
        <f t="shared" si="55"/>
        <v>4.0763597147249378E-2</v>
      </c>
      <c r="AX110" s="30">
        <f t="shared" si="66"/>
        <v>1.6026223609940743E-2</v>
      </c>
      <c r="AY110" s="30">
        <f t="shared" si="67"/>
        <v>1.6026223609940743E-2</v>
      </c>
      <c r="BB110" s="7">
        <f t="shared" si="68"/>
        <v>0.97136016858529928</v>
      </c>
      <c r="BC110" s="1">
        <f t="shared" si="56"/>
        <v>0.97136016858529928</v>
      </c>
      <c r="BD110" s="28">
        <f t="shared" si="57"/>
        <v>0.94354057711406103</v>
      </c>
      <c r="BE110" s="30">
        <f t="shared" si="69"/>
        <v>6.7027800349519454E-2</v>
      </c>
      <c r="BF110" s="30">
        <f t="shared" si="70"/>
        <v>6.7027800349519454E-2</v>
      </c>
      <c r="BI110" s="7">
        <f t="shared" si="79"/>
        <v>7.9018998927445301</v>
      </c>
      <c r="BJ110" s="1">
        <f t="shared" si="59"/>
        <v>7.9018998927445301</v>
      </c>
      <c r="BK110" s="28">
        <f t="shared" si="60"/>
        <v>62.440021914956013</v>
      </c>
      <c r="BL110" s="30">
        <f t="shared" si="71"/>
        <v>0.92419855558708108</v>
      </c>
      <c r="BM110" s="30">
        <f t="shared" si="72"/>
        <v>0.92419855558708108</v>
      </c>
      <c r="BP110" s="7">
        <f t="shared" si="73"/>
        <v>-5.189989274453044E-2</v>
      </c>
      <c r="BQ110" s="1">
        <f t="shared" si="61"/>
        <v>5.189989274453044E-2</v>
      </c>
      <c r="BR110" s="28">
        <f t="shared" si="62"/>
        <v>2.6935988668937635E-3</v>
      </c>
      <c r="BS110" s="30">
        <f t="shared" si="74"/>
        <v>6.5680271136039784E-3</v>
      </c>
      <c r="BT110" s="30">
        <f t="shared" si="75"/>
        <v>-6.5680271136039784E-3</v>
      </c>
      <c r="BW110" s="7">
        <f t="shared" si="76"/>
        <v>-0.12176200000000037</v>
      </c>
      <c r="BX110" s="1">
        <f t="shared" si="63"/>
        <v>0.12176200000000037</v>
      </c>
      <c r="BY110" s="36">
        <f t="shared" si="64"/>
        <v>1.482598464400009E-2</v>
      </c>
      <c r="BZ110" s="30">
        <f t="shared" si="77"/>
        <v>4.3694570780381817E-2</v>
      </c>
      <c r="CA110" s="30">
        <f t="shared" si="78"/>
        <v>-4.3694570780381817E-2</v>
      </c>
    </row>
    <row r="111" spans="18:79" x14ac:dyDescent="0.15">
      <c r="R111" s="17">
        <v>4</v>
      </c>
      <c r="S111" s="17">
        <v>2</v>
      </c>
      <c r="T111" s="19">
        <v>200.48543689320391</v>
      </c>
      <c r="U111" s="9">
        <v>13</v>
      </c>
      <c r="V111" s="9">
        <v>16.061538000000002</v>
      </c>
      <c r="W111" s="9">
        <v>9.120000000000001</v>
      </c>
      <c r="X111" s="9">
        <v>10.9</v>
      </c>
      <c r="Y111" s="33">
        <v>2.3624999999999998</v>
      </c>
      <c r="AA111" s="1">
        <v>13.200000248292101</v>
      </c>
      <c r="AB111" s="1">
        <v>15.8598228338704</v>
      </c>
      <c r="AC111" s="1">
        <v>9.0696440012558703</v>
      </c>
      <c r="AD111" s="1">
        <v>10.950037174951399</v>
      </c>
      <c r="AE111" s="33">
        <v>2.548378</v>
      </c>
      <c r="AU111" s="7">
        <f t="shared" si="65"/>
        <v>-0.20000024829210084</v>
      </c>
      <c r="AV111" s="1">
        <f t="shared" si="54"/>
        <v>0.20000024829210084</v>
      </c>
      <c r="AW111" s="28">
        <f t="shared" si="55"/>
        <v>4.0000099316901981E-2</v>
      </c>
      <c r="AX111" s="30">
        <f t="shared" si="66"/>
        <v>1.5151533676522326E-2</v>
      </c>
      <c r="AY111" s="30">
        <f t="shared" si="67"/>
        <v>-1.5151533676522326E-2</v>
      </c>
      <c r="BB111" s="7">
        <f t="shared" si="68"/>
        <v>0.20171516612960261</v>
      </c>
      <c r="BC111" s="1">
        <f t="shared" si="56"/>
        <v>0.20171516612960261</v>
      </c>
      <c r="BD111" s="28">
        <f t="shared" si="57"/>
        <v>4.0689008246693179E-2</v>
      </c>
      <c r="BE111" s="30">
        <f t="shared" si="69"/>
        <v>1.2718626698579358E-2</v>
      </c>
      <c r="BF111" s="30">
        <f t="shared" si="70"/>
        <v>1.2718626698579358E-2</v>
      </c>
      <c r="BI111" s="7">
        <f t="shared" si="79"/>
        <v>10.950037174951399</v>
      </c>
      <c r="BJ111" s="1">
        <f t="shared" si="59"/>
        <v>10.950037174951399</v>
      </c>
      <c r="BK111" s="28">
        <f t="shared" si="60"/>
        <v>119.90331413281761</v>
      </c>
      <c r="BL111" s="30">
        <f t="shared" si="71"/>
        <v>1.2073282229638949</v>
      </c>
      <c r="BM111" s="30">
        <f t="shared" si="72"/>
        <v>1.2073282229638949</v>
      </c>
      <c r="BP111" s="7">
        <f t="shared" si="73"/>
        <v>-5.0037174951398811E-2</v>
      </c>
      <c r="BQ111" s="1">
        <f t="shared" si="61"/>
        <v>5.0037174951398811E-2</v>
      </c>
      <c r="BR111" s="28">
        <f t="shared" si="62"/>
        <v>2.5037188771168924E-3</v>
      </c>
      <c r="BS111" s="30">
        <f t="shared" si="74"/>
        <v>4.5695895047608275E-3</v>
      </c>
      <c r="BT111" s="30">
        <f t="shared" si="75"/>
        <v>-4.5695895047608275E-3</v>
      </c>
      <c r="BW111" s="7">
        <f t="shared" si="76"/>
        <v>-0.18587800000000021</v>
      </c>
      <c r="BX111" s="1">
        <f t="shared" si="63"/>
        <v>0.18587800000000021</v>
      </c>
      <c r="BY111" s="36">
        <f t="shared" si="64"/>
        <v>3.455063088400008E-2</v>
      </c>
      <c r="BZ111" s="30">
        <f t="shared" si="77"/>
        <v>7.293972872156336E-2</v>
      </c>
      <c r="CA111" s="30">
        <f t="shared" si="78"/>
        <v>-7.293972872156336E-2</v>
      </c>
    </row>
    <row r="112" spans="18:79" x14ac:dyDescent="0.15">
      <c r="R112" s="17">
        <v>4</v>
      </c>
      <c r="S112" s="17">
        <v>3</v>
      </c>
      <c r="T112" s="19">
        <v>197.47572815533979</v>
      </c>
      <c r="U112" s="9">
        <v>13.41</v>
      </c>
      <c r="V112" s="9">
        <v>16.653526499999998</v>
      </c>
      <c r="W112" s="9">
        <v>9.5</v>
      </c>
      <c r="X112" s="9">
        <v>11.13</v>
      </c>
      <c r="Y112" s="33">
        <v>2.8580999999999999</v>
      </c>
      <c r="AA112" s="1">
        <v>13.6100004825472</v>
      </c>
      <c r="AB112" s="1">
        <v>16.850016564158601</v>
      </c>
      <c r="AC112" s="1">
        <v>9.4499149972673706</v>
      </c>
      <c r="AD112" s="1">
        <v>11.180019050414501</v>
      </c>
      <c r="AE112" s="33">
        <v>2.2600570000000002</v>
      </c>
      <c r="AU112" s="7">
        <f t="shared" si="65"/>
        <v>-0.20000048254719971</v>
      </c>
      <c r="AV112" s="1">
        <f t="shared" si="54"/>
        <v>0.20000048254719971</v>
      </c>
      <c r="AW112" s="28">
        <f t="shared" si="55"/>
        <v>4.0000193019112736E-2</v>
      </c>
      <c r="AX112" s="30">
        <f t="shared" si="66"/>
        <v>1.4695112083476453E-2</v>
      </c>
      <c r="AY112" s="30">
        <f t="shared" si="67"/>
        <v>-1.4695112083476453E-2</v>
      </c>
      <c r="BB112" s="7">
        <f t="shared" si="68"/>
        <v>-0.19649006415860271</v>
      </c>
      <c r="BC112" s="1">
        <f t="shared" si="56"/>
        <v>0.19649006415860271</v>
      </c>
      <c r="BD112" s="28">
        <f t="shared" si="57"/>
        <v>3.8608345313051809E-2</v>
      </c>
      <c r="BE112" s="30">
        <f t="shared" si="69"/>
        <v>1.166111994076929E-2</v>
      </c>
      <c r="BF112" s="30">
        <f t="shared" si="70"/>
        <v>-1.166111994076929E-2</v>
      </c>
      <c r="BI112" s="7">
        <f t="shared" si="79"/>
        <v>11.180019050414501</v>
      </c>
      <c r="BJ112" s="1">
        <f t="shared" si="59"/>
        <v>11.180019050414501</v>
      </c>
      <c r="BK112" s="28">
        <f t="shared" si="60"/>
        <v>124.99282596763115</v>
      </c>
      <c r="BL112" s="30">
        <f t="shared" si="71"/>
        <v>1.1830814408010468</v>
      </c>
      <c r="BM112" s="30">
        <f t="shared" si="72"/>
        <v>1.1830814408010468</v>
      </c>
      <c r="BP112" s="7">
        <f t="shared" si="73"/>
        <v>-5.0019050414499944E-2</v>
      </c>
      <c r="BQ112" s="1">
        <f t="shared" si="61"/>
        <v>5.0019050414499944E-2</v>
      </c>
      <c r="BR112" s="28">
        <f t="shared" si="62"/>
        <v>2.5019054043682871E-3</v>
      </c>
      <c r="BS112" s="30">
        <f t="shared" si="74"/>
        <v>4.4739682632871257E-3</v>
      </c>
      <c r="BT112" s="30">
        <f t="shared" si="75"/>
        <v>-4.4739682632871257E-3</v>
      </c>
      <c r="BW112" s="7">
        <f t="shared" si="76"/>
        <v>0.59804299999999966</v>
      </c>
      <c r="BX112" s="1">
        <f t="shared" si="63"/>
        <v>0.59804299999999966</v>
      </c>
      <c r="BY112" s="36">
        <f t="shared" si="64"/>
        <v>0.35765542984899962</v>
      </c>
      <c r="BZ112" s="30">
        <f t="shared" si="77"/>
        <v>0.26461412256416522</v>
      </c>
      <c r="CA112" s="30">
        <f t="shared" si="78"/>
        <v>0.26461412256416522</v>
      </c>
    </row>
    <row r="113" spans="18:79" x14ac:dyDescent="0.15">
      <c r="R113" s="17">
        <v>4</v>
      </c>
      <c r="S113" s="17">
        <v>4</v>
      </c>
      <c r="T113" s="19">
        <v>223.00970873786409</v>
      </c>
      <c r="U113" s="9">
        <v>9.66</v>
      </c>
      <c r="V113" s="9">
        <v>13.380704999999999</v>
      </c>
      <c r="W113" s="9">
        <v>8.34</v>
      </c>
      <c r="X113" s="9">
        <v>9.7800000000000011</v>
      </c>
      <c r="Y113" s="33">
        <v>2.3730000000000002</v>
      </c>
      <c r="AA113" s="1">
        <v>9.8600004847211</v>
      </c>
      <c r="AB113" s="1">
        <v>13.179997868132</v>
      </c>
      <c r="AC113" s="1">
        <v>8.2899829273051697</v>
      </c>
      <c r="AD113" s="1">
        <v>9.7299992203525107</v>
      </c>
      <c r="AE113" s="33">
        <v>2.6992400000000001</v>
      </c>
      <c r="AU113" s="7">
        <f t="shared" si="65"/>
        <v>-0.20000048472109988</v>
      </c>
      <c r="AV113" s="1">
        <f t="shared" si="54"/>
        <v>0.20000048472109988</v>
      </c>
      <c r="AW113" s="28">
        <f t="shared" si="55"/>
        <v>4.0000193888674908E-2</v>
      </c>
      <c r="AX113" s="30">
        <f t="shared" si="66"/>
        <v>2.0284023822414354E-2</v>
      </c>
      <c r="AY113" s="30">
        <f t="shared" si="67"/>
        <v>-2.0284023822414354E-2</v>
      </c>
      <c r="BB113" s="7">
        <f t="shared" si="68"/>
        <v>0.20070713186799871</v>
      </c>
      <c r="BC113" s="1">
        <f t="shared" si="56"/>
        <v>0.20070713186799871</v>
      </c>
      <c r="BD113" s="28">
        <f t="shared" si="57"/>
        <v>4.0283352782678222E-2</v>
      </c>
      <c r="BE113" s="30">
        <f t="shared" si="69"/>
        <v>1.5228161178484691E-2</v>
      </c>
      <c r="BF113" s="30">
        <f t="shared" si="70"/>
        <v>1.5228161178484691E-2</v>
      </c>
      <c r="BI113" s="7">
        <f t="shared" si="79"/>
        <v>9.7299992203525107</v>
      </c>
      <c r="BJ113" s="1">
        <f t="shared" si="59"/>
        <v>9.7299992203525107</v>
      </c>
      <c r="BK113" s="28">
        <f t="shared" si="60"/>
        <v>94.672884828060461</v>
      </c>
      <c r="BL113" s="30">
        <f t="shared" si="71"/>
        <v>1.1737055800566585</v>
      </c>
      <c r="BM113" s="30">
        <f t="shared" si="72"/>
        <v>1.1737055800566585</v>
      </c>
      <c r="BP113" s="7">
        <f t="shared" si="73"/>
        <v>5.000077964749039E-2</v>
      </c>
      <c r="BQ113" s="1">
        <f t="shared" si="61"/>
        <v>5.000077964749039E-2</v>
      </c>
      <c r="BR113" s="28">
        <f t="shared" si="62"/>
        <v>2.5000779653568893E-3</v>
      </c>
      <c r="BS113" s="30">
        <f t="shared" si="74"/>
        <v>5.138826685916106E-3</v>
      </c>
      <c r="BT113" s="30">
        <f t="shared" si="75"/>
        <v>5.138826685916106E-3</v>
      </c>
      <c r="BW113" s="7">
        <f t="shared" si="76"/>
        <v>-0.32623999999999986</v>
      </c>
      <c r="BX113" s="1">
        <f t="shared" si="63"/>
        <v>0.32623999999999986</v>
      </c>
      <c r="BY113" s="36">
        <f t="shared" si="64"/>
        <v>0.1064325375999999</v>
      </c>
      <c r="BZ113" s="30">
        <f t="shared" si="77"/>
        <v>0.12086365050903211</v>
      </c>
      <c r="CA113" s="30">
        <f t="shared" si="78"/>
        <v>-0.12086365050903211</v>
      </c>
    </row>
    <row r="114" spans="18:79" x14ac:dyDescent="0.15">
      <c r="R114" s="17">
        <v>5</v>
      </c>
      <c r="S114" s="17">
        <v>1</v>
      </c>
      <c r="T114" s="19">
        <v>204.46601941747571</v>
      </c>
      <c r="U114" s="9">
        <v>12.25</v>
      </c>
      <c r="V114" s="9">
        <v>14.243449500000001</v>
      </c>
      <c r="W114" s="9">
        <v>7.63</v>
      </c>
      <c r="X114" s="9">
        <v>12.430000000000001</v>
      </c>
      <c r="Y114" s="33">
        <v>2.6648999999999998</v>
      </c>
      <c r="AA114" s="1">
        <v>12.4500000438382</v>
      </c>
      <c r="AB114" s="1">
        <v>14.440039356685901</v>
      </c>
      <c r="AC114" s="1">
        <v>7.6803956620053002</v>
      </c>
      <c r="AD114" s="1">
        <v>12.379977428336201</v>
      </c>
      <c r="AE114" s="33">
        <v>2.4126609999999999</v>
      </c>
      <c r="AU114" s="7">
        <f t="shared" si="65"/>
        <v>-0.20000004383819991</v>
      </c>
      <c r="AV114" s="1">
        <f t="shared" si="54"/>
        <v>0.20000004383819991</v>
      </c>
      <c r="AW114" s="28">
        <f t="shared" si="55"/>
        <v>4.0000017535281887E-2</v>
      </c>
      <c r="AX114" s="30">
        <f t="shared" si="66"/>
        <v>1.6064260492688488E-2</v>
      </c>
      <c r="AY114" s="30">
        <f t="shared" si="67"/>
        <v>-1.6064260492688488E-2</v>
      </c>
      <c r="BB114" s="7">
        <f t="shared" si="68"/>
        <v>-0.19658985668590034</v>
      </c>
      <c r="BC114" s="1">
        <f t="shared" si="56"/>
        <v>0.19658985668590034</v>
      </c>
      <c r="BD114" s="28">
        <f t="shared" si="57"/>
        <v>3.8647571751782836E-2</v>
      </c>
      <c r="BE114" s="30">
        <f t="shared" si="69"/>
        <v>1.3614218897185832E-2</v>
      </c>
      <c r="BF114" s="30">
        <f t="shared" si="70"/>
        <v>-1.3614218897185832E-2</v>
      </c>
      <c r="BI114" s="7">
        <f t="shared" si="79"/>
        <v>12.379977428336201</v>
      </c>
      <c r="BJ114" s="1">
        <f t="shared" si="59"/>
        <v>12.379977428336201</v>
      </c>
      <c r="BK114" s="28">
        <f t="shared" si="60"/>
        <v>153.26384112611382</v>
      </c>
      <c r="BL114" s="30">
        <f t="shared" si="71"/>
        <v>1.6118931853445517</v>
      </c>
      <c r="BM114" s="30">
        <f t="shared" si="72"/>
        <v>1.6118931853445517</v>
      </c>
      <c r="BP114" s="7">
        <f t="shared" si="73"/>
        <v>5.0022571663800974E-2</v>
      </c>
      <c r="BQ114" s="1">
        <f t="shared" si="61"/>
        <v>5.0022571663800974E-2</v>
      </c>
      <c r="BR114" s="28">
        <f t="shared" si="62"/>
        <v>2.5022576758601043E-3</v>
      </c>
      <c r="BS114" s="30">
        <f t="shared" si="74"/>
        <v>4.0406028163917041E-3</v>
      </c>
      <c r="BT114" s="30">
        <f t="shared" si="75"/>
        <v>4.0406028163917041E-3</v>
      </c>
      <c r="BW114" s="7">
        <f t="shared" si="76"/>
        <v>0.25223899999999988</v>
      </c>
      <c r="BX114" s="1">
        <f t="shared" si="63"/>
        <v>0.25223899999999988</v>
      </c>
      <c r="BY114" s="36">
        <f t="shared" si="64"/>
        <v>6.362451312099994E-2</v>
      </c>
      <c r="BZ114" s="30">
        <f t="shared" si="77"/>
        <v>0.10454804881415163</v>
      </c>
      <c r="CA114" s="30">
        <f t="shared" si="78"/>
        <v>0.10454804881415163</v>
      </c>
    </row>
    <row r="115" spans="18:79" x14ac:dyDescent="0.15">
      <c r="R115" s="17">
        <v>5</v>
      </c>
      <c r="S115" s="17">
        <v>2</v>
      </c>
      <c r="T115" s="19">
        <v>205.48543689320388</v>
      </c>
      <c r="U115" s="9">
        <v>11</v>
      </c>
      <c r="V115" s="9">
        <v>15.239699999999999</v>
      </c>
      <c r="W115" s="9">
        <v>9.5</v>
      </c>
      <c r="X115" s="9">
        <v>6.49</v>
      </c>
      <c r="Y115" s="33">
        <v>2.8580999999999999</v>
      </c>
      <c r="AA115" s="1">
        <v>11.2000013188414</v>
      </c>
      <c r="AB115" s="1">
        <v>15.039959033712201</v>
      </c>
      <c r="AC115" s="1">
        <v>9.4495617282188302</v>
      </c>
      <c r="AD115" s="1">
        <v>6.5400990729333897</v>
      </c>
      <c r="AE115" s="33">
        <v>2.5015200000000002</v>
      </c>
      <c r="AU115" s="7">
        <f t="shared" si="65"/>
        <v>-0.20000131884139982</v>
      </c>
      <c r="AV115" s="1">
        <f t="shared" si="54"/>
        <v>0.20000131884139982</v>
      </c>
      <c r="AW115" s="28">
        <f t="shared" si="55"/>
        <v>4.0000527538299274E-2</v>
      </c>
      <c r="AX115" s="30">
        <f t="shared" si="66"/>
        <v>1.7857258508081071E-2</v>
      </c>
      <c r="AY115" s="30">
        <f t="shared" si="67"/>
        <v>-1.7857258508081071E-2</v>
      </c>
      <c r="BB115" s="7">
        <f t="shared" si="68"/>
        <v>0.19974096628779847</v>
      </c>
      <c r="BC115" s="1">
        <f t="shared" si="56"/>
        <v>0.19974096628779847</v>
      </c>
      <c r="BD115" s="28">
        <f t="shared" si="57"/>
        <v>3.9896453613583446E-2</v>
      </c>
      <c r="BE115" s="30">
        <f t="shared" si="69"/>
        <v>1.3280685528469682E-2</v>
      </c>
      <c r="BF115" s="30">
        <f t="shared" si="70"/>
        <v>1.3280685528469682E-2</v>
      </c>
      <c r="BI115" s="7">
        <f t="shared" si="79"/>
        <v>6.5400990729333897</v>
      </c>
      <c r="BJ115" s="1">
        <f t="shared" si="59"/>
        <v>6.5400990729333897</v>
      </c>
      <c r="BK115" s="28">
        <f t="shared" si="60"/>
        <v>42.77289588378418</v>
      </c>
      <c r="BL115" s="30">
        <f t="shared" si="71"/>
        <v>0.69210607444395711</v>
      </c>
      <c r="BM115" s="30">
        <f t="shared" si="72"/>
        <v>0.69210607444395711</v>
      </c>
      <c r="BP115" s="7">
        <f t="shared" si="73"/>
        <v>-5.0099072933389444E-2</v>
      </c>
      <c r="BQ115" s="1">
        <f t="shared" si="61"/>
        <v>5.0099072933389444E-2</v>
      </c>
      <c r="BR115" s="28">
        <f t="shared" si="62"/>
        <v>2.5099171087850747E-3</v>
      </c>
      <c r="BS115" s="30">
        <f t="shared" si="74"/>
        <v>7.6602926614258186E-3</v>
      </c>
      <c r="BT115" s="30">
        <f t="shared" si="75"/>
        <v>-7.6602926614258186E-3</v>
      </c>
      <c r="BW115" s="7">
        <f t="shared" si="76"/>
        <v>0.35657999999999967</v>
      </c>
      <c r="BX115" s="1">
        <f t="shared" si="63"/>
        <v>0.35657999999999967</v>
      </c>
      <c r="BY115" s="36">
        <f t="shared" si="64"/>
        <v>0.12714929639999978</v>
      </c>
      <c r="BZ115" s="30">
        <f t="shared" si="77"/>
        <v>0.14254533243787762</v>
      </c>
      <c r="CA115" s="30">
        <f t="shared" si="78"/>
        <v>0.14254533243787762</v>
      </c>
    </row>
    <row r="116" spans="18:79" x14ac:dyDescent="0.15">
      <c r="R116" s="17">
        <v>5</v>
      </c>
      <c r="S116" s="17">
        <v>3</v>
      </c>
      <c r="T116" s="19">
        <v>222.71844660194176</v>
      </c>
      <c r="U116" s="9">
        <v>11.81</v>
      </c>
      <c r="V116" s="9">
        <v>13.9575765</v>
      </c>
      <c r="W116" s="9">
        <v>7.6</v>
      </c>
      <c r="X116" s="9">
        <v>10.07</v>
      </c>
      <c r="Y116" s="33">
        <v>2.0390999999999999</v>
      </c>
      <c r="AA116" s="1">
        <v>11.609999666366299</v>
      </c>
      <c r="AB116" s="1">
        <v>13.759999115313001</v>
      </c>
      <c r="AC116" s="1">
        <v>7.6500529975853704</v>
      </c>
      <c r="AD116" s="1">
        <v>10.0199909297422</v>
      </c>
      <c r="AE116" s="33">
        <v>2.7657660000000002</v>
      </c>
      <c r="AU116" s="7">
        <f t="shared" si="65"/>
        <v>0.20000033363370129</v>
      </c>
      <c r="AV116" s="1">
        <f t="shared" si="54"/>
        <v>0.20000033363370129</v>
      </c>
      <c r="AW116" s="28">
        <f t="shared" si="55"/>
        <v>4.0000133453591824E-2</v>
      </c>
      <c r="AX116" s="30">
        <f t="shared" si="66"/>
        <v>1.7226558086224083E-2</v>
      </c>
      <c r="AY116" s="30">
        <f t="shared" si="67"/>
        <v>1.7226558086224083E-2</v>
      </c>
      <c r="BB116" s="7">
        <f t="shared" si="68"/>
        <v>0.19757738468699948</v>
      </c>
      <c r="BC116" s="1">
        <f t="shared" si="56"/>
        <v>0.19757738468699948</v>
      </c>
      <c r="BD116" s="28">
        <f t="shared" si="57"/>
        <v>3.9036822939754579E-2</v>
      </c>
      <c r="BE116" s="30">
        <f t="shared" si="69"/>
        <v>1.4358822484742954E-2</v>
      </c>
      <c r="BF116" s="30">
        <f t="shared" si="70"/>
        <v>1.4358822484742954E-2</v>
      </c>
      <c r="BI116" s="7">
        <f t="shared" si="79"/>
        <v>10.0199909297422</v>
      </c>
      <c r="BJ116" s="1">
        <f t="shared" si="59"/>
        <v>10.0199909297422</v>
      </c>
      <c r="BK116" s="28">
        <f t="shared" si="60"/>
        <v>100.40021823211595</v>
      </c>
      <c r="BL116" s="30">
        <f t="shared" si="71"/>
        <v>1.3097936619399717</v>
      </c>
      <c r="BM116" s="30">
        <f t="shared" si="72"/>
        <v>1.3097936619399717</v>
      </c>
      <c r="BP116" s="7">
        <f t="shared" si="73"/>
        <v>5.0009070257800659E-2</v>
      </c>
      <c r="BQ116" s="1">
        <f t="shared" si="61"/>
        <v>5.0009070257800659E-2</v>
      </c>
      <c r="BR116" s="28">
        <f t="shared" si="62"/>
        <v>2.5009071080496423E-3</v>
      </c>
      <c r="BS116" s="30">
        <f t="shared" si="74"/>
        <v>4.9909296932953732E-3</v>
      </c>
      <c r="BT116" s="30">
        <f t="shared" si="75"/>
        <v>4.9909296932953732E-3</v>
      </c>
      <c r="BW116" s="7">
        <f t="shared" si="76"/>
        <v>-0.72666600000000026</v>
      </c>
      <c r="BX116" s="1">
        <f t="shared" si="63"/>
        <v>0.72666600000000026</v>
      </c>
      <c r="BY116" s="36">
        <f t="shared" si="64"/>
        <v>0.5280434755560004</v>
      </c>
      <c r="BZ116" s="30">
        <f t="shared" si="77"/>
        <v>0.26273589305819806</v>
      </c>
      <c r="CA116" s="30">
        <f t="shared" si="78"/>
        <v>-0.26273589305819806</v>
      </c>
    </row>
    <row r="117" spans="18:79" x14ac:dyDescent="0.15">
      <c r="R117" s="17">
        <v>5</v>
      </c>
      <c r="S117" s="17">
        <v>4</v>
      </c>
      <c r="T117" s="19">
        <v>225.29126213592235</v>
      </c>
      <c r="U117" s="9">
        <v>12.6</v>
      </c>
      <c r="V117" s="9">
        <v>14.32854</v>
      </c>
      <c r="W117" s="9">
        <v>7.5</v>
      </c>
      <c r="X117" s="9">
        <v>5.42</v>
      </c>
      <c r="Y117" s="33">
        <v>1.8857999999999999</v>
      </c>
      <c r="AA117" s="1">
        <v>12.8000000678717</v>
      </c>
      <c r="AB117" s="1">
        <v>14.5300002903187</v>
      </c>
      <c r="AC117" s="1">
        <v>7.4499986307070598</v>
      </c>
      <c r="AD117" s="1">
        <v>5.4700015090238798</v>
      </c>
      <c r="AE117" s="33">
        <v>2.7051500000000002</v>
      </c>
      <c r="AU117" s="7">
        <f t="shared" si="65"/>
        <v>-0.20000006787170044</v>
      </c>
      <c r="AV117" s="1">
        <f t="shared" si="54"/>
        <v>0.20000006787170044</v>
      </c>
      <c r="AW117" s="28">
        <f t="shared" si="55"/>
        <v>4.000002714868478E-2</v>
      </c>
      <c r="AX117" s="30">
        <f t="shared" si="66"/>
        <v>1.5625005219625374E-2</v>
      </c>
      <c r="AY117" s="30">
        <f t="shared" si="67"/>
        <v>-1.5625005219625374E-2</v>
      </c>
      <c r="BB117" s="7">
        <f t="shared" si="68"/>
        <v>-0.20146029031869972</v>
      </c>
      <c r="BC117" s="1">
        <f t="shared" si="56"/>
        <v>0.20146029031869972</v>
      </c>
      <c r="BD117" s="28">
        <f t="shared" si="57"/>
        <v>4.0586248575294775E-2</v>
      </c>
      <c r="BE117" s="30">
        <f t="shared" si="69"/>
        <v>1.3865126379449019E-2</v>
      </c>
      <c r="BF117" s="30">
        <f t="shared" si="70"/>
        <v>-1.3865126379449019E-2</v>
      </c>
      <c r="BI117" s="7">
        <f t="shared" si="79"/>
        <v>5.4700015090238798</v>
      </c>
      <c r="BJ117" s="1">
        <f t="shared" si="59"/>
        <v>5.4700015090238798</v>
      </c>
      <c r="BK117" s="28">
        <f t="shared" si="60"/>
        <v>29.920916508723522</v>
      </c>
      <c r="BL117" s="30">
        <f t="shared" si="71"/>
        <v>0.7342285254225257</v>
      </c>
      <c r="BM117" s="30">
        <f t="shared" si="72"/>
        <v>0.7342285254225257</v>
      </c>
      <c r="BP117" s="7">
        <f t="shared" si="73"/>
        <v>-5.0001509023879898E-2</v>
      </c>
      <c r="BQ117" s="1">
        <f t="shared" si="61"/>
        <v>5.0001509023879898E-2</v>
      </c>
      <c r="BR117" s="28">
        <f t="shared" si="62"/>
        <v>2.5001509046651427E-3</v>
      </c>
      <c r="BS117" s="30">
        <f t="shared" si="74"/>
        <v>9.1410411754717508E-3</v>
      </c>
      <c r="BT117" s="30">
        <f t="shared" si="75"/>
        <v>-9.1410411754717508E-3</v>
      </c>
      <c r="BW117" s="7">
        <f t="shared" si="76"/>
        <v>-0.81935000000000024</v>
      </c>
      <c r="BX117" s="1">
        <f t="shared" si="63"/>
        <v>0.81935000000000024</v>
      </c>
      <c r="BY117" s="36">
        <f t="shared" si="64"/>
        <v>0.67133442250000042</v>
      </c>
      <c r="BZ117" s="30">
        <f t="shared" si="77"/>
        <v>0.30288523741751849</v>
      </c>
      <c r="CA117" s="30">
        <f t="shared" si="78"/>
        <v>-0.30288523741751849</v>
      </c>
    </row>
    <row r="118" spans="18:79" x14ac:dyDescent="0.15">
      <c r="R118" s="17">
        <v>6</v>
      </c>
      <c r="S118" s="17">
        <v>1</v>
      </c>
      <c r="T118" s="19">
        <v>199.66019417475724</v>
      </c>
      <c r="U118" s="9">
        <v>14.5</v>
      </c>
      <c r="V118" s="9">
        <v>14.055825</v>
      </c>
      <c r="W118" s="9">
        <v>6</v>
      </c>
      <c r="X118" s="9">
        <v>10.98</v>
      </c>
      <c r="Y118" s="33">
        <v>2.1777000000000002</v>
      </c>
      <c r="AA118" s="1">
        <v>14.299998804459801</v>
      </c>
      <c r="AB118" s="1">
        <v>13.859991316552801</v>
      </c>
      <c r="AC118" s="1">
        <v>5.9499808171060398</v>
      </c>
      <c r="AD118" s="1">
        <v>10.9299850767843</v>
      </c>
      <c r="AE118" s="33">
        <v>2.3738419999999998</v>
      </c>
      <c r="AU118" s="7">
        <f t="shared" si="65"/>
        <v>0.20000119554019946</v>
      </c>
      <c r="AV118" s="1">
        <f t="shared" si="54"/>
        <v>0.20000119554019946</v>
      </c>
      <c r="AW118" s="28">
        <f t="shared" si="55"/>
        <v>4.00004782175091E-2</v>
      </c>
      <c r="AX118" s="30">
        <f t="shared" si="66"/>
        <v>1.3986098759520473E-2</v>
      </c>
      <c r="AY118" s="30">
        <f t="shared" si="67"/>
        <v>1.3986098759520473E-2</v>
      </c>
      <c r="BB118" s="7">
        <f t="shared" si="68"/>
        <v>0.19583368344719965</v>
      </c>
      <c r="BC118" s="1">
        <f t="shared" si="56"/>
        <v>0.19583368344719965</v>
      </c>
      <c r="BD118" s="28">
        <f t="shared" si="57"/>
        <v>3.8350831572497995E-2</v>
      </c>
      <c r="BE118" s="30">
        <f t="shared" si="69"/>
        <v>1.412942324237376E-2</v>
      </c>
      <c r="BF118" s="30">
        <f t="shared" si="70"/>
        <v>1.412942324237376E-2</v>
      </c>
      <c r="BI118" s="7">
        <f t="shared" si="79"/>
        <v>10.9299850767843</v>
      </c>
      <c r="BJ118" s="1">
        <f t="shared" si="59"/>
        <v>10.9299850767843</v>
      </c>
      <c r="BK118" s="28">
        <f t="shared" si="60"/>
        <v>119.4645737787275</v>
      </c>
      <c r="BL118" s="30">
        <f t="shared" si="71"/>
        <v>1.8369782042592269</v>
      </c>
      <c r="BM118" s="30">
        <f t="shared" si="72"/>
        <v>1.8369782042592269</v>
      </c>
      <c r="BP118" s="7">
        <f t="shared" si="73"/>
        <v>5.0014923215700335E-2</v>
      </c>
      <c r="BQ118" s="1">
        <f t="shared" si="61"/>
        <v>5.0014923215700335E-2</v>
      </c>
      <c r="BR118" s="28">
        <f t="shared" si="62"/>
        <v>2.5014925442724003E-3</v>
      </c>
      <c r="BS118" s="30">
        <f t="shared" si="74"/>
        <v>4.5759370085448623E-3</v>
      </c>
      <c r="BT118" s="30">
        <f t="shared" si="75"/>
        <v>4.5759370085448623E-3</v>
      </c>
      <c r="BW118" s="7">
        <f t="shared" si="76"/>
        <v>-0.19614199999999959</v>
      </c>
      <c r="BX118" s="1">
        <f t="shared" si="63"/>
        <v>0.19614199999999959</v>
      </c>
      <c r="BY118" s="36">
        <f t="shared" si="64"/>
        <v>3.8471684163999841E-2</v>
      </c>
      <c r="BZ118" s="30">
        <f t="shared" si="77"/>
        <v>8.2626392152468281E-2</v>
      </c>
      <c r="CA118" s="30">
        <f t="shared" si="78"/>
        <v>-8.2626392152468281E-2</v>
      </c>
    </row>
    <row r="119" spans="18:79" x14ac:dyDescent="0.15">
      <c r="R119" s="17">
        <v>6</v>
      </c>
      <c r="S119" s="17">
        <v>2</v>
      </c>
      <c r="T119" s="19">
        <v>202.57281553398059</v>
      </c>
      <c r="U119" s="9">
        <v>11.5</v>
      </c>
      <c r="V119" s="9">
        <v>13.220775</v>
      </c>
      <c r="W119" s="9">
        <v>7</v>
      </c>
      <c r="X119" s="9">
        <v>10.3</v>
      </c>
      <c r="Y119" s="33">
        <v>2.1777000000000002</v>
      </c>
      <c r="AA119" s="1">
        <v>11.700003159707601</v>
      </c>
      <c r="AB119" s="1">
        <v>13.420074361198999</v>
      </c>
      <c r="AC119" s="1">
        <v>7.0501124910064599</v>
      </c>
      <c r="AD119" s="1">
        <v>10.350033499695799</v>
      </c>
      <c r="AE119" s="33">
        <v>2.5486110000000002</v>
      </c>
      <c r="AU119" s="7">
        <f t="shared" si="65"/>
        <v>-0.20000315970760063</v>
      </c>
      <c r="AV119" s="1">
        <f t="shared" si="54"/>
        <v>0.20000315970760063</v>
      </c>
      <c r="AW119" s="28">
        <f t="shared" si="55"/>
        <v>4.0001263893024004E-2</v>
      </c>
      <c r="AX119" s="30">
        <f t="shared" si="66"/>
        <v>1.7094282538005656E-2</v>
      </c>
      <c r="AY119" s="30">
        <f t="shared" si="67"/>
        <v>-1.7094282538005656E-2</v>
      </c>
      <c r="BB119" s="7">
        <f t="shared" si="68"/>
        <v>-0.19929936119899949</v>
      </c>
      <c r="BC119" s="1">
        <f t="shared" si="56"/>
        <v>0.19929936119899949</v>
      </c>
      <c r="BD119" s="28">
        <f t="shared" si="57"/>
        <v>3.9720235374329262E-2</v>
      </c>
      <c r="BE119" s="30">
        <f t="shared" si="69"/>
        <v>1.4850838813175797E-2</v>
      </c>
      <c r="BF119" s="30">
        <f t="shared" si="70"/>
        <v>-1.4850838813175797E-2</v>
      </c>
      <c r="BI119" s="7">
        <f t="shared" si="79"/>
        <v>10.350033499695799</v>
      </c>
      <c r="BJ119" s="1">
        <f t="shared" si="59"/>
        <v>10.350033499695799</v>
      </c>
      <c r="BK119" s="28">
        <f t="shared" si="60"/>
        <v>107.12319344482528</v>
      </c>
      <c r="BL119" s="30">
        <f t="shared" si="71"/>
        <v>1.4680664333936393</v>
      </c>
      <c r="BM119" s="30">
        <f t="shared" si="72"/>
        <v>1.4680664333936393</v>
      </c>
      <c r="BP119" s="7">
        <f t="shared" si="73"/>
        <v>-5.0033499695798511E-2</v>
      </c>
      <c r="BQ119" s="1">
        <f t="shared" si="61"/>
        <v>5.0033499695798511E-2</v>
      </c>
      <c r="BR119" s="28">
        <f t="shared" si="62"/>
        <v>2.5033510918094698E-3</v>
      </c>
      <c r="BS119" s="30">
        <f t="shared" si="74"/>
        <v>4.834138913392798E-3</v>
      </c>
      <c r="BT119" s="30">
        <f t="shared" si="75"/>
        <v>-4.834138913392798E-3</v>
      </c>
      <c r="BW119" s="7">
        <f t="shared" si="76"/>
        <v>-0.37091099999999999</v>
      </c>
      <c r="BX119" s="1">
        <f t="shared" si="63"/>
        <v>0.37091099999999999</v>
      </c>
      <c r="BY119" s="36">
        <f t="shared" si="64"/>
        <v>0.13757496992099999</v>
      </c>
      <c r="BZ119" s="30">
        <f t="shared" si="77"/>
        <v>0.14553456765273318</v>
      </c>
      <c r="CA119" s="30">
        <f t="shared" si="78"/>
        <v>-0.14553456765273318</v>
      </c>
    </row>
    <row r="120" spans="18:79" x14ac:dyDescent="0.15">
      <c r="R120" s="17">
        <v>6</v>
      </c>
      <c r="S120" s="17">
        <v>3</v>
      </c>
      <c r="T120" s="19">
        <v>201.31067961165053</v>
      </c>
      <c r="U120" s="9">
        <v>14.5</v>
      </c>
      <c r="V120" s="9">
        <v>17.385465</v>
      </c>
      <c r="W120" s="9">
        <v>9.6</v>
      </c>
      <c r="X120" s="9">
        <v>13.5</v>
      </c>
      <c r="Y120" s="33">
        <v>2.3730000000000002</v>
      </c>
      <c r="AA120" s="1">
        <v>14.299968509245</v>
      </c>
      <c r="AB120" s="1">
        <v>17.1893502279454</v>
      </c>
      <c r="AC120" s="1">
        <v>9.5486750003739598</v>
      </c>
      <c r="AD120" s="1">
        <v>13.4496051982465</v>
      </c>
      <c r="AE120" s="33">
        <v>2.4958330000000002</v>
      </c>
      <c r="AU120" s="7">
        <f t="shared" si="65"/>
        <v>0.20003149075500026</v>
      </c>
      <c r="AV120" s="1">
        <f t="shared" si="54"/>
        <v>0.20003149075500026</v>
      </c>
      <c r="AW120" s="28">
        <f t="shared" si="55"/>
        <v>4.0012597293667754E-2</v>
      </c>
      <c r="AX120" s="30">
        <f t="shared" si="66"/>
        <v>1.3988246940941088E-2</v>
      </c>
      <c r="AY120" s="30">
        <f t="shared" si="67"/>
        <v>1.3988246940941088E-2</v>
      </c>
      <c r="BB120" s="7">
        <f t="shared" si="68"/>
        <v>0.19611477205459948</v>
      </c>
      <c r="BC120" s="1">
        <f t="shared" si="56"/>
        <v>0.19611477205459948</v>
      </c>
      <c r="BD120" s="28">
        <f t="shared" si="57"/>
        <v>3.8461003818027514E-2</v>
      </c>
      <c r="BE120" s="30">
        <f t="shared" si="69"/>
        <v>1.1409085826628165E-2</v>
      </c>
      <c r="BF120" s="30">
        <f t="shared" si="70"/>
        <v>1.1409085826628165E-2</v>
      </c>
      <c r="BI120" s="7">
        <f t="shared" si="79"/>
        <v>13.4496051982465</v>
      </c>
      <c r="BJ120" s="1">
        <f t="shared" si="59"/>
        <v>13.4496051982465</v>
      </c>
      <c r="BK120" s="28">
        <f t="shared" si="60"/>
        <v>180.89187998869929</v>
      </c>
      <c r="BL120" s="30">
        <f t="shared" si="71"/>
        <v>1.4085310472625538</v>
      </c>
      <c r="BM120" s="30">
        <f t="shared" si="72"/>
        <v>1.4085310472625538</v>
      </c>
      <c r="BP120" s="7">
        <f t="shared" si="73"/>
        <v>5.0394801753499863E-2</v>
      </c>
      <c r="BQ120" s="1">
        <f t="shared" si="61"/>
        <v>5.0394801753499863E-2</v>
      </c>
      <c r="BR120" s="28">
        <f t="shared" si="62"/>
        <v>2.5396360437745526E-3</v>
      </c>
      <c r="BS120" s="30">
        <f t="shared" si="74"/>
        <v>3.7469353940642147E-3</v>
      </c>
      <c r="BT120" s="30">
        <f t="shared" si="75"/>
        <v>3.7469353940642147E-3</v>
      </c>
      <c r="BW120" s="7">
        <f t="shared" si="76"/>
        <v>-0.12283299999999997</v>
      </c>
      <c r="BX120" s="1">
        <f t="shared" si="63"/>
        <v>0.12283299999999997</v>
      </c>
      <c r="BY120" s="36">
        <f t="shared" si="64"/>
        <v>1.5087945888999992E-2</v>
      </c>
      <c r="BZ120" s="30">
        <f t="shared" si="77"/>
        <v>4.921523194861193E-2</v>
      </c>
      <c r="CA120" s="30">
        <f t="shared" si="78"/>
        <v>-4.921523194861193E-2</v>
      </c>
    </row>
    <row r="121" spans="18:79" x14ac:dyDescent="0.15">
      <c r="R121" s="17">
        <v>6</v>
      </c>
      <c r="S121" s="17">
        <v>4</v>
      </c>
      <c r="T121" s="19">
        <v>200.48543689320391</v>
      </c>
      <c r="U121" s="9">
        <v>12.45</v>
      </c>
      <c r="V121" s="9">
        <v>16.8302625</v>
      </c>
      <c r="W121" s="9">
        <v>10.3</v>
      </c>
      <c r="X121" s="9">
        <v>15.100000000000001</v>
      </c>
      <c r="Y121" s="33">
        <v>2.1777000000000002</v>
      </c>
      <c r="AA121" s="1">
        <v>12.2499981200639</v>
      </c>
      <c r="AB121" s="1">
        <v>16.629974063670499</v>
      </c>
      <c r="AC121" s="1">
        <v>10.249945289652199</v>
      </c>
      <c r="AD121" s="1">
        <v>15.0499805646271</v>
      </c>
      <c r="AE121" s="33">
        <v>2.5205359999999999</v>
      </c>
      <c r="AU121" s="7">
        <f t="shared" si="65"/>
        <v>0.20000187993609941</v>
      </c>
      <c r="AV121" s="1">
        <f t="shared" si="54"/>
        <v>0.20000187993609941</v>
      </c>
      <c r="AW121" s="28">
        <f t="shared" si="55"/>
        <v>4.0000751977973925E-2</v>
      </c>
      <c r="AX121" s="30">
        <f t="shared" si="66"/>
        <v>1.6326686581977706E-2</v>
      </c>
      <c r="AY121" s="30">
        <f t="shared" si="67"/>
        <v>1.6326686581977706E-2</v>
      </c>
      <c r="BB121" s="7">
        <f t="shared" si="68"/>
        <v>0.200288436329501</v>
      </c>
      <c r="BC121" s="1">
        <f t="shared" si="56"/>
        <v>0.200288436329501</v>
      </c>
      <c r="BD121" s="28">
        <f t="shared" si="57"/>
        <v>4.0115457727316575E-2</v>
      </c>
      <c r="BE121" s="30">
        <f t="shared" si="69"/>
        <v>1.2043821329045065E-2</v>
      </c>
      <c r="BF121" s="30">
        <f t="shared" si="70"/>
        <v>1.2043821329045065E-2</v>
      </c>
      <c r="BI121" s="7">
        <f t="shared" si="79"/>
        <v>15.0499805646271</v>
      </c>
      <c r="BJ121" s="1">
        <f t="shared" si="59"/>
        <v>15.0499805646271</v>
      </c>
      <c r="BK121" s="28">
        <f t="shared" si="60"/>
        <v>226.50191499565346</v>
      </c>
      <c r="BL121" s="30">
        <f t="shared" si="71"/>
        <v>1.4682986239761457</v>
      </c>
      <c r="BM121" s="30">
        <f t="shared" si="72"/>
        <v>1.4682986239761457</v>
      </c>
      <c r="BP121" s="7">
        <f t="shared" si="73"/>
        <v>5.00194353729011E-2</v>
      </c>
      <c r="BQ121" s="1">
        <f t="shared" si="61"/>
        <v>5.00194353729011E-2</v>
      </c>
      <c r="BR121" s="28">
        <f t="shared" si="62"/>
        <v>2.5019439150238297E-3</v>
      </c>
      <c r="BS121" s="30">
        <f t="shared" si="74"/>
        <v>3.3235548151115137E-3</v>
      </c>
      <c r="BT121" s="30">
        <f t="shared" si="75"/>
        <v>3.3235548151115137E-3</v>
      </c>
      <c r="BW121" s="7">
        <f t="shared" si="76"/>
        <v>-0.3428359999999997</v>
      </c>
      <c r="BX121" s="1">
        <f t="shared" si="63"/>
        <v>0.3428359999999997</v>
      </c>
      <c r="BY121" s="36">
        <f t="shared" si="64"/>
        <v>0.11753652289599979</v>
      </c>
      <c r="BZ121" s="30">
        <f t="shared" si="77"/>
        <v>0.13601710112452262</v>
      </c>
      <c r="CA121" s="30">
        <f t="shared" si="78"/>
        <v>-0.13601710112452262</v>
      </c>
    </row>
    <row r="122" spans="18:79" x14ac:dyDescent="0.15">
      <c r="R122" s="17">
        <v>1</v>
      </c>
      <c r="S122" s="17">
        <v>1</v>
      </c>
      <c r="T122" s="19">
        <v>192.91262135922329</v>
      </c>
      <c r="U122" s="9">
        <v>13.61</v>
      </c>
      <c r="V122" s="9">
        <v>16.030936499999999</v>
      </c>
      <c r="W122" s="9">
        <v>8.6999999999999993</v>
      </c>
      <c r="X122" s="9">
        <v>10.52</v>
      </c>
      <c r="Y122" s="33">
        <v>2.4276</v>
      </c>
      <c r="AA122" s="1">
        <v>13.8100000955826</v>
      </c>
      <c r="AB122" s="1">
        <v>15.8299945816677</v>
      </c>
      <c r="AC122" s="1">
        <v>8.6499226877772006</v>
      </c>
      <c r="AD122" s="1">
        <v>10.570002251701</v>
      </c>
      <c r="AE122" s="33">
        <v>2.5666720000000001</v>
      </c>
      <c r="AU122" s="7">
        <f t="shared" si="65"/>
        <v>-0.20000009558260068</v>
      </c>
      <c r="AV122" s="1">
        <f t="shared" si="54"/>
        <v>0.20000009558260068</v>
      </c>
      <c r="AW122" s="28">
        <f t="shared" si="55"/>
        <v>4.0000038233049408E-2</v>
      </c>
      <c r="AX122" s="30">
        <f t="shared" si="66"/>
        <v>1.4482266053464738E-2</v>
      </c>
      <c r="AY122" s="30">
        <f t="shared" si="67"/>
        <v>-1.4482266053464738E-2</v>
      </c>
      <c r="BB122" s="7">
        <f t="shared" si="68"/>
        <v>0.20094191833229935</v>
      </c>
      <c r="BC122" s="1">
        <f t="shared" si="56"/>
        <v>0.20094191833229935</v>
      </c>
      <c r="BD122" s="28">
        <f t="shared" si="57"/>
        <v>4.037765454306446E-2</v>
      </c>
      <c r="BE122" s="30">
        <f t="shared" si="69"/>
        <v>1.2693745237601337E-2</v>
      </c>
      <c r="BF122" s="30">
        <f t="shared" si="70"/>
        <v>1.2693745237601337E-2</v>
      </c>
      <c r="BI122" s="7">
        <f t="shared" si="79"/>
        <v>10.570002251701</v>
      </c>
      <c r="BJ122" s="1">
        <f t="shared" si="59"/>
        <v>10.570002251701</v>
      </c>
      <c r="BK122" s="28">
        <f t="shared" si="60"/>
        <v>111.72494760096421</v>
      </c>
      <c r="BL122" s="30">
        <f t="shared" si="71"/>
        <v>1.2219765000486043</v>
      </c>
      <c r="BM122" s="30">
        <f t="shared" si="72"/>
        <v>1.2219765000486043</v>
      </c>
      <c r="BP122" s="7">
        <f t="shared" si="73"/>
        <v>-5.0002251701000588E-2</v>
      </c>
      <c r="BQ122" s="1">
        <f t="shared" si="61"/>
        <v>5.0002251701000588E-2</v>
      </c>
      <c r="BR122" s="28">
        <f t="shared" si="62"/>
        <v>2.5002251751702165E-3</v>
      </c>
      <c r="BS122" s="30">
        <f t="shared" si="74"/>
        <v>4.7305809885663805E-3</v>
      </c>
      <c r="BT122" s="30">
        <f t="shared" si="75"/>
        <v>-4.7305809885663805E-3</v>
      </c>
      <c r="BW122" s="7">
        <f t="shared" si="76"/>
        <v>-0.13907200000000008</v>
      </c>
      <c r="BX122" s="1">
        <f t="shared" si="63"/>
        <v>0.13907200000000008</v>
      </c>
      <c r="BY122" s="36">
        <f t="shared" si="64"/>
        <v>1.9341021184000023E-2</v>
      </c>
      <c r="BZ122" s="30">
        <f t="shared" si="77"/>
        <v>5.4183783514216106E-2</v>
      </c>
      <c r="CA122" s="30">
        <f t="shared" si="78"/>
        <v>-5.4183783514216106E-2</v>
      </c>
    </row>
    <row r="123" spans="18:79" x14ac:dyDescent="0.15">
      <c r="R123" s="17">
        <v>1</v>
      </c>
      <c r="S123" s="17">
        <v>2</v>
      </c>
      <c r="T123" s="19">
        <v>207.71844660194176</v>
      </c>
      <c r="U123" s="9">
        <v>14.021999999999998</v>
      </c>
      <c r="V123" s="9">
        <v>15.6252063</v>
      </c>
      <c r="W123" s="9">
        <v>8</v>
      </c>
      <c r="X123" s="9">
        <v>11.945712500000001</v>
      </c>
      <c r="Y123" s="33">
        <v>2.3730000000000002</v>
      </c>
      <c r="AA123" s="1">
        <v>14.2200004211563</v>
      </c>
      <c r="AB123" s="1">
        <v>15.830005678795199</v>
      </c>
      <c r="AC123" s="1">
        <v>8.05007702319487</v>
      </c>
      <c r="AD123" s="1">
        <v>12.0000043057513</v>
      </c>
      <c r="AE123" s="33">
        <v>2.4834990000000001</v>
      </c>
      <c r="AU123" s="7">
        <f t="shared" si="65"/>
        <v>-0.19800042115630134</v>
      </c>
      <c r="AV123" s="1">
        <f t="shared" si="54"/>
        <v>0.19800042115630134</v>
      </c>
      <c r="AW123" s="28">
        <f t="shared" si="55"/>
        <v>3.9204166778072702E-2</v>
      </c>
      <c r="AX123" s="30">
        <f t="shared" si="66"/>
        <v>1.3924079837699535E-2</v>
      </c>
      <c r="AY123" s="30">
        <f t="shared" si="67"/>
        <v>-1.3924079837699535E-2</v>
      </c>
      <c r="BB123" s="7">
        <f t="shared" si="68"/>
        <v>-0.20479937879519916</v>
      </c>
      <c r="BC123" s="1">
        <f t="shared" si="56"/>
        <v>0.20479937879519916</v>
      </c>
      <c r="BD123" s="28">
        <f t="shared" si="57"/>
        <v>4.194278555489947E-2</v>
      </c>
      <c r="BE123" s="30">
        <f t="shared" si="69"/>
        <v>1.2937416634634219E-2</v>
      </c>
      <c r="BF123" s="30">
        <f t="shared" si="70"/>
        <v>-1.2937416634634219E-2</v>
      </c>
      <c r="BI123" s="7">
        <f t="shared" si="79"/>
        <v>12.0000043057513</v>
      </c>
      <c r="BJ123" s="1">
        <f t="shared" si="59"/>
        <v>12.0000043057513</v>
      </c>
      <c r="BK123" s="28">
        <f t="shared" si="60"/>
        <v>144.00010333804974</v>
      </c>
      <c r="BL123" s="30">
        <f t="shared" si="71"/>
        <v>1.4906695018166181</v>
      </c>
      <c r="BM123" s="30">
        <f t="shared" si="72"/>
        <v>1.4906695018166181</v>
      </c>
      <c r="BP123" s="7">
        <f t="shared" si="73"/>
        <v>-5.4291805751299549E-2</v>
      </c>
      <c r="BQ123" s="1">
        <f t="shared" si="61"/>
        <v>5.4291805751299549E-2</v>
      </c>
      <c r="BR123" s="28">
        <f t="shared" si="62"/>
        <v>2.9476001717368429E-3</v>
      </c>
      <c r="BS123" s="30">
        <f t="shared" si="74"/>
        <v>4.5243155225601749E-3</v>
      </c>
      <c r="BT123" s="30">
        <f t="shared" si="75"/>
        <v>-4.5243155225601749E-3</v>
      </c>
      <c r="BW123" s="7">
        <f t="shared" si="76"/>
        <v>-0.1104989999999999</v>
      </c>
      <c r="BX123" s="1">
        <f t="shared" si="63"/>
        <v>0.1104989999999999</v>
      </c>
      <c r="BY123" s="36">
        <f t="shared" si="64"/>
        <v>1.2210029000999979E-2</v>
      </c>
      <c r="BZ123" s="30">
        <f t="shared" si="77"/>
        <v>4.4493273401760944E-2</v>
      </c>
      <c r="CA123" s="30">
        <f t="shared" si="78"/>
        <v>-4.4493273401760944E-2</v>
      </c>
    </row>
    <row r="124" spans="18:79" x14ac:dyDescent="0.15">
      <c r="R124" s="17">
        <v>1</v>
      </c>
      <c r="S124" s="17">
        <v>3</v>
      </c>
      <c r="T124" s="19">
        <v>205.67961165048544</v>
      </c>
      <c r="U124" s="9">
        <v>15.399999999999999</v>
      </c>
      <c r="V124" s="9">
        <v>18.190919999999998</v>
      </c>
      <c r="W124" s="9">
        <v>9.9</v>
      </c>
      <c r="X124" s="9">
        <v>16.52</v>
      </c>
      <c r="Y124" s="33">
        <v>2.4380999999999999</v>
      </c>
      <c r="AA124" s="1">
        <v>15.199999273708199</v>
      </c>
      <c r="AB124" s="1">
        <v>17.989968232237601</v>
      </c>
      <c r="AC124" s="1">
        <v>9.84975306738197</v>
      </c>
      <c r="AD124" s="1">
        <v>16.4699479330122</v>
      </c>
      <c r="AE124" s="33">
        <v>2.856519</v>
      </c>
      <c r="AU124" s="7">
        <f t="shared" si="65"/>
        <v>0.20000072629179932</v>
      </c>
      <c r="AV124" s="1">
        <f t="shared" si="54"/>
        <v>0.20000072629179932</v>
      </c>
      <c r="AW124" s="28">
        <f t="shared" si="55"/>
        <v>4.0000290517247232E-2</v>
      </c>
      <c r="AX124" s="30">
        <f t="shared" si="66"/>
        <v>1.3157943147914838E-2</v>
      </c>
      <c r="AY124" s="30">
        <f t="shared" si="67"/>
        <v>1.3157943147914838E-2</v>
      </c>
      <c r="BB124" s="7">
        <f t="shared" si="68"/>
        <v>0.20095176776239754</v>
      </c>
      <c r="BC124" s="1">
        <f t="shared" si="56"/>
        <v>0.20095176776239754</v>
      </c>
      <c r="BD124" s="28">
        <f t="shared" si="57"/>
        <v>4.0381612966832556E-2</v>
      </c>
      <c r="BE124" s="30">
        <f t="shared" si="69"/>
        <v>1.1170212485550514E-2</v>
      </c>
      <c r="BF124" s="30">
        <f t="shared" si="70"/>
        <v>1.1170212485550514E-2</v>
      </c>
      <c r="BI124" s="7">
        <f t="shared" si="79"/>
        <v>16.4699479330122</v>
      </c>
      <c r="BJ124" s="1">
        <f t="shared" si="59"/>
        <v>16.4699479330122</v>
      </c>
      <c r="BK124" s="28">
        <f t="shared" si="60"/>
        <v>271.25918491613282</v>
      </c>
      <c r="BL124" s="30">
        <f t="shared" si="71"/>
        <v>1.6721178511117594</v>
      </c>
      <c r="BM124" s="30">
        <f t="shared" si="72"/>
        <v>1.6721178511117594</v>
      </c>
      <c r="BP124" s="7">
        <f t="shared" si="73"/>
        <v>5.0052066987799293E-2</v>
      </c>
      <c r="BQ124" s="1">
        <f t="shared" si="61"/>
        <v>5.0052066987799293E-2</v>
      </c>
      <c r="BR124" s="28">
        <f t="shared" si="62"/>
        <v>2.5052094097511479E-3</v>
      </c>
      <c r="BS124" s="30">
        <f t="shared" si="74"/>
        <v>3.0389936380718864E-3</v>
      </c>
      <c r="BT124" s="30">
        <f t="shared" si="75"/>
        <v>3.0389936380718864E-3</v>
      </c>
      <c r="BW124" s="7">
        <f t="shared" si="76"/>
        <v>-0.4184190000000001</v>
      </c>
      <c r="BX124" s="1">
        <f t="shared" si="63"/>
        <v>0.4184190000000001</v>
      </c>
      <c r="BY124" s="36">
        <f t="shared" si="64"/>
        <v>0.17507445956100007</v>
      </c>
      <c r="BZ124" s="30">
        <f t="shared" si="77"/>
        <v>0.14647863360964869</v>
      </c>
      <c r="CA124" s="30">
        <f t="shared" si="78"/>
        <v>-0.14647863360964869</v>
      </c>
    </row>
    <row r="125" spans="18:79" x14ac:dyDescent="0.15">
      <c r="R125" s="17">
        <v>1</v>
      </c>
      <c r="S125" s="17">
        <v>4</v>
      </c>
      <c r="T125" s="19">
        <v>204.41747572815535</v>
      </c>
      <c r="U125" s="9">
        <v>15.190000000000001</v>
      </c>
      <c r="V125" s="9">
        <v>16.1254335</v>
      </c>
      <c r="W125" s="9">
        <v>7.8</v>
      </c>
      <c r="X125" s="9">
        <v>7.9115850000000005</v>
      </c>
      <c r="Y125" s="33">
        <v>1.6904999999999999</v>
      </c>
      <c r="AA125" s="1">
        <v>15.3900003408224</v>
      </c>
      <c r="AB125" s="1">
        <v>16.330010183351099</v>
      </c>
      <c r="AC125" s="1">
        <v>7.8501536181229703</v>
      </c>
      <c r="AD125" s="1">
        <v>7.9600171982819097</v>
      </c>
      <c r="AE125" s="33">
        <v>2.4100459999999999</v>
      </c>
      <c r="AU125" s="7">
        <f t="shared" si="65"/>
        <v>-0.20000034082239893</v>
      </c>
      <c r="AV125" s="1">
        <f t="shared" si="54"/>
        <v>0.20000034082239893</v>
      </c>
      <c r="AW125" s="28">
        <f t="shared" si="55"/>
        <v>4.0000136329075731E-2</v>
      </c>
      <c r="AX125" s="30">
        <f t="shared" si="66"/>
        <v>1.2995473449853832E-2</v>
      </c>
      <c r="AY125" s="30">
        <f t="shared" si="67"/>
        <v>-1.2995473449853832E-2</v>
      </c>
      <c r="BB125" s="7">
        <f t="shared" si="68"/>
        <v>-0.20457668335109958</v>
      </c>
      <c r="BC125" s="1">
        <f t="shared" si="56"/>
        <v>0.20457668335109958</v>
      </c>
      <c r="BD125" s="28">
        <f t="shared" si="57"/>
        <v>4.1851619370936059E-2</v>
      </c>
      <c r="BE125" s="30">
        <f t="shared" si="69"/>
        <v>1.2527651915347316E-2</v>
      </c>
      <c r="BF125" s="30">
        <f t="shared" si="70"/>
        <v>-1.2527651915347316E-2</v>
      </c>
      <c r="BI125" s="7">
        <f t="shared" si="79"/>
        <v>7.9600171982819097</v>
      </c>
      <c r="BJ125" s="1">
        <f t="shared" si="59"/>
        <v>7.9600171982819097</v>
      </c>
      <c r="BK125" s="28">
        <f t="shared" si="60"/>
        <v>63.361873796943783</v>
      </c>
      <c r="BL125" s="30">
        <f t="shared" si="71"/>
        <v>1.0139950866573244</v>
      </c>
      <c r="BM125" s="30">
        <f t="shared" si="72"/>
        <v>1.0139950866573244</v>
      </c>
      <c r="BP125" s="7">
        <f t="shared" si="73"/>
        <v>-4.8432198281909145E-2</v>
      </c>
      <c r="BQ125" s="1">
        <f t="shared" si="61"/>
        <v>4.8432198281909145E-2</v>
      </c>
      <c r="BR125" s="28">
        <f t="shared" si="62"/>
        <v>2.3456778304181631E-3</v>
      </c>
      <c r="BS125" s="30">
        <f t="shared" si="74"/>
        <v>6.0844338743844366E-3</v>
      </c>
      <c r="BT125" s="30">
        <f t="shared" si="75"/>
        <v>-6.0844338743844366E-3</v>
      </c>
      <c r="BW125" s="7">
        <f t="shared" si="76"/>
        <v>-0.71954600000000002</v>
      </c>
      <c r="BX125" s="1">
        <f t="shared" si="63"/>
        <v>0.71954600000000002</v>
      </c>
      <c r="BY125" s="36">
        <f t="shared" si="64"/>
        <v>0.51774644611600007</v>
      </c>
      <c r="BZ125" s="30">
        <f t="shared" si="77"/>
        <v>0.29856110630253535</v>
      </c>
      <c r="CA125" s="30">
        <f t="shared" si="78"/>
        <v>-0.29856110630253535</v>
      </c>
    </row>
    <row r="126" spans="18:79" x14ac:dyDescent="0.15">
      <c r="R126" s="17">
        <v>2</v>
      </c>
      <c r="S126" s="17">
        <v>1</v>
      </c>
      <c r="T126" s="19">
        <v>204.22330097087382</v>
      </c>
      <c r="U126" s="9">
        <v>13.43</v>
      </c>
      <c r="V126" s="9">
        <v>15.370399500000001</v>
      </c>
      <c r="W126" s="9">
        <v>8.1</v>
      </c>
      <c r="X126" s="9">
        <v>8.0832499999999996</v>
      </c>
      <c r="Y126" s="33">
        <v>1.9865999999999999</v>
      </c>
      <c r="AA126" s="1">
        <v>13.630000087439599</v>
      </c>
      <c r="AB126" s="1">
        <v>15.1699865791985</v>
      </c>
      <c r="AC126" s="1">
        <v>8.1501662504444301</v>
      </c>
      <c r="AD126" s="1">
        <v>8.0299941787344</v>
      </c>
      <c r="AE126" s="33">
        <v>2.2777780000000001</v>
      </c>
      <c r="AU126" s="7">
        <f t="shared" si="65"/>
        <v>-0.20000008743959974</v>
      </c>
      <c r="AV126" s="1">
        <f t="shared" si="54"/>
        <v>0.20000008743959974</v>
      </c>
      <c r="AW126" s="28">
        <f t="shared" si="55"/>
        <v>4.0000034975847538E-2</v>
      </c>
      <c r="AX126" s="30">
        <f t="shared" si="66"/>
        <v>1.4673520627773513E-2</v>
      </c>
      <c r="AY126" s="30">
        <f t="shared" si="67"/>
        <v>-1.4673520627773513E-2</v>
      </c>
      <c r="BB126" s="7">
        <f t="shared" si="68"/>
        <v>0.20041292080150086</v>
      </c>
      <c r="BC126" s="1">
        <f t="shared" si="56"/>
        <v>0.20041292080150086</v>
      </c>
      <c r="BD126" s="28">
        <f t="shared" si="57"/>
        <v>4.0165338824188657E-2</v>
      </c>
      <c r="BE126" s="30">
        <f t="shared" si="69"/>
        <v>1.3211146875786464E-2</v>
      </c>
      <c r="BF126" s="30">
        <f t="shared" si="70"/>
        <v>1.3211146875786464E-2</v>
      </c>
      <c r="BI126" s="7">
        <f t="shared" si="79"/>
        <v>8.0299941787344</v>
      </c>
      <c r="BJ126" s="1">
        <f t="shared" si="59"/>
        <v>8.0299941787344</v>
      </c>
      <c r="BK126" s="28">
        <f t="shared" si="60"/>
        <v>64.480806510508359</v>
      </c>
      <c r="BL126" s="30">
        <f t="shared" si="71"/>
        <v>0.98525526130175844</v>
      </c>
      <c r="BM126" s="30">
        <f t="shared" si="72"/>
        <v>0.98525526130175844</v>
      </c>
      <c r="BP126" s="7">
        <f t="shared" si="73"/>
        <v>5.3255821265599579E-2</v>
      </c>
      <c r="BQ126" s="1">
        <f t="shared" si="61"/>
        <v>5.3255821265599579E-2</v>
      </c>
      <c r="BR126" s="28">
        <f t="shared" si="62"/>
        <v>2.8361824986734884E-3</v>
      </c>
      <c r="BS126" s="30">
        <f t="shared" si="74"/>
        <v>6.6321120638711574E-3</v>
      </c>
      <c r="BT126" s="30">
        <f t="shared" si="75"/>
        <v>6.6321120638711574E-3</v>
      </c>
      <c r="BW126" s="7">
        <f t="shared" si="76"/>
        <v>-0.29117800000000016</v>
      </c>
      <c r="BX126" s="1">
        <f t="shared" si="63"/>
        <v>0.29117800000000016</v>
      </c>
      <c r="BY126" s="36">
        <f t="shared" si="64"/>
        <v>8.4784627684000094E-2</v>
      </c>
      <c r="BZ126" s="30">
        <f t="shared" si="77"/>
        <v>0.12783423143080674</v>
      </c>
      <c r="CA126" s="30">
        <f t="shared" si="78"/>
        <v>-0.12783423143080674</v>
      </c>
    </row>
    <row r="127" spans="18:79" x14ac:dyDescent="0.15">
      <c r="R127" s="17">
        <v>2</v>
      </c>
      <c r="S127" s="17">
        <v>2</v>
      </c>
      <c r="T127" s="19">
        <v>162.28155339805826</v>
      </c>
      <c r="U127" s="9">
        <v>14.68</v>
      </c>
      <c r="V127" s="9">
        <v>17.861021999999998</v>
      </c>
      <c r="W127" s="9">
        <v>10</v>
      </c>
      <c r="X127" s="9">
        <v>11.7740475</v>
      </c>
      <c r="Y127" s="33">
        <v>2.6648999999999998</v>
      </c>
      <c r="AA127" s="1">
        <v>14.8800000293907</v>
      </c>
      <c r="AB127" s="1">
        <v>18.0600000047211</v>
      </c>
      <c r="AC127" s="1">
        <v>9.9499997656881796</v>
      </c>
      <c r="AD127" s="1">
        <v>11.719999853741401</v>
      </c>
      <c r="AE127" s="33">
        <v>1.8537250000000001</v>
      </c>
      <c r="AU127" s="7">
        <f t="shared" si="65"/>
        <v>-0.20000002939070072</v>
      </c>
      <c r="AV127" s="1">
        <f t="shared" si="54"/>
        <v>0.20000002939070072</v>
      </c>
      <c r="AW127" s="28">
        <f t="shared" si="55"/>
        <v>4.0000011756281151E-2</v>
      </c>
      <c r="AX127" s="30">
        <f t="shared" si="66"/>
        <v>1.3440862163687121E-2</v>
      </c>
      <c r="AY127" s="30">
        <f t="shared" si="67"/>
        <v>-1.3440862163687121E-2</v>
      </c>
      <c r="BB127" s="7">
        <f t="shared" si="68"/>
        <v>-0.19897800472110205</v>
      </c>
      <c r="BC127" s="1">
        <f t="shared" si="56"/>
        <v>0.19897800472110205</v>
      </c>
      <c r="BD127" s="28">
        <f t="shared" si="57"/>
        <v>3.9592246362790913E-2</v>
      </c>
      <c r="BE127" s="30">
        <f t="shared" si="69"/>
        <v>1.1017608231953866E-2</v>
      </c>
      <c r="BF127" s="30">
        <f t="shared" si="70"/>
        <v>-1.1017608231953866E-2</v>
      </c>
      <c r="BI127" s="7">
        <f t="shared" si="79"/>
        <v>11.719999853741401</v>
      </c>
      <c r="BJ127" s="1">
        <f t="shared" si="59"/>
        <v>11.719999853741401</v>
      </c>
      <c r="BK127" s="28">
        <f t="shared" si="60"/>
        <v>137.35839657169845</v>
      </c>
      <c r="BL127" s="30">
        <f t="shared" si="71"/>
        <v>1.1778894602748566</v>
      </c>
      <c r="BM127" s="30">
        <f t="shared" si="72"/>
        <v>1.1778894602748566</v>
      </c>
      <c r="BP127" s="7">
        <f t="shared" si="73"/>
        <v>5.4047646258599258E-2</v>
      </c>
      <c r="BQ127" s="1">
        <f t="shared" si="61"/>
        <v>5.4047646258599258E-2</v>
      </c>
      <c r="BR127" s="28">
        <f t="shared" si="62"/>
        <v>2.9211480660946785E-3</v>
      </c>
      <c r="BS127" s="30">
        <f t="shared" si="74"/>
        <v>4.6115739703994543E-3</v>
      </c>
      <c r="BT127" s="30">
        <f t="shared" si="75"/>
        <v>4.6115739703994543E-3</v>
      </c>
      <c r="BW127" s="7">
        <f t="shared" si="76"/>
        <v>0.81117499999999976</v>
      </c>
      <c r="BX127" s="1">
        <f t="shared" si="63"/>
        <v>0.81117499999999976</v>
      </c>
      <c r="BY127" s="36">
        <f t="shared" si="64"/>
        <v>0.65800488062499962</v>
      </c>
      <c r="BZ127" s="30">
        <f t="shared" si="77"/>
        <v>0.43759187581761033</v>
      </c>
      <c r="CA127" s="30">
        <f t="shared" si="78"/>
        <v>0.43759187581761033</v>
      </c>
    </row>
    <row r="128" spans="18:79" x14ac:dyDescent="0.15">
      <c r="R128" s="17">
        <v>2</v>
      </c>
      <c r="S128" s="17">
        <v>3</v>
      </c>
      <c r="T128" s="19">
        <v>210.33980582524271</v>
      </c>
      <c r="U128" s="9">
        <v>13.33</v>
      </c>
      <c r="V128" s="9">
        <v>14.0168745</v>
      </c>
      <c r="W128" s="9">
        <v>6.7</v>
      </c>
      <c r="X128" s="9">
        <v>8.0832499999999996</v>
      </c>
      <c r="Y128" s="33">
        <v>2.1398999999999999</v>
      </c>
      <c r="AA128" s="1">
        <v>13.530007282380099</v>
      </c>
      <c r="AB128" s="1">
        <v>14.2202396869354</v>
      </c>
      <c r="AC128" s="1">
        <v>6.7511838150564802</v>
      </c>
      <c r="AD128" s="1">
        <v>8.1301041341119298</v>
      </c>
      <c r="AE128" s="33">
        <v>2.4202789999999998</v>
      </c>
      <c r="AU128" s="7">
        <f t="shared" si="65"/>
        <v>-0.20000728238009913</v>
      </c>
      <c r="AV128" s="1">
        <f t="shared" si="54"/>
        <v>0.20000728238009913</v>
      </c>
      <c r="AW128" s="28">
        <f t="shared" si="55"/>
        <v>4.0002913005072714E-2</v>
      </c>
      <c r="AX128" s="30">
        <f t="shared" si="66"/>
        <v>1.4782496284430331E-2</v>
      </c>
      <c r="AY128" s="30">
        <f t="shared" si="67"/>
        <v>-1.4782496284430331E-2</v>
      </c>
      <c r="BB128" s="7">
        <f t="shared" si="68"/>
        <v>-0.20336518693540029</v>
      </c>
      <c r="BC128" s="1">
        <f t="shared" si="56"/>
        <v>0.20336518693540029</v>
      </c>
      <c r="BD128" s="28">
        <f t="shared" si="57"/>
        <v>4.1357399257270305E-2</v>
      </c>
      <c r="BE128" s="30">
        <f t="shared" si="69"/>
        <v>1.4301108238157093E-2</v>
      </c>
      <c r="BF128" s="30">
        <f t="shared" si="70"/>
        <v>-1.4301108238157093E-2</v>
      </c>
      <c r="BI128" s="7">
        <f t="shared" si="79"/>
        <v>8.1301041341119298</v>
      </c>
      <c r="BJ128" s="1">
        <f t="shared" si="59"/>
        <v>8.1301041341119298</v>
      </c>
      <c r="BK128" s="28">
        <f t="shared" si="60"/>
        <v>66.098593231503898</v>
      </c>
      <c r="BL128" s="30">
        <f t="shared" si="71"/>
        <v>1.2042486705783633</v>
      </c>
      <c r="BM128" s="30">
        <f t="shared" si="72"/>
        <v>1.2042486705783633</v>
      </c>
      <c r="BP128" s="7">
        <f t="shared" si="73"/>
        <v>-4.6854134111930179E-2</v>
      </c>
      <c r="BQ128" s="1">
        <f t="shared" si="61"/>
        <v>4.6854134111930179E-2</v>
      </c>
      <c r="BR128" s="28">
        <f t="shared" si="62"/>
        <v>2.1953098833787394E-3</v>
      </c>
      <c r="BS128" s="30">
        <f t="shared" si="74"/>
        <v>5.7630423102874766E-3</v>
      </c>
      <c r="BT128" s="30">
        <f t="shared" si="75"/>
        <v>-5.7630423102874766E-3</v>
      </c>
      <c r="BW128" s="7">
        <f t="shared" si="76"/>
        <v>-0.28037899999999993</v>
      </c>
      <c r="BX128" s="1">
        <f t="shared" si="63"/>
        <v>0.28037899999999993</v>
      </c>
      <c r="BY128" s="36">
        <f t="shared" si="64"/>
        <v>7.8612383640999969E-2</v>
      </c>
      <c r="BZ128" s="30">
        <f t="shared" si="77"/>
        <v>0.11584573514045279</v>
      </c>
      <c r="CA128" s="30">
        <f t="shared" si="78"/>
        <v>-0.11584573514045279</v>
      </c>
    </row>
    <row r="129" spans="18:79" x14ac:dyDescent="0.15">
      <c r="R129" s="17">
        <v>2</v>
      </c>
      <c r="S129" s="17">
        <v>4</v>
      </c>
      <c r="T129" s="19">
        <v>222.47572815533982</v>
      </c>
      <c r="U129" s="9">
        <v>14.32</v>
      </c>
      <c r="V129" s="9">
        <v>16.077497999999999</v>
      </c>
      <c r="W129" s="9">
        <v>8.2999999999999989</v>
      </c>
      <c r="X129" s="9">
        <v>7.6540874999999993</v>
      </c>
      <c r="Y129" s="33">
        <v>2.5977000000000001</v>
      </c>
      <c r="AA129" s="1">
        <v>14.5200001273871</v>
      </c>
      <c r="AB129" s="1">
        <v>16.280005117487399</v>
      </c>
      <c r="AC129" s="1">
        <v>8.3500219953917991</v>
      </c>
      <c r="AD129" s="1">
        <v>7.7000029448724598</v>
      </c>
      <c r="AE129" s="33">
        <v>2.312881</v>
      </c>
      <c r="AU129" s="7">
        <f t="shared" si="65"/>
        <v>-0.20000012738709927</v>
      </c>
      <c r="AV129" s="1">
        <f t="shared" si="54"/>
        <v>0.20000012738709927</v>
      </c>
      <c r="AW129" s="28">
        <f t="shared" si="55"/>
        <v>4.0000050954855933E-2</v>
      </c>
      <c r="AX129" s="30">
        <f t="shared" si="66"/>
        <v>1.377411333556852E-2</v>
      </c>
      <c r="AY129" s="30">
        <f t="shared" si="67"/>
        <v>-1.377411333556852E-2</v>
      </c>
      <c r="BB129" s="7">
        <f t="shared" si="68"/>
        <v>-0.20250711748740002</v>
      </c>
      <c r="BC129" s="1">
        <f t="shared" si="56"/>
        <v>0.20250711748740002</v>
      </c>
      <c r="BD129" s="28">
        <f t="shared" si="57"/>
        <v>4.1009132633055639E-2</v>
      </c>
      <c r="BE129" s="30">
        <f t="shared" si="69"/>
        <v>1.2439008220573231E-2</v>
      </c>
      <c r="BF129" s="30">
        <f t="shared" si="70"/>
        <v>-1.2439008220573231E-2</v>
      </c>
      <c r="BI129" s="7">
        <f t="shared" si="79"/>
        <v>7.7000029448724598</v>
      </c>
      <c r="BJ129" s="1">
        <f t="shared" si="59"/>
        <v>7.7000029448724598</v>
      </c>
      <c r="BK129" s="28">
        <f t="shared" si="60"/>
        <v>59.290045351044554</v>
      </c>
      <c r="BL129" s="30">
        <f t="shared" si="71"/>
        <v>0.9221536121847258</v>
      </c>
      <c r="BM129" s="30">
        <f t="shared" si="72"/>
        <v>0.9221536121847258</v>
      </c>
      <c r="BP129" s="7">
        <f t="shared" si="73"/>
        <v>-4.5915444872460576E-2</v>
      </c>
      <c r="BQ129" s="1">
        <f t="shared" si="61"/>
        <v>4.5915444872460576E-2</v>
      </c>
      <c r="BR129" s="28">
        <f t="shared" si="62"/>
        <v>2.1082280778359662E-3</v>
      </c>
      <c r="BS129" s="30">
        <f t="shared" si="74"/>
        <v>5.9630425080598589E-3</v>
      </c>
      <c r="BT129" s="30">
        <f t="shared" si="75"/>
        <v>-5.9630425080598589E-3</v>
      </c>
      <c r="BW129" s="7">
        <f t="shared" si="76"/>
        <v>0.28481900000000016</v>
      </c>
      <c r="BX129" s="1">
        <f t="shared" si="63"/>
        <v>0.28481900000000016</v>
      </c>
      <c r="BY129" s="36">
        <f t="shared" si="64"/>
        <v>8.1121862761000085E-2</v>
      </c>
      <c r="BZ129" s="30">
        <f t="shared" si="77"/>
        <v>0.12314468405421643</v>
      </c>
      <c r="CA129" s="30">
        <f t="shared" si="78"/>
        <v>0.12314468405421643</v>
      </c>
    </row>
    <row r="130" spans="18:79" x14ac:dyDescent="0.15">
      <c r="R130" s="17">
        <v>3</v>
      </c>
      <c r="S130" s="17">
        <v>1</v>
      </c>
      <c r="T130" s="19">
        <v>186.11650485436891</v>
      </c>
      <c r="U130" s="9">
        <v>14.870000000000001</v>
      </c>
      <c r="V130" s="9">
        <v>17.417545499999999</v>
      </c>
      <c r="W130" s="9">
        <v>9.3999999999999986</v>
      </c>
      <c r="X130" s="9">
        <v>10.658225</v>
      </c>
      <c r="Y130" s="33">
        <v>2.2281</v>
      </c>
      <c r="AA130" s="1">
        <v>14.6699997637234</v>
      </c>
      <c r="AB130" s="1">
        <v>17.219998974727201</v>
      </c>
      <c r="AC130" s="1">
        <v>9.34999342889218</v>
      </c>
      <c r="AD130" s="1">
        <v>10.710000036189401</v>
      </c>
      <c r="AE130" s="33">
        <v>2.679017</v>
      </c>
      <c r="AU130" s="7">
        <f t="shared" ref="AU130:AU145" si="80">U130-AA130</f>
        <v>0.20000023627660113</v>
      </c>
      <c r="AV130" s="1">
        <f t="shared" si="54"/>
        <v>0.20000023627660113</v>
      </c>
      <c r="AW130" s="28">
        <f t="shared" si="55"/>
        <v>4.0000094510696277E-2</v>
      </c>
      <c r="AX130" s="30">
        <f t="shared" ref="AX130:AX145" si="81">AV130/AA130</f>
        <v>1.3633281492694379E-2</v>
      </c>
      <c r="AY130" s="30">
        <f t="shared" ref="AY130:AY145" si="82">AU130/AA130</f>
        <v>1.3633281492694379E-2</v>
      </c>
      <c r="BB130" s="7">
        <f t="shared" ref="BB130:BB145" si="83">V130-AB130</f>
        <v>0.19754652527279859</v>
      </c>
      <c r="BC130" s="1">
        <f t="shared" si="56"/>
        <v>0.19754652527279859</v>
      </c>
      <c r="BD130" s="28">
        <f t="shared" si="57"/>
        <v>3.9024629647356451E-2</v>
      </c>
      <c r="BE130" s="30">
        <f t="shared" ref="BE130:BE145" si="84">BC130/AB130</f>
        <v>1.1471924334184121E-2</v>
      </c>
      <c r="BF130" s="30">
        <f t="shared" ref="BF130:BF145" si="85">BB130/AB130</f>
        <v>1.1471924334184121E-2</v>
      </c>
      <c r="BI130" s="7">
        <f t="shared" si="79"/>
        <v>10.710000036189401</v>
      </c>
      <c r="BJ130" s="1">
        <f t="shared" si="59"/>
        <v>10.710000036189401</v>
      </c>
      <c r="BK130" s="28">
        <f t="shared" si="60"/>
        <v>114.70410077517697</v>
      </c>
      <c r="BL130" s="30">
        <f t="shared" ref="BL130:BL145" si="86">BJ130/AC130</f>
        <v>1.1454553543422499</v>
      </c>
      <c r="BM130" s="30">
        <f t="shared" ref="BM130:BM145" si="87">BI130/AC130</f>
        <v>1.1454553543422499</v>
      </c>
      <c r="BP130" s="7">
        <f t="shared" ref="BP130:BP145" si="88">X130-AD130</f>
        <v>-5.1775036189400936E-2</v>
      </c>
      <c r="BQ130" s="1">
        <f t="shared" si="61"/>
        <v>5.1775036189400936E-2</v>
      </c>
      <c r="BR130" s="28">
        <f t="shared" si="62"/>
        <v>2.6806543724137767E-3</v>
      </c>
      <c r="BS130" s="30">
        <f t="shared" ref="BS130:BS145" si="89">BQ130/AD130</f>
        <v>4.8342704028432855E-3</v>
      </c>
      <c r="BT130" s="30">
        <f t="shared" ref="BT130:BT145" si="90">BP130/AD130</f>
        <v>-4.8342704028432855E-3</v>
      </c>
      <c r="BW130" s="7">
        <f t="shared" ref="BW130:BW145" si="91">Y130-AE130</f>
        <v>-0.45091700000000001</v>
      </c>
      <c r="BX130" s="1">
        <f t="shared" si="63"/>
        <v>0.45091700000000001</v>
      </c>
      <c r="BY130" s="36">
        <f t="shared" si="64"/>
        <v>0.203326140889</v>
      </c>
      <c r="BZ130" s="30">
        <f t="shared" ref="BZ130:BZ145" si="92">BX130/AE130</f>
        <v>0.1683143481359021</v>
      </c>
      <c r="CA130" s="30">
        <f t="shared" ref="CA130:CA145" si="93">BW130/AE130</f>
        <v>-0.1683143481359021</v>
      </c>
    </row>
    <row r="131" spans="18:79" x14ac:dyDescent="0.15">
      <c r="R131" s="17">
        <v>3</v>
      </c>
      <c r="S131" s="17">
        <v>2</v>
      </c>
      <c r="T131" s="19">
        <v>197.23300970873785</v>
      </c>
      <c r="U131" s="9">
        <v>14.149999999999999</v>
      </c>
      <c r="V131" s="9">
        <v>15.792787499999999</v>
      </c>
      <c r="W131" s="9">
        <v>8.1</v>
      </c>
      <c r="X131" s="9">
        <v>15.464845000000002</v>
      </c>
      <c r="Y131" s="33">
        <v>2.4066000000000001</v>
      </c>
      <c r="AA131" s="1">
        <v>13.949999499083599</v>
      </c>
      <c r="AB131" s="1">
        <v>15.589965548430699</v>
      </c>
      <c r="AC131" s="1">
        <v>8.1500205768802196</v>
      </c>
      <c r="AD131" s="1">
        <v>15.4099785828053</v>
      </c>
      <c r="AE131" s="33">
        <v>2.7363780000000002</v>
      </c>
      <c r="AU131" s="7">
        <f t="shared" si="80"/>
        <v>0.2000005009163992</v>
      </c>
      <c r="AV131" s="1">
        <f t="shared" ref="AV131:AV144" si="94">ABS(AU131)</f>
        <v>0.2000005009163992</v>
      </c>
      <c r="AW131" s="28">
        <f t="shared" ref="AW131:AW144" si="95">AU131^2</f>
        <v>4.0000200366810602E-2</v>
      </c>
      <c r="AX131" s="30">
        <f t="shared" si="81"/>
        <v>1.433695398552076E-2</v>
      </c>
      <c r="AY131" s="30">
        <f t="shared" si="82"/>
        <v>1.433695398552076E-2</v>
      </c>
      <c r="BB131" s="7">
        <f t="shared" si="83"/>
        <v>0.20282195156929994</v>
      </c>
      <c r="BC131" s="1">
        <f t="shared" ref="BC131:BC144" si="96">ABS(BB131)</f>
        <v>0.20282195156929994</v>
      </c>
      <c r="BD131" s="28">
        <f t="shared" ref="BD131:BD144" si="97">BB131^2</f>
        <v>4.1136744038379448E-2</v>
      </c>
      <c r="BE131" s="30">
        <f t="shared" si="84"/>
        <v>1.3009775482776239E-2</v>
      </c>
      <c r="BF131" s="30">
        <f t="shared" si="85"/>
        <v>1.3009775482776239E-2</v>
      </c>
      <c r="BI131" s="7">
        <f t="shared" ref="BI131:BI145" si="98">AD131-AJ131</f>
        <v>15.4099785828053</v>
      </c>
      <c r="BJ131" s="1">
        <f t="shared" ref="BJ131:BJ144" si="99">ABS(BI131)</f>
        <v>15.4099785828053</v>
      </c>
      <c r="BK131" s="28">
        <f t="shared" ref="BK131:BK144" si="100">BI131^2</f>
        <v>237.46743992251803</v>
      </c>
      <c r="BL131" s="30">
        <f t="shared" si="86"/>
        <v>1.890790144324292</v>
      </c>
      <c r="BM131" s="30">
        <f t="shared" si="87"/>
        <v>1.890790144324292</v>
      </c>
      <c r="BP131" s="7">
        <f t="shared" si="88"/>
        <v>5.4866417194702422E-2</v>
      </c>
      <c r="BQ131" s="1">
        <f t="shared" ref="BQ131:BQ145" si="101">ABS(BP131)</f>
        <v>5.4866417194702422E-2</v>
      </c>
      <c r="BR131" s="28">
        <f t="shared" ref="BR131:BR145" si="102">BP131^2</f>
        <v>3.0103237357831376E-3</v>
      </c>
      <c r="BS131" s="30">
        <f t="shared" si="89"/>
        <v>3.5604473361126698E-3</v>
      </c>
      <c r="BT131" s="30">
        <f t="shared" si="90"/>
        <v>3.5604473361126698E-3</v>
      </c>
      <c r="BW131" s="7">
        <f t="shared" si="91"/>
        <v>-0.32977800000000013</v>
      </c>
      <c r="BX131" s="1">
        <f t="shared" ref="BX131:BX145" si="103">ABS(BW131)</f>
        <v>0.32977800000000013</v>
      </c>
      <c r="BY131" s="36">
        <f t="shared" ref="BY131:BY145" si="104">BW131^2</f>
        <v>0.10875352928400009</v>
      </c>
      <c r="BZ131" s="30">
        <f t="shared" si="92"/>
        <v>0.12051624446622509</v>
      </c>
      <c r="CA131" s="30">
        <f t="shared" si="93"/>
        <v>-0.12051624446622509</v>
      </c>
    </row>
    <row r="132" spans="18:79" x14ac:dyDescent="0.15">
      <c r="R132" s="17">
        <v>3</v>
      </c>
      <c r="S132" s="17">
        <v>3</v>
      </c>
      <c r="T132" s="19">
        <v>214.95145631067962</v>
      </c>
      <c r="U132" s="9">
        <v>11.77</v>
      </c>
      <c r="V132" s="9">
        <v>14.2115805</v>
      </c>
      <c r="W132" s="9">
        <v>7.9</v>
      </c>
      <c r="X132" s="9">
        <v>10.658225</v>
      </c>
      <c r="Y132" s="33">
        <v>2.0223</v>
      </c>
      <c r="AA132" s="1">
        <v>11.9700003082522</v>
      </c>
      <c r="AB132" s="1">
        <v>14.410014418310601</v>
      </c>
      <c r="AC132" s="1">
        <v>7.9500319998153799</v>
      </c>
      <c r="AD132" s="1">
        <v>10.7100033274673</v>
      </c>
      <c r="AE132" s="33">
        <v>2.6361300000000001</v>
      </c>
      <c r="AU132" s="7">
        <f t="shared" si="80"/>
        <v>-0.20000030825219994</v>
      </c>
      <c r="AV132" s="1">
        <f t="shared" si="94"/>
        <v>0.20000030825219994</v>
      </c>
      <c r="AW132" s="28">
        <f t="shared" si="95"/>
        <v>4.0000123300974993E-2</v>
      </c>
      <c r="AX132" s="30">
        <f t="shared" si="81"/>
        <v>1.6708463082855427E-2</v>
      </c>
      <c r="AY132" s="30">
        <f t="shared" si="82"/>
        <v>-1.6708463082855427E-2</v>
      </c>
      <c r="BB132" s="7">
        <f t="shared" si="83"/>
        <v>-0.19843391831060053</v>
      </c>
      <c r="BC132" s="1">
        <f t="shared" si="96"/>
        <v>0.19843391831060053</v>
      </c>
      <c r="BD132" s="28">
        <f t="shared" si="97"/>
        <v>3.9376019936098086E-2</v>
      </c>
      <c r="BE132" s="30">
        <f t="shared" si="84"/>
        <v>1.377055654146004E-2</v>
      </c>
      <c r="BF132" s="30">
        <f t="shared" si="85"/>
        <v>-1.377055654146004E-2</v>
      </c>
      <c r="BI132" s="7">
        <f t="shared" si="98"/>
        <v>10.7100033274673</v>
      </c>
      <c r="BJ132" s="1">
        <f t="shared" si="99"/>
        <v>10.7100033274673</v>
      </c>
      <c r="BK132" s="28">
        <f t="shared" si="100"/>
        <v>114.70417127436063</v>
      </c>
      <c r="BL132" s="30">
        <f t="shared" si="86"/>
        <v>1.3471648073512175</v>
      </c>
      <c r="BM132" s="30">
        <f t="shared" si="87"/>
        <v>1.3471648073512175</v>
      </c>
      <c r="BP132" s="7">
        <f t="shared" si="88"/>
        <v>-5.1778327467300045E-2</v>
      </c>
      <c r="BQ132" s="1">
        <f t="shared" si="101"/>
        <v>5.1778327467300045E-2</v>
      </c>
      <c r="BR132" s="28">
        <f t="shared" si="102"/>
        <v>2.6809951953109582E-3</v>
      </c>
      <c r="BS132" s="30">
        <f t="shared" si="89"/>
        <v>4.8345762259949339E-3</v>
      </c>
      <c r="BT132" s="30">
        <f t="shared" si="90"/>
        <v>-4.8345762259949339E-3</v>
      </c>
      <c r="BW132" s="7">
        <f t="shared" si="91"/>
        <v>-0.6138300000000001</v>
      </c>
      <c r="BX132" s="1">
        <f t="shared" si="103"/>
        <v>0.6138300000000001</v>
      </c>
      <c r="BY132" s="36">
        <f t="shared" si="104"/>
        <v>0.37678726890000014</v>
      </c>
      <c r="BZ132" s="30">
        <f t="shared" si="92"/>
        <v>0.23285270453278104</v>
      </c>
      <c r="CA132" s="30">
        <f t="shared" si="93"/>
        <v>-0.23285270453278104</v>
      </c>
    </row>
    <row r="133" spans="18:79" x14ac:dyDescent="0.15">
      <c r="R133" s="17">
        <v>3</v>
      </c>
      <c r="S133" s="17">
        <v>4</v>
      </c>
      <c r="T133" s="19">
        <v>214.75728155339806</v>
      </c>
      <c r="U133" s="9">
        <v>12.24</v>
      </c>
      <c r="V133" s="9">
        <v>15.967146</v>
      </c>
      <c r="W133" s="9">
        <v>9.5</v>
      </c>
      <c r="X133" s="9">
        <v>11.001555</v>
      </c>
      <c r="Y133" s="33">
        <v>2.6648999999999998</v>
      </c>
      <c r="AA133" s="1">
        <v>12.440000090317399</v>
      </c>
      <c r="AB133" s="1">
        <v>15.769994509393801</v>
      </c>
      <c r="AC133" s="1">
        <v>9.4499736222586996</v>
      </c>
      <c r="AD133" s="1">
        <v>11.050001755983001</v>
      </c>
      <c r="AE133" s="33">
        <v>2.416858</v>
      </c>
      <c r="AU133" s="7">
        <f t="shared" si="80"/>
        <v>-0.20000009031739907</v>
      </c>
      <c r="AV133" s="1">
        <f t="shared" si="94"/>
        <v>0.20000009031739907</v>
      </c>
      <c r="AW133" s="28">
        <f t="shared" si="95"/>
        <v>4.0000036126967786E-2</v>
      </c>
      <c r="AX133" s="30">
        <f t="shared" si="81"/>
        <v>1.6077177561523329E-2</v>
      </c>
      <c r="AY133" s="30">
        <f t="shared" si="82"/>
        <v>-1.6077177561523329E-2</v>
      </c>
      <c r="BB133" s="7">
        <f t="shared" si="83"/>
        <v>0.19715149060619908</v>
      </c>
      <c r="BC133" s="1">
        <f t="shared" si="96"/>
        <v>0.19715149060619908</v>
      </c>
      <c r="BD133" s="28">
        <f t="shared" si="97"/>
        <v>3.8868710248246202E-2</v>
      </c>
      <c r="BE133" s="30">
        <f t="shared" si="84"/>
        <v>1.2501684162842336E-2</v>
      </c>
      <c r="BF133" s="30">
        <f t="shared" si="85"/>
        <v>1.2501684162842336E-2</v>
      </c>
      <c r="BI133" s="7">
        <f t="shared" si="98"/>
        <v>11.050001755983001</v>
      </c>
      <c r="BJ133" s="1">
        <f t="shared" si="99"/>
        <v>11.050001755983001</v>
      </c>
      <c r="BK133" s="28">
        <f t="shared" si="100"/>
        <v>122.10253880722739</v>
      </c>
      <c r="BL133" s="30">
        <f t="shared" si="86"/>
        <v>1.1693156190357563</v>
      </c>
      <c r="BM133" s="30">
        <f t="shared" si="87"/>
        <v>1.1693156190357563</v>
      </c>
      <c r="BP133" s="7">
        <f t="shared" si="88"/>
        <v>-4.8446755983000855E-2</v>
      </c>
      <c r="BQ133" s="1">
        <f t="shared" si="101"/>
        <v>4.8446755983000855E-2</v>
      </c>
      <c r="BR133" s="28">
        <f t="shared" si="102"/>
        <v>2.347088165276429E-3</v>
      </c>
      <c r="BS133" s="30">
        <f t="shared" si="89"/>
        <v>4.3843211116929874E-3</v>
      </c>
      <c r="BT133" s="30">
        <f t="shared" si="90"/>
        <v>-4.3843211116929874E-3</v>
      </c>
      <c r="BW133" s="7">
        <f t="shared" si="91"/>
        <v>0.24804199999999987</v>
      </c>
      <c r="BX133" s="1">
        <f t="shared" si="103"/>
        <v>0.24804199999999987</v>
      </c>
      <c r="BY133" s="36">
        <f t="shared" si="104"/>
        <v>6.1524833763999941E-2</v>
      </c>
      <c r="BZ133" s="30">
        <f t="shared" si="92"/>
        <v>0.10262994350516244</v>
      </c>
      <c r="CA133" s="30">
        <f t="shared" si="93"/>
        <v>0.10262994350516244</v>
      </c>
    </row>
    <row r="134" spans="18:79" x14ac:dyDescent="0.15">
      <c r="R134" s="17">
        <v>4</v>
      </c>
      <c r="S134" s="17">
        <v>1</v>
      </c>
      <c r="T134" s="19">
        <v>226.74757281553403</v>
      </c>
      <c r="U134" s="9">
        <v>10.96</v>
      </c>
      <c r="V134" s="9">
        <v>14.291334000000003</v>
      </c>
      <c r="W134" s="9">
        <v>8.5</v>
      </c>
      <c r="X134" s="9">
        <v>11.65</v>
      </c>
      <c r="Y134" s="33">
        <v>2.6648999999999998</v>
      </c>
      <c r="AA134" s="1">
        <v>12.5981000318295</v>
      </c>
      <c r="AB134" s="1">
        <v>14.491899831414701</v>
      </c>
      <c r="AC134" s="1">
        <v>8.5500024263995797</v>
      </c>
      <c r="AD134" s="1">
        <v>7.9018998927445301</v>
      </c>
      <c r="AE134" s="33">
        <v>2.7866620000000002</v>
      </c>
      <c r="AU134" s="7">
        <f t="shared" si="80"/>
        <v>-1.6381000318294987</v>
      </c>
      <c r="AV134" s="1">
        <f t="shared" si="94"/>
        <v>1.6381000318294987</v>
      </c>
      <c r="AW134" s="28">
        <f t="shared" si="95"/>
        <v>2.6833717142798048</v>
      </c>
      <c r="AX134" s="30">
        <f t="shared" si="81"/>
        <v>0.13002754603398822</v>
      </c>
      <c r="AY134" s="30">
        <f t="shared" si="82"/>
        <v>-0.13002754603398822</v>
      </c>
      <c r="BB134" s="7">
        <f t="shared" si="83"/>
        <v>-0.20056583141469808</v>
      </c>
      <c r="BC134" s="1">
        <f t="shared" si="96"/>
        <v>0.20056583141469808</v>
      </c>
      <c r="BD134" s="28">
        <f t="shared" si="97"/>
        <v>4.0226652731069089E-2</v>
      </c>
      <c r="BE134" s="30">
        <f t="shared" si="84"/>
        <v>1.3839857696223036E-2</v>
      </c>
      <c r="BF134" s="30">
        <f t="shared" si="85"/>
        <v>-1.3839857696223036E-2</v>
      </c>
      <c r="BI134" s="7">
        <f t="shared" si="98"/>
        <v>7.9018998927445301</v>
      </c>
      <c r="BJ134" s="1">
        <f t="shared" si="99"/>
        <v>7.9018998927445301</v>
      </c>
      <c r="BK134" s="28">
        <f t="shared" si="100"/>
        <v>62.440021914956013</v>
      </c>
      <c r="BL134" s="30">
        <f t="shared" si="86"/>
        <v>0.92419855558708108</v>
      </c>
      <c r="BM134" s="30">
        <f t="shared" si="87"/>
        <v>0.92419855558708108</v>
      </c>
      <c r="BP134" s="7">
        <f t="shared" si="88"/>
        <v>3.7481001072554703</v>
      </c>
      <c r="BQ134" s="1">
        <f t="shared" si="101"/>
        <v>3.7481001072554703</v>
      </c>
      <c r="BR134" s="28">
        <f t="shared" si="102"/>
        <v>14.048254414008468</v>
      </c>
      <c r="BS134" s="30">
        <f t="shared" si="89"/>
        <v>0.47432897886961967</v>
      </c>
      <c r="BT134" s="30">
        <f t="shared" si="90"/>
        <v>0.47432897886961967</v>
      </c>
      <c r="BW134" s="7">
        <f t="shared" si="91"/>
        <v>-0.12176200000000037</v>
      </c>
      <c r="BX134" s="1">
        <f t="shared" si="103"/>
        <v>0.12176200000000037</v>
      </c>
      <c r="BY134" s="36">
        <f t="shared" si="104"/>
        <v>1.482598464400009E-2</v>
      </c>
      <c r="BZ134" s="30">
        <f t="shared" si="92"/>
        <v>4.3694570780381817E-2</v>
      </c>
      <c r="CA134" s="30">
        <f t="shared" si="93"/>
        <v>-4.3694570780381817E-2</v>
      </c>
    </row>
    <row r="135" spans="18:79" x14ac:dyDescent="0.15">
      <c r="R135" s="17">
        <v>4</v>
      </c>
      <c r="S135" s="17">
        <v>2</v>
      </c>
      <c r="T135" s="19">
        <v>205.48543689320388</v>
      </c>
      <c r="U135" s="9">
        <v>11.59</v>
      </c>
      <c r="V135" s="9">
        <v>14.2169715</v>
      </c>
      <c r="W135" s="9">
        <v>8.02</v>
      </c>
      <c r="X135" s="9">
        <v>13.47</v>
      </c>
      <c r="Y135" s="33">
        <v>2.4066000000000001</v>
      </c>
      <c r="AA135" s="1">
        <v>11.3899988765206</v>
      </c>
      <c r="AB135" s="1">
        <v>14.155614379985501</v>
      </c>
      <c r="AC135" s="1">
        <v>8.0711499239643398</v>
      </c>
      <c r="AD135" s="1">
        <v>13.4198761453627</v>
      </c>
      <c r="AE135" s="33">
        <v>2.593744</v>
      </c>
      <c r="AU135" s="7">
        <f t="shared" si="80"/>
        <v>0.20000112347939947</v>
      </c>
      <c r="AV135" s="1">
        <f t="shared" si="94"/>
        <v>0.20000112347939947</v>
      </c>
      <c r="AW135" s="28">
        <f t="shared" si="95"/>
        <v>4.000044939302199E-2</v>
      </c>
      <c r="AX135" s="30">
        <f t="shared" si="81"/>
        <v>1.7559362880332038E-2</v>
      </c>
      <c r="AY135" s="30">
        <f t="shared" si="82"/>
        <v>1.7559362880332038E-2</v>
      </c>
      <c r="BB135" s="7">
        <f t="shared" si="83"/>
        <v>6.1357120014498889E-2</v>
      </c>
      <c r="BC135" s="1">
        <f t="shared" si="96"/>
        <v>6.1357120014498889E-2</v>
      </c>
      <c r="BD135" s="28">
        <f t="shared" si="97"/>
        <v>3.7646961764736201E-3</v>
      </c>
      <c r="BE135" s="30">
        <f t="shared" si="84"/>
        <v>4.3344724126740258E-3</v>
      </c>
      <c r="BF135" s="30">
        <f t="shared" si="85"/>
        <v>4.3344724126740258E-3</v>
      </c>
      <c r="BI135" s="7">
        <f t="shared" si="98"/>
        <v>13.4198761453627</v>
      </c>
      <c r="BJ135" s="1">
        <f t="shared" si="99"/>
        <v>13.4198761453627</v>
      </c>
      <c r="BK135" s="28">
        <f t="shared" si="100"/>
        <v>180.09307575687484</v>
      </c>
      <c r="BL135" s="30">
        <f t="shared" si="86"/>
        <v>1.6626969232125481</v>
      </c>
      <c r="BM135" s="30">
        <f t="shared" si="87"/>
        <v>1.6626969232125481</v>
      </c>
      <c r="BP135" s="7">
        <f t="shared" si="88"/>
        <v>5.0123854637300624E-2</v>
      </c>
      <c r="BQ135" s="1">
        <f t="shared" si="101"/>
        <v>5.0123854637300624E-2</v>
      </c>
      <c r="BR135" s="28">
        <f t="shared" si="102"/>
        <v>2.5124008037012433E-3</v>
      </c>
      <c r="BS135" s="30">
        <f t="shared" si="89"/>
        <v>3.7350459940437789E-3</v>
      </c>
      <c r="BT135" s="30">
        <f t="shared" si="90"/>
        <v>3.7350459940437789E-3</v>
      </c>
      <c r="BW135" s="7">
        <f t="shared" si="91"/>
        <v>-0.18714399999999998</v>
      </c>
      <c r="BX135" s="1">
        <f t="shared" si="103"/>
        <v>0.18714399999999998</v>
      </c>
      <c r="BY135" s="36">
        <f t="shared" si="104"/>
        <v>3.5022876735999992E-2</v>
      </c>
      <c r="BZ135" s="30">
        <f t="shared" si="92"/>
        <v>7.2152070520452277E-2</v>
      </c>
      <c r="CA135" s="30">
        <f t="shared" si="93"/>
        <v>-7.2152070520452277E-2</v>
      </c>
    </row>
    <row r="136" spans="18:79" x14ac:dyDescent="0.15">
      <c r="R136" s="17">
        <v>4</v>
      </c>
      <c r="S136" s="17">
        <v>3</v>
      </c>
      <c r="T136" s="19">
        <v>178.00970873786406</v>
      </c>
      <c r="U136" s="9">
        <v>15.329999999999998</v>
      </c>
      <c r="V136" s="9">
        <v>17.391436499999998</v>
      </c>
      <c r="W136" s="9">
        <v>9.08</v>
      </c>
      <c r="X136" s="9">
        <v>14.700000000000001</v>
      </c>
      <c r="Y136" s="33">
        <v>2.1777000000000002</v>
      </c>
      <c r="AA136" s="1">
        <v>15.1299999562334</v>
      </c>
      <c r="AB136" s="1">
        <v>17.590000105938898</v>
      </c>
      <c r="AC136" s="1">
        <v>9.0299999263343391</v>
      </c>
      <c r="AD136" s="1">
        <v>14.64999949523</v>
      </c>
      <c r="AE136" s="33">
        <v>2.0834359999999998</v>
      </c>
      <c r="AU136" s="7">
        <f t="shared" si="80"/>
        <v>0.20000004376659852</v>
      </c>
      <c r="AV136" s="1">
        <f t="shared" si="94"/>
        <v>0.20000004376659852</v>
      </c>
      <c r="AW136" s="28">
        <f t="shared" si="95"/>
        <v>4.0000017506641325E-2</v>
      </c>
      <c r="AX136" s="30">
        <f t="shared" si="81"/>
        <v>1.3218773585270278E-2</v>
      </c>
      <c r="AY136" s="30">
        <f t="shared" si="82"/>
        <v>1.3218773585270278E-2</v>
      </c>
      <c r="BB136" s="7">
        <f t="shared" si="83"/>
        <v>-0.19856360593890088</v>
      </c>
      <c r="BC136" s="1">
        <f t="shared" si="96"/>
        <v>0.19856360593890088</v>
      </c>
      <c r="BD136" s="28">
        <f t="shared" si="97"/>
        <v>3.9427505603459111E-2</v>
      </c>
      <c r="BE136" s="30">
        <f t="shared" si="84"/>
        <v>1.1288436881353968E-2</v>
      </c>
      <c r="BF136" s="30">
        <f t="shared" si="85"/>
        <v>-1.1288436881353968E-2</v>
      </c>
      <c r="BI136" s="7">
        <f t="shared" si="98"/>
        <v>14.64999949523</v>
      </c>
      <c r="BJ136" s="1">
        <f t="shared" si="99"/>
        <v>14.64999949523</v>
      </c>
      <c r="BK136" s="28">
        <f t="shared" si="100"/>
        <v>214.62248521023926</v>
      </c>
      <c r="BL136" s="30">
        <f t="shared" si="86"/>
        <v>1.622369835519706</v>
      </c>
      <c r="BM136" s="30">
        <f t="shared" si="87"/>
        <v>1.622369835519706</v>
      </c>
      <c r="BP136" s="7">
        <f t="shared" si="88"/>
        <v>5.0000504770000731E-2</v>
      </c>
      <c r="BQ136" s="1">
        <f t="shared" si="101"/>
        <v>5.0000504770000731E-2</v>
      </c>
      <c r="BR136" s="28">
        <f t="shared" si="102"/>
        <v>2.500050477254866E-3</v>
      </c>
      <c r="BS136" s="30">
        <f t="shared" si="89"/>
        <v>3.4130038561626407E-3</v>
      </c>
      <c r="BT136" s="30">
        <f t="shared" si="90"/>
        <v>3.4130038561626407E-3</v>
      </c>
      <c r="BW136" s="7">
        <f t="shared" si="91"/>
        <v>9.4264000000000348E-2</v>
      </c>
      <c r="BX136" s="1">
        <f t="shared" si="103"/>
        <v>9.4264000000000348E-2</v>
      </c>
      <c r="BY136" s="36">
        <f t="shared" si="104"/>
        <v>8.8857016960000659E-3</v>
      </c>
      <c r="BZ136" s="30">
        <f t="shared" si="92"/>
        <v>4.5244490351515648E-2</v>
      </c>
      <c r="CA136" s="30">
        <f t="shared" si="93"/>
        <v>4.5244490351515648E-2</v>
      </c>
    </row>
    <row r="137" spans="18:79" x14ac:dyDescent="0.15">
      <c r="R137" s="17">
        <v>4</v>
      </c>
      <c r="S137" s="17">
        <v>4</v>
      </c>
      <c r="T137" s="19">
        <v>220.53398058252429</v>
      </c>
      <c r="U137" s="9">
        <v>11.72</v>
      </c>
      <c r="V137" s="9">
        <v>14.875923000000002</v>
      </c>
      <c r="W137" s="9">
        <v>8.65</v>
      </c>
      <c r="X137" s="9">
        <v>10.25</v>
      </c>
      <c r="Y137" s="33">
        <v>2.8580999999999999</v>
      </c>
      <c r="AA137" s="1">
        <v>11.920001863729601</v>
      </c>
      <c r="AB137" s="1">
        <v>15.080018508624301</v>
      </c>
      <c r="AC137" s="1">
        <v>8.7000248159749294</v>
      </c>
      <c r="AD137" s="1">
        <v>10.300014697754101</v>
      </c>
      <c r="AE137" s="33">
        <v>2.6702509999999999</v>
      </c>
      <c r="AU137" s="7">
        <f t="shared" si="80"/>
        <v>-0.20000186372960016</v>
      </c>
      <c r="AV137" s="1">
        <f t="shared" si="94"/>
        <v>0.20000186372960016</v>
      </c>
      <c r="AW137" s="28">
        <f t="shared" si="95"/>
        <v>4.0000745495313551E-2</v>
      </c>
      <c r="AX137" s="30">
        <f t="shared" si="81"/>
        <v>1.6778677219688152E-2</v>
      </c>
      <c r="AY137" s="30">
        <f t="shared" si="82"/>
        <v>-1.6778677219688152E-2</v>
      </c>
      <c r="BB137" s="7">
        <f t="shared" si="83"/>
        <v>-0.20409550862429882</v>
      </c>
      <c r="BC137" s="1">
        <f t="shared" si="96"/>
        <v>0.20409550862429882</v>
      </c>
      <c r="BD137" s="28">
        <f t="shared" si="97"/>
        <v>4.1654976640611234E-2</v>
      </c>
      <c r="BE137" s="30">
        <f t="shared" si="84"/>
        <v>1.3534168310707051E-2</v>
      </c>
      <c r="BF137" s="30">
        <f t="shared" si="85"/>
        <v>-1.3534168310707051E-2</v>
      </c>
      <c r="BI137" s="7">
        <f t="shared" si="98"/>
        <v>10.300014697754101</v>
      </c>
      <c r="BJ137" s="1">
        <f t="shared" si="99"/>
        <v>10.300014697754101</v>
      </c>
      <c r="BK137" s="28">
        <f t="shared" si="100"/>
        <v>106.0903027739505</v>
      </c>
      <c r="BL137" s="30">
        <f t="shared" si="86"/>
        <v>1.1839063583866198</v>
      </c>
      <c r="BM137" s="30">
        <f t="shared" si="87"/>
        <v>1.1839063583866198</v>
      </c>
      <c r="BP137" s="7">
        <f t="shared" si="88"/>
        <v>-5.0014697754100723E-2</v>
      </c>
      <c r="BQ137" s="1">
        <f t="shared" si="101"/>
        <v>5.0014697754100723E-2</v>
      </c>
      <c r="BR137" s="28">
        <f t="shared" si="102"/>
        <v>2.5014699914340478E-3</v>
      </c>
      <c r="BS137" s="30">
        <f t="shared" si="89"/>
        <v>4.8557889694085905E-3</v>
      </c>
      <c r="BT137" s="30">
        <f t="shared" si="90"/>
        <v>-4.8557889694085905E-3</v>
      </c>
      <c r="BW137" s="7">
        <f t="shared" si="91"/>
        <v>0.18784899999999993</v>
      </c>
      <c r="BX137" s="1">
        <f t="shared" si="103"/>
        <v>0.18784899999999993</v>
      </c>
      <c r="BY137" s="36">
        <f t="shared" si="104"/>
        <v>3.5287246800999976E-2</v>
      </c>
      <c r="BZ137" s="30">
        <f t="shared" si="92"/>
        <v>7.0348817395817817E-2</v>
      </c>
      <c r="CA137" s="30">
        <f t="shared" si="93"/>
        <v>7.0348817395817817E-2</v>
      </c>
    </row>
    <row r="138" spans="18:79" x14ac:dyDescent="0.15">
      <c r="R138" s="17">
        <v>5</v>
      </c>
      <c r="S138" s="17">
        <v>1</v>
      </c>
      <c r="T138" s="19">
        <v>217.28155339805824</v>
      </c>
      <c r="U138" s="9">
        <v>11.25</v>
      </c>
      <c r="V138" s="9">
        <v>12.435931499999999</v>
      </c>
      <c r="W138" s="9">
        <v>6.31</v>
      </c>
      <c r="X138" s="9">
        <v>9.73</v>
      </c>
      <c r="Y138" s="33">
        <v>2.6648999999999998</v>
      </c>
      <c r="AA138" s="1">
        <v>11.450000464101301</v>
      </c>
      <c r="AB138" s="1">
        <v>12.6400108818486</v>
      </c>
      <c r="AC138" s="1">
        <v>6.3601162274277696</v>
      </c>
      <c r="AD138" s="1">
        <v>9.6799985794705297</v>
      </c>
      <c r="AE138" s="33">
        <v>2.5189349999999999</v>
      </c>
      <c r="AU138" s="7">
        <f t="shared" si="80"/>
        <v>-0.20000046410130068</v>
      </c>
      <c r="AV138" s="1">
        <f t="shared" si="94"/>
        <v>0.20000046410130068</v>
      </c>
      <c r="AW138" s="28">
        <f t="shared" si="95"/>
        <v>4.000018564073566E-2</v>
      </c>
      <c r="AX138" s="30">
        <f t="shared" si="81"/>
        <v>1.7467288733162379E-2</v>
      </c>
      <c r="AY138" s="30">
        <f t="shared" si="82"/>
        <v>-1.7467288733162379E-2</v>
      </c>
      <c r="BB138" s="7">
        <f t="shared" si="83"/>
        <v>-0.20407938184860086</v>
      </c>
      <c r="BC138" s="1">
        <f t="shared" si="96"/>
        <v>0.20407938184860086</v>
      </c>
      <c r="BD138" s="28">
        <f t="shared" si="97"/>
        <v>4.1648394095707038E-2</v>
      </c>
      <c r="BE138" s="30">
        <f t="shared" si="84"/>
        <v>1.614550681611077E-2</v>
      </c>
      <c r="BF138" s="30">
        <f t="shared" si="85"/>
        <v>-1.614550681611077E-2</v>
      </c>
      <c r="BI138" s="7">
        <f t="shared" si="98"/>
        <v>9.6799985794705297</v>
      </c>
      <c r="BJ138" s="1">
        <f t="shared" si="99"/>
        <v>9.6799985794705297</v>
      </c>
      <c r="BK138" s="28">
        <f t="shared" si="100"/>
        <v>93.702372498551469</v>
      </c>
      <c r="BL138" s="30">
        <f t="shared" si="86"/>
        <v>1.5219845413714121</v>
      </c>
      <c r="BM138" s="30">
        <f t="shared" si="87"/>
        <v>1.5219845413714121</v>
      </c>
      <c r="BP138" s="7">
        <f t="shared" si="88"/>
        <v>5.0001420529470764E-2</v>
      </c>
      <c r="BQ138" s="1">
        <f t="shared" si="101"/>
        <v>5.0001420529470764E-2</v>
      </c>
      <c r="BR138" s="28">
        <f t="shared" si="102"/>
        <v>2.5001420549649804E-3</v>
      </c>
      <c r="BS138" s="30">
        <f t="shared" si="89"/>
        <v>5.1654367631328423E-3</v>
      </c>
      <c r="BT138" s="30">
        <f t="shared" si="90"/>
        <v>5.1654367631328423E-3</v>
      </c>
      <c r="BW138" s="7">
        <f t="shared" si="91"/>
        <v>0.1459649999999999</v>
      </c>
      <c r="BX138" s="1">
        <f t="shared" si="103"/>
        <v>0.1459649999999999</v>
      </c>
      <c r="BY138" s="36">
        <f t="shared" si="104"/>
        <v>2.1305781224999969E-2</v>
      </c>
      <c r="BZ138" s="30">
        <f t="shared" si="92"/>
        <v>5.7947108599467598E-2</v>
      </c>
      <c r="CA138" s="30">
        <f t="shared" si="93"/>
        <v>5.7947108599467598E-2</v>
      </c>
    </row>
    <row r="139" spans="18:79" x14ac:dyDescent="0.15">
      <c r="R139" s="17">
        <v>5</v>
      </c>
      <c r="S139" s="17">
        <v>2</v>
      </c>
      <c r="T139" s="19">
        <v>222.91262135922332</v>
      </c>
      <c r="U139" s="9">
        <v>13.1</v>
      </c>
      <c r="V139" s="9">
        <v>16.009215000000001</v>
      </c>
      <c r="W139" s="9">
        <v>9</v>
      </c>
      <c r="X139" s="9">
        <v>6.5</v>
      </c>
      <c r="Y139" s="33">
        <v>2.1777000000000002</v>
      </c>
      <c r="AA139" s="1">
        <v>12.8999999732599</v>
      </c>
      <c r="AB139" s="1">
        <v>15.809998894626499</v>
      </c>
      <c r="AC139" s="1">
        <v>8.9499350239679991</v>
      </c>
      <c r="AD139" s="1">
        <v>6.5500092426579899</v>
      </c>
      <c r="AE139" s="33">
        <v>2.6383260000000002</v>
      </c>
      <c r="AU139" s="7">
        <f t="shared" si="80"/>
        <v>0.2000000267400992</v>
      </c>
      <c r="AV139" s="1">
        <f t="shared" si="94"/>
        <v>0.2000000267400992</v>
      </c>
      <c r="AW139" s="28">
        <f t="shared" si="95"/>
        <v>4.0000010696040394E-2</v>
      </c>
      <c r="AX139" s="30">
        <f t="shared" si="81"/>
        <v>1.5503878074005771E-2</v>
      </c>
      <c r="AY139" s="30">
        <f t="shared" si="82"/>
        <v>1.5503878074005771E-2</v>
      </c>
      <c r="BB139" s="7">
        <f t="shared" si="83"/>
        <v>0.19921610537350176</v>
      </c>
      <c r="BC139" s="1">
        <f t="shared" si="96"/>
        <v>0.19921610537350176</v>
      </c>
      <c r="BD139" s="28">
        <f t="shared" si="97"/>
        <v>3.9687056640186159E-2</v>
      </c>
      <c r="BE139" s="30">
        <f t="shared" si="84"/>
        <v>1.2600640057047146E-2</v>
      </c>
      <c r="BF139" s="30">
        <f t="shared" si="85"/>
        <v>1.2600640057047146E-2</v>
      </c>
      <c r="BI139" s="7">
        <f t="shared" si="98"/>
        <v>6.5500092426579899</v>
      </c>
      <c r="BJ139" s="1">
        <f t="shared" si="99"/>
        <v>6.5500092426579899</v>
      </c>
      <c r="BK139" s="28">
        <f t="shared" si="100"/>
        <v>42.902621078905092</v>
      </c>
      <c r="BL139" s="30">
        <f t="shared" si="86"/>
        <v>0.73184992126948534</v>
      </c>
      <c r="BM139" s="30">
        <f t="shared" si="87"/>
        <v>0.73184992126948534</v>
      </c>
      <c r="BP139" s="7">
        <f t="shared" si="88"/>
        <v>-5.0009242657989894E-2</v>
      </c>
      <c r="BQ139" s="1">
        <f t="shared" si="101"/>
        <v>5.0009242657989894E-2</v>
      </c>
      <c r="BR139" s="28">
        <f t="shared" si="102"/>
        <v>2.5009243512257163E-3</v>
      </c>
      <c r="BS139" s="30">
        <f t="shared" si="89"/>
        <v>7.6349881054055086E-3</v>
      </c>
      <c r="BT139" s="30">
        <f t="shared" si="90"/>
        <v>-7.6349881054055086E-3</v>
      </c>
      <c r="BW139" s="7">
        <f t="shared" si="91"/>
        <v>-0.46062599999999998</v>
      </c>
      <c r="BX139" s="1">
        <f t="shared" si="103"/>
        <v>0.46062599999999998</v>
      </c>
      <c r="BY139" s="36">
        <f t="shared" si="104"/>
        <v>0.21217631187599997</v>
      </c>
      <c r="BZ139" s="30">
        <f t="shared" si="92"/>
        <v>0.17459025154586658</v>
      </c>
      <c r="CA139" s="30">
        <f t="shared" si="93"/>
        <v>-0.17459025154586658</v>
      </c>
    </row>
    <row r="140" spans="18:79" x14ac:dyDescent="0.15">
      <c r="R140" s="17">
        <v>5</v>
      </c>
      <c r="S140" s="17">
        <v>3</v>
      </c>
      <c r="T140" s="19">
        <v>210.53398058252429</v>
      </c>
      <c r="U140" s="9">
        <v>10.62</v>
      </c>
      <c r="V140" s="9">
        <v>13.351953</v>
      </c>
      <c r="W140" s="9">
        <v>7.7</v>
      </c>
      <c r="X140" s="9">
        <v>10.100000000000001</v>
      </c>
      <c r="Y140" s="33">
        <v>1.9424999999999999</v>
      </c>
      <c r="AA140" s="1">
        <v>11.732832011058401</v>
      </c>
      <c r="AB140" s="1">
        <v>15.1081082835511</v>
      </c>
      <c r="AC140" s="1">
        <v>8.2582077600482506</v>
      </c>
      <c r="AD140" s="1">
        <v>10.7439383062486</v>
      </c>
      <c r="AE140" s="33">
        <v>2.5986590000000001</v>
      </c>
      <c r="AU140" s="7">
        <f t="shared" si="80"/>
        <v>-1.1128320110584013</v>
      </c>
      <c r="AV140" s="1">
        <f t="shared" si="94"/>
        <v>1.1128320110584013</v>
      </c>
      <c r="AW140" s="28">
        <f t="shared" si="95"/>
        <v>1.2383950848362859</v>
      </c>
      <c r="AX140" s="30">
        <f t="shared" si="81"/>
        <v>9.4847689799831589E-2</v>
      </c>
      <c r="AY140" s="30">
        <f t="shared" si="82"/>
        <v>-9.4847689799831589E-2</v>
      </c>
      <c r="BB140" s="7">
        <f t="shared" si="83"/>
        <v>-1.7561552835511005</v>
      </c>
      <c r="BC140" s="1">
        <f t="shared" si="96"/>
        <v>1.7561552835511005</v>
      </c>
      <c r="BD140" s="28">
        <f t="shared" si="97"/>
        <v>3.0840813799444464</v>
      </c>
      <c r="BE140" s="30">
        <f t="shared" si="84"/>
        <v>0.11623925713208638</v>
      </c>
      <c r="BF140" s="30">
        <f t="shared" si="85"/>
        <v>-0.11623925713208638</v>
      </c>
      <c r="BI140" s="7">
        <f t="shared" si="98"/>
        <v>10.7439383062486</v>
      </c>
      <c r="BJ140" s="1">
        <f t="shared" si="99"/>
        <v>10.7439383062486</v>
      </c>
      <c r="BK140" s="28">
        <f t="shared" si="100"/>
        <v>115.43221032847603</v>
      </c>
      <c r="BL140" s="30">
        <f t="shared" si="86"/>
        <v>1.301001212178976</v>
      </c>
      <c r="BM140" s="30">
        <f t="shared" si="87"/>
        <v>1.301001212178976</v>
      </c>
      <c r="BP140" s="7">
        <f t="shared" si="88"/>
        <v>-0.64393830624859838</v>
      </c>
      <c r="BQ140" s="1">
        <f t="shared" si="101"/>
        <v>0.64393830624859838</v>
      </c>
      <c r="BR140" s="28">
        <f t="shared" si="102"/>
        <v>0.4146565422543137</v>
      </c>
      <c r="BS140" s="30">
        <f t="shared" si="89"/>
        <v>5.9935033866872482E-2</v>
      </c>
      <c r="BT140" s="30">
        <f t="shared" si="90"/>
        <v>-5.9935033866872482E-2</v>
      </c>
      <c r="BW140" s="7">
        <f t="shared" si="91"/>
        <v>-0.65615900000000016</v>
      </c>
      <c r="BX140" s="1">
        <f t="shared" si="103"/>
        <v>0.65615900000000016</v>
      </c>
      <c r="BY140" s="36">
        <f t="shared" si="104"/>
        <v>0.43054463328100023</v>
      </c>
      <c r="BZ140" s="30">
        <f t="shared" si="92"/>
        <v>0.25249907740877126</v>
      </c>
      <c r="CA140" s="30">
        <f t="shared" si="93"/>
        <v>-0.25249907740877126</v>
      </c>
    </row>
    <row r="141" spans="18:79" x14ac:dyDescent="0.15">
      <c r="R141" s="17">
        <v>5</v>
      </c>
      <c r="S141" s="17">
        <v>4</v>
      </c>
      <c r="T141" s="19">
        <v>202.13592233009709</v>
      </c>
      <c r="U141" s="9">
        <v>15.5</v>
      </c>
      <c r="V141" s="9">
        <v>16.492274999999999</v>
      </c>
      <c r="W141" s="9">
        <v>8</v>
      </c>
      <c r="X141" s="9">
        <v>6.47</v>
      </c>
      <c r="Y141" s="33">
        <v>2.3730000000000002</v>
      </c>
      <c r="AA141" s="1">
        <v>15.700002082882101</v>
      </c>
      <c r="AB141" s="1">
        <v>16.690047137081802</v>
      </c>
      <c r="AC141" s="1">
        <v>8.0500418756807193</v>
      </c>
      <c r="AD141" s="1">
        <v>6.5200371951349201</v>
      </c>
      <c r="AE141" s="33">
        <v>2.481134</v>
      </c>
      <c r="AU141" s="7">
        <f t="shared" si="80"/>
        <v>-0.20000208288210075</v>
      </c>
      <c r="AV141" s="1">
        <f t="shared" si="94"/>
        <v>0.20000208288210075</v>
      </c>
      <c r="AW141" s="28">
        <f t="shared" si="95"/>
        <v>4.00008331571787E-2</v>
      </c>
      <c r="AX141" s="30">
        <f t="shared" si="81"/>
        <v>1.2738984480783313E-2</v>
      </c>
      <c r="AY141" s="30">
        <f t="shared" si="82"/>
        <v>-1.2738984480783313E-2</v>
      </c>
      <c r="BB141" s="7">
        <f t="shared" si="83"/>
        <v>-0.19777213708180241</v>
      </c>
      <c r="BC141" s="1">
        <f t="shared" si="96"/>
        <v>0.19777213708180241</v>
      </c>
      <c r="BD141" s="28">
        <f t="shared" si="97"/>
        <v>3.9113818205903247E-2</v>
      </c>
      <c r="BE141" s="30">
        <f t="shared" si="84"/>
        <v>1.1849705124103214E-2</v>
      </c>
      <c r="BF141" s="30">
        <f t="shared" si="85"/>
        <v>-1.1849705124103214E-2</v>
      </c>
      <c r="BI141" s="7">
        <f t="shared" si="98"/>
        <v>6.5200371951349201</v>
      </c>
      <c r="BJ141" s="1">
        <f t="shared" si="99"/>
        <v>6.5200371951349201</v>
      </c>
      <c r="BK141" s="28">
        <f t="shared" si="100"/>
        <v>42.510885025942834</v>
      </c>
      <c r="BL141" s="30">
        <f t="shared" si="86"/>
        <v>0.80993829545558471</v>
      </c>
      <c r="BM141" s="30">
        <f t="shared" si="87"/>
        <v>0.80993829545558471</v>
      </c>
      <c r="BP141" s="7">
        <f t="shared" si="88"/>
        <v>-5.0037195134920331E-2</v>
      </c>
      <c r="BQ141" s="1">
        <f t="shared" si="101"/>
        <v>5.0037195134920331E-2</v>
      </c>
      <c r="BR141" s="28">
        <f t="shared" si="102"/>
        <v>2.5037208969700951E-3</v>
      </c>
      <c r="BS141" s="30">
        <f t="shared" si="89"/>
        <v>7.6743726511647459E-3</v>
      </c>
      <c r="BT141" s="30">
        <f t="shared" si="90"/>
        <v>-7.6743726511647459E-3</v>
      </c>
      <c r="BW141" s="7">
        <f t="shared" si="91"/>
        <v>-0.10813399999999973</v>
      </c>
      <c r="BX141" s="1">
        <f t="shared" si="103"/>
        <v>0.10813399999999973</v>
      </c>
      <c r="BY141" s="36">
        <f t="shared" si="104"/>
        <v>1.1692961955999942E-2</v>
      </c>
      <c r="BZ141" s="30">
        <f t="shared" si="92"/>
        <v>4.3582490909398579E-2</v>
      </c>
      <c r="CA141" s="30">
        <f t="shared" si="93"/>
        <v>-4.3582490909398579E-2</v>
      </c>
    </row>
    <row r="142" spans="18:79" x14ac:dyDescent="0.15">
      <c r="R142" s="17">
        <v>6</v>
      </c>
      <c r="S142" s="17">
        <v>1</v>
      </c>
      <c r="T142" s="19">
        <v>204.41747572815535</v>
      </c>
      <c r="U142" s="9">
        <v>13.5</v>
      </c>
      <c r="V142" s="9">
        <v>13.931625</v>
      </c>
      <c r="W142" s="9">
        <v>6.5</v>
      </c>
      <c r="X142" s="9">
        <v>10.66</v>
      </c>
      <c r="Y142" s="33">
        <v>2.4066000000000001</v>
      </c>
      <c r="AA142" s="1">
        <v>13.2999989760925</v>
      </c>
      <c r="AB142" s="1">
        <v>13.7299530886848</v>
      </c>
      <c r="AC142" s="1">
        <v>6.4498205000128799</v>
      </c>
      <c r="AD142" s="1">
        <v>10.609999242235601</v>
      </c>
      <c r="AE142" s="33">
        <v>2.4400620000000002</v>
      </c>
      <c r="AU142" s="7">
        <f t="shared" si="80"/>
        <v>0.2000010239075003</v>
      </c>
      <c r="AV142" s="1">
        <f t="shared" si="94"/>
        <v>0.2000010239075003</v>
      </c>
      <c r="AW142" s="28">
        <f t="shared" si="95"/>
        <v>4.0000409564048503E-2</v>
      </c>
      <c r="AX142" s="30">
        <f t="shared" si="81"/>
        <v>1.5037672128171848E-2</v>
      </c>
      <c r="AY142" s="30">
        <f t="shared" si="82"/>
        <v>1.5037672128171848E-2</v>
      </c>
      <c r="BB142" s="7">
        <f t="shared" si="83"/>
        <v>0.20167191131520035</v>
      </c>
      <c r="BC142" s="1">
        <f t="shared" si="96"/>
        <v>0.20167191131520035</v>
      </c>
      <c r="BD142" s="28">
        <f t="shared" si="97"/>
        <v>4.0671559813526034E-2</v>
      </c>
      <c r="BE142" s="30">
        <f t="shared" si="84"/>
        <v>1.4688463246200255E-2</v>
      </c>
      <c r="BF142" s="30">
        <f t="shared" si="85"/>
        <v>1.4688463246200255E-2</v>
      </c>
      <c r="BI142" s="7">
        <f t="shared" si="98"/>
        <v>10.609999242235601</v>
      </c>
      <c r="BJ142" s="1">
        <f t="shared" si="99"/>
        <v>10.609999242235601</v>
      </c>
      <c r="BK142" s="28">
        <f t="shared" si="100"/>
        <v>112.57208392024002</v>
      </c>
      <c r="BL142" s="30">
        <f t="shared" si="86"/>
        <v>1.6450069024733964</v>
      </c>
      <c r="BM142" s="30">
        <f t="shared" si="87"/>
        <v>1.6450069024733964</v>
      </c>
      <c r="BP142" s="7">
        <f t="shared" si="88"/>
        <v>5.0000757764399495E-2</v>
      </c>
      <c r="BQ142" s="1">
        <f t="shared" si="101"/>
        <v>5.0000757764399495E-2</v>
      </c>
      <c r="BR142" s="28">
        <f t="shared" si="102"/>
        <v>2.5000757770141562E-3</v>
      </c>
      <c r="BS142" s="30">
        <f t="shared" si="89"/>
        <v>4.7126071004189802E-3</v>
      </c>
      <c r="BT142" s="30">
        <f t="shared" si="90"/>
        <v>4.7126071004189802E-3</v>
      </c>
      <c r="BW142" s="7">
        <f t="shared" si="91"/>
        <v>-3.3462000000000103E-2</v>
      </c>
      <c r="BX142" s="1">
        <f t="shared" si="103"/>
        <v>3.3462000000000103E-2</v>
      </c>
      <c r="BY142" s="36">
        <f t="shared" si="104"/>
        <v>1.1197054440000068E-3</v>
      </c>
      <c r="BZ142" s="30">
        <f t="shared" si="92"/>
        <v>1.3713585966258275E-2</v>
      </c>
      <c r="CA142" s="30">
        <f t="shared" si="93"/>
        <v>-1.3713585966258275E-2</v>
      </c>
    </row>
    <row r="143" spans="18:79" x14ac:dyDescent="0.15">
      <c r="R143" s="17">
        <v>6</v>
      </c>
      <c r="S143" s="17">
        <v>2</v>
      </c>
      <c r="T143" s="19">
        <v>210.33980582524271</v>
      </c>
      <c r="U143" s="9">
        <v>13.4</v>
      </c>
      <c r="V143" s="9">
        <v>14.936595000000001</v>
      </c>
      <c r="W143" s="9">
        <v>7.65</v>
      </c>
      <c r="X143" s="9">
        <v>11.5</v>
      </c>
      <c r="Y143" s="33">
        <v>2.1777000000000002</v>
      </c>
      <c r="AA143" s="1">
        <v>13.6000008705249</v>
      </c>
      <c r="AB143" s="1">
        <v>14.739989989988199</v>
      </c>
      <c r="AC143" s="1">
        <v>7.5998973013877702</v>
      </c>
      <c r="AD143" s="1">
        <v>11.550006415820301</v>
      </c>
      <c r="AE143" s="33">
        <v>2.5529600000000001</v>
      </c>
      <c r="AU143" s="7">
        <f t="shared" si="80"/>
        <v>-0.20000087052489945</v>
      </c>
      <c r="AV143" s="1">
        <f t="shared" si="94"/>
        <v>0.20000087052489945</v>
      </c>
      <c r="AW143" s="28">
        <f t="shared" si="95"/>
        <v>4.0000348210717594E-2</v>
      </c>
      <c r="AX143" s="30">
        <f t="shared" si="81"/>
        <v>1.4705945420809396E-2</v>
      </c>
      <c r="AY143" s="30">
        <f t="shared" si="82"/>
        <v>-1.4705945420809396E-2</v>
      </c>
      <c r="BB143" s="7">
        <f t="shared" si="83"/>
        <v>0.19660501001180108</v>
      </c>
      <c r="BC143" s="1">
        <f t="shared" si="96"/>
        <v>0.19660501001180108</v>
      </c>
      <c r="BD143" s="28">
        <f t="shared" si="97"/>
        <v>3.8653529961740402E-2</v>
      </c>
      <c r="BE143" s="30">
        <f t="shared" si="84"/>
        <v>1.3338205123975018E-2</v>
      </c>
      <c r="BF143" s="30">
        <f t="shared" si="85"/>
        <v>1.3338205123975018E-2</v>
      </c>
      <c r="BI143" s="7">
        <f t="shared" si="98"/>
        <v>11.550006415820301</v>
      </c>
      <c r="BJ143" s="1">
        <f t="shared" si="99"/>
        <v>11.550006415820301</v>
      </c>
      <c r="BK143" s="28">
        <f t="shared" si="100"/>
        <v>133.4026482054901</v>
      </c>
      <c r="BL143" s="30">
        <f t="shared" si="86"/>
        <v>1.5197582227474606</v>
      </c>
      <c r="BM143" s="30">
        <f t="shared" si="87"/>
        <v>1.5197582227474606</v>
      </c>
      <c r="BP143" s="7">
        <f t="shared" si="88"/>
        <v>-5.0006415820300631E-2</v>
      </c>
      <c r="BQ143" s="1">
        <f t="shared" si="101"/>
        <v>5.0006415820300631E-2</v>
      </c>
      <c r="BR143" s="28">
        <f t="shared" si="102"/>
        <v>2.5006416231928134E-3</v>
      </c>
      <c r="BS143" s="30">
        <f t="shared" si="89"/>
        <v>4.3295574062890332E-3</v>
      </c>
      <c r="BT143" s="30">
        <f t="shared" si="90"/>
        <v>-4.3295574062890332E-3</v>
      </c>
      <c r="BW143" s="7">
        <f t="shared" si="91"/>
        <v>-0.37525999999999993</v>
      </c>
      <c r="BX143" s="1">
        <f t="shared" si="103"/>
        <v>0.37525999999999993</v>
      </c>
      <c r="BY143" s="36">
        <f t="shared" si="104"/>
        <v>0.14082006759999993</v>
      </c>
      <c r="BZ143" s="30">
        <f t="shared" si="92"/>
        <v>0.1469901604412133</v>
      </c>
      <c r="CA143" s="30">
        <f t="shared" si="93"/>
        <v>-0.1469901604412133</v>
      </c>
    </row>
    <row r="144" spans="18:79" x14ac:dyDescent="0.15">
      <c r="R144" s="17">
        <v>6</v>
      </c>
      <c r="S144" s="17">
        <v>3</v>
      </c>
      <c r="T144" s="19">
        <v>197.23300970873785</v>
      </c>
      <c r="U144" s="9">
        <v>11</v>
      </c>
      <c r="V144" s="9">
        <v>14.129820000000002</v>
      </c>
      <c r="W144" s="9">
        <v>8.3000000000000007</v>
      </c>
      <c r="X144" s="9">
        <v>10.16</v>
      </c>
      <c r="Y144" s="33">
        <v>2.1189</v>
      </c>
      <c r="AA144" s="1">
        <v>11.2000001641917</v>
      </c>
      <c r="AB144" s="1">
        <v>13.9299965935493</v>
      </c>
      <c r="AC144" s="1">
        <v>8.3500143304520105</v>
      </c>
      <c r="AD144" s="1">
        <v>10.109995284953101</v>
      </c>
      <c r="AE144" s="33">
        <v>2.500597</v>
      </c>
      <c r="AU144" s="7">
        <f t="shared" si="80"/>
        <v>-0.20000016419169953</v>
      </c>
      <c r="AV144" s="1">
        <f t="shared" si="94"/>
        <v>0.20000016419169953</v>
      </c>
      <c r="AW144" s="28">
        <f t="shared" si="95"/>
        <v>4.0000065676706768E-2</v>
      </c>
      <c r="AX144" s="30">
        <f t="shared" si="81"/>
        <v>1.7857157255330582E-2</v>
      </c>
      <c r="AY144" s="30">
        <f t="shared" si="82"/>
        <v>-1.7857157255330582E-2</v>
      </c>
      <c r="BB144" s="7">
        <f t="shared" si="83"/>
        <v>0.19982340645070273</v>
      </c>
      <c r="BC144" s="1">
        <f t="shared" si="96"/>
        <v>0.19982340645070273</v>
      </c>
      <c r="BD144" s="28">
        <f t="shared" si="97"/>
        <v>3.9929393765562746E-2</v>
      </c>
      <c r="BE144" s="30">
        <f t="shared" si="84"/>
        <v>1.434482809157591E-2</v>
      </c>
      <c r="BF144" s="30">
        <f t="shared" si="85"/>
        <v>1.434482809157591E-2</v>
      </c>
      <c r="BI144" s="7">
        <f t="shared" si="98"/>
        <v>10.109995284953101</v>
      </c>
      <c r="BJ144" s="1">
        <f t="shared" si="99"/>
        <v>10.109995284953101</v>
      </c>
      <c r="BK144" s="28">
        <f t="shared" si="100"/>
        <v>102.21200466177393</v>
      </c>
      <c r="BL144" s="30">
        <f t="shared" si="86"/>
        <v>1.2107758004776763</v>
      </c>
      <c r="BM144" s="30">
        <f t="shared" si="87"/>
        <v>1.2107758004776763</v>
      </c>
      <c r="BP144" s="7">
        <f t="shared" si="88"/>
        <v>5.0004715046899406E-2</v>
      </c>
      <c r="BQ144" s="1">
        <f t="shared" si="101"/>
        <v>5.0004715046899406E-2</v>
      </c>
      <c r="BR144" s="28">
        <f t="shared" si="102"/>
        <v>2.5004715269216077E-3</v>
      </c>
      <c r="BS144" s="30">
        <f t="shared" si="89"/>
        <v>4.946067098698095E-3</v>
      </c>
      <c r="BT144" s="30">
        <f t="shared" si="90"/>
        <v>4.946067098698095E-3</v>
      </c>
      <c r="BW144" s="7">
        <f t="shared" si="91"/>
        <v>-0.38169699999999995</v>
      </c>
      <c r="BX144" s="1">
        <f t="shared" si="103"/>
        <v>0.38169699999999995</v>
      </c>
      <c r="BY144" s="36">
        <f t="shared" si="104"/>
        <v>0.14569259980899996</v>
      </c>
      <c r="BZ144" s="30">
        <f t="shared" si="92"/>
        <v>0.15264234900705709</v>
      </c>
      <c r="CA144" s="30">
        <f t="shared" si="93"/>
        <v>-0.15264234900705709</v>
      </c>
    </row>
    <row r="145" spans="18:79" x14ac:dyDescent="0.15">
      <c r="R145" s="17">
        <v>6</v>
      </c>
      <c r="S145" s="17">
        <v>4</v>
      </c>
      <c r="T145" s="19">
        <v>205.48543689320388</v>
      </c>
      <c r="U145" s="9">
        <v>13.32</v>
      </c>
      <c r="V145" s="9">
        <v>16.711716000000003</v>
      </c>
      <c r="W145" s="9">
        <v>9.620000000000001</v>
      </c>
      <c r="X145" s="9">
        <v>15.3</v>
      </c>
      <c r="Y145" s="33">
        <v>2.4066000000000001</v>
      </c>
      <c r="AA145" s="1">
        <v>13.5200008093609</v>
      </c>
      <c r="AB145" s="1">
        <v>16.509969732362801</v>
      </c>
      <c r="AC145" s="1">
        <v>9.5696290715069807</v>
      </c>
      <c r="AD145" s="1">
        <v>15.2499959089387</v>
      </c>
      <c r="AE145" s="33">
        <v>2.1613329999999999</v>
      </c>
      <c r="AU145" s="7">
        <f t="shared" si="80"/>
        <v>-0.20000080936089937</v>
      </c>
      <c r="AV145" s="1">
        <f>ABS(AU145)</f>
        <v>0.20000080936089937</v>
      </c>
      <c r="AW145" s="28">
        <f>AU145^2</f>
        <v>4.0000323745014811E-2</v>
      </c>
      <c r="AX145" s="30">
        <f t="shared" si="81"/>
        <v>1.4792958386690626E-2</v>
      </c>
      <c r="AY145" s="30">
        <f t="shared" si="82"/>
        <v>-1.4792958386690626E-2</v>
      </c>
      <c r="BB145" s="7">
        <f t="shared" si="83"/>
        <v>0.20174626763720127</v>
      </c>
      <c r="BC145" s="1">
        <f>ABS(BB145)</f>
        <v>0.20174626763720127</v>
      </c>
      <c r="BD145" s="28">
        <f>BB145^2</f>
        <v>4.0701556505541248E-2</v>
      </c>
      <c r="BE145" s="30">
        <f t="shared" si="84"/>
        <v>1.2219663082830415E-2</v>
      </c>
      <c r="BF145" s="30">
        <f t="shared" si="85"/>
        <v>1.2219663082830415E-2</v>
      </c>
      <c r="BI145" s="7">
        <f t="shared" si="98"/>
        <v>15.2499959089387</v>
      </c>
      <c r="BJ145" s="1">
        <f>ABS(BI145)</f>
        <v>15.2499959089387</v>
      </c>
      <c r="BK145" s="28">
        <f>BI145^2</f>
        <v>232.56237522264709</v>
      </c>
      <c r="BL145" s="30">
        <f t="shared" si="86"/>
        <v>1.5935827601034909</v>
      </c>
      <c r="BM145" s="30">
        <f t="shared" si="87"/>
        <v>1.5935827601034909</v>
      </c>
      <c r="BP145" s="7">
        <f t="shared" si="88"/>
        <v>5.0004091061300215E-2</v>
      </c>
      <c r="BQ145" s="1">
        <f t="shared" si="101"/>
        <v>5.0004091061300215E-2</v>
      </c>
      <c r="BR145" s="28">
        <f t="shared" si="102"/>
        <v>2.5004091228668043E-3</v>
      </c>
      <c r="BS145" s="30">
        <f t="shared" si="89"/>
        <v>3.2789576705388227E-3</v>
      </c>
      <c r="BT145" s="30">
        <f t="shared" si="90"/>
        <v>3.2789576705388227E-3</v>
      </c>
      <c r="BW145" s="7">
        <f t="shared" si="91"/>
        <v>0.24526700000000012</v>
      </c>
      <c r="BX145" s="1">
        <f t="shared" si="103"/>
        <v>0.24526700000000012</v>
      </c>
      <c r="BY145" s="36">
        <f t="shared" si="104"/>
        <v>6.0155901289000058E-2</v>
      </c>
      <c r="BZ145" s="30">
        <f t="shared" si="92"/>
        <v>0.1134795054718547</v>
      </c>
      <c r="CA145" s="30">
        <f t="shared" si="93"/>
        <v>0.1134795054718547</v>
      </c>
    </row>
    <row r="146" spans="18:79" x14ac:dyDescent="0.15">
      <c r="R146" s="20">
        <v>2</v>
      </c>
      <c r="S146" s="20">
        <v>2</v>
      </c>
      <c r="T146" s="20">
        <v>180</v>
      </c>
      <c r="U146" s="8">
        <v>16.365054714847599</v>
      </c>
      <c r="V146" s="8">
        <v>17.6224349435367</v>
      </c>
      <c r="W146" s="8">
        <v>8.7616574810307899</v>
      </c>
      <c r="X146" s="8">
        <v>10.234803225710801</v>
      </c>
      <c r="Y146" s="8">
        <v>2.723293</v>
      </c>
      <c r="AA146" s="1">
        <v>16.365054714847599</v>
      </c>
      <c r="AB146" s="1">
        <v>17.6224349435367</v>
      </c>
      <c r="AC146" s="1">
        <v>8.7616574810307899</v>
      </c>
      <c r="AD146" s="1">
        <v>10.234803225710801</v>
      </c>
      <c r="AE146" s="33">
        <v>2.723293</v>
      </c>
      <c r="AU146" s="7">
        <f t="shared" ref="AU146:AU193" si="105">U146-AA146</f>
        <v>0</v>
      </c>
      <c r="AV146" s="1">
        <f t="shared" ref="AV146:AV193" si="106">ABS(AU146)</f>
        <v>0</v>
      </c>
      <c r="AW146" s="28">
        <f t="shared" ref="AW146:AW193" si="107">AU146^2</f>
        <v>0</v>
      </c>
      <c r="AX146" s="30">
        <f t="shared" ref="AX146:AX193" si="108">AV146/AA146</f>
        <v>0</v>
      </c>
      <c r="AY146" s="30">
        <f t="shared" ref="AY146:AY193" si="109">AU146/AA146</f>
        <v>0</v>
      </c>
      <c r="BB146" s="7">
        <f t="shared" ref="BB146:BB193" si="110">V146-AB146</f>
        <v>0</v>
      </c>
      <c r="BC146" s="1">
        <f t="shared" ref="BC146:BC193" si="111">ABS(BB146)</f>
        <v>0</v>
      </c>
      <c r="BD146" s="28">
        <f t="shared" ref="BD146:BD193" si="112">BB146^2</f>
        <v>0</v>
      </c>
      <c r="BE146" s="30">
        <f t="shared" ref="BE146:BE193" si="113">BC146/AB146</f>
        <v>0</v>
      </c>
      <c r="BF146" s="30">
        <f t="shared" ref="BF146:BF193" si="114">BB146/AB146</f>
        <v>0</v>
      </c>
      <c r="BI146" s="7">
        <f t="shared" ref="BI146:BI193" si="115">AD146-AJ146</f>
        <v>10.234803225710801</v>
      </c>
      <c r="BJ146" s="1">
        <f t="shared" ref="BJ146:BJ193" si="116">ABS(BI146)</f>
        <v>10.234803225710801</v>
      </c>
      <c r="BK146" s="28">
        <f t="shared" ref="BK146:BK193" si="117">BI146^2</f>
        <v>104.75119706902021</v>
      </c>
      <c r="BL146" s="30">
        <f t="shared" ref="BL146:BL193" si="118">BJ146/AC146</f>
        <v>1.1681355095048407</v>
      </c>
      <c r="BM146" s="30">
        <f t="shared" ref="BM146:BM193" si="119">BI146/AC146</f>
        <v>1.1681355095048407</v>
      </c>
      <c r="BP146" s="7">
        <f t="shared" ref="BP146:BP193" si="120">X146-AD146</f>
        <v>0</v>
      </c>
      <c r="BQ146" s="1">
        <f t="shared" ref="BQ146:BQ193" si="121">ABS(BP146)</f>
        <v>0</v>
      </c>
      <c r="BR146" s="28">
        <f t="shared" ref="BR146:BR193" si="122">BP146^2</f>
        <v>0</v>
      </c>
      <c r="BS146" s="30">
        <f t="shared" ref="BS146:BS193" si="123">BQ146/AD146</f>
        <v>0</v>
      </c>
      <c r="BT146" s="30">
        <f t="shared" ref="BT146:BT193" si="124">BP146/AD146</f>
        <v>0</v>
      </c>
      <c r="BW146" s="7">
        <f t="shared" ref="BW146:BW193" si="125">Y146-AE146</f>
        <v>0</v>
      </c>
      <c r="BX146" s="1">
        <f t="shared" ref="BX146:BX193" si="126">ABS(BW146)</f>
        <v>0</v>
      </c>
      <c r="BY146" s="36">
        <f t="shared" ref="BY146:BY193" si="127">BW146^2</f>
        <v>0</v>
      </c>
      <c r="BZ146" s="30">
        <f t="shared" ref="BZ146:BZ193" si="128">BX146/AE146</f>
        <v>0</v>
      </c>
      <c r="CA146" s="30">
        <f t="shared" ref="CA146:CA193" si="129">BW146/AE146</f>
        <v>0</v>
      </c>
    </row>
    <row r="147" spans="18:79" x14ac:dyDescent="0.15">
      <c r="R147" s="20">
        <v>2</v>
      </c>
      <c r="S147" s="20">
        <v>2</v>
      </c>
      <c r="T147" s="20">
        <v>200</v>
      </c>
      <c r="U147" s="8">
        <v>14.1229614481867</v>
      </c>
      <c r="V147" s="8">
        <v>15.9364716059924</v>
      </c>
      <c r="W147" s="8">
        <v>8.1761489626095898</v>
      </c>
      <c r="X147" s="8">
        <v>11.580986950135699</v>
      </c>
      <c r="Y147" s="8">
        <v>3.0862250000000002</v>
      </c>
      <c r="AA147" s="1">
        <v>14.1229614481867</v>
      </c>
      <c r="AB147" s="1">
        <v>15.9364716059924</v>
      </c>
      <c r="AC147" s="1">
        <v>8.1761489626095898</v>
      </c>
      <c r="AD147" s="1">
        <v>11.580986950135699</v>
      </c>
      <c r="AE147" s="33">
        <v>3.0862250000000002</v>
      </c>
      <c r="AU147" s="7">
        <f t="shared" si="105"/>
        <v>0</v>
      </c>
      <c r="AV147" s="1">
        <f t="shared" si="106"/>
        <v>0</v>
      </c>
      <c r="AW147" s="28">
        <f t="shared" si="107"/>
        <v>0</v>
      </c>
      <c r="AX147" s="30">
        <f t="shared" si="108"/>
        <v>0</v>
      </c>
      <c r="AY147" s="30">
        <f t="shared" si="109"/>
        <v>0</v>
      </c>
      <c r="BB147" s="7">
        <f t="shared" si="110"/>
        <v>0</v>
      </c>
      <c r="BC147" s="1">
        <f t="shared" si="111"/>
        <v>0</v>
      </c>
      <c r="BD147" s="28">
        <f t="shared" si="112"/>
        <v>0</v>
      </c>
      <c r="BE147" s="30">
        <f t="shared" si="113"/>
        <v>0</v>
      </c>
      <c r="BF147" s="30">
        <f t="shared" si="114"/>
        <v>0</v>
      </c>
      <c r="BI147" s="7">
        <f t="shared" si="115"/>
        <v>11.580986950135699</v>
      </c>
      <c r="BJ147" s="1">
        <f t="shared" si="116"/>
        <v>11.580986950135699</v>
      </c>
      <c r="BK147" s="28">
        <f t="shared" si="117"/>
        <v>134.11925873921336</v>
      </c>
      <c r="BL147" s="30">
        <f t="shared" si="118"/>
        <v>1.4164354151443179</v>
      </c>
      <c r="BM147" s="30">
        <f t="shared" si="119"/>
        <v>1.4164354151443179</v>
      </c>
      <c r="BP147" s="7">
        <f t="shared" si="120"/>
        <v>0</v>
      </c>
      <c r="BQ147" s="1">
        <f t="shared" si="121"/>
        <v>0</v>
      </c>
      <c r="BR147" s="28">
        <f t="shared" si="122"/>
        <v>0</v>
      </c>
      <c r="BS147" s="30">
        <f t="shared" si="123"/>
        <v>0</v>
      </c>
      <c r="BT147" s="30">
        <f t="shared" si="124"/>
        <v>0</v>
      </c>
      <c r="BW147" s="7">
        <f t="shared" si="125"/>
        <v>0</v>
      </c>
      <c r="BX147" s="1">
        <f t="shared" si="126"/>
        <v>0</v>
      </c>
      <c r="BY147" s="36">
        <f t="shared" si="127"/>
        <v>0</v>
      </c>
      <c r="BZ147" s="30">
        <f t="shared" si="128"/>
        <v>0</v>
      </c>
      <c r="CA147" s="30">
        <f t="shared" si="129"/>
        <v>0</v>
      </c>
    </row>
    <row r="148" spans="18:79" x14ac:dyDescent="0.15">
      <c r="R148" s="20">
        <v>2</v>
      </c>
      <c r="S148" s="20">
        <v>2</v>
      </c>
      <c r="T148" s="20">
        <v>220</v>
      </c>
      <c r="U148" s="8">
        <v>13.586100227517299</v>
      </c>
      <c r="V148" s="8">
        <v>15.3788235148228</v>
      </c>
      <c r="W148" s="8">
        <v>8.6591491537528107</v>
      </c>
      <c r="X148" s="8">
        <v>11.690613933566301</v>
      </c>
      <c r="Y148" s="8">
        <v>3.449157</v>
      </c>
      <c r="Z148" s="1" t="s">
        <v>3</v>
      </c>
      <c r="AA148" s="1">
        <v>13.586100227517299</v>
      </c>
      <c r="AB148" s="1">
        <v>15.3788235148228</v>
      </c>
      <c r="AC148" s="1">
        <v>8.6591491537528107</v>
      </c>
      <c r="AD148" s="1">
        <v>11.690613933566301</v>
      </c>
      <c r="AE148" s="33">
        <v>3.449157</v>
      </c>
      <c r="AU148" s="7">
        <f t="shared" si="105"/>
        <v>0</v>
      </c>
      <c r="AV148" s="1">
        <f t="shared" si="106"/>
        <v>0</v>
      </c>
      <c r="AW148" s="28">
        <f t="shared" si="107"/>
        <v>0</v>
      </c>
      <c r="AX148" s="30">
        <f t="shared" si="108"/>
        <v>0</v>
      </c>
      <c r="AY148" s="30">
        <f t="shared" si="109"/>
        <v>0</v>
      </c>
      <c r="BB148" s="7">
        <f t="shared" si="110"/>
        <v>0</v>
      </c>
      <c r="BC148" s="1">
        <f t="shared" si="111"/>
        <v>0</v>
      </c>
      <c r="BD148" s="28">
        <f t="shared" si="112"/>
        <v>0</v>
      </c>
      <c r="BE148" s="30">
        <f t="shared" si="113"/>
        <v>0</v>
      </c>
      <c r="BF148" s="30">
        <f t="shared" si="114"/>
        <v>0</v>
      </c>
      <c r="BI148" s="7">
        <f t="shared" si="115"/>
        <v>11.690613933566301</v>
      </c>
      <c r="BJ148" s="1">
        <f t="shared" si="116"/>
        <v>11.690613933566301</v>
      </c>
      <c r="BK148" s="28">
        <f t="shared" si="117"/>
        <v>136.67045414369454</v>
      </c>
      <c r="BL148" s="30">
        <f t="shared" si="118"/>
        <v>1.3500880659273176</v>
      </c>
      <c r="BM148" s="30">
        <f t="shared" si="119"/>
        <v>1.3500880659273176</v>
      </c>
      <c r="BP148" s="7">
        <f t="shared" si="120"/>
        <v>0</v>
      </c>
      <c r="BQ148" s="1">
        <f t="shared" si="121"/>
        <v>0</v>
      </c>
      <c r="BR148" s="28">
        <f t="shared" si="122"/>
        <v>0</v>
      </c>
      <c r="BS148" s="30">
        <f t="shared" si="123"/>
        <v>0</v>
      </c>
      <c r="BT148" s="30">
        <f t="shared" si="124"/>
        <v>0</v>
      </c>
      <c r="BW148" s="7">
        <f t="shared" si="125"/>
        <v>0</v>
      </c>
      <c r="BX148" s="1">
        <f t="shared" si="126"/>
        <v>0</v>
      </c>
      <c r="BY148" s="36">
        <f t="shared" si="127"/>
        <v>0</v>
      </c>
      <c r="BZ148" s="30">
        <f t="shared" si="128"/>
        <v>0</v>
      </c>
      <c r="CA148" s="30">
        <f t="shared" si="129"/>
        <v>0</v>
      </c>
    </row>
    <row r="149" spans="18:79" x14ac:dyDescent="0.15">
      <c r="R149" s="20">
        <v>2</v>
      </c>
      <c r="S149" s="20">
        <v>2</v>
      </c>
      <c r="T149" s="20">
        <v>240</v>
      </c>
      <c r="U149" s="8">
        <v>14.904808077435</v>
      </c>
      <c r="V149" s="8">
        <v>16.5720850602562</v>
      </c>
      <c r="W149" s="8">
        <v>9.5090674137299391</v>
      </c>
      <c r="X149" s="8">
        <v>14.6583628343363</v>
      </c>
      <c r="Y149" s="8">
        <v>3.8120889999999998</v>
      </c>
      <c r="Z149" s="1" t="s">
        <v>2</v>
      </c>
      <c r="AA149" s="1">
        <v>14.904808077435</v>
      </c>
      <c r="AB149" s="1">
        <v>16.5720850602562</v>
      </c>
      <c r="AC149" s="1">
        <v>9.5090674137299391</v>
      </c>
      <c r="AD149" s="1">
        <v>14.6583628343363</v>
      </c>
      <c r="AE149" s="33">
        <v>3.8120889999999998</v>
      </c>
      <c r="AU149" s="7">
        <f t="shared" si="105"/>
        <v>0</v>
      </c>
      <c r="AV149" s="1">
        <f t="shared" si="106"/>
        <v>0</v>
      </c>
      <c r="AW149" s="28">
        <f t="shared" si="107"/>
        <v>0</v>
      </c>
      <c r="AX149" s="30">
        <f t="shared" si="108"/>
        <v>0</v>
      </c>
      <c r="AY149" s="30">
        <f t="shared" si="109"/>
        <v>0</v>
      </c>
      <c r="BB149" s="7">
        <f t="shared" si="110"/>
        <v>0</v>
      </c>
      <c r="BC149" s="1">
        <f t="shared" si="111"/>
        <v>0</v>
      </c>
      <c r="BD149" s="28">
        <f t="shared" si="112"/>
        <v>0</v>
      </c>
      <c r="BE149" s="30">
        <f t="shared" si="113"/>
        <v>0</v>
      </c>
      <c r="BF149" s="30">
        <f t="shared" si="114"/>
        <v>0</v>
      </c>
      <c r="BI149" s="7">
        <f t="shared" si="115"/>
        <v>14.6583628343363</v>
      </c>
      <c r="BJ149" s="1">
        <f t="shared" si="116"/>
        <v>14.6583628343363</v>
      </c>
      <c r="BK149" s="28">
        <f t="shared" si="117"/>
        <v>214.86760098305172</v>
      </c>
      <c r="BL149" s="30">
        <f t="shared" si="118"/>
        <v>1.5415142407310525</v>
      </c>
      <c r="BM149" s="30">
        <f t="shared" si="119"/>
        <v>1.5415142407310525</v>
      </c>
      <c r="BP149" s="7">
        <f t="shared" si="120"/>
        <v>0</v>
      </c>
      <c r="BQ149" s="1">
        <f t="shared" si="121"/>
        <v>0</v>
      </c>
      <c r="BR149" s="28">
        <f t="shared" si="122"/>
        <v>0</v>
      </c>
      <c r="BS149" s="30">
        <f t="shared" si="123"/>
        <v>0</v>
      </c>
      <c r="BT149" s="30">
        <f t="shared" si="124"/>
        <v>0</v>
      </c>
      <c r="BW149" s="7">
        <f t="shared" si="125"/>
        <v>0</v>
      </c>
      <c r="BX149" s="1">
        <f t="shared" si="126"/>
        <v>0</v>
      </c>
      <c r="BY149" s="36">
        <f t="shared" si="127"/>
        <v>0</v>
      </c>
      <c r="BZ149" s="30">
        <f t="shared" si="128"/>
        <v>0</v>
      </c>
      <c r="CA149" s="30">
        <f t="shared" si="129"/>
        <v>0</v>
      </c>
    </row>
    <row r="150" spans="18:79" x14ac:dyDescent="0.15">
      <c r="R150" s="20">
        <v>2</v>
      </c>
      <c r="S150" s="20">
        <v>2</v>
      </c>
      <c r="T150" s="20">
        <v>260</v>
      </c>
      <c r="U150" s="8">
        <v>17.075776667651901</v>
      </c>
      <c r="V150" s="8">
        <v>18.819715466421901</v>
      </c>
      <c r="W150" s="8">
        <v>9.6116033734196407</v>
      </c>
      <c r="X150" s="8">
        <v>17.197631042911102</v>
      </c>
      <c r="Y150" s="8">
        <v>4.1750210000000001</v>
      </c>
      <c r="Z150" s="1" t="s">
        <v>4</v>
      </c>
      <c r="AA150" s="1">
        <v>17.075776667651901</v>
      </c>
      <c r="AB150" s="1">
        <v>18.819715466421901</v>
      </c>
      <c r="AC150" s="1">
        <v>9.6116033734196407</v>
      </c>
      <c r="AD150" s="1">
        <v>17.197631042911102</v>
      </c>
      <c r="AE150" s="33">
        <v>4.1750210000000001</v>
      </c>
      <c r="AU150" s="7">
        <f t="shared" si="105"/>
        <v>0</v>
      </c>
      <c r="AV150" s="1">
        <f t="shared" si="106"/>
        <v>0</v>
      </c>
      <c r="AW150" s="28">
        <f t="shared" si="107"/>
        <v>0</v>
      </c>
      <c r="AX150" s="30">
        <f t="shared" si="108"/>
        <v>0</v>
      </c>
      <c r="AY150" s="30">
        <f t="shared" si="109"/>
        <v>0</v>
      </c>
      <c r="BB150" s="7">
        <f t="shared" si="110"/>
        <v>0</v>
      </c>
      <c r="BC150" s="1">
        <f t="shared" si="111"/>
        <v>0</v>
      </c>
      <c r="BD150" s="28">
        <f t="shared" si="112"/>
        <v>0</v>
      </c>
      <c r="BE150" s="30">
        <f t="shared" si="113"/>
        <v>0</v>
      </c>
      <c r="BF150" s="30">
        <f t="shared" si="114"/>
        <v>0</v>
      </c>
      <c r="BI150" s="7">
        <f t="shared" si="115"/>
        <v>17.197631042911102</v>
      </c>
      <c r="BJ150" s="1">
        <f t="shared" si="116"/>
        <v>17.197631042911102</v>
      </c>
      <c r="BK150" s="28">
        <f t="shared" si="117"/>
        <v>295.7585134880996</v>
      </c>
      <c r="BL150" s="30">
        <f t="shared" si="118"/>
        <v>1.7892572523820742</v>
      </c>
      <c r="BM150" s="30">
        <f t="shared" si="119"/>
        <v>1.7892572523820742</v>
      </c>
      <c r="BP150" s="7">
        <f t="shared" si="120"/>
        <v>0</v>
      </c>
      <c r="BQ150" s="1">
        <f t="shared" si="121"/>
        <v>0</v>
      </c>
      <c r="BR150" s="28">
        <f t="shared" si="122"/>
        <v>0</v>
      </c>
      <c r="BS150" s="30">
        <f t="shared" si="123"/>
        <v>0</v>
      </c>
      <c r="BT150" s="30">
        <f t="shared" si="124"/>
        <v>0</v>
      </c>
      <c r="BW150" s="7">
        <f t="shared" si="125"/>
        <v>0</v>
      </c>
      <c r="BX150" s="1">
        <f t="shared" si="126"/>
        <v>0</v>
      </c>
      <c r="BY150" s="36">
        <f t="shared" si="127"/>
        <v>0</v>
      </c>
      <c r="BZ150" s="30">
        <f t="shared" si="128"/>
        <v>0</v>
      </c>
      <c r="CA150" s="30">
        <f t="shared" si="129"/>
        <v>0</v>
      </c>
    </row>
    <row r="151" spans="18:79" x14ac:dyDescent="0.15">
      <c r="R151" s="20">
        <v>2</v>
      </c>
      <c r="S151" s="20">
        <v>2</v>
      </c>
      <c r="T151" s="20">
        <v>280</v>
      </c>
      <c r="U151" s="8">
        <v>16.0363514918321</v>
      </c>
      <c r="V151" s="8">
        <v>19.1915779620882</v>
      </c>
      <c r="W151" s="8">
        <v>10.1788380398747</v>
      </c>
      <c r="X151" s="8">
        <v>15.188400982021699</v>
      </c>
      <c r="Y151" s="8">
        <v>4.537954</v>
      </c>
      <c r="Z151" s="1" t="s">
        <v>5</v>
      </c>
      <c r="AA151" s="1">
        <v>16.0363514918321</v>
      </c>
      <c r="AB151" s="1">
        <v>19.1915779620882</v>
      </c>
      <c r="AC151" s="1">
        <v>10.1788380398747</v>
      </c>
      <c r="AD151" s="1">
        <v>15.188400982021699</v>
      </c>
      <c r="AE151" s="33">
        <v>4.537954</v>
      </c>
      <c r="AU151" s="7">
        <f t="shared" si="105"/>
        <v>0</v>
      </c>
      <c r="AV151" s="1">
        <f t="shared" si="106"/>
        <v>0</v>
      </c>
      <c r="AW151" s="28">
        <f t="shared" si="107"/>
        <v>0</v>
      </c>
      <c r="AX151" s="30">
        <f t="shared" si="108"/>
        <v>0</v>
      </c>
      <c r="AY151" s="30">
        <f t="shared" si="109"/>
        <v>0</v>
      </c>
      <c r="BB151" s="7">
        <f t="shared" si="110"/>
        <v>0</v>
      </c>
      <c r="BC151" s="1">
        <f t="shared" si="111"/>
        <v>0</v>
      </c>
      <c r="BD151" s="28">
        <f t="shared" si="112"/>
        <v>0</v>
      </c>
      <c r="BE151" s="30">
        <f t="shared" si="113"/>
        <v>0</v>
      </c>
      <c r="BF151" s="30">
        <f t="shared" si="114"/>
        <v>0</v>
      </c>
      <c r="BI151" s="7">
        <f t="shared" si="115"/>
        <v>15.188400982021699</v>
      </c>
      <c r="BJ151" s="1">
        <f t="shared" si="116"/>
        <v>15.188400982021699</v>
      </c>
      <c r="BK151" s="28">
        <f t="shared" si="117"/>
        <v>230.68752439067771</v>
      </c>
      <c r="BL151" s="30">
        <f t="shared" si="118"/>
        <v>1.4921546960981675</v>
      </c>
      <c r="BM151" s="30">
        <f t="shared" si="119"/>
        <v>1.4921546960981675</v>
      </c>
      <c r="BP151" s="7">
        <f t="shared" si="120"/>
        <v>0</v>
      </c>
      <c r="BQ151" s="1">
        <f t="shared" si="121"/>
        <v>0</v>
      </c>
      <c r="BR151" s="28">
        <f t="shared" si="122"/>
        <v>0</v>
      </c>
      <c r="BS151" s="30">
        <f t="shared" si="123"/>
        <v>0</v>
      </c>
      <c r="BT151" s="30">
        <f t="shared" si="124"/>
        <v>0</v>
      </c>
      <c r="BW151" s="7">
        <f t="shared" si="125"/>
        <v>0</v>
      </c>
      <c r="BX151" s="1">
        <f t="shared" si="126"/>
        <v>0</v>
      </c>
      <c r="BY151" s="36">
        <f t="shared" si="127"/>
        <v>0</v>
      </c>
      <c r="BZ151" s="30">
        <f t="shared" si="128"/>
        <v>0</v>
      </c>
      <c r="CA151" s="30">
        <f t="shared" si="129"/>
        <v>0</v>
      </c>
    </row>
    <row r="152" spans="18:79" x14ac:dyDescent="0.15">
      <c r="R152" s="20">
        <v>2</v>
      </c>
      <c r="S152" s="20">
        <v>2</v>
      </c>
      <c r="T152" s="20">
        <v>300</v>
      </c>
      <c r="U152" s="8">
        <v>14.0895991079064</v>
      </c>
      <c r="V152" s="8">
        <v>18.056669476654498</v>
      </c>
      <c r="W152" s="8">
        <v>10.153695806418799</v>
      </c>
      <c r="X152" s="8">
        <v>13.7236807073139</v>
      </c>
      <c r="Y152" s="8">
        <v>4.9008859999999999</v>
      </c>
      <c r="Z152" s="1" t="s">
        <v>6</v>
      </c>
      <c r="AA152" s="1">
        <v>14.0895991079064</v>
      </c>
      <c r="AB152" s="1">
        <v>18.056669476654498</v>
      </c>
      <c r="AC152" s="1">
        <v>10.153695806418799</v>
      </c>
      <c r="AD152" s="1">
        <v>13.7236807073139</v>
      </c>
      <c r="AE152" s="33">
        <v>4.9008859999999999</v>
      </c>
      <c r="AU152" s="7">
        <f t="shared" si="105"/>
        <v>0</v>
      </c>
      <c r="AV152" s="1">
        <f t="shared" si="106"/>
        <v>0</v>
      </c>
      <c r="AW152" s="28">
        <f t="shared" si="107"/>
        <v>0</v>
      </c>
      <c r="AX152" s="30">
        <f t="shared" si="108"/>
        <v>0</v>
      </c>
      <c r="AY152" s="30">
        <f t="shared" si="109"/>
        <v>0</v>
      </c>
      <c r="BB152" s="7">
        <f t="shared" si="110"/>
        <v>0</v>
      </c>
      <c r="BC152" s="1">
        <f t="shared" si="111"/>
        <v>0</v>
      </c>
      <c r="BD152" s="28">
        <f t="shared" si="112"/>
        <v>0</v>
      </c>
      <c r="BE152" s="30">
        <f t="shared" si="113"/>
        <v>0</v>
      </c>
      <c r="BF152" s="30">
        <f t="shared" si="114"/>
        <v>0</v>
      </c>
      <c r="BI152" s="7">
        <f t="shared" si="115"/>
        <v>13.7236807073139</v>
      </c>
      <c r="BJ152" s="1">
        <f t="shared" si="116"/>
        <v>13.7236807073139</v>
      </c>
      <c r="BK152" s="28">
        <f t="shared" si="117"/>
        <v>188.33941215629974</v>
      </c>
      <c r="BL152" s="30">
        <f t="shared" si="118"/>
        <v>1.3515946280996802</v>
      </c>
      <c r="BM152" s="30">
        <f t="shared" si="119"/>
        <v>1.3515946280996802</v>
      </c>
      <c r="BP152" s="7">
        <f t="shared" si="120"/>
        <v>0</v>
      </c>
      <c r="BQ152" s="1">
        <f t="shared" si="121"/>
        <v>0</v>
      </c>
      <c r="BR152" s="28">
        <f t="shared" si="122"/>
        <v>0</v>
      </c>
      <c r="BS152" s="30">
        <f t="shared" si="123"/>
        <v>0</v>
      </c>
      <c r="BT152" s="30">
        <f t="shared" si="124"/>
        <v>0</v>
      </c>
      <c r="BW152" s="7">
        <f t="shared" si="125"/>
        <v>0</v>
      </c>
      <c r="BX152" s="1">
        <f t="shared" si="126"/>
        <v>0</v>
      </c>
      <c r="BY152" s="36">
        <f t="shared" si="127"/>
        <v>0</v>
      </c>
      <c r="BZ152" s="30">
        <f t="shared" si="128"/>
        <v>0</v>
      </c>
      <c r="CA152" s="30">
        <f t="shared" si="129"/>
        <v>0</v>
      </c>
    </row>
    <row r="153" spans="18:79" x14ac:dyDescent="0.15">
      <c r="R153" s="20">
        <v>2</v>
      </c>
      <c r="S153" s="20">
        <v>2</v>
      </c>
      <c r="T153" s="20">
        <v>320</v>
      </c>
      <c r="U153" s="8">
        <v>17.358064039477501</v>
      </c>
      <c r="V153" s="8">
        <v>19.977410539878299</v>
      </c>
      <c r="W153" s="8">
        <v>9.3590219235373304</v>
      </c>
      <c r="X153" s="8">
        <v>15.158877378348301</v>
      </c>
      <c r="Y153" s="8">
        <v>5.2638179999999997</v>
      </c>
      <c r="Z153" s="1" t="s">
        <v>7</v>
      </c>
      <c r="AA153" s="1">
        <v>17.358064039477501</v>
      </c>
      <c r="AB153" s="1">
        <v>19.977410539878299</v>
      </c>
      <c r="AC153" s="1">
        <v>9.3590219235373304</v>
      </c>
      <c r="AD153" s="1">
        <v>15.158877378348301</v>
      </c>
      <c r="AE153" s="33">
        <v>5.2638179999999997</v>
      </c>
      <c r="AU153" s="7">
        <f t="shared" si="105"/>
        <v>0</v>
      </c>
      <c r="AV153" s="1">
        <f t="shared" si="106"/>
        <v>0</v>
      </c>
      <c r="AW153" s="28">
        <f t="shared" si="107"/>
        <v>0</v>
      </c>
      <c r="AX153" s="30">
        <f t="shared" si="108"/>
        <v>0</v>
      </c>
      <c r="AY153" s="30">
        <f t="shared" si="109"/>
        <v>0</v>
      </c>
      <c r="BB153" s="7">
        <f t="shared" si="110"/>
        <v>0</v>
      </c>
      <c r="BC153" s="1">
        <f t="shared" si="111"/>
        <v>0</v>
      </c>
      <c r="BD153" s="28">
        <f t="shared" si="112"/>
        <v>0</v>
      </c>
      <c r="BE153" s="30">
        <f t="shared" si="113"/>
        <v>0</v>
      </c>
      <c r="BF153" s="30">
        <f t="shared" si="114"/>
        <v>0</v>
      </c>
      <c r="BI153" s="7">
        <f t="shared" si="115"/>
        <v>15.158877378348301</v>
      </c>
      <c r="BJ153" s="1">
        <f t="shared" si="116"/>
        <v>15.158877378348301</v>
      </c>
      <c r="BK153" s="28">
        <f t="shared" si="117"/>
        <v>229.79156337179984</v>
      </c>
      <c r="BL153" s="30">
        <f t="shared" si="118"/>
        <v>1.6197074333403056</v>
      </c>
      <c r="BM153" s="30">
        <f t="shared" si="119"/>
        <v>1.6197074333403056</v>
      </c>
      <c r="BP153" s="7">
        <f t="shared" si="120"/>
        <v>0</v>
      </c>
      <c r="BQ153" s="1">
        <f t="shared" si="121"/>
        <v>0</v>
      </c>
      <c r="BR153" s="28">
        <f t="shared" si="122"/>
        <v>0</v>
      </c>
      <c r="BS153" s="30">
        <f t="shared" si="123"/>
        <v>0</v>
      </c>
      <c r="BT153" s="30">
        <f t="shared" si="124"/>
        <v>0</v>
      </c>
      <c r="BW153" s="7">
        <f t="shared" si="125"/>
        <v>0</v>
      </c>
      <c r="BX153" s="1">
        <f t="shared" si="126"/>
        <v>0</v>
      </c>
      <c r="BY153" s="36">
        <f t="shared" si="127"/>
        <v>0</v>
      </c>
      <c r="BZ153" s="30">
        <f t="shared" si="128"/>
        <v>0</v>
      </c>
      <c r="CA153" s="30">
        <f t="shared" si="129"/>
        <v>0</v>
      </c>
    </row>
    <row r="154" spans="18:79" x14ac:dyDescent="0.15">
      <c r="R154" s="21">
        <v>2</v>
      </c>
      <c r="S154" s="21">
        <v>4</v>
      </c>
      <c r="T154" s="21">
        <v>180</v>
      </c>
      <c r="U154" s="8">
        <v>17.0957688865469</v>
      </c>
      <c r="V154" s="8">
        <v>19.146600299417202</v>
      </c>
      <c r="W154" s="8">
        <v>9.5390934587284608</v>
      </c>
      <c r="X154" s="8">
        <v>9.9613299363993999</v>
      </c>
      <c r="Y154" s="8">
        <v>2.723293</v>
      </c>
      <c r="AA154" s="1">
        <v>17.0957688865469</v>
      </c>
      <c r="AB154" s="1">
        <v>19.146600299417202</v>
      </c>
      <c r="AC154" s="1">
        <v>9.5390934587284608</v>
      </c>
      <c r="AD154" s="1">
        <v>9.9613299363993999</v>
      </c>
      <c r="AE154" s="33">
        <v>2.723293</v>
      </c>
      <c r="AU154" s="7">
        <f t="shared" si="105"/>
        <v>0</v>
      </c>
      <c r="AV154" s="1">
        <f t="shared" si="106"/>
        <v>0</v>
      </c>
      <c r="AW154" s="28">
        <f t="shared" si="107"/>
        <v>0</v>
      </c>
      <c r="AX154" s="30">
        <f t="shared" si="108"/>
        <v>0</v>
      </c>
      <c r="AY154" s="30">
        <f t="shared" si="109"/>
        <v>0</v>
      </c>
      <c r="BB154" s="7">
        <f t="shared" si="110"/>
        <v>0</v>
      </c>
      <c r="BC154" s="1">
        <f t="shared" si="111"/>
        <v>0</v>
      </c>
      <c r="BD154" s="28">
        <f t="shared" si="112"/>
        <v>0</v>
      </c>
      <c r="BE154" s="30">
        <f t="shared" si="113"/>
        <v>0</v>
      </c>
      <c r="BF154" s="30">
        <f t="shared" si="114"/>
        <v>0</v>
      </c>
      <c r="BI154" s="7">
        <f t="shared" si="115"/>
        <v>9.9613299363993999</v>
      </c>
      <c r="BJ154" s="1">
        <f t="shared" si="116"/>
        <v>9.9613299363993999</v>
      </c>
      <c r="BK154" s="28">
        <f t="shared" si="117"/>
        <v>99.228094101806875</v>
      </c>
      <c r="BL154" s="30">
        <f t="shared" si="118"/>
        <v>1.0442637950343787</v>
      </c>
      <c r="BM154" s="30">
        <f t="shared" si="119"/>
        <v>1.0442637950343787</v>
      </c>
      <c r="BP154" s="7">
        <f t="shared" si="120"/>
        <v>0</v>
      </c>
      <c r="BQ154" s="1">
        <f t="shared" si="121"/>
        <v>0</v>
      </c>
      <c r="BR154" s="28">
        <f t="shared" si="122"/>
        <v>0</v>
      </c>
      <c r="BS154" s="30">
        <f t="shared" si="123"/>
        <v>0</v>
      </c>
      <c r="BT154" s="30">
        <f t="shared" si="124"/>
        <v>0</v>
      </c>
      <c r="BW154" s="7">
        <f t="shared" si="125"/>
        <v>0</v>
      </c>
      <c r="BX154" s="1">
        <f t="shared" si="126"/>
        <v>0</v>
      </c>
      <c r="BY154" s="36">
        <f t="shared" si="127"/>
        <v>0</v>
      </c>
      <c r="BZ154" s="30">
        <f t="shared" si="128"/>
        <v>0</v>
      </c>
      <c r="CA154" s="30">
        <f t="shared" si="129"/>
        <v>0</v>
      </c>
    </row>
    <row r="155" spans="18:79" x14ac:dyDescent="0.15">
      <c r="R155" s="21">
        <v>2</v>
      </c>
      <c r="S155" s="21">
        <v>4</v>
      </c>
      <c r="T155" s="21">
        <v>200</v>
      </c>
      <c r="U155" s="8">
        <v>14.7765854311123</v>
      </c>
      <c r="V155" s="8">
        <v>16.7560935106473</v>
      </c>
      <c r="W155" s="8">
        <v>8.8157100946754596</v>
      </c>
      <c r="X155" s="8">
        <v>12.241479365380901</v>
      </c>
      <c r="Y155" s="8">
        <v>3.0862250000000002</v>
      </c>
      <c r="AA155" s="1">
        <v>14.7765854311123</v>
      </c>
      <c r="AB155" s="1">
        <v>16.7560935106473</v>
      </c>
      <c r="AC155" s="1">
        <v>8.8157100946754596</v>
      </c>
      <c r="AD155" s="1">
        <v>12.241479365380901</v>
      </c>
      <c r="AE155" s="33">
        <v>3.0862250000000002</v>
      </c>
      <c r="AU155" s="7">
        <f t="shared" si="105"/>
        <v>0</v>
      </c>
      <c r="AV155" s="1">
        <f t="shared" si="106"/>
        <v>0</v>
      </c>
      <c r="AW155" s="28">
        <f t="shared" si="107"/>
        <v>0</v>
      </c>
      <c r="AX155" s="30">
        <f t="shared" si="108"/>
        <v>0</v>
      </c>
      <c r="AY155" s="30">
        <f t="shared" si="109"/>
        <v>0</v>
      </c>
      <c r="BB155" s="7">
        <f t="shared" si="110"/>
        <v>0</v>
      </c>
      <c r="BC155" s="1">
        <f t="shared" si="111"/>
        <v>0</v>
      </c>
      <c r="BD155" s="28">
        <f t="shared" si="112"/>
        <v>0</v>
      </c>
      <c r="BE155" s="30">
        <f t="shared" si="113"/>
        <v>0</v>
      </c>
      <c r="BF155" s="30">
        <f t="shared" si="114"/>
        <v>0</v>
      </c>
      <c r="BI155" s="7">
        <f t="shared" si="115"/>
        <v>12.241479365380901</v>
      </c>
      <c r="BJ155" s="1">
        <f t="shared" si="116"/>
        <v>12.241479365380901</v>
      </c>
      <c r="BK155" s="28">
        <f t="shared" si="117"/>
        <v>149.85381705304638</v>
      </c>
      <c r="BL155" s="30">
        <f t="shared" si="118"/>
        <v>1.3885982222548978</v>
      </c>
      <c r="BM155" s="30">
        <f t="shared" si="119"/>
        <v>1.3885982222548978</v>
      </c>
      <c r="BP155" s="7">
        <f t="shared" si="120"/>
        <v>0</v>
      </c>
      <c r="BQ155" s="1">
        <f t="shared" si="121"/>
        <v>0</v>
      </c>
      <c r="BR155" s="28">
        <f t="shared" si="122"/>
        <v>0</v>
      </c>
      <c r="BS155" s="30">
        <f t="shared" si="123"/>
        <v>0</v>
      </c>
      <c r="BT155" s="30">
        <f t="shared" si="124"/>
        <v>0</v>
      </c>
      <c r="BW155" s="7">
        <f t="shared" si="125"/>
        <v>0</v>
      </c>
      <c r="BX155" s="1">
        <f t="shared" si="126"/>
        <v>0</v>
      </c>
      <c r="BY155" s="36">
        <f t="shared" si="127"/>
        <v>0</v>
      </c>
      <c r="BZ155" s="30">
        <f t="shared" si="128"/>
        <v>0</v>
      </c>
      <c r="CA155" s="30">
        <f t="shared" si="129"/>
        <v>0</v>
      </c>
    </row>
    <row r="156" spans="18:79" x14ac:dyDescent="0.15">
      <c r="R156" s="21">
        <v>2</v>
      </c>
      <c r="S156" s="21">
        <v>4</v>
      </c>
      <c r="T156" s="21">
        <v>220</v>
      </c>
      <c r="U156" s="8">
        <v>14.096188789846</v>
      </c>
      <c r="V156" s="8">
        <v>15.855746894938999</v>
      </c>
      <c r="W156" s="8">
        <v>8.9188485053763795</v>
      </c>
      <c r="X156" s="8">
        <v>11.278222436984199</v>
      </c>
      <c r="Y156" s="8">
        <v>3.449157</v>
      </c>
      <c r="AA156" s="1">
        <v>14.096188789846</v>
      </c>
      <c r="AB156" s="1">
        <v>15.855746894938999</v>
      </c>
      <c r="AC156" s="1">
        <v>8.9188485053763795</v>
      </c>
      <c r="AD156" s="1">
        <v>11.278222436984199</v>
      </c>
      <c r="AE156" s="33">
        <v>3.449157</v>
      </c>
      <c r="AU156" s="7">
        <f t="shared" si="105"/>
        <v>0</v>
      </c>
      <c r="AV156" s="1">
        <f t="shared" si="106"/>
        <v>0</v>
      </c>
      <c r="AW156" s="28">
        <f t="shared" si="107"/>
        <v>0</v>
      </c>
      <c r="AX156" s="30">
        <f t="shared" si="108"/>
        <v>0</v>
      </c>
      <c r="AY156" s="30">
        <f t="shared" si="109"/>
        <v>0</v>
      </c>
      <c r="BB156" s="7">
        <f t="shared" si="110"/>
        <v>0</v>
      </c>
      <c r="BC156" s="1">
        <f t="shared" si="111"/>
        <v>0</v>
      </c>
      <c r="BD156" s="28">
        <f t="shared" si="112"/>
        <v>0</v>
      </c>
      <c r="BE156" s="30">
        <f t="shared" si="113"/>
        <v>0</v>
      </c>
      <c r="BF156" s="30">
        <f t="shared" si="114"/>
        <v>0</v>
      </c>
      <c r="BI156" s="7">
        <f t="shared" si="115"/>
        <v>11.278222436984199</v>
      </c>
      <c r="BJ156" s="1">
        <f t="shared" si="116"/>
        <v>11.278222436984199</v>
      </c>
      <c r="BK156" s="28">
        <f t="shared" si="117"/>
        <v>127.19830133809381</v>
      </c>
      <c r="BL156" s="30">
        <f t="shared" si="118"/>
        <v>1.2645379535469812</v>
      </c>
      <c r="BM156" s="30">
        <f t="shared" si="119"/>
        <v>1.2645379535469812</v>
      </c>
      <c r="BP156" s="7">
        <f t="shared" si="120"/>
        <v>0</v>
      </c>
      <c r="BQ156" s="1">
        <f t="shared" si="121"/>
        <v>0</v>
      </c>
      <c r="BR156" s="28">
        <f t="shared" si="122"/>
        <v>0</v>
      </c>
      <c r="BS156" s="30">
        <f t="shared" si="123"/>
        <v>0</v>
      </c>
      <c r="BT156" s="30">
        <f t="shared" si="124"/>
        <v>0</v>
      </c>
      <c r="BW156" s="7">
        <f t="shared" si="125"/>
        <v>0</v>
      </c>
      <c r="BX156" s="1">
        <f t="shared" si="126"/>
        <v>0</v>
      </c>
      <c r="BY156" s="36">
        <f t="shared" si="127"/>
        <v>0</v>
      </c>
      <c r="BZ156" s="30">
        <f t="shared" si="128"/>
        <v>0</v>
      </c>
      <c r="CA156" s="30">
        <f t="shared" si="129"/>
        <v>0</v>
      </c>
    </row>
    <row r="157" spans="18:79" x14ac:dyDescent="0.15">
      <c r="R157" s="21">
        <v>2</v>
      </c>
      <c r="S157" s="21">
        <v>4</v>
      </c>
      <c r="T157" s="21">
        <v>240</v>
      </c>
      <c r="U157" s="8">
        <v>15.284965768303101</v>
      </c>
      <c r="V157" s="8">
        <v>17.700416113910801</v>
      </c>
      <c r="W157" s="8">
        <v>10.6835809978601</v>
      </c>
      <c r="X157" s="8">
        <v>12.302940443503999</v>
      </c>
      <c r="Y157" s="8">
        <v>3.8120889999999998</v>
      </c>
      <c r="AA157" s="1">
        <v>15.284965768303101</v>
      </c>
      <c r="AB157" s="1">
        <v>17.700416113910801</v>
      </c>
      <c r="AC157" s="1">
        <v>10.6835809978601</v>
      </c>
      <c r="AD157" s="1">
        <v>12.302940443503999</v>
      </c>
      <c r="AE157" s="33">
        <v>3.8120889999999998</v>
      </c>
      <c r="AU157" s="7">
        <f t="shared" si="105"/>
        <v>0</v>
      </c>
      <c r="AV157" s="1">
        <f t="shared" si="106"/>
        <v>0</v>
      </c>
      <c r="AW157" s="28">
        <f t="shared" si="107"/>
        <v>0</v>
      </c>
      <c r="AX157" s="30">
        <f t="shared" si="108"/>
        <v>0</v>
      </c>
      <c r="AY157" s="30">
        <f t="shared" si="109"/>
        <v>0</v>
      </c>
      <c r="BB157" s="7">
        <f t="shared" si="110"/>
        <v>0</v>
      </c>
      <c r="BC157" s="1">
        <f t="shared" si="111"/>
        <v>0</v>
      </c>
      <c r="BD157" s="28">
        <f t="shared" si="112"/>
        <v>0</v>
      </c>
      <c r="BE157" s="30">
        <f t="shared" si="113"/>
        <v>0</v>
      </c>
      <c r="BF157" s="30">
        <f t="shared" si="114"/>
        <v>0</v>
      </c>
      <c r="BI157" s="7">
        <f t="shared" si="115"/>
        <v>12.302940443503999</v>
      </c>
      <c r="BJ157" s="1">
        <f t="shared" si="116"/>
        <v>12.302940443503999</v>
      </c>
      <c r="BK157" s="28">
        <f t="shared" si="117"/>
        <v>151.36234355640639</v>
      </c>
      <c r="BL157" s="30">
        <f t="shared" si="118"/>
        <v>1.1515745933847701</v>
      </c>
      <c r="BM157" s="30">
        <f t="shared" si="119"/>
        <v>1.1515745933847701</v>
      </c>
      <c r="BP157" s="7">
        <f t="shared" si="120"/>
        <v>0</v>
      </c>
      <c r="BQ157" s="1">
        <f t="shared" si="121"/>
        <v>0</v>
      </c>
      <c r="BR157" s="28">
        <f t="shared" si="122"/>
        <v>0</v>
      </c>
      <c r="BS157" s="30">
        <f t="shared" si="123"/>
        <v>0</v>
      </c>
      <c r="BT157" s="30">
        <f t="shared" si="124"/>
        <v>0</v>
      </c>
      <c r="BW157" s="7">
        <f t="shared" si="125"/>
        <v>0</v>
      </c>
      <c r="BX157" s="1">
        <f t="shared" si="126"/>
        <v>0</v>
      </c>
      <c r="BY157" s="36">
        <f t="shared" si="127"/>
        <v>0</v>
      </c>
      <c r="BZ157" s="30">
        <f t="shared" si="128"/>
        <v>0</v>
      </c>
      <c r="CA157" s="30">
        <f t="shared" si="129"/>
        <v>0</v>
      </c>
    </row>
    <row r="158" spans="18:79" x14ac:dyDescent="0.15">
      <c r="R158" s="21">
        <v>2</v>
      </c>
      <c r="S158" s="21">
        <v>4</v>
      </c>
      <c r="T158" s="21">
        <v>260</v>
      </c>
      <c r="U158" s="8">
        <v>17.558581229706199</v>
      </c>
      <c r="V158" s="8">
        <v>21.381006627820799</v>
      </c>
      <c r="W158" s="8">
        <v>12.109690187442499</v>
      </c>
      <c r="X158" s="8">
        <v>13.946108140077101</v>
      </c>
      <c r="Y158" s="8">
        <v>4.1750210000000001</v>
      </c>
      <c r="AA158" s="1">
        <v>17.558581229706199</v>
      </c>
      <c r="AB158" s="1">
        <v>21.381006627820799</v>
      </c>
      <c r="AC158" s="1">
        <v>12.109690187442499</v>
      </c>
      <c r="AD158" s="1">
        <v>13.946108140077101</v>
      </c>
      <c r="AE158" s="33">
        <v>4.1750210000000001</v>
      </c>
      <c r="AU158" s="7">
        <f t="shared" si="105"/>
        <v>0</v>
      </c>
      <c r="AV158" s="1">
        <f t="shared" si="106"/>
        <v>0</v>
      </c>
      <c r="AW158" s="28">
        <f t="shared" si="107"/>
        <v>0</v>
      </c>
      <c r="AX158" s="30">
        <f t="shared" si="108"/>
        <v>0</v>
      </c>
      <c r="AY158" s="30">
        <f t="shared" si="109"/>
        <v>0</v>
      </c>
      <c r="BB158" s="7">
        <f t="shared" si="110"/>
        <v>0</v>
      </c>
      <c r="BC158" s="1">
        <f t="shared" si="111"/>
        <v>0</v>
      </c>
      <c r="BD158" s="28">
        <f t="shared" si="112"/>
        <v>0</v>
      </c>
      <c r="BE158" s="30">
        <f t="shared" si="113"/>
        <v>0</v>
      </c>
      <c r="BF158" s="30">
        <f t="shared" si="114"/>
        <v>0</v>
      </c>
      <c r="BI158" s="7">
        <f t="shared" si="115"/>
        <v>13.946108140077101</v>
      </c>
      <c r="BJ158" s="1">
        <f t="shared" si="116"/>
        <v>13.946108140077101</v>
      </c>
      <c r="BK158" s="28">
        <f t="shared" si="117"/>
        <v>194.49393225472477</v>
      </c>
      <c r="BL158" s="30">
        <f t="shared" si="118"/>
        <v>1.1516486321457611</v>
      </c>
      <c r="BM158" s="30">
        <f t="shared" si="119"/>
        <v>1.1516486321457611</v>
      </c>
      <c r="BP158" s="7">
        <f t="shared" si="120"/>
        <v>0</v>
      </c>
      <c r="BQ158" s="1">
        <f t="shared" si="121"/>
        <v>0</v>
      </c>
      <c r="BR158" s="28">
        <f t="shared" si="122"/>
        <v>0</v>
      </c>
      <c r="BS158" s="30">
        <f t="shared" si="123"/>
        <v>0</v>
      </c>
      <c r="BT158" s="30">
        <f t="shared" si="124"/>
        <v>0</v>
      </c>
      <c r="BW158" s="7">
        <f t="shared" si="125"/>
        <v>0</v>
      </c>
      <c r="BX158" s="1">
        <f t="shared" si="126"/>
        <v>0</v>
      </c>
      <c r="BY158" s="36">
        <f t="shared" si="127"/>
        <v>0</v>
      </c>
      <c r="BZ158" s="30">
        <f t="shared" si="128"/>
        <v>0</v>
      </c>
      <c r="CA158" s="30">
        <f t="shared" si="129"/>
        <v>0</v>
      </c>
    </row>
    <row r="159" spans="18:79" x14ac:dyDescent="0.15">
      <c r="R159" s="21">
        <v>2</v>
      </c>
      <c r="S159" s="21">
        <v>4</v>
      </c>
      <c r="T159" s="21">
        <v>280</v>
      </c>
      <c r="U159" s="8">
        <v>16.8070366205197</v>
      </c>
      <c r="V159" s="8">
        <v>22.679607209057998</v>
      </c>
      <c r="W159" s="8">
        <v>12.4539424455042</v>
      </c>
      <c r="X159" s="8">
        <v>13.1808550846284</v>
      </c>
      <c r="Y159" s="8">
        <v>4.537954</v>
      </c>
      <c r="AA159" s="1">
        <v>16.8070366205197</v>
      </c>
      <c r="AB159" s="1">
        <v>22.679607209057998</v>
      </c>
      <c r="AC159" s="1">
        <v>12.4539424455042</v>
      </c>
      <c r="AD159" s="1">
        <v>13.1808550846284</v>
      </c>
      <c r="AE159" s="33">
        <v>4.537954</v>
      </c>
      <c r="AU159" s="7">
        <f t="shared" si="105"/>
        <v>0</v>
      </c>
      <c r="AV159" s="1">
        <f t="shared" si="106"/>
        <v>0</v>
      </c>
      <c r="AW159" s="28">
        <f t="shared" si="107"/>
        <v>0</v>
      </c>
      <c r="AX159" s="30">
        <f t="shared" si="108"/>
        <v>0</v>
      </c>
      <c r="AY159" s="30">
        <f t="shared" si="109"/>
        <v>0</v>
      </c>
      <c r="BB159" s="7">
        <f t="shared" si="110"/>
        <v>0</v>
      </c>
      <c r="BC159" s="1">
        <f t="shared" si="111"/>
        <v>0</v>
      </c>
      <c r="BD159" s="28">
        <f t="shared" si="112"/>
        <v>0</v>
      </c>
      <c r="BE159" s="30">
        <f t="shared" si="113"/>
        <v>0</v>
      </c>
      <c r="BF159" s="30">
        <f t="shared" si="114"/>
        <v>0</v>
      </c>
      <c r="BI159" s="7">
        <f t="shared" si="115"/>
        <v>13.1808550846284</v>
      </c>
      <c r="BJ159" s="1">
        <f t="shared" si="116"/>
        <v>13.1808550846284</v>
      </c>
      <c r="BK159" s="28">
        <f t="shared" si="117"/>
        <v>173.73494076197434</v>
      </c>
      <c r="BL159" s="30">
        <f t="shared" si="118"/>
        <v>1.0583680743913033</v>
      </c>
      <c r="BM159" s="30">
        <f t="shared" si="119"/>
        <v>1.0583680743913033</v>
      </c>
      <c r="BP159" s="7">
        <f t="shared" si="120"/>
        <v>0</v>
      </c>
      <c r="BQ159" s="1">
        <f t="shared" si="121"/>
        <v>0</v>
      </c>
      <c r="BR159" s="28">
        <f t="shared" si="122"/>
        <v>0</v>
      </c>
      <c r="BS159" s="30">
        <f t="shared" si="123"/>
        <v>0</v>
      </c>
      <c r="BT159" s="30">
        <f t="shared" si="124"/>
        <v>0</v>
      </c>
      <c r="BW159" s="7">
        <f t="shared" si="125"/>
        <v>0</v>
      </c>
      <c r="BX159" s="1">
        <f t="shared" si="126"/>
        <v>0</v>
      </c>
      <c r="BY159" s="36">
        <f t="shared" si="127"/>
        <v>0</v>
      </c>
      <c r="BZ159" s="30">
        <f t="shared" si="128"/>
        <v>0</v>
      </c>
      <c r="CA159" s="30">
        <f t="shared" si="129"/>
        <v>0</v>
      </c>
    </row>
    <row r="160" spans="18:79" x14ac:dyDescent="0.15">
      <c r="R160" s="21">
        <v>2</v>
      </c>
      <c r="S160" s="21">
        <v>4</v>
      </c>
      <c r="T160" s="21">
        <v>300</v>
      </c>
      <c r="U160" s="8">
        <v>15.0364174187297</v>
      </c>
      <c r="V160" s="8">
        <v>21.0608246204262</v>
      </c>
      <c r="W160" s="8">
        <v>10.7755639836213</v>
      </c>
      <c r="X160" s="8">
        <v>14.547325607461801</v>
      </c>
      <c r="Y160" s="8">
        <v>4.9008859999999999</v>
      </c>
      <c r="AA160" s="1">
        <v>15.0364174187297</v>
      </c>
      <c r="AB160" s="1">
        <v>21.0608246204262</v>
      </c>
      <c r="AC160" s="1">
        <v>10.7755639836213</v>
      </c>
      <c r="AD160" s="1">
        <v>14.547325607461801</v>
      </c>
      <c r="AE160" s="33">
        <v>4.9008859999999999</v>
      </c>
      <c r="AU160" s="7">
        <f t="shared" si="105"/>
        <v>0</v>
      </c>
      <c r="AV160" s="1">
        <f t="shared" si="106"/>
        <v>0</v>
      </c>
      <c r="AW160" s="28">
        <f t="shared" si="107"/>
        <v>0</v>
      </c>
      <c r="AX160" s="30">
        <f t="shared" si="108"/>
        <v>0</v>
      </c>
      <c r="AY160" s="30">
        <f t="shared" si="109"/>
        <v>0</v>
      </c>
      <c r="BB160" s="7">
        <f t="shared" si="110"/>
        <v>0</v>
      </c>
      <c r="BC160" s="1">
        <f t="shared" si="111"/>
        <v>0</v>
      </c>
      <c r="BD160" s="28">
        <f t="shared" si="112"/>
        <v>0</v>
      </c>
      <c r="BE160" s="30">
        <f t="shared" si="113"/>
        <v>0</v>
      </c>
      <c r="BF160" s="30">
        <f t="shared" si="114"/>
        <v>0</v>
      </c>
      <c r="BI160" s="7">
        <f t="shared" si="115"/>
        <v>14.547325607461801</v>
      </c>
      <c r="BJ160" s="1">
        <f t="shared" si="116"/>
        <v>14.547325607461801</v>
      </c>
      <c r="BK160" s="28">
        <f t="shared" si="117"/>
        <v>211.62468232951386</v>
      </c>
      <c r="BL160" s="30">
        <f t="shared" si="118"/>
        <v>1.3500291613110482</v>
      </c>
      <c r="BM160" s="30">
        <f t="shared" si="119"/>
        <v>1.3500291613110482</v>
      </c>
      <c r="BP160" s="7">
        <f t="shared" si="120"/>
        <v>0</v>
      </c>
      <c r="BQ160" s="1">
        <f t="shared" si="121"/>
        <v>0</v>
      </c>
      <c r="BR160" s="28">
        <f t="shared" si="122"/>
        <v>0</v>
      </c>
      <c r="BS160" s="30">
        <f t="shared" si="123"/>
        <v>0</v>
      </c>
      <c r="BT160" s="30">
        <f t="shared" si="124"/>
        <v>0</v>
      </c>
      <c r="BW160" s="7">
        <f t="shared" si="125"/>
        <v>0</v>
      </c>
      <c r="BX160" s="1">
        <f t="shared" si="126"/>
        <v>0</v>
      </c>
      <c r="BY160" s="36">
        <f t="shared" si="127"/>
        <v>0</v>
      </c>
      <c r="BZ160" s="30">
        <f t="shared" si="128"/>
        <v>0</v>
      </c>
      <c r="CA160" s="30">
        <f t="shared" si="129"/>
        <v>0</v>
      </c>
    </row>
    <row r="161" spans="18:79" x14ac:dyDescent="0.15">
      <c r="R161" s="21">
        <v>2</v>
      </c>
      <c r="S161" s="21">
        <v>4</v>
      </c>
      <c r="T161" s="21">
        <v>320</v>
      </c>
      <c r="U161" s="8">
        <v>18.2298646573092</v>
      </c>
      <c r="V161" s="8">
        <v>21.585942542263101</v>
      </c>
      <c r="W161" s="8">
        <v>8.8136182942244403</v>
      </c>
      <c r="X161" s="8">
        <v>18.799414715188501</v>
      </c>
      <c r="Y161" s="8">
        <v>5.2638179999999997</v>
      </c>
      <c r="AA161" s="1">
        <v>18.2298646573092</v>
      </c>
      <c r="AB161" s="1">
        <v>21.585942542263101</v>
      </c>
      <c r="AC161" s="1">
        <v>8.8136182942244403</v>
      </c>
      <c r="AD161" s="1">
        <v>18.799414715188501</v>
      </c>
      <c r="AE161" s="33">
        <v>5.2638179999999997</v>
      </c>
      <c r="AU161" s="7">
        <f t="shared" si="105"/>
        <v>0</v>
      </c>
      <c r="AV161" s="1">
        <f t="shared" si="106"/>
        <v>0</v>
      </c>
      <c r="AW161" s="28">
        <f t="shared" si="107"/>
        <v>0</v>
      </c>
      <c r="AX161" s="30">
        <f t="shared" si="108"/>
        <v>0</v>
      </c>
      <c r="AY161" s="30">
        <f t="shared" si="109"/>
        <v>0</v>
      </c>
      <c r="BB161" s="7">
        <f t="shared" si="110"/>
        <v>0</v>
      </c>
      <c r="BC161" s="1">
        <f t="shared" si="111"/>
        <v>0</v>
      </c>
      <c r="BD161" s="28">
        <f t="shared" si="112"/>
        <v>0</v>
      </c>
      <c r="BE161" s="30">
        <f t="shared" si="113"/>
        <v>0</v>
      </c>
      <c r="BF161" s="30">
        <f t="shared" si="114"/>
        <v>0</v>
      </c>
      <c r="BI161" s="7">
        <f t="shared" si="115"/>
        <v>18.799414715188501</v>
      </c>
      <c r="BJ161" s="1">
        <f t="shared" si="116"/>
        <v>18.799414715188501</v>
      </c>
      <c r="BK161" s="28">
        <f t="shared" si="117"/>
        <v>353.41799363364595</v>
      </c>
      <c r="BL161" s="30">
        <f t="shared" si="118"/>
        <v>2.1329962437229382</v>
      </c>
      <c r="BM161" s="30">
        <f t="shared" si="119"/>
        <v>2.1329962437229382</v>
      </c>
      <c r="BP161" s="7">
        <f t="shared" si="120"/>
        <v>0</v>
      </c>
      <c r="BQ161" s="1">
        <f t="shared" si="121"/>
        <v>0</v>
      </c>
      <c r="BR161" s="28">
        <f t="shared" si="122"/>
        <v>0</v>
      </c>
      <c r="BS161" s="30">
        <f t="shared" si="123"/>
        <v>0</v>
      </c>
      <c r="BT161" s="30">
        <f t="shared" si="124"/>
        <v>0</v>
      </c>
      <c r="BW161" s="7">
        <f t="shared" si="125"/>
        <v>0</v>
      </c>
      <c r="BX161" s="1">
        <f t="shared" si="126"/>
        <v>0</v>
      </c>
      <c r="BY161" s="36">
        <f t="shared" si="127"/>
        <v>0</v>
      </c>
      <c r="BZ161" s="30">
        <f t="shared" si="128"/>
        <v>0</v>
      </c>
      <c r="CA161" s="30">
        <f t="shared" si="129"/>
        <v>0</v>
      </c>
    </row>
    <row r="162" spans="18:79" x14ac:dyDescent="0.15">
      <c r="R162" s="22">
        <v>4</v>
      </c>
      <c r="S162" s="22">
        <v>2</v>
      </c>
      <c r="T162" s="22">
        <v>180</v>
      </c>
      <c r="U162" s="8">
        <v>14.899841428117201</v>
      </c>
      <c r="V162" s="8">
        <v>17.181802028305</v>
      </c>
      <c r="W162" s="8">
        <v>9.0843729528659694</v>
      </c>
      <c r="X162" s="8">
        <v>11.787826311585601</v>
      </c>
      <c r="Y162" s="8">
        <v>2.723293</v>
      </c>
      <c r="AA162" s="1">
        <v>14.899841428117201</v>
      </c>
      <c r="AB162" s="1">
        <v>17.181802028305</v>
      </c>
      <c r="AC162" s="1">
        <v>9.0843729528659694</v>
      </c>
      <c r="AD162" s="1">
        <v>11.787826311585601</v>
      </c>
      <c r="AE162" s="33">
        <v>2.723293</v>
      </c>
      <c r="AU162" s="7">
        <f t="shared" si="105"/>
        <v>0</v>
      </c>
      <c r="AV162" s="1">
        <f t="shared" si="106"/>
        <v>0</v>
      </c>
      <c r="AW162" s="28">
        <f t="shared" si="107"/>
        <v>0</v>
      </c>
      <c r="AX162" s="30">
        <f t="shared" si="108"/>
        <v>0</v>
      </c>
      <c r="AY162" s="30">
        <f t="shared" si="109"/>
        <v>0</v>
      </c>
      <c r="BB162" s="7">
        <f t="shared" si="110"/>
        <v>0</v>
      </c>
      <c r="BC162" s="1">
        <f t="shared" si="111"/>
        <v>0</v>
      </c>
      <c r="BD162" s="28">
        <f t="shared" si="112"/>
        <v>0</v>
      </c>
      <c r="BE162" s="30">
        <f t="shared" si="113"/>
        <v>0</v>
      </c>
      <c r="BF162" s="30">
        <f t="shared" si="114"/>
        <v>0</v>
      </c>
      <c r="BI162" s="7">
        <f t="shared" si="115"/>
        <v>11.787826311585601</v>
      </c>
      <c r="BJ162" s="1">
        <f t="shared" si="116"/>
        <v>11.787826311585601</v>
      </c>
      <c r="BK162" s="28">
        <f t="shared" si="117"/>
        <v>138.95284915210979</v>
      </c>
      <c r="BL162" s="30">
        <f t="shared" si="118"/>
        <v>1.2975938320395286</v>
      </c>
      <c r="BM162" s="30">
        <f t="shared" si="119"/>
        <v>1.2975938320395286</v>
      </c>
      <c r="BP162" s="7">
        <f t="shared" si="120"/>
        <v>0</v>
      </c>
      <c r="BQ162" s="1">
        <f t="shared" si="121"/>
        <v>0</v>
      </c>
      <c r="BR162" s="28">
        <f t="shared" si="122"/>
        <v>0</v>
      </c>
      <c r="BS162" s="30">
        <f t="shared" si="123"/>
        <v>0</v>
      </c>
      <c r="BT162" s="30">
        <f t="shared" si="124"/>
        <v>0</v>
      </c>
      <c r="BW162" s="7">
        <f t="shared" si="125"/>
        <v>0</v>
      </c>
      <c r="BX162" s="1">
        <f t="shared" si="126"/>
        <v>0</v>
      </c>
      <c r="BY162" s="36">
        <f t="shared" si="127"/>
        <v>0</v>
      </c>
      <c r="BZ162" s="30">
        <f t="shared" si="128"/>
        <v>0</v>
      </c>
      <c r="CA162" s="30">
        <f t="shared" si="129"/>
        <v>0</v>
      </c>
    </row>
    <row r="163" spans="18:79" x14ac:dyDescent="0.15">
      <c r="R163" s="22">
        <v>4</v>
      </c>
      <c r="S163" s="22">
        <v>2</v>
      </c>
      <c r="T163" s="22">
        <v>200</v>
      </c>
      <c r="U163" s="8">
        <v>13.550180811996499</v>
      </c>
      <c r="V163" s="8">
        <v>15.516246987971201</v>
      </c>
      <c r="W163" s="8">
        <v>8.0587702075116994</v>
      </c>
      <c r="X163" s="8">
        <v>11.603836540256699</v>
      </c>
      <c r="Y163" s="8">
        <v>3.0862250000000002</v>
      </c>
      <c r="AA163" s="1">
        <v>13.550180811996499</v>
      </c>
      <c r="AB163" s="1">
        <v>15.516246987971201</v>
      </c>
      <c r="AC163" s="1">
        <v>8.0587702075116994</v>
      </c>
      <c r="AD163" s="1">
        <v>11.603836540256699</v>
      </c>
      <c r="AE163" s="33">
        <v>3.0862250000000002</v>
      </c>
      <c r="AU163" s="7">
        <f t="shared" si="105"/>
        <v>0</v>
      </c>
      <c r="AV163" s="1">
        <f t="shared" si="106"/>
        <v>0</v>
      </c>
      <c r="AW163" s="28">
        <f t="shared" si="107"/>
        <v>0</v>
      </c>
      <c r="AX163" s="30">
        <f t="shared" si="108"/>
        <v>0</v>
      </c>
      <c r="AY163" s="30">
        <f t="shared" si="109"/>
        <v>0</v>
      </c>
      <c r="BB163" s="7">
        <f t="shared" si="110"/>
        <v>0</v>
      </c>
      <c r="BC163" s="1">
        <f t="shared" si="111"/>
        <v>0</v>
      </c>
      <c r="BD163" s="28">
        <f t="shared" si="112"/>
        <v>0</v>
      </c>
      <c r="BE163" s="30">
        <f t="shared" si="113"/>
        <v>0</v>
      </c>
      <c r="BF163" s="30">
        <f t="shared" si="114"/>
        <v>0</v>
      </c>
      <c r="BI163" s="7">
        <f t="shared" si="115"/>
        <v>11.603836540256699</v>
      </c>
      <c r="BJ163" s="1">
        <f t="shared" si="116"/>
        <v>11.603836540256699</v>
      </c>
      <c r="BK163" s="28">
        <f t="shared" si="117"/>
        <v>134.64902245299658</v>
      </c>
      <c r="BL163" s="30">
        <f t="shared" si="118"/>
        <v>1.4399016526666304</v>
      </c>
      <c r="BM163" s="30">
        <f t="shared" si="119"/>
        <v>1.4399016526666304</v>
      </c>
      <c r="BP163" s="7">
        <f t="shared" si="120"/>
        <v>0</v>
      </c>
      <c r="BQ163" s="1">
        <f t="shared" si="121"/>
        <v>0</v>
      </c>
      <c r="BR163" s="28">
        <f t="shared" si="122"/>
        <v>0</v>
      </c>
      <c r="BS163" s="30">
        <f t="shared" si="123"/>
        <v>0</v>
      </c>
      <c r="BT163" s="30">
        <f t="shared" si="124"/>
        <v>0</v>
      </c>
      <c r="BW163" s="7">
        <f t="shared" si="125"/>
        <v>0</v>
      </c>
      <c r="BX163" s="1">
        <f t="shared" si="126"/>
        <v>0</v>
      </c>
      <c r="BY163" s="36">
        <f t="shared" si="127"/>
        <v>0</v>
      </c>
      <c r="BZ163" s="30">
        <f t="shared" si="128"/>
        <v>0</v>
      </c>
      <c r="CA163" s="30">
        <f t="shared" si="129"/>
        <v>0</v>
      </c>
    </row>
    <row r="164" spans="18:79" x14ac:dyDescent="0.15">
      <c r="R164" s="22">
        <v>4</v>
      </c>
      <c r="S164" s="22">
        <v>2</v>
      </c>
      <c r="T164" s="22">
        <v>220</v>
      </c>
      <c r="U164" s="8">
        <v>12.504439067860799</v>
      </c>
      <c r="V164" s="8">
        <v>14.803030418936601</v>
      </c>
      <c r="W164" s="8">
        <v>8.3877424681358406</v>
      </c>
      <c r="X164" s="8">
        <v>10.5338343540755</v>
      </c>
      <c r="Y164" s="8">
        <v>3.449157</v>
      </c>
      <c r="AA164" s="1">
        <v>12.504439067860799</v>
      </c>
      <c r="AB164" s="1">
        <v>14.803030418936601</v>
      </c>
      <c r="AC164" s="1">
        <v>8.3877424681358406</v>
      </c>
      <c r="AD164" s="1">
        <v>10.5338343540755</v>
      </c>
      <c r="AE164" s="33">
        <v>3.449157</v>
      </c>
      <c r="AU164" s="7">
        <f t="shared" si="105"/>
        <v>0</v>
      </c>
      <c r="AV164" s="1">
        <f t="shared" si="106"/>
        <v>0</v>
      </c>
      <c r="AW164" s="28">
        <f t="shared" si="107"/>
        <v>0</v>
      </c>
      <c r="AX164" s="30">
        <f t="shared" si="108"/>
        <v>0</v>
      </c>
      <c r="AY164" s="30">
        <f t="shared" si="109"/>
        <v>0</v>
      </c>
      <c r="BB164" s="7">
        <f t="shared" si="110"/>
        <v>0</v>
      </c>
      <c r="BC164" s="1">
        <f t="shared" si="111"/>
        <v>0</v>
      </c>
      <c r="BD164" s="28">
        <f t="shared" si="112"/>
        <v>0</v>
      </c>
      <c r="BE164" s="30">
        <f t="shared" si="113"/>
        <v>0</v>
      </c>
      <c r="BF164" s="30">
        <f t="shared" si="114"/>
        <v>0</v>
      </c>
      <c r="BI164" s="7">
        <f t="shared" si="115"/>
        <v>10.5338343540755</v>
      </c>
      <c r="BJ164" s="1">
        <f t="shared" si="116"/>
        <v>10.5338343540755</v>
      </c>
      <c r="BK164" s="28">
        <f t="shared" si="117"/>
        <v>110.96166619910122</v>
      </c>
      <c r="BL164" s="30">
        <f t="shared" si="118"/>
        <v>1.2558604885751368</v>
      </c>
      <c r="BM164" s="30">
        <f t="shared" si="119"/>
        <v>1.2558604885751368</v>
      </c>
      <c r="BP164" s="7">
        <f t="shared" si="120"/>
        <v>0</v>
      </c>
      <c r="BQ164" s="1">
        <f t="shared" si="121"/>
        <v>0</v>
      </c>
      <c r="BR164" s="28">
        <f t="shared" si="122"/>
        <v>0</v>
      </c>
      <c r="BS164" s="30">
        <f t="shared" si="123"/>
        <v>0</v>
      </c>
      <c r="BT164" s="30">
        <f t="shared" si="124"/>
        <v>0</v>
      </c>
      <c r="BW164" s="7">
        <f t="shared" si="125"/>
        <v>0</v>
      </c>
      <c r="BX164" s="1">
        <f t="shared" si="126"/>
        <v>0</v>
      </c>
      <c r="BY164" s="36">
        <f t="shared" si="127"/>
        <v>0</v>
      </c>
      <c r="BZ164" s="30">
        <f t="shared" si="128"/>
        <v>0</v>
      </c>
      <c r="CA164" s="30">
        <f t="shared" si="129"/>
        <v>0</v>
      </c>
    </row>
    <row r="165" spans="18:79" x14ac:dyDescent="0.15">
      <c r="R165" s="22">
        <v>4</v>
      </c>
      <c r="S165" s="22">
        <v>2</v>
      </c>
      <c r="T165" s="22">
        <v>240</v>
      </c>
      <c r="U165" s="8">
        <v>13.2559546523675</v>
      </c>
      <c r="V165" s="8">
        <v>15.9963905736592</v>
      </c>
      <c r="W165" s="8">
        <v>9.16923169724571</v>
      </c>
      <c r="X165" s="8">
        <v>13.4863159627696</v>
      </c>
      <c r="Y165" s="8">
        <v>3.8120889999999998</v>
      </c>
      <c r="AA165" s="1">
        <v>13.2559546523675</v>
      </c>
      <c r="AB165" s="1">
        <v>15.9963905736592</v>
      </c>
      <c r="AC165" s="1">
        <v>9.16923169724571</v>
      </c>
      <c r="AD165" s="1">
        <v>13.4863159627696</v>
      </c>
      <c r="AE165" s="33">
        <v>3.8120889999999998</v>
      </c>
      <c r="AU165" s="7">
        <f t="shared" si="105"/>
        <v>0</v>
      </c>
      <c r="AV165" s="1">
        <f t="shared" si="106"/>
        <v>0</v>
      </c>
      <c r="AW165" s="28">
        <f t="shared" si="107"/>
        <v>0</v>
      </c>
      <c r="AX165" s="30">
        <f t="shared" si="108"/>
        <v>0</v>
      </c>
      <c r="AY165" s="30">
        <f t="shared" si="109"/>
        <v>0</v>
      </c>
      <c r="BB165" s="7">
        <f t="shared" si="110"/>
        <v>0</v>
      </c>
      <c r="BC165" s="1">
        <f t="shared" si="111"/>
        <v>0</v>
      </c>
      <c r="BD165" s="28">
        <f t="shared" si="112"/>
        <v>0</v>
      </c>
      <c r="BE165" s="30">
        <f t="shared" si="113"/>
        <v>0</v>
      </c>
      <c r="BF165" s="30">
        <f t="shared" si="114"/>
        <v>0</v>
      </c>
      <c r="BI165" s="7">
        <f t="shared" si="115"/>
        <v>13.4863159627696</v>
      </c>
      <c r="BJ165" s="1">
        <f t="shared" si="116"/>
        <v>13.4863159627696</v>
      </c>
      <c r="BK165" s="28">
        <f t="shared" si="117"/>
        <v>181.88071824765413</v>
      </c>
      <c r="BL165" s="30">
        <f t="shared" si="118"/>
        <v>1.4708229007693931</v>
      </c>
      <c r="BM165" s="30">
        <f t="shared" si="119"/>
        <v>1.4708229007693931</v>
      </c>
      <c r="BP165" s="7">
        <f t="shared" si="120"/>
        <v>0</v>
      </c>
      <c r="BQ165" s="1">
        <f t="shared" si="121"/>
        <v>0</v>
      </c>
      <c r="BR165" s="28">
        <f t="shared" si="122"/>
        <v>0</v>
      </c>
      <c r="BS165" s="30">
        <f t="shared" si="123"/>
        <v>0</v>
      </c>
      <c r="BT165" s="30">
        <f t="shared" si="124"/>
        <v>0</v>
      </c>
      <c r="BW165" s="7">
        <f t="shared" si="125"/>
        <v>0</v>
      </c>
      <c r="BX165" s="1">
        <f t="shared" si="126"/>
        <v>0</v>
      </c>
      <c r="BY165" s="36">
        <f t="shared" si="127"/>
        <v>0</v>
      </c>
      <c r="BZ165" s="30">
        <f t="shared" si="128"/>
        <v>0</v>
      </c>
      <c r="CA165" s="30">
        <f t="shared" si="129"/>
        <v>0</v>
      </c>
    </row>
    <row r="166" spans="18:79" x14ac:dyDescent="0.15">
      <c r="R166" s="22">
        <v>4</v>
      </c>
      <c r="S166" s="22">
        <v>2</v>
      </c>
      <c r="T166" s="22">
        <v>260</v>
      </c>
      <c r="U166" s="8">
        <v>15.7790186437245</v>
      </c>
      <c r="V166" s="8">
        <v>17.819471027144299</v>
      </c>
      <c r="W166" s="8">
        <v>9.0416574738446105</v>
      </c>
      <c r="X166" s="8">
        <v>16.508331497432899</v>
      </c>
      <c r="Y166" s="8">
        <v>4.1750210000000001</v>
      </c>
      <c r="AA166" s="1">
        <v>15.7790186437245</v>
      </c>
      <c r="AB166" s="1">
        <v>17.819471027144299</v>
      </c>
      <c r="AC166" s="1">
        <v>9.0416574738446105</v>
      </c>
      <c r="AD166" s="1">
        <v>16.508331497432899</v>
      </c>
      <c r="AE166" s="33">
        <v>4.1750210000000001</v>
      </c>
      <c r="AU166" s="7">
        <f t="shared" si="105"/>
        <v>0</v>
      </c>
      <c r="AV166" s="1">
        <f t="shared" si="106"/>
        <v>0</v>
      </c>
      <c r="AW166" s="28">
        <f t="shared" si="107"/>
        <v>0</v>
      </c>
      <c r="AX166" s="30">
        <f t="shared" si="108"/>
        <v>0</v>
      </c>
      <c r="AY166" s="30">
        <f t="shared" si="109"/>
        <v>0</v>
      </c>
      <c r="BB166" s="7">
        <f t="shared" si="110"/>
        <v>0</v>
      </c>
      <c r="BC166" s="1">
        <f t="shared" si="111"/>
        <v>0</v>
      </c>
      <c r="BD166" s="28">
        <f t="shared" si="112"/>
        <v>0</v>
      </c>
      <c r="BE166" s="30">
        <f t="shared" si="113"/>
        <v>0</v>
      </c>
      <c r="BF166" s="30">
        <f t="shared" si="114"/>
        <v>0</v>
      </c>
      <c r="BI166" s="7">
        <f t="shared" si="115"/>
        <v>16.508331497432899</v>
      </c>
      <c r="BJ166" s="1">
        <f t="shared" si="116"/>
        <v>16.508331497432899</v>
      </c>
      <c r="BK166" s="28">
        <f t="shared" si="117"/>
        <v>272.52500882913512</v>
      </c>
      <c r="BL166" s="30">
        <f t="shared" si="118"/>
        <v>1.825808104895327</v>
      </c>
      <c r="BM166" s="30">
        <f t="shared" si="119"/>
        <v>1.825808104895327</v>
      </c>
      <c r="BP166" s="7">
        <f t="shared" si="120"/>
        <v>0</v>
      </c>
      <c r="BQ166" s="1">
        <f t="shared" si="121"/>
        <v>0</v>
      </c>
      <c r="BR166" s="28">
        <f t="shared" si="122"/>
        <v>0</v>
      </c>
      <c r="BS166" s="30">
        <f t="shared" si="123"/>
        <v>0</v>
      </c>
      <c r="BT166" s="30">
        <f t="shared" si="124"/>
        <v>0</v>
      </c>
      <c r="BW166" s="7">
        <f t="shared" si="125"/>
        <v>0</v>
      </c>
      <c r="BX166" s="1">
        <f t="shared" si="126"/>
        <v>0</v>
      </c>
      <c r="BY166" s="36">
        <f t="shared" si="127"/>
        <v>0</v>
      </c>
      <c r="BZ166" s="30">
        <f t="shared" si="128"/>
        <v>0</v>
      </c>
      <c r="CA166" s="30">
        <f t="shared" si="129"/>
        <v>0</v>
      </c>
    </row>
    <row r="167" spans="18:79" x14ac:dyDescent="0.15">
      <c r="R167" s="22">
        <v>4</v>
      </c>
      <c r="S167" s="22">
        <v>2</v>
      </c>
      <c r="T167" s="22">
        <v>280</v>
      </c>
      <c r="U167" s="8">
        <v>15.8176162555805</v>
      </c>
      <c r="V167" s="8">
        <v>17.067987682939599</v>
      </c>
      <c r="W167" s="8">
        <v>9.0822880546510802</v>
      </c>
      <c r="X167" s="8">
        <v>14.4011965175699</v>
      </c>
      <c r="Y167" s="8">
        <v>4.537954</v>
      </c>
      <c r="AA167" s="1">
        <v>15.8176162555805</v>
      </c>
      <c r="AB167" s="1">
        <v>17.067987682939599</v>
      </c>
      <c r="AC167" s="1">
        <v>9.0822880546510802</v>
      </c>
      <c r="AD167" s="1">
        <v>14.4011965175699</v>
      </c>
      <c r="AE167" s="33">
        <v>4.537954</v>
      </c>
      <c r="AU167" s="7">
        <f t="shared" si="105"/>
        <v>0</v>
      </c>
      <c r="AV167" s="1">
        <f t="shared" si="106"/>
        <v>0</v>
      </c>
      <c r="AW167" s="28">
        <f t="shared" si="107"/>
        <v>0</v>
      </c>
      <c r="AX167" s="30">
        <f t="shared" si="108"/>
        <v>0</v>
      </c>
      <c r="AY167" s="30">
        <f t="shared" si="109"/>
        <v>0</v>
      </c>
      <c r="BB167" s="7">
        <f t="shared" si="110"/>
        <v>0</v>
      </c>
      <c r="BC167" s="1">
        <f t="shared" si="111"/>
        <v>0</v>
      </c>
      <c r="BD167" s="28">
        <f t="shared" si="112"/>
        <v>0</v>
      </c>
      <c r="BE167" s="30">
        <f t="shared" si="113"/>
        <v>0</v>
      </c>
      <c r="BF167" s="30">
        <f t="shared" si="114"/>
        <v>0</v>
      </c>
      <c r="BI167" s="7">
        <f t="shared" si="115"/>
        <v>14.4011965175699</v>
      </c>
      <c r="BJ167" s="1">
        <f t="shared" si="116"/>
        <v>14.4011965175699</v>
      </c>
      <c r="BK167" s="28">
        <f t="shared" si="117"/>
        <v>207.39446113766743</v>
      </c>
      <c r="BL167" s="30">
        <f t="shared" si="118"/>
        <v>1.5856352970653671</v>
      </c>
      <c r="BM167" s="30">
        <f t="shared" si="119"/>
        <v>1.5856352970653671</v>
      </c>
      <c r="BP167" s="7">
        <f t="shared" si="120"/>
        <v>0</v>
      </c>
      <c r="BQ167" s="1">
        <f t="shared" si="121"/>
        <v>0</v>
      </c>
      <c r="BR167" s="28">
        <f t="shared" si="122"/>
        <v>0</v>
      </c>
      <c r="BS167" s="30">
        <f t="shared" si="123"/>
        <v>0</v>
      </c>
      <c r="BT167" s="30">
        <f t="shared" si="124"/>
        <v>0</v>
      </c>
      <c r="BW167" s="7">
        <f t="shared" si="125"/>
        <v>0</v>
      </c>
      <c r="BX167" s="1">
        <f t="shared" si="126"/>
        <v>0</v>
      </c>
      <c r="BY167" s="36">
        <f t="shared" si="127"/>
        <v>0</v>
      </c>
      <c r="BZ167" s="30">
        <f t="shared" si="128"/>
        <v>0</v>
      </c>
      <c r="CA167" s="30">
        <f t="shared" si="129"/>
        <v>0</v>
      </c>
    </row>
    <row r="168" spans="18:79" x14ac:dyDescent="0.15">
      <c r="R168" s="22">
        <v>4</v>
      </c>
      <c r="S168" s="22">
        <v>2</v>
      </c>
      <c r="T168" s="22">
        <v>300</v>
      </c>
      <c r="U168" s="8">
        <v>15.0199339589625</v>
      </c>
      <c r="V168" s="8">
        <v>15.097195056084001</v>
      </c>
      <c r="W168" s="8">
        <v>7.9823356280948499</v>
      </c>
      <c r="X168" s="8">
        <v>12.3722378933151</v>
      </c>
      <c r="Y168" s="8">
        <v>4.9008859999999999</v>
      </c>
      <c r="AA168" s="1">
        <v>15.0199339589625</v>
      </c>
      <c r="AB168" s="1">
        <v>15.097195056084001</v>
      </c>
      <c r="AC168" s="1">
        <v>7.9823356280948499</v>
      </c>
      <c r="AD168" s="1">
        <v>12.3722378933151</v>
      </c>
      <c r="AE168" s="33">
        <v>4.9008859999999999</v>
      </c>
      <c r="AU168" s="7">
        <f t="shared" si="105"/>
        <v>0</v>
      </c>
      <c r="AV168" s="1">
        <f t="shared" si="106"/>
        <v>0</v>
      </c>
      <c r="AW168" s="28">
        <f t="shared" si="107"/>
        <v>0</v>
      </c>
      <c r="AX168" s="30">
        <f t="shared" si="108"/>
        <v>0</v>
      </c>
      <c r="AY168" s="30">
        <f t="shared" si="109"/>
        <v>0</v>
      </c>
      <c r="BB168" s="7">
        <f t="shared" si="110"/>
        <v>0</v>
      </c>
      <c r="BC168" s="1">
        <f t="shared" si="111"/>
        <v>0</v>
      </c>
      <c r="BD168" s="28">
        <f t="shared" si="112"/>
        <v>0</v>
      </c>
      <c r="BE168" s="30">
        <f t="shared" si="113"/>
        <v>0</v>
      </c>
      <c r="BF168" s="30">
        <f t="shared" si="114"/>
        <v>0</v>
      </c>
      <c r="BI168" s="7">
        <f t="shared" si="115"/>
        <v>12.3722378933151</v>
      </c>
      <c r="BJ168" s="1">
        <f t="shared" si="116"/>
        <v>12.3722378933151</v>
      </c>
      <c r="BK168" s="28">
        <f t="shared" si="117"/>
        <v>153.07227048878207</v>
      </c>
      <c r="BL168" s="30">
        <f t="shared" si="118"/>
        <v>1.5499521029621242</v>
      </c>
      <c r="BM168" s="30">
        <f t="shared" si="119"/>
        <v>1.5499521029621242</v>
      </c>
      <c r="BP168" s="7">
        <f t="shared" si="120"/>
        <v>0</v>
      </c>
      <c r="BQ168" s="1">
        <f t="shared" si="121"/>
        <v>0</v>
      </c>
      <c r="BR168" s="28">
        <f t="shared" si="122"/>
        <v>0</v>
      </c>
      <c r="BS168" s="30">
        <f t="shared" si="123"/>
        <v>0</v>
      </c>
      <c r="BT168" s="30">
        <f t="shared" si="124"/>
        <v>0</v>
      </c>
      <c r="BW168" s="7">
        <f t="shared" si="125"/>
        <v>0</v>
      </c>
      <c r="BX168" s="1">
        <f t="shared" si="126"/>
        <v>0</v>
      </c>
      <c r="BY168" s="36">
        <f t="shared" si="127"/>
        <v>0</v>
      </c>
      <c r="BZ168" s="30">
        <f t="shared" si="128"/>
        <v>0</v>
      </c>
      <c r="CA168" s="30">
        <f t="shared" si="129"/>
        <v>0</v>
      </c>
    </row>
    <row r="169" spans="18:79" x14ac:dyDescent="0.15">
      <c r="R169" s="22">
        <v>4</v>
      </c>
      <c r="S169" s="22">
        <v>2</v>
      </c>
      <c r="T169" s="22">
        <v>320</v>
      </c>
      <c r="U169" s="8">
        <v>19.240508476183301</v>
      </c>
      <c r="V169" s="8">
        <v>17.495159166907499</v>
      </c>
      <c r="W169" s="8">
        <v>5.3708517276008303</v>
      </c>
      <c r="X169" s="8">
        <v>13.901301242915901</v>
      </c>
      <c r="Y169" s="8">
        <v>5.2638179999999997</v>
      </c>
      <c r="AA169" s="1">
        <v>19.240508476183301</v>
      </c>
      <c r="AB169" s="1">
        <v>17.495159166907499</v>
      </c>
      <c r="AC169" s="1">
        <v>5.3708517276008303</v>
      </c>
      <c r="AD169" s="1">
        <v>13.901301242915901</v>
      </c>
      <c r="AE169" s="33">
        <v>5.2638179999999997</v>
      </c>
      <c r="AU169" s="7">
        <f t="shared" si="105"/>
        <v>0</v>
      </c>
      <c r="AV169" s="1">
        <f t="shared" si="106"/>
        <v>0</v>
      </c>
      <c r="AW169" s="28">
        <f t="shared" si="107"/>
        <v>0</v>
      </c>
      <c r="AX169" s="30">
        <f t="shared" si="108"/>
        <v>0</v>
      </c>
      <c r="AY169" s="30">
        <f t="shared" si="109"/>
        <v>0</v>
      </c>
      <c r="BB169" s="7">
        <f t="shared" si="110"/>
        <v>0</v>
      </c>
      <c r="BC169" s="1">
        <f t="shared" si="111"/>
        <v>0</v>
      </c>
      <c r="BD169" s="28">
        <f t="shared" si="112"/>
        <v>0</v>
      </c>
      <c r="BE169" s="30">
        <f t="shared" si="113"/>
        <v>0</v>
      </c>
      <c r="BF169" s="30">
        <f t="shared" si="114"/>
        <v>0</v>
      </c>
      <c r="BI169" s="7">
        <f t="shared" si="115"/>
        <v>13.901301242915901</v>
      </c>
      <c r="BJ169" s="1">
        <f t="shared" si="116"/>
        <v>13.901301242915901</v>
      </c>
      <c r="BK169" s="28">
        <f t="shared" si="117"/>
        <v>193.24617624629516</v>
      </c>
      <c r="BL169" s="30">
        <f t="shared" si="118"/>
        <v>2.588286169114864</v>
      </c>
      <c r="BM169" s="30">
        <f t="shared" si="119"/>
        <v>2.588286169114864</v>
      </c>
      <c r="BP169" s="7">
        <f t="shared" si="120"/>
        <v>0</v>
      </c>
      <c r="BQ169" s="1">
        <f t="shared" si="121"/>
        <v>0</v>
      </c>
      <c r="BR169" s="28">
        <f t="shared" si="122"/>
        <v>0</v>
      </c>
      <c r="BS169" s="30">
        <f t="shared" si="123"/>
        <v>0</v>
      </c>
      <c r="BT169" s="30">
        <f t="shared" si="124"/>
        <v>0</v>
      </c>
      <c r="BW169" s="7">
        <f t="shared" si="125"/>
        <v>0</v>
      </c>
      <c r="BX169" s="1">
        <f t="shared" si="126"/>
        <v>0</v>
      </c>
      <c r="BY169" s="36">
        <f t="shared" si="127"/>
        <v>0</v>
      </c>
      <c r="BZ169" s="30">
        <f t="shared" si="128"/>
        <v>0</v>
      </c>
      <c r="CA169" s="30">
        <f t="shared" si="129"/>
        <v>0</v>
      </c>
    </row>
    <row r="170" spans="18:79" x14ac:dyDescent="0.15">
      <c r="R170" s="24">
        <v>4</v>
      </c>
      <c r="S170" s="24">
        <v>4</v>
      </c>
      <c r="T170" s="24">
        <v>180</v>
      </c>
      <c r="U170" s="8">
        <v>15.482817525594699</v>
      </c>
      <c r="V170" s="8">
        <v>18.983425293445801</v>
      </c>
      <c r="W170" s="8">
        <v>10.2197284752746</v>
      </c>
      <c r="X170" s="8">
        <v>11.7281663487377</v>
      </c>
      <c r="Y170" s="8">
        <v>2.723293</v>
      </c>
      <c r="AA170" s="1">
        <v>15.482817525594699</v>
      </c>
      <c r="AB170" s="1">
        <v>18.983425293445801</v>
      </c>
      <c r="AC170" s="1">
        <v>10.2197284752746</v>
      </c>
      <c r="AD170" s="1">
        <v>11.7281663487377</v>
      </c>
      <c r="AE170" s="33">
        <v>2.723293</v>
      </c>
      <c r="AU170" s="7">
        <f t="shared" si="105"/>
        <v>0</v>
      </c>
      <c r="AV170" s="1">
        <f t="shared" si="106"/>
        <v>0</v>
      </c>
      <c r="AW170" s="28">
        <f t="shared" si="107"/>
        <v>0</v>
      </c>
      <c r="AX170" s="30">
        <f t="shared" si="108"/>
        <v>0</v>
      </c>
      <c r="AY170" s="30">
        <f t="shared" si="109"/>
        <v>0</v>
      </c>
      <c r="BB170" s="7">
        <f t="shared" si="110"/>
        <v>0</v>
      </c>
      <c r="BC170" s="1">
        <f t="shared" si="111"/>
        <v>0</v>
      </c>
      <c r="BD170" s="28">
        <f t="shared" si="112"/>
        <v>0</v>
      </c>
      <c r="BE170" s="30">
        <f t="shared" si="113"/>
        <v>0</v>
      </c>
      <c r="BF170" s="30">
        <f t="shared" si="114"/>
        <v>0</v>
      </c>
      <c r="BI170" s="7">
        <f t="shared" si="115"/>
        <v>11.7281663487377</v>
      </c>
      <c r="BJ170" s="1">
        <f t="shared" si="116"/>
        <v>11.7281663487377</v>
      </c>
      <c r="BK170" s="28">
        <f t="shared" si="117"/>
        <v>137.54988590366338</v>
      </c>
      <c r="BL170" s="30">
        <f t="shared" si="118"/>
        <v>1.1476005822574038</v>
      </c>
      <c r="BM170" s="30">
        <f t="shared" si="119"/>
        <v>1.1476005822574038</v>
      </c>
      <c r="BP170" s="7">
        <f t="shared" si="120"/>
        <v>0</v>
      </c>
      <c r="BQ170" s="1">
        <f t="shared" si="121"/>
        <v>0</v>
      </c>
      <c r="BR170" s="28">
        <f t="shared" si="122"/>
        <v>0</v>
      </c>
      <c r="BS170" s="30">
        <f t="shared" si="123"/>
        <v>0</v>
      </c>
      <c r="BT170" s="30">
        <f t="shared" si="124"/>
        <v>0</v>
      </c>
      <c r="BW170" s="7">
        <f t="shared" si="125"/>
        <v>0</v>
      </c>
      <c r="BX170" s="1">
        <f t="shared" si="126"/>
        <v>0</v>
      </c>
      <c r="BY170" s="36">
        <f t="shared" si="127"/>
        <v>0</v>
      </c>
      <c r="BZ170" s="30">
        <f t="shared" si="128"/>
        <v>0</v>
      </c>
      <c r="CA170" s="30">
        <f t="shared" si="129"/>
        <v>0</v>
      </c>
    </row>
    <row r="171" spans="18:79" x14ac:dyDescent="0.15">
      <c r="R171" s="24">
        <v>4</v>
      </c>
      <c r="S171" s="24">
        <v>4</v>
      </c>
      <c r="T171" s="24">
        <v>200</v>
      </c>
      <c r="U171" s="8">
        <v>14.020847604429401</v>
      </c>
      <c r="V171" s="8">
        <v>16.593343422528601</v>
      </c>
      <c r="W171" s="8">
        <v>9.0442614986222196</v>
      </c>
      <c r="X171" s="8">
        <v>12.493948437040901</v>
      </c>
      <c r="Y171" s="8">
        <v>3.0862250000000002</v>
      </c>
      <c r="AA171" s="1">
        <v>14.020847604429401</v>
      </c>
      <c r="AB171" s="1">
        <v>16.593343422528601</v>
      </c>
      <c r="AC171" s="1">
        <v>9.0442614986222196</v>
      </c>
      <c r="AD171" s="1">
        <v>12.493948437040901</v>
      </c>
      <c r="AE171" s="33">
        <v>3.0862250000000002</v>
      </c>
      <c r="AU171" s="7">
        <f t="shared" si="105"/>
        <v>0</v>
      </c>
      <c r="AV171" s="1">
        <f t="shared" si="106"/>
        <v>0</v>
      </c>
      <c r="AW171" s="28">
        <f t="shared" si="107"/>
        <v>0</v>
      </c>
      <c r="AX171" s="30">
        <f t="shared" si="108"/>
        <v>0</v>
      </c>
      <c r="AY171" s="30">
        <f t="shared" si="109"/>
        <v>0</v>
      </c>
      <c r="BB171" s="7">
        <f t="shared" si="110"/>
        <v>0</v>
      </c>
      <c r="BC171" s="1">
        <f t="shared" si="111"/>
        <v>0</v>
      </c>
      <c r="BD171" s="28">
        <f t="shared" si="112"/>
        <v>0</v>
      </c>
      <c r="BE171" s="30">
        <f t="shared" si="113"/>
        <v>0</v>
      </c>
      <c r="BF171" s="30">
        <f t="shared" si="114"/>
        <v>0</v>
      </c>
      <c r="BI171" s="7">
        <f t="shared" si="115"/>
        <v>12.493948437040901</v>
      </c>
      <c r="BJ171" s="1">
        <f t="shared" si="116"/>
        <v>12.493948437040901</v>
      </c>
      <c r="BK171" s="28">
        <f t="shared" si="117"/>
        <v>156.09874754743677</v>
      </c>
      <c r="BL171" s="30">
        <f t="shared" si="118"/>
        <v>1.3814227329610271</v>
      </c>
      <c r="BM171" s="30">
        <f t="shared" si="119"/>
        <v>1.3814227329610271</v>
      </c>
      <c r="BP171" s="7">
        <f t="shared" si="120"/>
        <v>0</v>
      </c>
      <c r="BQ171" s="1">
        <f t="shared" si="121"/>
        <v>0</v>
      </c>
      <c r="BR171" s="28">
        <f t="shared" si="122"/>
        <v>0</v>
      </c>
      <c r="BS171" s="30">
        <f t="shared" si="123"/>
        <v>0</v>
      </c>
      <c r="BT171" s="30">
        <f t="shared" si="124"/>
        <v>0</v>
      </c>
      <c r="BW171" s="7">
        <f t="shared" si="125"/>
        <v>0</v>
      </c>
      <c r="BX171" s="1">
        <f t="shared" si="126"/>
        <v>0</v>
      </c>
      <c r="BY171" s="36">
        <f t="shared" si="127"/>
        <v>0</v>
      </c>
      <c r="BZ171" s="30">
        <f t="shared" si="128"/>
        <v>0</v>
      </c>
      <c r="CA171" s="30">
        <f t="shared" si="129"/>
        <v>0</v>
      </c>
    </row>
    <row r="172" spans="18:79" x14ac:dyDescent="0.15">
      <c r="R172" s="24">
        <v>4</v>
      </c>
      <c r="S172" s="24">
        <v>4</v>
      </c>
      <c r="T172" s="24">
        <v>220</v>
      </c>
      <c r="U172" s="8">
        <v>12.809103420453001</v>
      </c>
      <c r="V172" s="8">
        <v>15.447435750199199</v>
      </c>
      <c r="W172" s="8">
        <v>8.9226576093369001</v>
      </c>
      <c r="X172" s="8">
        <v>10.3317480529261</v>
      </c>
      <c r="Y172" s="8">
        <v>3.449157</v>
      </c>
      <c r="AA172" s="1">
        <v>12.809103420453001</v>
      </c>
      <c r="AB172" s="1">
        <v>15.447435750199199</v>
      </c>
      <c r="AC172" s="1">
        <v>8.9226576093369001</v>
      </c>
      <c r="AD172" s="1">
        <v>10.3317480529261</v>
      </c>
      <c r="AE172" s="33">
        <v>3.449157</v>
      </c>
      <c r="AU172" s="7">
        <f t="shared" si="105"/>
        <v>0</v>
      </c>
      <c r="AV172" s="1">
        <f t="shared" si="106"/>
        <v>0</v>
      </c>
      <c r="AW172" s="28">
        <f t="shared" si="107"/>
        <v>0</v>
      </c>
      <c r="AX172" s="30">
        <f t="shared" si="108"/>
        <v>0</v>
      </c>
      <c r="AY172" s="30">
        <f t="shared" si="109"/>
        <v>0</v>
      </c>
      <c r="BB172" s="7">
        <f t="shared" si="110"/>
        <v>0</v>
      </c>
      <c r="BC172" s="1">
        <f t="shared" si="111"/>
        <v>0</v>
      </c>
      <c r="BD172" s="28">
        <f t="shared" si="112"/>
        <v>0</v>
      </c>
      <c r="BE172" s="30">
        <f t="shared" si="113"/>
        <v>0</v>
      </c>
      <c r="BF172" s="30">
        <f t="shared" si="114"/>
        <v>0</v>
      </c>
      <c r="BI172" s="7">
        <f t="shared" si="115"/>
        <v>10.3317480529261</v>
      </c>
      <c r="BJ172" s="1">
        <f t="shared" si="116"/>
        <v>10.3317480529261</v>
      </c>
      <c r="BK172" s="28">
        <f t="shared" si="117"/>
        <v>106.74501782914226</v>
      </c>
      <c r="BL172" s="30">
        <f t="shared" si="118"/>
        <v>1.1579227294471874</v>
      </c>
      <c r="BM172" s="30">
        <f t="shared" si="119"/>
        <v>1.1579227294471874</v>
      </c>
      <c r="BP172" s="7">
        <f t="shared" si="120"/>
        <v>0</v>
      </c>
      <c r="BQ172" s="1">
        <f t="shared" si="121"/>
        <v>0</v>
      </c>
      <c r="BR172" s="28">
        <f t="shared" si="122"/>
        <v>0</v>
      </c>
      <c r="BS172" s="30">
        <f t="shared" si="123"/>
        <v>0</v>
      </c>
      <c r="BT172" s="30">
        <f t="shared" si="124"/>
        <v>0</v>
      </c>
      <c r="BW172" s="7">
        <f t="shared" si="125"/>
        <v>0</v>
      </c>
      <c r="BX172" s="1">
        <f t="shared" si="126"/>
        <v>0</v>
      </c>
      <c r="BY172" s="36">
        <f t="shared" si="127"/>
        <v>0</v>
      </c>
      <c r="BZ172" s="30">
        <f t="shared" si="128"/>
        <v>0</v>
      </c>
      <c r="CA172" s="30">
        <f t="shared" si="129"/>
        <v>0</v>
      </c>
    </row>
    <row r="173" spans="18:79" x14ac:dyDescent="0.15">
      <c r="R173" s="24">
        <v>4</v>
      </c>
      <c r="S173" s="24">
        <v>4</v>
      </c>
      <c r="T173" s="24">
        <v>240</v>
      </c>
      <c r="U173" s="8">
        <v>13.4283925505528</v>
      </c>
      <c r="V173" s="8">
        <v>17.177467974450899</v>
      </c>
      <c r="W173" s="8">
        <v>10.5351449006411</v>
      </c>
      <c r="X173" s="8">
        <v>11.294802639850101</v>
      </c>
      <c r="Y173" s="8">
        <v>3.8120889999999998</v>
      </c>
      <c r="AA173" s="1">
        <v>13.4283925505528</v>
      </c>
      <c r="AB173" s="1">
        <v>17.177467974450899</v>
      </c>
      <c r="AC173" s="1">
        <v>10.5351449006411</v>
      </c>
      <c r="AD173" s="1">
        <v>11.294802639850101</v>
      </c>
      <c r="AE173" s="33">
        <v>3.8120889999999998</v>
      </c>
      <c r="AU173" s="7">
        <f t="shared" si="105"/>
        <v>0</v>
      </c>
      <c r="AV173" s="1">
        <f t="shared" si="106"/>
        <v>0</v>
      </c>
      <c r="AW173" s="28">
        <f t="shared" si="107"/>
        <v>0</v>
      </c>
      <c r="AX173" s="30">
        <f t="shared" si="108"/>
        <v>0</v>
      </c>
      <c r="AY173" s="30">
        <f t="shared" si="109"/>
        <v>0</v>
      </c>
      <c r="BB173" s="7">
        <f t="shared" si="110"/>
        <v>0</v>
      </c>
      <c r="BC173" s="1">
        <f t="shared" si="111"/>
        <v>0</v>
      </c>
      <c r="BD173" s="28">
        <f t="shared" si="112"/>
        <v>0</v>
      </c>
      <c r="BE173" s="30">
        <f t="shared" si="113"/>
        <v>0</v>
      </c>
      <c r="BF173" s="30">
        <f t="shared" si="114"/>
        <v>0</v>
      </c>
      <c r="BI173" s="7">
        <f t="shared" si="115"/>
        <v>11.294802639850101</v>
      </c>
      <c r="BJ173" s="1">
        <f t="shared" si="116"/>
        <v>11.294802639850101</v>
      </c>
      <c r="BK173" s="28">
        <f t="shared" si="117"/>
        <v>127.5725666731648</v>
      </c>
      <c r="BL173" s="30">
        <f t="shared" si="118"/>
        <v>1.0721070043529037</v>
      </c>
      <c r="BM173" s="30">
        <f t="shared" si="119"/>
        <v>1.0721070043529037</v>
      </c>
      <c r="BP173" s="7">
        <f t="shared" si="120"/>
        <v>0</v>
      </c>
      <c r="BQ173" s="1">
        <f t="shared" si="121"/>
        <v>0</v>
      </c>
      <c r="BR173" s="28">
        <f t="shared" si="122"/>
        <v>0</v>
      </c>
      <c r="BS173" s="30">
        <f t="shared" si="123"/>
        <v>0</v>
      </c>
      <c r="BT173" s="30">
        <f t="shared" si="124"/>
        <v>0</v>
      </c>
      <c r="BW173" s="7">
        <f t="shared" si="125"/>
        <v>0</v>
      </c>
      <c r="BX173" s="1">
        <f t="shared" si="126"/>
        <v>0</v>
      </c>
      <c r="BY173" s="36">
        <f t="shared" si="127"/>
        <v>0</v>
      </c>
      <c r="BZ173" s="30">
        <f t="shared" si="128"/>
        <v>0</v>
      </c>
      <c r="CA173" s="30">
        <f t="shared" si="129"/>
        <v>0</v>
      </c>
    </row>
    <row r="174" spans="18:79" x14ac:dyDescent="0.15">
      <c r="R174" s="24">
        <v>4</v>
      </c>
      <c r="S174" s="24">
        <v>4</v>
      </c>
      <c r="T174" s="24">
        <v>260</v>
      </c>
      <c r="U174" s="8">
        <v>16.0725357013829</v>
      </c>
      <c r="V174" s="8">
        <v>20.346388780226899</v>
      </c>
      <c r="W174" s="8">
        <v>11.675719723278201</v>
      </c>
      <c r="X174" s="8">
        <v>13.3635544746124</v>
      </c>
      <c r="Y174" s="8">
        <v>4.1750210000000001</v>
      </c>
      <c r="AA174" s="1">
        <v>16.0725357013829</v>
      </c>
      <c r="AB174" s="1">
        <v>20.346388780226899</v>
      </c>
      <c r="AC174" s="1">
        <v>11.675719723278201</v>
      </c>
      <c r="AD174" s="1">
        <v>13.3635544746124</v>
      </c>
      <c r="AE174" s="33">
        <v>4.1750210000000001</v>
      </c>
      <c r="AU174" s="7">
        <f t="shared" si="105"/>
        <v>0</v>
      </c>
      <c r="AV174" s="1">
        <f t="shared" si="106"/>
        <v>0</v>
      </c>
      <c r="AW174" s="28">
        <f t="shared" si="107"/>
        <v>0</v>
      </c>
      <c r="AX174" s="30">
        <f t="shared" si="108"/>
        <v>0</v>
      </c>
      <c r="AY174" s="30">
        <f t="shared" si="109"/>
        <v>0</v>
      </c>
      <c r="BB174" s="7">
        <f t="shared" si="110"/>
        <v>0</v>
      </c>
      <c r="BC174" s="1">
        <f t="shared" si="111"/>
        <v>0</v>
      </c>
      <c r="BD174" s="28">
        <f t="shared" si="112"/>
        <v>0</v>
      </c>
      <c r="BE174" s="30">
        <f t="shared" si="113"/>
        <v>0</v>
      </c>
      <c r="BF174" s="30">
        <f t="shared" si="114"/>
        <v>0</v>
      </c>
      <c r="BI174" s="7">
        <f t="shared" si="115"/>
        <v>13.3635544746124</v>
      </c>
      <c r="BJ174" s="1">
        <f t="shared" si="116"/>
        <v>13.3635544746124</v>
      </c>
      <c r="BK174" s="28">
        <f t="shared" si="117"/>
        <v>178.58458819593309</v>
      </c>
      <c r="BL174" s="30">
        <f t="shared" si="118"/>
        <v>1.1445593754678023</v>
      </c>
      <c r="BM174" s="30">
        <f t="shared" si="119"/>
        <v>1.1445593754678023</v>
      </c>
      <c r="BP174" s="7">
        <f t="shared" si="120"/>
        <v>0</v>
      </c>
      <c r="BQ174" s="1">
        <f t="shared" si="121"/>
        <v>0</v>
      </c>
      <c r="BR174" s="28">
        <f t="shared" si="122"/>
        <v>0</v>
      </c>
      <c r="BS174" s="30">
        <f t="shared" si="123"/>
        <v>0</v>
      </c>
      <c r="BT174" s="30">
        <f t="shared" si="124"/>
        <v>0</v>
      </c>
      <c r="BW174" s="7">
        <f t="shared" si="125"/>
        <v>0</v>
      </c>
      <c r="BX174" s="1">
        <f t="shared" si="126"/>
        <v>0</v>
      </c>
      <c r="BY174" s="36">
        <f t="shared" si="127"/>
        <v>0</v>
      </c>
      <c r="BZ174" s="30">
        <f t="shared" si="128"/>
        <v>0</v>
      </c>
      <c r="CA174" s="30">
        <f t="shared" si="129"/>
        <v>0</v>
      </c>
    </row>
    <row r="175" spans="18:79" x14ac:dyDescent="0.15">
      <c r="R175" s="24">
        <v>4</v>
      </c>
      <c r="S175" s="24">
        <v>4</v>
      </c>
      <c r="T175" s="24">
        <v>280</v>
      </c>
      <c r="U175" s="8">
        <v>16.430938591357901</v>
      </c>
      <c r="V175" s="8">
        <v>20.482563993196599</v>
      </c>
      <c r="W175" s="8">
        <v>11.4735387848995</v>
      </c>
      <c r="X175" s="8">
        <v>12.4471672239954</v>
      </c>
      <c r="Y175" s="8">
        <v>4.537954</v>
      </c>
      <c r="AA175" s="1">
        <v>16.430938591357901</v>
      </c>
      <c r="AB175" s="1">
        <v>20.482563993196599</v>
      </c>
      <c r="AC175" s="1">
        <v>11.4735387848995</v>
      </c>
      <c r="AD175" s="1">
        <v>12.4471672239954</v>
      </c>
      <c r="AE175" s="33">
        <v>4.537954</v>
      </c>
      <c r="AU175" s="7">
        <f t="shared" si="105"/>
        <v>0</v>
      </c>
      <c r="AV175" s="1">
        <f t="shared" si="106"/>
        <v>0</v>
      </c>
      <c r="AW175" s="28">
        <f t="shared" si="107"/>
        <v>0</v>
      </c>
      <c r="AX175" s="30">
        <f t="shared" si="108"/>
        <v>0</v>
      </c>
      <c r="AY175" s="30">
        <f t="shared" si="109"/>
        <v>0</v>
      </c>
      <c r="BB175" s="7">
        <f t="shared" si="110"/>
        <v>0</v>
      </c>
      <c r="BC175" s="1">
        <f t="shared" si="111"/>
        <v>0</v>
      </c>
      <c r="BD175" s="28">
        <f t="shared" si="112"/>
        <v>0</v>
      </c>
      <c r="BE175" s="30">
        <f t="shared" si="113"/>
        <v>0</v>
      </c>
      <c r="BF175" s="30">
        <f t="shared" si="114"/>
        <v>0</v>
      </c>
      <c r="BI175" s="7">
        <f t="shared" si="115"/>
        <v>12.4471672239954</v>
      </c>
      <c r="BJ175" s="1">
        <f t="shared" si="116"/>
        <v>12.4471672239954</v>
      </c>
      <c r="BK175" s="28">
        <f t="shared" si="117"/>
        <v>154.93197190210537</v>
      </c>
      <c r="BL175" s="30">
        <f t="shared" si="118"/>
        <v>1.0848586000665557</v>
      </c>
      <c r="BM175" s="30">
        <f t="shared" si="119"/>
        <v>1.0848586000665557</v>
      </c>
      <c r="BP175" s="7">
        <f t="shared" si="120"/>
        <v>0</v>
      </c>
      <c r="BQ175" s="1">
        <f t="shared" si="121"/>
        <v>0</v>
      </c>
      <c r="BR175" s="28">
        <f t="shared" si="122"/>
        <v>0</v>
      </c>
      <c r="BS175" s="30">
        <f t="shared" si="123"/>
        <v>0</v>
      </c>
      <c r="BT175" s="30">
        <f t="shared" si="124"/>
        <v>0</v>
      </c>
      <c r="BW175" s="7">
        <f t="shared" si="125"/>
        <v>0</v>
      </c>
      <c r="BX175" s="1">
        <f t="shared" si="126"/>
        <v>0</v>
      </c>
      <c r="BY175" s="36">
        <f t="shared" si="127"/>
        <v>0</v>
      </c>
      <c r="BZ175" s="30">
        <f t="shared" si="128"/>
        <v>0</v>
      </c>
      <c r="CA175" s="30">
        <f t="shared" si="129"/>
        <v>0</v>
      </c>
    </row>
    <row r="176" spans="18:79" x14ac:dyDescent="0.15">
      <c r="R176" s="24">
        <v>4</v>
      </c>
      <c r="S176" s="24">
        <v>4</v>
      </c>
      <c r="T176" s="24">
        <v>300</v>
      </c>
      <c r="U176" s="8">
        <v>15.844437810929699</v>
      </c>
      <c r="V176" s="8">
        <v>18.024202509464999</v>
      </c>
      <c r="W176" s="8">
        <v>8.7164669593234301</v>
      </c>
      <c r="X176" s="8">
        <v>13.208137091340401</v>
      </c>
      <c r="Y176" s="8">
        <v>4.9008859999999999</v>
      </c>
      <c r="AA176" s="1">
        <v>15.844437810929699</v>
      </c>
      <c r="AB176" s="1">
        <v>18.024202509464999</v>
      </c>
      <c r="AC176" s="1">
        <v>8.7164669593234301</v>
      </c>
      <c r="AD176" s="1">
        <v>13.208137091340401</v>
      </c>
      <c r="AE176" s="33">
        <v>4.9008859999999999</v>
      </c>
      <c r="AU176" s="7">
        <f t="shared" si="105"/>
        <v>0</v>
      </c>
      <c r="AV176" s="1">
        <f t="shared" si="106"/>
        <v>0</v>
      </c>
      <c r="AW176" s="28">
        <f t="shared" si="107"/>
        <v>0</v>
      </c>
      <c r="AX176" s="30">
        <f t="shared" si="108"/>
        <v>0</v>
      </c>
      <c r="AY176" s="30">
        <f t="shared" si="109"/>
        <v>0</v>
      </c>
      <c r="BB176" s="7">
        <f t="shared" si="110"/>
        <v>0</v>
      </c>
      <c r="BC176" s="1">
        <f t="shared" si="111"/>
        <v>0</v>
      </c>
      <c r="BD176" s="28">
        <f t="shared" si="112"/>
        <v>0</v>
      </c>
      <c r="BE176" s="30">
        <f t="shared" si="113"/>
        <v>0</v>
      </c>
      <c r="BF176" s="30">
        <f t="shared" si="114"/>
        <v>0</v>
      </c>
      <c r="BI176" s="7">
        <f t="shared" si="115"/>
        <v>13.208137091340401</v>
      </c>
      <c r="BJ176" s="1">
        <f t="shared" si="116"/>
        <v>13.208137091340401</v>
      </c>
      <c r="BK176" s="28">
        <f t="shared" si="117"/>
        <v>174.45488542364205</v>
      </c>
      <c r="BL176" s="30">
        <f t="shared" si="118"/>
        <v>1.5153085708897831</v>
      </c>
      <c r="BM176" s="30">
        <f t="shared" si="119"/>
        <v>1.5153085708897831</v>
      </c>
      <c r="BP176" s="7">
        <f t="shared" si="120"/>
        <v>0</v>
      </c>
      <c r="BQ176" s="1">
        <f t="shared" si="121"/>
        <v>0</v>
      </c>
      <c r="BR176" s="28">
        <f t="shared" si="122"/>
        <v>0</v>
      </c>
      <c r="BS176" s="30">
        <f t="shared" si="123"/>
        <v>0</v>
      </c>
      <c r="BT176" s="30">
        <f t="shared" si="124"/>
        <v>0</v>
      </c>
      <c r="BW176" s="7">
        <f t="shared" si="125"/>
        <v>0</v>
      </c>
      <c r="BX176" s="1">
        <f t="shared" si="126"/>
        <v>0</v>
      </c>
      <c r="BY176" s="36">
        <f t="shared" si="127"/>
        <v>0</v>
      </c>
      <c r="BZ176" s="30">
        <f t="shared" si="128"/>
        <v>0</v>
      </c>
      <c r="CA176" s="30">
        <f t="shared" si="129"/>
        <v>0</v>
      </c>
    </row>
    <row r="177" spans="18:79" x14ac:dyDescent="0.15">
      <c r="R177" s="24">
        <v>4</v>
      </c>
      <c r="S177" s="24">
        <v>4</v>
      </c>
      <c r="T177" s="24">
        <v>320</v>
      </c>
      <c r="U177" s="8">
        <v>20.020839832020702</v>
      </c>
      <c r="V177" s="8">
        <v>19.0377887842216</v>
      </c>
      <c r="W177" s="8">
        <v>4.9294938142142399</v>
      </c>
      <c r="X177" s="8">
        <v>17.527232361620101</v>
      </c>
      <c r="Y177" s="8">
        <v>5.2638179999999997</v>
      </c>
      <c r="AA177" s="1">
        <v>20.020839832020702</v>
      </c>
      <c r="AB177" s="1">
        <v>19.0377887842216</v>
      </c>
      <c r="AC177" s="1">
        <v>4.9294938142142399</v>
      </c>
      <c r="AD177" s="1">
        <v>17.527232361620101</v>
      </c>
      <c r="AE177" s="33">
        <v>5.2638179999999997</v>
      </c>
      <c r="AU177" s="7">
        <f t="shared" si="105"/>
        <v>0</v>
      </c>
      <c r="AV177" s="1">
        <f t="shared" si="106"/>
        <v>0</v>
      </c>
      <c r="AW177" s="28">
        <f t="shared" si="107"/>
        <v>0</v>
      </c>
      <c r="AX177" s="30">
        <f t="shared" si="108"/>
        <v>0</v>
      </c>
      <c r="AY177" s="30">
        <f t="shared" si="109"/>
        <v>0</v>
      </c>
      <c r="BB177" s="7">
        <f t="shared" si="110"/>
        <v>0</v>
      </c>
      <c r="BC177" s="1">
        <f t="shared" si="111"/>
        <v>0</v>
      </c>
      <c r="BD177" s="28">
        <f t="shared" si="112"/>
        <v>0</v>
      </c>
      <c r="BE177" s="30">
        <f t="shared" si="113"/>
        <v>0</v>
      </c>
      <c r="BF177" s="30">
        <f t="shared" si="114"/>
        <v>0</v>
      </c>
      <c r="BI177" s="7">
        <f t="shared" si="115"/>
        <v>17.527232361620101</v>
      </c>
      <c r="BJ177" s="1">
        <f t="shared" si="116"/>
        <v>17.527232361620101</v>
      </c>
      <c r="BK177" s="28">
        <f t="shared" si="117"/>
        <v>307.20387425822292</v>
      </c>
      <c r="BL177" s="30">
        <f t="shared" si="118"/>
        <v>3.5555846142011922</v>
      </c>
      <c r="BM177" s="30">
        <f t="shared" si="119"/>
        <v>3.5555846142011922</v>
      </c>
      <c r="BP177" s="7">
        <f t="shared" si="120"/>
        <v>0</v>
      </c>
      <c r="BQ177" s="1">
        <f t="shared" si="121"/>
        <v>0</v>
      </c>
      <c r="BR177" s="28">
        <f t="shared" si="122"/>
        <v>0</v>
      </c>
      <c r="BS177" s="30">
        <f t="shared" si="123"/>
        <v>0</v>
      </c>
      <c r="BT177" s="30">
        <f t="shared" si="124"/>
        <v>0</v>
      </c>
      <c r="BW177" s="7">
        <f t="shared" si="125"/>
        <v>0</v>
      </c>
      <c r="BX177" s="1">
        <f t="shared" si="126"/>
        <v>0</v>
      </c>
      <c r="BY177" s="36">
        <f t="shared" si="127"/>
        <v>0</v>
      </c>
      <c r="BZ177" s="30">
        <f t="shared" si="128"/>
        <v>0</v>
      </c>
      <c r="CA177" s="30">
        <f t="shared" si="129"/>
        <v>0</v>
      </c>
    </row>
    <row r="178" spans="18:79" x14ac:dyDescent="0.15">
      <c r="R178" s="23">
        <v>6</v>
      </c>
      <c r="S178" s="23">
        <v>2</v>
      </c>
      <c r="T178" s="23">
        <v>180</v>
      </c>
      <c r="U178" s="8">
        <v>13.5968141718526</v>
      </c>
      <c r="V178" s="8">
        <v>16.688025500002102</v>
      </c>
      <c r="W178" s="8">
        <v>9.2662962867288403</v>
      </c>
      <c r="X178" s="8">
        <v>13.279788958258299</v>
      </c>
      <c r="Y178" s="8">
        <v>2.723293</v>
      </c>
      <c r="AA178" s="1">
        <v>13.5968141718526</v>
      </c>
      <c r="AB178" s="1">
        <v>16.688025500002102</v>
      </c>
      <c r="AC178" s="1">
        <v>9.2662962867288403</v>
      </c>
      <c r="AD178" s="1">
        <v>13.279788958258299</v>
      </c>
      <c r="AE178" s="33">
        <v>2.723293</v>
      </c>
      <c r="AU178" s="7">
        <f t="shared" si="105"/>
        <v>0</v>
      </c>
      <c r="AV178" s="1">
        <f t="shared" si="106"/>
        <v>0</v>
      </c>
      <c r="AW178" s="28">
        <f t="shared" si="107"/>
        <v>0</v>
      </c>
      <c r="AX178" s="30">
        <f t="shared" si="108"/>
        <v>0</v>
      </c>
      <c r="AY178" s="30">
        <f t="shared" si="109"/>
        <v>0</v>
      </c>
      <c r="BB178" s="7">
        <f t="shared" si="110"/>
        <v>0</v>
      </c>
      <c r="BC178" s="1">
        <f t="shared" si="111"/>
        <v>0</v>
      </c>
      <c r="BD178" s="28">
        <f t="shared" si="112"/>
        <v>0</v>
      </c>
      <c r="BE178" s="30">
        <f t="shared" si="113"/>
        <v>0</v>
      </c>
      <c r="BF178" s="30">
        <f t="shared" si="114"/>
        <v>0</v>
      </c>
      <c r="BI178" s="7">
        <f t="shared" si="115"/>
        <v>13.279788958258299</v>
      </c>
      <c r="BJ178" s="1">
        <f t="shared" si="116"/>
        <v>13.279788958258299</v>
      </c>
      <c r="BK178" s="28">
        <f t="shared" si="117"/>
        <v>176.35279477587903</v>
      </c>
      <c r="BL178" s="30">
        <f t="shared" si="118"/>
        <v>1.4331280316686581</v>
      </c>
      <c r="BM178" s="30">
        <f t="shared" si="119"/>
        <v>1.4331280316686581</v>
      </c>
      <c r="BP178" s="7">
        <f t="shared" si="120"/>
        <v>0</v>
      </c>
      <c r="BQ178" s="1">
        <f t="shared" si="121"/>
        <v>0</v>
      </c>
      <c r="BR178" s="28">
        <f t="shared" si="122"/>
        <v>0</v>
      </c>
      <c r="BS178" s="30">
        <f t="shared" si="123"/>
        <v>0</v>
      </c>
      <c r="BT178" s="30">
        <f t="shared" si="124"/>
        <v>0</v>
      </c>
      <c r="BW178" s="7">
        <f t="shared" si="125"/>
        <v>0</v>
      </c>
      <c r="BX178" s="1">
        <f t="shared" si="126"/>
        <v>0</v>
      </c>
      <c r="BY178" s="36">
        <f t="shared" si="127"/>
        <v>0</v>
      </c>
      <c r="BZ178" s="30">
        <f t="shared" si="128"/>
        <v>0</v>
      </c>
      <c r="CA178" s="30">
        <f t="shared" si="129"/>
        <v>0</v>
      </c>
    </row>
    <row r="179" spans="18:79" x14ac:dyDescent="0.15">
      <c r="R179" s="23">
        <v>6</v>
      </c>
      <c r="S179" s="23">
        <v>2</v>
      </c>
      <c r="T179" s="23">
        <v>200</v>
      </c>
      <c r="U179" s="8">
        <v>13.1870435418254</v>
      </c>
      <c r="V179" s="8">
        <v>15.160463028837199</v>
      </c>
      <c r="W179" s="8">
        <v>7.9102595329222201</v>
      </c>
      <c r="X179" s="8">
        <v>11.598576305245199</v>
      </c>
      <c r="Y179" s="8">
        <v>3.0862250000000002</v>
      </c>
      <c r="AA179" s="1">
        <v>13.1870435418254</v>
      </c>
      <c r="AB179" s="1">
        <v>15.160463028837199</v>
      </c>
      <c r="AC179" s="1">
        <v>7.9102595329222201</v>
      </c>
      <c r="AD179" s="1">
        <v>11.598576305245199</v>
      </c>
      <c r="AE179" s="33">
        <v>3.0862250000000002</v>
      </c>
      <c r="AU179" s="7">
        <f t="shared" si="105"/>
        <v>0</v>
      </c>
      <c r="AV179" s="1">
        <f t="shared" si="106"/>
        <v>0</v>
      </c>
      <c r="AW179" s="28">
        <f t="shared" si="107"/>
        <v>0</v>
      </c>
      <c r="AX179" s="30">
        <f t="shared" si="108"/>
        <v>0</v>
      </c>
      <c r="AY179" s="30">
        <f t="shared" si="109"/>
        <v>0</v>
      </c>
      <c r="BB179" s="7">
        <f t="shared" si="110"/>
        <v>0</v>
      </c>
      <c r="BC179" s="1">
        <f t="shared" si="111"/>
        <v>0</v>
      </c>
      <c r="BD179" s="28">
        <f t="shared" si="112"/>
        <v>0</v>
      </c>
      <c r="BE179" s="30">
        <f t="shared" si="113"/>
        <v>0</v>
      </c>
      <c r="BF179" s="30">
        <f t="shared" si="114"/>
        <v>0</v>
      </c>
      <c r="BI179" s="7">
        <f t="shared" si="115"/>
        <v>11.598576305245199</v>
      </c>
      <c r="BJ179" s="1">
        <f t="shared" si="116"/>
        <v>11.598576305245199</v>
      </c>
      <c r="BK179" s="28">
        <f t="shared" si="117"/>
        <v>134.52697230859539</v>
      </c>
      <c r="BL179" s="30">
        <f t="shared" si="118"/>
        <v>1.4662700075733717</v>
      </c>
      <c r="BM179" s="30">
        <f t="shared" si="119"/>
        <v>1.4662700075733717</v>
      </c>
      <c r="BP179" s="7">
        <f t="shared" si="120"/>
        <v>0</v>
      </c>
      <c r="BQ179" s="1">
        <f t="shared" si="121"/>
        <v>0</v>
      </c>
      <c r="BR179" s="28">
        <f t="shared" si="122"/>
        <v>0</v>
      </c>
      <c r="BS179" s="30">
        <f t="shared" si="123"/>
        <v>0</v>
      </c>
      <c r="BT179" s="30">
        <f t="shared" si="124"/>
        <v>0</v>
      </c>
      <c r="BW179" s="7">
        <f t="shared" si="125"/>
        <v>0</v>
      </c>
      <c r="BX179" s="1">
        <f t="shared" si="126"/>
        <v>0</v>
      </c>
      <c r="BY179" s="36">
        <f t="shared" si="127"/>
        <v>0</v>
      </c>
      <c r="BZ179" s="30">
        <f t="shared" si="128"/>
        <v>0</v>
      </c>
      <c r="CA179" s="30">
        <f t="shared" si="129"/>
        <v>0</v>
      </c>
    </row>
    <row r="180" spans="18:79" x14ac:dyDescent="0.15">
      <c r="R180" s="23">
        <v>6</v>
      </c>
      <c r="S180" s="23">
        <v>2</v>
      </c>
      <c r="T180" s="23">
        <v>220</v>
      </c>
      <c r="U180" s="8">
        <v>11.6444455281757</v>
      </c>
      <c r="V180" s="8">
        <v>14.446683491520799</v>
      </c>
      <c r="W180" s="8">
        <v>8.2611467952828406</v>
      </c>
      <c r="X180" s="8">
        <v>9.3725528624275292</v>
      </c>
      <c r="Y180" s="8">
        <v>3.449157</v>
      </c>
      <c r="AA180" s="1">
        <v>11.6444455281757</v>
      </c>
      <c r="AB180" s="1">
        <v>14.446683491520799</v>
      </c>
      <c r="AC180" s="1">
        <v>8.2611467952828406</v>
      </c>
      <c r="AD180" s="1">
        <v>9.3725528624275292</v>
      </c>
      <c r="AE180" s="33">
        <v>3.449157</v>
      </c>
      <c r="AU180" s="7">
        <f t="shared" si="105"/>
        <v>0</v>
      </c>
      <c r="AV180" s="1">
        <f t="shared" si="106"/>
        <v>0</v>
      </c>
      <c r="AW180" s="28">
        <f t="shared" si="107"/>
        <v>0</v>
      </c>
      <c r="AX180" s="30">
        <f t="shared" si="108"/>
        <v>0</v>
      </c>
      <c r="AY180" s="30">
        <f t="shared" si="109"/>
        <v>0</v>
      </c>
      <c r="BB180" s="7">
        <f t="shared" si="110"/>
        <v>0</v>
      </c>
      <c r="BC180" s="1">
        <f t="shared" si="111"/>
        <v>0</v>
      </c>
      <c r="BD180" s="28">
        <f t="shared" si="112"/>
        <v>0</v>
      </c>
      <c r="BE180" s="30">
        <f t="shared" si="113"/>
        <v>0</v>
      </c>
      <c r="BF180" s="30">
        <f t="shared" si="114"/>
        <v>0</v>
      </c>
      <c r="BI180" s="7">
        <f t="shared" si="115"/>
        <v>9.3725528624275292</v>
      </c>
      <c r="BJ180" s="1">
        <f t="shared" si="116"/>
        <v>9.3725528624275292</v>
      </c>
      <c r="BK180" s="28">
        <f t="shared" si="117"/>
        <v>87.844747158998473</v>
      </c>
      <c r="BL180" s="30">
        <f t="shared" si="118"/>
        <v>1.1345341142926195</v>
      </c>
      <c r="BM180" s="30">
        <f t="shared" si="119"/>
        <v>1.1345341142926195</v>
      </c>
      <c r="BP180" s="7">
        <f t="shared" si="120"/>
        <v>0</v>
      </c>
      <c r="BQ180" s="1">
        <f t="shared" si="121"/>
        <v>0</v>
      </c>
      <c r="BR180" s="28">
        <f t="shared" si="122"/>
        <v>0</v>
      </c>
      <c r="BS180" s="30">
        <f t="shared" si="123"/>
        <v>0</v>
      </c>
      <c r="BT180" s="30">
        <f t="shared" si="124"/>
        <v>0</v>
      </c>
      <c r="BW180" s="7">
        <f t="shared" si="125"/>
        <v>0</v>
      </c>
      <c r="BX180" s="1">
        <f t="shared" si="126"/>
        <v>0</v>
      </c>
      <c r="BY180" s="36">
        <f t="shared" si="127"/>
        <v>0</v>
      </c>
      <c r="BZ180" s="30">
        <f t="shared" si="128"/>
        <v>0</v>
      </c>
      <c r="CA180" s="30">
        <f t="shared" si="129"/>
        <v>0</v>
      </c>
    </row>
    <row r="181" spans="18:79" x14ac:dyDescent="0.15">
      <c r="R181" s="23">
        <v>6</v>
      </c>
      <c r="S181" s="23">
        <v>2</v>
      </c>
      <c r="T181" s="23">
        <v>240</v>
      </c>
      <c r="U181" s="8">
        <v>11.7973043207598</v>
      </c>
      <c r="V181" s="8">
        <v>15.758859312633501</v>
      </c>
      <c r="W181" s="8">
        <v>9.1316031138302804</v>
      </c>
      <c r="X181" s="8">
        <v>12.3023892851218</v>
      </c>
      <c r="Y181" s="8">
        <v>3.8120889999999998</v>
      </c>
      <c r="AA181" s="1">
        <v>11.7973043207598</v>
      </c>
      <c r="AB181" s="1">
        <v>15.758859312633501</v>
      </c>
      <c r="AC181" s="1">
        <v>9.1316031138302804</v>
      </c>
      <c r="AD181" s="1">
        <v>12.3023892851218</v>
      </c>
      <c r="AE181" s="33">
        <v>3.8120889999999998</v>
      </c>
      <c r="AU181" s="7">
        <f t="shared" si="105"/>
        <v>0</v>
      </c>
      <c r="AV181" s="1">
        <f t="shared" si="106"/>
        <v>0</v>
      </c>
      <c r="AW181" s="28">
        <f t="shared" si="107"/>
        <v>0</v>
      </c>
      <c r="AX181" s="30">
        <f t="shared" si="108"/>
        <v>0</v>
      </c>
      <c r="AY181" s="30">
        <f t="shared" si="109"/>
        <v>0</v>
      </c>
      <c r="BB181" s="7">
        <f t="shared" si="110"/>
        <v>0</v>
      </c>
      <c r="BC181" s="1">
        <f t="shared" si="111"/>
        <v>0</v>
      </c>
      <c r="BD181" s="28">
        <f t="shared" si="112"/>
        <v>0</v>
      </c>
      <c r="BE181" s="30">
        <f t="shared" si="113"/>
        <v>0</v>
      </c>
      <c r="BF181" s="30">
        <f t="shared" si="114"/>
        <v>0</v>
      </c>
      <c r="BI181" s="7">
        <f t="shared" si="115"/>
        <v>12.3023892851218</v>
      </c>
      <c r="BJ181" s="1">
        <f t="shared" si="116"/>
        <v>12.3023892851218</v>
      </c>
      <c r="BK181" s="28">
        <f t="shared" si="117"/>
        <v>151.34878212267967</v>
      </c>
      <c r="BL181" s="30">
        <f t="shared" si="118"/>
        <v>1.3472321488095778</v>
      </c>
      <c r="BM181" s="30">
        <f t="shared" si="119"/>
        <v>1.3472321488095778</v>
      </c>
      <c r="BP181" s="7">
        <f t="shared" si="120"/>
        <v>0</v>
      </c>
      <c r="BQ181" s="1">
        <f t="shared" si="121"/>
        <v>0</v>
      </c>
      <c r="BR181" s="28">
        <f t="shared" si="122"/>
        <v>0</v>
      </c>
      <c r="BS181" s="30">
        <f t="shared" si="123"/>
        <v>0</v>
      </c>
      <c r="BT181" s="30">
        <f t="shared" si="124"/>
        <v>0</v>
      </c>
      <c r="BW181" s="7">
        <f t="shared" si="125"/>
        <v>0</v>
      </c>
      <c r="BX181" s="1">
        <f t="shared" si="126"/>
        <v>0</v>
      </c>
      <c r="BY181" s="36">
        <f t="shared" si="127"/>
        <v>0</v>
      </c>
      <c r="BZ181" s="30">
        <f t="shared" si="128"/>
        <v>0</v>
      </c>
      <c r="CA181" s="30">
        <f t="shared" si="129"/>
        <v>0</v>
      </c>
    </row>
    <row r="182" spans="18:79" x14ac:dyDescent="0.15">
      <c r="R182" s="23">
        <v>6</v>
      </c>
      <c r="S182" s="23">
        <v>2</v>
      </c>
      <c r="T182" s="23">
        <v>260</v>
      </c>
      <c r="U182" s="8">
        <v>14.613099645626299</v>
      </c>
      <c r="V182" s="8">
        <v>17.186188252212201</v>
      </c>
      <c r="W182" s="8">
        <v>8.8360891603387497</v>
      </c>
      <c r="X182" s="8">
        <v>15.784038305595701</v>
      </c>
      <c r="Y182" s="8">
        <v>4.1750210000000001</v>
      </c>
      <c r="AA182" s="1">
        <v>14.613099645626299</v>
      </c>
      <c r="AB182" s="1">
        <v>17.186188252212201</v>
      </c>
      <c r="AC182" s="1">
        <v>8.8360891603387497</v>
      </c>
      <c r="AD182" s="1">
        <v>15.784038305595701</v>
      </c>
      <c r="AE182" s="33">
        <v>4.1750210000000001</v>
      </c>
      <c r="AU182" s="7">
        <f t="shared" si="105"/>
        <v>0</v>
      </c>
      <c r="AV182" s="1">
        <f t="shared" si="106"/>
        <v>0</v>
      </c>
      <c r="AW182" s="28">
        <f t="shared" si="107"/>
        <v>0</v>
      </c>
      <c r="AX182" s="30">
        <f t="shared" si="108"/>
        <v>0</v>
      </c>
      <c r="AY182" s="30">
        <f t="shared" si="109"/>
        <v>0</v>
      </c>
      <c r="BB182" s="7">
        <f t="shared" si="110"/>
        <v>0</v>
      </c>
      <c r="BC182" s="1">
        <f t="shared" si="111"/>
        <v>0</v>
      </c>
      <c r="BD182" s="28">
        <f t="shared" si="112"/>
        <v>0</v>
      </c>
      <c r="BE182" s="30">
        <f t="shared" si="113"/>
        <v>0</v>
      </c>
      <c r="BF182" s="30">
        <f t="shared" si="114"/>
        <v>0</v>
      </c>
      <c r="BI182" s="7">
        <f t="shared" si="115"/>
        <v>15.784038305595701</v>
      </c>
      <c r="BJ182" s="1">
        <f t="shared" si="116"/>
        <v>15.784038305595701</v>
      </c>
      <c r="BK182" s="28">
        <f t="shared" si="117"/>
        <v>249.1358652325124</v>
      </c>
      <c r="BL182" s="30">
        <f t="shared" si="118"/>
        <v>1.7863149657252426</v>
      </c>
      <c r="BM182" s="30">
        <f t="shared" si="119"/>
        <v>1.7863149657252426</v>
      </c>
      <c r="BP182" s="7">
        <f t="shared" si="120"/>
        <v>0</v>
      </c>
      <c r="BQ182" s="1">
        <f t="shared" si="121"/>
        <v>0</v>
      </c>
      <c r="BR182" s="28">
        <f t="shared" si="122"/>
        <v>0</v>
      </c>
      <c r="BS182" s="30">
        <f t="shared" si="123"/>
        <v>0</v>
      </c>
      <c r="BT182" s="30">
        <f t="shared" si="124"/>
        <v>0</v>
      </c>
      <c r="BW182" s="7">
        <f t="shared" si="125"/>
        <v>0</v>
      </c>
      <c r="BX182" s="1">
        <f t="shared" si="126"/>
        <v>0</v>
      </c>
      <c r="BY182" s="36">
        <f t="shared" si="127"/>
        <v>0</v>
      </c>
      <c r="BZ182" s="30">
        <f t="shared" si="128"/>
        <v>0</v>
      </c>
      <c r="CA182" s="30">
        <f t="shared" si="129"/>
        <v>0</v>
      </c>
    </row>
    <row r="183" spans="18:79" x14ac:dyDescent="0.15">
      <c r="R183" s="23">
        <v>6</v>
      </c>
      <c r="S183" s="23">
        <v>2</v>
      </c>
      <c r="T183" s="23">
        <v>280</v>
      </c>
      <c r="U183" s="8">
        <v>15.673686060193599</v>
      </c>
      <c r="V183" s="8">
        <v>15.255864534082001</v>
      </c>
      <c r="W183" s="8">
        <v>8.3052999897471906</v>
      </c>
      <c r="X183" s="8">
        <v>13.5683160022602</v>
      </c>
      <c r="Y183" s="8">
        <v>4.537954</v>
      </c>
      <c r="AA183" s="1">
        <v>15.673686060193599</v>
      </c>
      <c r="AB183" s="1">
        <v>15.255864534082001</v>
      </c>
      <c r="AC183" s="1">
        <v>8.3052999897471906</v>
      </c>
      <c r="AD183" s="1">
        <v>13.5683160022602</v>
      </c>
      <c r="AE183" s="33">
        <v>4.537954</v>
      </c>
      <c r="AU183" s="7">
        <f t="shared" si="105"/>
        <v>0</v>
      </c>
      <c r="AV183" s="1">
        <f t="shared" si="106"/>
        <v>0</v>
      </c>
      <c r="AW183" s="28">
        <f t="shared" si="107"/>
        <v>0</v>
      </c>
      <c r="AX183" s="30">
        <f t="shared" si="108"/>
        <v>0</v>
      </c>
      <c r="AY183" s="30">
        <f t="shared" si="109"/>
        <v>0</v>
      </c>
      <c r="BB183" s="7">
        <f t="shared" si="110"/>
        <v>0</v>
      </c>
      <c r="BC183" s="1">
        <f t="shared" si="111"/>
        <v>0</v>
      </c>
      <c r="BD183" s="28">
        <f t="shared" si="112"/>
        <v>0</v>
      </c>
      <c r="BE183" s="30">
        <f t="shared" si="113"/>
        <v>0</v>
      </c>
      <c r="BF183" s="30">
        <f t="shared" si="114"/>
        <v>0</v>
      </c>
      <c r="BI183" s="7">
        <f t="shared" si="115"/>
        <v>13.5683160022602</v>
      </c>
      <c r="BJ183" s="1">
        <f t="shared" si="116"/>
        <v>13.5683160022602</v>
      </c>
      <c r="BK183" s="28">
        <f t="shared" si="117"/>
        <v>184.09919913719023</v>
      </c>
      <c r="BL183" s="30">
        <f t="shared" si="118"/>
        <v>1.6336936677796288</v>
      </c>
      <c r="BM183" s="30">
        <f t="shared" si="119"/>
        <v>1.6336936677796288</v>
      </c>
      <c r="BP183" s="7">
        <f t="shared" si="120"/>
        <v>0</v>
      </c>
      <c r="BQ183" s="1">
        <f t="shared" si="121"/>
        <v>0</v>
      </c>
      <c r="BR183" s="28">
        <f t="shared" si="122"/>
        <v>0</v>
      </c>
      <c r="BS183" s="30">
        <f t="shared" si="123"/>
        <v>0</v>
      </c>
      <c r="BT183" s="30">
        <f t="shared" si="124"/>
        <v>0</v>
      </c>
      <c r="BW183" s="7">
        <f t="shared" si="125"/>
        <v>0</v>
      </c>
      <c r="BX183" s="1">
        <f t="shared" si="126"/>
        <v>0</v>
      </c>
      <c r="BY183" s="36">
        <f t="shared" si="127"/>
        <v>0</v>
      </c>
      <c r="BZ183" s="30">
        <f t="shared" si="128"/>
        <v>0</v>
      </c>
      <c r="CA183" s="30">
        <f t="shared" si="129"/>
        <v>0</v>
      </c>
    </row>
    <row r="184" spans="18:79" x14ac:dyDescent="0.15">
      <c r="R184" s="23">
        <v>6</v>
      </c>
      <c r="S184" s="23">
        <v>2</v>
      </c>
      <c r="T184" s="23">
        <v>300</v>
      </c>
      <c r="U184" s="8">
        <v>15.986019269839201</v>
      </c>
      <c r="V184" s="8">
        <v>12.351149437832801</v>
      </c>
      <c r="W184" s="8">
        <v>6.0361099331425301</v>
      </c>
      <c r="X184" s="8">
        <v>10.977662970665101</v>
      </c>
      <c r="Y184" s="8">
        <v>4.9008859999999999</v>
      </c>
      <c r="AA184" s="1">
        <v>15.986019269839201</v>
      </c>
      <c r="AB184" s="1">
        <v>12.351149437832801</v>
      </c>
      <c r="AC184" s="1">
        <v>6.0361099331425301</v>
      </c>
      <c r="AD184" s="1">
        <v>10.977662970665101</v>
      </c>
      <c r="AE184" s="33">
        <v>4.9008859999999999</v>
      </c>
      <c r="AU184" s="7">
        <f t="shared" si="105"/>
        <v>0</v>
      </c>
      <c r="AV184" s="1">
        <f t="shared" si="106"/>
        <v>0</v>
      </c>
      <c r="AW184" s="28">
        <f t="shared" si="107"/>
        <v>0</v>
      </c>
      <c r="AX184" s="30">
        <f t="shared" si="108"/>
        <v>0</v>
      </c>
      <c r="AY184" s="30">
        <f t="shared" si="109"/>
        <v>0</v>
      </c>
      <c r="BB184" s="7">
        <f t="shared" si="110"/>
        <v>0</v>
      </c>
      <c r="BC184" s="1">
        <f t="shared" si="111"/>
        <v>0</v>
      </c>
      <c r="BD184" s="28">
        <f t="shared" si="112"/>
        <v>0</v>
      </c>
      <c r="BE184" s="30">
        <f t="shared" si="113"/>
        <v>0</v>
      </c>
      <c r="BF184" s="30">
        <f t="shared" si="114"/>
        <v>0</v>
      </c>
      <c r="BI184" s="7">
        <f t="shared" si="115"/>
        <v>10.977662970665101</v>
      </c>
      <c r="BJ184" s="1">
        <f t="shared" si="116"/>
        <v>10.977662970665101</v>
      </c>
      <c r="BK184" s="28">
        <f t="shared" si="117"/>
        <v>120.50908429751172</v>
      </c>
      <c r="BL184" s="30">
        <f t="shared" si="118"/>
        <v>1.8186651820885393</v>
      </c>
      <c r="BM184" s="30">
        <f t="shared" si="119"/>
        <v>1.8186651820885393</v>
      </c>
      <c r="BP184" s="7">
        <f t="shared" si="120"/>
        <v>0</v>
      </c>
      <c r="BQ184" s="1">
        <f t="shared" si="121"/>
        <v>0</v>
      </c>
      <c r="BR184" s="28">
        <f t="shared" si="122"/>
        <v>0</v>
      </c>
      <c r="BS184" s="30">
        <f t="shared" si="123"/>
        <v>0</v>
      </c>
      <c r="BT184" s="30">
        <f t="shared" si="124"/>
        <v>0</v>
      </c>
      <c r="BW184" s="7">
        <f t="shared" si="125"/>
        <v>0</v>
      </c>
      <c r="BX184" s="1">
        <f t="shared" si="126"/>
        <v>0</v>
      </c>
      <c r="BY184" s="36">
        <f t="shared" si="127"/>
        <v>0</v>
      </c>
      <c r="BZ184" s="30">
        <f t="shared" si="128"/>
        <v>0</v>
      </c>
      <c r="CA184" s="30">
        <f t="shared" si="129"/>
        <v>0</v>
      </c>
    </row>
    <row r="185" spans="18:79" x14ac:dyDescent="0.15">
      <c r="R185" s="23">
        <v>6</v>
      </c>
      <c r="S185" s="23">
        <v>2</v>
      </c>
      <c r="T185" s="23">
        <v>320</v>
      </c>
      <c r="U185" s="8">
        <v>21.129347889562901</v>
      </c>
      <c r="V185" s="8">
        <v>15.1243229964759</v>
      </c>
      <c r="W185" s="8">
        <v>1.5265926942966399</v>
      </c>
      <c r="X185" s="8">
        <v>12.6051784645502</v>
      </c>
      <c r="Y185" s="8">
        <v>5.2638179999999997</v>
      </c>
      <c r="AA185" s="1">
        <v>21.129347889562901</v>
      </c>
      <c r="AB185" s="1">
        <v>15.1243229964759</v>
      </c>
      <c r="AC185" s="1">
        <v>1.5265926942966399</v>
      </c>
      <c r="AD185" s="1">
        <v>12.6051784645502</v>
      </c>
      <c r="AE185" s="33">
        <v>5.2638179999999997</v>
      </c>
      <c r="AU185" s="7">
        <f t="shared" si="105"/>
        <v>0</v>
      </c>
      <c r="AV185" s="1">
        <f t="shared" si="106"/>
        <v>0</v>
      </c>
      <c r="AW185" s="28">
        <f t="shared" si="107"/>
        <v>0</v>
      </c>
      <c r="AX185" s="30">
        <f t="shared" si="108"/>
        <v>0</v>
      </c>
      <c r="AY185" s="30">
        <f t="shared" si="109"/>
        <v>0</v>
      </c>
      <c r="BB185" s="7">
        <f t="shared" si="110"/>
        <v>0</v>
      </c>
      <c r="BC185" s="1">
        <f t="shared" si="111"/>
        <v>0</v>
      </c>
      <c r="BD185" s="28">
        <f t="shared" si="112"/>
        <v>0</v>
      </c>
      <c r="BE185" s="30">
        <f t="shared" si="113"/>
        <v>0</v>
      </c>
      <c r="BF185" s="30">
        <f t="shared" si="114"/>
        <v>0</v>
      </c>
      <c r="BI185" s="7">
        <f t="shared" si="115"/>
        <v>12.6051784645502</v>
      </c>
      <c r="BJ185" s="1">
        <f t="shared" si="116"/>
        <v>12.6051784645502</v>
      </c>
      <c r="BK185" s="28">
        <f t="shared" si="117"/>
        <v>158.89052412316013</v>
      </c>
      <c r="BL185" s="30">
        <f t="shared" si="118"/>
        <v>8.2570672004675689</v>
      </c>
      <c r="BM185" s="30">
        <f t="shared" si="119"/>
        <v>8.2570672004675689</v>
      </c>
      <c r="BP185" s="7">
        <f t="shared" si="120"/>
        <v>0</v>
      </c>
      <c r="BQ185" s="1">
        <f t="shared" si="121"/>
        <v>0</v>
      </c>
      <c r="BR185" s="28">
        <f t="shared" si="122"/>
        <v>0</v>
      </c>
      <c r="BS185" s="30">
        <f t="shared" si="123"/>
        <v>0</v>
      </c>
      <c r="BT185" s="30">
        <f t="shared" si="124"/>
        <v>0</v>
      </c>
      <c r="BW185" s="7">
        <f t="shared" si="125"/>
        <v>0</v>
      </c>
      <c r="BX185" s="1">
        <f t="shared" si="126"/>
        <v>0</v>
      </c>
      <c r="BY185" s="36">
        <f t="shared" si="127"/>
        <v>0</v>
      </c>
      <c r="BZ185" s="30">
        <f t="shared" si="128"/>
        <v>0</v>
      </c>
      <c r="CA185" s="30">
        <f t="shared" si="129"/>
        <v>0</v>
      </c>
    </row>
    <row r="186" spans="18:79" x14ac:dyDescent="0.15">
      <c r="R186" s="25">
        <v>6</v>
      </c>
      <c r="S186" s="25">
        <v>4</v>
      </c>
      <c r="T186" s="25">
        <v>180</v>
      </c>
      <c r="U186" s="8">
        <v>14.0312338517664</v>
      </c>
      <c r="V186" s="8">
        <v>18.763646954028999</v>
      </c>
      <c r="W186" s="8">
        <v>10.75758905184</v>
      </c>
      <c r="X186" s="8">
        <v>13.433964907326599</v>
      </c>
      <c r="Y186" s="8">
        <v>2.723293</v>
      </c>
      <c r="AA186" s="1">
        <v>14.0312338517664</v>
      </c>
      <c r="AB186" s="1">
        <v>18.763646954028999</v>
      </c>
      <c r="AC186" s="1">
        <v>10.75758905184</v>
      </c>
      <c r="AD186" s="1">
        <v>13.433964907326599</v>
      </c>
      <c r="AE186" s="33">
        <v>2.723293</v>
      </c>
      <c r="AU186" s="7">
        <f t="shared" si="105"/>
        <v>0</v>
      </c>
      <c r="AV186" s="1">
        <f t="shared" si="106"/>
        <v>0</v>
      </c>
      <c r="AW186" s="28">
        <f t="shared" si="107"/>
        <v>0</v>
      </c>
      <c r="AX186" s="30">
        <f t="shared" si="108"/>
        <v>0</v>
      </c>
      <c r="AY186" s="30">
        <f t="shared" si="109"/>
        <v>0</v>
      </c>
      <c r="BB186" s="7">
        <f t="shared" si="110"/>
        <v>0</v>
      </c>
      <c r="BC186" s="1">
        <f t="shared" si="111"/>
        <v>0</v>
      </c>
      <c r="BD186" s="28">
        <f t="shared" si="112"/>
        <v>0</v>
      </c>
      <c r="BE186" s="30">
        <f t="shared" si="113"/>
        <v>0</v>
      </c>
      <c r="BF186" s="30">
        <f t="shared" si="114"/>
        <v>0</v>
      </c>
      <c r="BI186" s="7">
        <f t="shared" si="115"/>
        <v>13.433964907326599</v>
      </c>
      <c r="BJ186" s="1">
        <f t="shared" si="116"/>
        <v>13.433964907326599</v>
      </c>
      <c r="BK186" s="28">
        <f t="shared" si="117"/>
        <v>180.47141313128256</v>
      </c>
      <c r="BL186" s="30">
        <f t="shared" si="118"/>
        <v>1.2487895608011561</v>
      </c>
      <c r="BM186" s="30">
        <f t="shared" si="119"/>
        <v>1.2487895608011561</v>
      </c>
      <c r="BP186" s="7">
        <f t="shared" si="120"/>
        <v>0</v>
      </c>
      <c r="BQ186" s="1">
        <f t="shared" si="121"/>
        <v>0</v>
      </c>
      <c r="BR186" s="28">
        <f t="shared" si="122"/>
        <v>0</v>
      </c>
      <c r="BS186" s="30">
        <f t="shared" si="123"/>
        <v>0</v>
      </c>
      <c r="BT186" s="30">
        <f t="shared" si="124"/>
        <v>0</v>
      </c>
      <c r="BW186" s="7">
        <f t="shared" si="125"/>
        <v>0</v>
      </c>
      <c r="BX186" s="1">
        <f t="shared" si="126"/>
        <v>0</v>
      </c>
      <c r="BY186" s="36">
        <f t="shared" si="127"/>
        <v>0</v>
      </c>
      <c r="BZ186" s="30">
        <f t="shared" si="128"/>
        <v>0</v>
      </c>
      <c r="CA186" s="30">
        <f t="shared" si="129"/>
        <v>0</v>
      </c>
    </row>
    <row r="187" spans="18:79" x14ac:dyDescent="0.15">
      <c r="R187" s="25">
        <v>6</v>
      </c>
      <c r="S187" s="25">
        <v>4</v>
      </c>
      <c r="T187" s="25">
        <v>200</v>
      </c>
      <c r="U187" s="8">
        <v>13.4742018036135</v>
      </c>
      <c r="V187" s="8">
        <v>16.493017573937902</v>
      </c>
      <c r="W187" s="8">
        <v>9.2399823357936199</v>
      </c>
      <c r="X187" s="8">
        <v>12.716754572855599</v>
      </c>
      <c r="Y187" s="8">
        <v>3.0862250000000002</v>
      </c>
      <c r="AA187" s="1">
        <v>13.4742018036135</v>
      </c>
      <c r="AB187" s="1">
        <v>16.493017573937902</v>
      </c>
      <c r="AC187" s="1">
        <v>9.2399823357936199</v>
      </c>
      <c r="AD187" s="1">
        <v>12.716754572855599</v>
      </c>
      <c r="AE187" s="33">
        <v>3.0862250000000002</v>
      </c>
      <c r="AU187" s="7">
        <f t="shared" si="105"/>
        <v>0</v>
      </c>
      <c r="AV187" s="1">
        <f t="shared" si="106"/>
        <v>0</v>
      </c>
      <c r="AW187" s="28">
        <f t="shared" si="107"/>
        <v>0</v>
      </c>
      <c r="AX187" s="30">
        <f t="shared" si="108"/>
        <v>0</v>
      </c>
      <c r="AY187" s="30">
        <f t="shared" si="109"/>
        <v>0</v>
      </c>
      <c r="BB187" s="7">
        <f t="shared" si="110"/>
        <v>0</v>
      </c>
      <c r="BC187" s="1">
        <f t="shared" si="111"/>
        <v>0</v>
      </c>
      <c r="BD187" s="28">
        <f t="shared" si="112"/>
        <v>0</v>
      </c>
      <c r="BE187" s="30">
        <f t="shared" si="113"/>
        <v>0</v>
      </c>
      <c r="BF187" s="30">
        <f t="shared" si="114"/>
        <v>0</v>
      </c>
      <c r="BI187" s="7">
        <f t="shared" si="115"/>
        <v>12.716754572855599</v>
      </c>
      <c r="BJ187" s="1">
        <f t="shared" si="116"/>
        <v>12.716754572855599</v>
      </c>
      <c r="BK187" s="28">
        <f t="shared" si="117"/>
        <v>161.71584686624379</v>
      </c>
      <c r="BL187" s="30">
        <f t="shared" si="118"/>
        <v>1.3762747709585703</v>
      </c>
      <c r="BM187" s="30">
        <f t="shared" si="119"/>
        <v>1.3762747709585703</v>
      </c>
      <c r="BP187" s="7">
        <f t="shared" si="120"/>
        <v>0</v>
      </c>
      <c r="BQ187" s="1">
        <f t="shared" si="121"/>
        <v>0</v>
      </c>
      <c r="BR187" s="28">
        <f t="shared" si="122"/>
        <v>0</v>
      </c>
      <c r="BS187" s="30">
        <f t="shared" si="123"/>
        <v>0</v>
      </c>
      <c r="BT187" s="30">
        <f t="shared" si="124"/>
        <v>0</v>
      </c>
      <c r="BW187" s="7">
        <f t="shared" si="125"/>
        <v>0</v>
      </c>
      <c r="BX187" s="1">
        <f t="shared" si="126"/>
        <v>0</v>
      </c>
      <c r="BY187" s="36">
        <f t="shared" si="127"/>
        <v>0</v>
      </c>
      <c r="BZ187" s="30">
        <f t="shared" si="128"/>
        <v>0</v>
      </c>
      <c r="CA187" s="30">
        <f t="shared" si="129"/>
        <v>0</v>
      </c>
    </row>
    <row r="188" spans="18:79" x14ac:dyDescent="0.15">
      <c r="R188" s="25">
        <v>6</v>
      </c>
      <c r="S188" s="25">
        <v>4</v>
      </c>
      <c r="T188" s="25">
        <v>220</v>
      </c>
      <c r="U188" s="8">
        <v>11.743488486355499</v>
      </c>
      <c r="V188" s="8">
        <v>15.257386345156799</v>
      </c>
      <c r="W188" s="8">
        <v>9.0703414036851697</v>
      </c>
      <c r="X188" s="8">
        <v>9.3812066650610202</v>
      </c>
      <c r="Y188" s="8">
        <v>3.449157</v>
      </c>
      <c r="AA188" s="1">
        <v>11.743488486355499</v>
      </c>
      <c r="AB188" s="1">
        <v>15.257386345156799</v>
      </c>
      <c r="AC188" s="1">
        <v>9.0703414036851697</v>
      </c>
      <c r="AD188" s="1">
        <v>9.3812066650610202</v>
      </c>
      <c r="AE188" s="33">
        <v>3.449157</v>
      </c>
      <c r="AU188" s="7">
        <f t="shared" si="105"/>
        <v>0</v>
      </c>
      <c r="AV188" s="1">
        <f t="shared" si="106"/>
        <v>0</v>
      </c>
      <c r="AW188" s="28">
        <f t="shared" si="107"/>
        <v>0</v>
      </c>
      <c r="AX188" s="30">
        <f t="shared" si="108"/>
        <v>0</v>
      </c>
      <c r="AY188" s="30">
        <f t="shared" si="109"/>
        <v>0</v>
      </c>
      <c r="BB188" s="7">
        <f t="shared" si="110"/>
        <v>0</v>
      </c>
      <c r="BC188" s="1">
        <f t="shared" si="111"/>
        <v>0</v>
      </c>
      <c r="BD188" s="28">
        <f t="shared" si="112"/>
        <v>0</v>
      </c>
      <c r="BE188" s="30">
        <f t="shared" si="113"/>
        <v>0</v>
      </c>
      <c r="BF188" s="30">
        <f t="shared" si="114"/>
        <v>0</v>
      </c>
      <c r="BI188" s="7">
        <f t="shared" si="115"/>
        <v>9.3812066650610202</v>
      </c>
      <c r="BJ188" s="1">
        <f t="shared" si="116"/>
        <v>9.3812066650610202</v>
      </c>
      <c r="BK188" s="28">
        <f t="shared" si="117"/>
        <v>88.007038492585309</v>
      </c>
      <c r="BL188" s="30">
        <f t="shared" si="118"/>
        <v>1.034272718913265</v>
      </c>
      <c r="BM188" s="30">
        <f t="shared" si="119"/>
        <v>1.034272718913265</v>
      </c>
      <c r="BP188" s="7">
        <f t="shared" si="120"/>
        <v>0</v>
      </c>
      <c r="BQ188" s="1">
        <f t="shared" si="121"/>
        <v>0</v>
      </c>
      <c r="BR188" s="28">
        <f t="shared" si="122"/>
        <v>0</v>
      </c>
      <c r="BS188" s="30">
        <f t="shared" si="123"/>
        <v>0</v>
      </c>
      <c r="BT188" s="30">
        <f t="shared" si="124"/>
        <v>0</v>
      </c>
      <c r="BW188" s="7">
        <f t="shared" si="125"/>
        <v>0</v>
      </c>
      <c r="BX188" s="1">
        <f t="shared" si="126"/>
        <v>0</v>
      </c>
      <c r="BY188" s="36">
        <f t="shared" si="127"/>
        <v>0</v>
      </c>
      <c r="BZ188" s="30">
        <f t="shared" si="128"/>
        <v>0</v>
      </c>
      <c r="CA188" s="30">
        <f t="shared" si="129"/>
        <v>0</v>
      </c>
    </row>
    <row r="189" spans="18:79" x14ac:dyDescent="0.15">
      <c r="R189" s="25">
        <v>6</v>
      </c>
      <c r="S189" s="25">
        <v>4</v>
      </c>
      <c r="T189" s="25">
        <v>240</v>
      </c>
      <c r="U189" s="8">
        <v>11.762097816791901</v>
      </c>
      <c r="V189" s="8">
        <v>16.9903872473357</v>
      </c>
      <c r="W189" s="8">
        <v>10.686129295918301</v>
      </c>
      <c r="X189" s="8">
        <v>10.278768399394099</v>
      </c>
      <c r="Y189" s="8">
        <v>3.8120889999999998</v>
      </c>
      <c r="AA189" s="1">
        <v>11.762097816791901</v>
      </c>
      <c r="AB189" s="1">
        <v>16.9903872473357</v>
      </c>
      <c r="AC189" s="1">
        <v>10.686129295918301</v>
      </c>
      <c r="AD189" s="1">
        <v>10.278768399394099</v>
      </c>
      <c r="AE189" s="33">
        <v>3.8120889999999998</v>
      </c>
      <c r="AU189" s="7">
        <f t="shared" si="105"/>
        <v>0</v>
      </c>
      <c r="AV189" s="1">
        <f t="shared" si="106"/>
        <v>0</v>
      </c>
      <c r="AW189" s="28">
        <f t="shared" si="107"/>
        <v>0</v>
      </c>
      <c r="AX189" s="30">
        <f t="shared" si="108"/>
        <v>0</v>
      </c>
      <c r="AY189" s="30">
        <f t="shared" si="109"/>
        <v>0</v>
      </c>
      <c r="BB189" s="7">
        <f t="shared" si="110"/>
        <v>0</v>
      </c>
      <c r="BC189" s="1">
        <f t="shared" si="111"/>
        <v>0</v>
      </c>
      <c r="BD189" s="28">
        <f t="shared" si="112"/>
        <v>0</v>
      </c>
      <c r="BE189" s="30">
        <f t="shared" si="113"/>
        <v>0</v>
      </c>
      <c r="BF189" s="30">
        <f t="shared" si="114"/>
        <v>0</v>
      </c>
      <c r="BI189" s="7">
        <f t="shared" si="115"/>
        <v>10.278768399394099</v>
      </c>
      <c r="BJ189" s="1">
        <f t="shared" si="116"/>
        <v>10.278768399394099</v>
      </c>
      <c r="BK189" s="28">
        <f t="shared" si="117"/>
        <v>105.65307980838274</v>
      </c>
      <c r="BL189" s="30">
        <f t="shared" si="118"/>
        <v>0.96187947148648123</v>
      </c>
      <c r="BM189" s="30">
        <f t="shared" si="119"/>
        <v>0.96187947148648123</v>
      </c>
      <c r="BP189" s="7">
        <f t="shared" si="120"/>
        <v>0</v>
      </c>
      <c r="BQ189" s="1">
        <f t="shared" si="121"/>
        <v>0</v>
      </c>
      <c r="BR189" s="28">
        <f t="shared" si="122"/>
        <v>0</v>
      </c>
      <c r="BS189" s="30">
        <f t="shared" si="123"/>
        <v>0</v>
      </c>
      <c r="BT189" s="30">
        <f t="shared" si="124"/>
        <v>0</v>
      </c>
      <c r="BW189" s="7">
        <f t="shared" si="125"/>
        <v>0</v>
      </c>
      <c r="BX189" s="1">
        <f t="shared" si="126"/>
        <v>0</v>
      </c>
      <c r="BY189" s="36">
        <f t="shared" si="127"/>
        <v>0</v>
      </c>
      <c r="BZ189" s="30">
        <f t="shared" si="128"/>
        <v>0</v>
      </c>
      <c r="CA189" s="30">
        <f t="shared" si="129"/>
        <v>0</v>
      </c>
    </row>
    <row r="190" spans="18:79" x14ac:dyDescent="0.15">
      <c r="R190" s="25">
        <v>6</v>
      </c>
      <c r="S190" s="25">
        <v>4</v>
      </c>
      <c r="T190" s="25">
        <v>260</v>
      </c>
      <c r="U190" s="8">
        <v>14.717227817032301</v>
      </c>
      <c r="V190" s="8">
        <v>19.673734292932402</v>
      </c>
      <c r="W190" s="8">
        <v>11.6006239497128</v>
      </c>
      <c r="X190" s="8">
        <v>12.7517238398471</v>
      </c>
      <c r="Y190" s="8">
        <v>4.1750210000000001</v>
      </c>
      <c r="AA190" s="1">
        <v>14.717227817032301</v>
      </c>
      <c r="AB190" s="1">
        <v>19.673734292932402</v>
      </c>
      <c r="AC190" s="1">
        <v>11.6006239497128</v>
      </c>
      <c r="AD190" s="1">
        <v>12.7517238398471</v>
      </c>
      <c r="AE190" s="33">
        <v>4.1750210000000001</v>
      </c>
      <c r="AU190" s="7">
        <f t="shared" si="105"/>
        <v>0</v>
      </c>
      <c r="AV190" s="1">
        <f t="shared" si="106"/>
        <v>0</v>
      </c>
      <c r="AW190" s="28">
        <f t="shared" si="107"/>
        <v>0</v>
      </c>
      <c r="AX190" s="30">
        <f t="shared" si="108"/>
        <v>0</v>
      </c>
      <c r="AY190" s="30">
        <f t="shared" si="109"/>
        <v>0</v>
      </c>
      <c r="BB190" s="7">
        <f t="shared" si="110"/>
        <v>0</v>
      </c>
      <c r="BC190" s="1">
        <f t="shared" si="111"/>
        <v>0</v>
      </c>
      <c r="BD190" s="28">
        <f t="shared" si="112"/>
        <v>0</v>
      </c>
      <c r="BE190" s="30">
        <f t="shared" si="113"/>
        <v>0</v>
      </c>
      <c r="BF190" s="30">
        <f t="shared" si="114"/>
        <v>0</v>
      </c>
      <c r="BI190" s="7">
        <f t="shared" si="115"/>
        <v>12.7517238398471</v>
      </c>
      <c r="BJ190" s="1">
        <f t="shared" si="116"/>
        <v>12.7517238398471</v>
      </c>
      <c r="BK190" s="28">
        <f t="shared" si="117"/>
        <v>162.60646088772489</v>
      </c>
      <c r="BL190" s="30">
        <f t="shared" si="118"/>
        <v>1.0992274118292404</v>
      </c>
      <c r="BM190" s="30">
        <f t="shared" si="119"/>
        <v>1.0992274118292404</v>
      </c>
      <c r="BP190" s="7">
        <f t="shared" si="120"/>
        <v>0</v>
      </c>
      <c r="BQ190" s="1">
        <f t="shared" si="121"/>
        <v>0</v>
      </c>
      <c r="BR190" s="28">
        <f t="shared" si="122"/>
        <v>0</v>
      </c>
      <c r="BS190" s="30">
        <f t="shared" si="123"/>
        <v>0</v>
      </c>
      <c r="BT190" s="30">
        <f t="shared" si="124"/>
        <v>0</v>
      </c>
      <c r="BW190" s="7">
        <f t="shared" si="125"/>
        <v>0</v>
      </c>
      <c r="BX190" s="1">
        <f t="shared" si="126"/>
        <v>0</v>
      </c>
      <c r="BY190" s="36">
        <f t="shared" si="127"/>
        <v>0</v>
      </c>
      <c r="BZ190" s="30">
        <f t="shared" si="128"/>
        <v>0</v>
      </c>
      <c r="CA190" s="30">
        <f t="shared" si="129"/>
        <v>0</v>
      </c>
    </row>
    <row r="191" spans="18:79" x14ac:dyDescent="0.15">
      <c r="R191" s="25">
        <v>6</v>
      </c>
      <c r="S191" s="25">
        <v>4</v>
      </c>
      <c r="T191" s="25">
        <v>280</v>
      </c>
      <c r="U191" s="8">
        <v>16.129009589246799</v>
      </c>
      <c r="V191" s="8">
        <v>18.590235398874601</v>
      </c>
      <c r="W191" s="8">
        <v>10.807531224879201</v>
      </c>
      <c r="X191" s="8">
        <v>11.6715010350729</v>
      </c>
      <c r="Y191" s="8">
        <v>4.537954</v>
      </c>
      <c r="AA191" s="1">
        <v>16.129009589246799</v>
      </c>
      <c r="AB191" s="1">
        <v>18.590235398874601</v>
      </c>
      <c r="AC191" s="1">
        <v>10.807531224879201</v>
      </c>
      <c r="AD191" s="1">
        <v>11.6715010350729</v>
      </c>
      <c r="AE191" s="33">
        <v>4.537954</v>
      </c>
      <c r="AU191" s="7">
        <f t="shared" si="105"/>
        <v>0</v>
      </c>
      <c r="AV191" s="1">
        <f t="shared" si="106"/>
        <v>0</v>
      </c>
      <c r="AW191" s="28">
        <f t="shared" si="107"/>
        <v>0</v>
      </c>
      <c r="AX191" s="30">
        <f t="shared" si="108"/>
        <v>0</v>
      </c>
      <c r="AY191" s="30">
        <f t="shared" si="109"/>
        <v>0</v>
      </c>
      <c r="BB191" s="7">
        <f t="shared" si="110"/>
        <v>0</v>
      </c>
      <c r="BC191" s="1">
        <f t="shared" si="111"/>
        <v>0</v>
      </c>
      <c r="BD191" s="28">
        <f t="shared" si="112"/>
        <v>0</v>
      </c>
      <c r="BE191" s="30">
        <f t="shared" si="113"/>
        <v>0</v>
      </c>
      <c r="BF191" s="30">
        <f t="shared" si="114"/>
        <v>0</v>
      </c>
      <c r="BI191" s="7">
        <f t="shared" si="115"/>
        <v>11.6715010350729</v>
      </c>
      <c r="BJ191" s="1">
        <f t="shared" si="116"/>
        <v>11.6715010350729</v>
      </c>
      <c r="BK191" s="28">
        <f t="shared" si="117"/>
        <v>136.22393641170777</v>
      </c>
      <c r="BL191" s="30">
        <f t="shared" si="118"/>
        <v>1.0799414586195986</v>
      </c>
      <c r="BM191" s="30">
        <f t="shared" si="119"/>
        <v>1.0799414586195986</v>
      </c>
      <c r="BP191" s="7">
        <f t="shared" si="120"/>
        <v>0</v>
      </c>
      <c r="BQ191" s="1">
        <f t="shared" si="121"/>
        <v>0</v>
      </c>
      <c r="BR191" s="28">
        <f t="shared" si="122"/>
        <v>0</v>
      </c>
      <c r="BS191" s="30">
        <f t="shared" si="123"/>
        <v>0</v>
      </c>
      <c r="BT191" s="30">
        <f t="shared" si="124"/>
        <v>0</v>
      </c>
      <c r="BW191" s="7">
        <f t="shared" si="125"/>
        <v>0</v>
      </c>
      <c r="BX191" s="1">
        <f t="shared" si="126"/>
        <v>0</v>
      </c>
      <c r="BY191" s="36">
        <f t="shared" si="127"/>
        <v>0</v>
      </c>
      <c r="BZ191" s="30">
        <f t="shared" si="128"/>
        <v>0</v>
      </c>
      <c r="CA191" s="30">
        <f t="shared" si="129"/>
        <v>0</v>
      </c>
    </row>
    <row r="192" spans="18:79" x14ac:dyDescent="0.15">
      <c r="R192" s="25">
        <v>6</v>
      </c>
      <c r="S192" s="25">
        <v>4</v>
      </c>
      <c r="T192" s="25">
        <v>300</v>
      </c>
      <c r="U192" s="8">
        <v>16.687189002228902</v>
      </c>
      <c r="V192" s="8">
        <v>15.1952636409598</v>
      </c>
      <c r="W192" s="8">
        <v>6.8805674006620601</v>
      </c>
      <c r="X192" s="8">
        <v>11.824685602876199</v>
      </c>
      <c r="Y192" s="8">
        <v>4.9008859999999999</v>
      </c>
      <c r="AA192" s="1">
        <v>16.687189002228902</v>
      </c>
      <c r="AB192" s="1">
        <v>15.1952636409598</v>
      </c>
      <c r="AC192" s="1">
        <v>6.8805674006620601</v>
      </c>
      <c r="AD192" s="1">
        <v>11.824685602876199</v>
      </c>
      <c r="AE192" s="33">
        <v>4.9008859999999999</v>
      </c>
      <c r="AU192" s="7">
        <f t="shared" si="105"/>
        <v>0</v>
      </c>
      <c r="AV192" s="1">
        <f t="shared" si="106"/>
        <v>0</v>
      </c>
      <c r="AW192" s="28">
        <f t="shared" si="107"/>
        <v>0</v>
      </c>
      <c r="AX192" s="30">
        <f t="shared" si="108"/>
        <v>0</v>
      </c>
      <c r="AY192" s="30">
        <f t="shared" si="109"/>
        <v>0</v>
      </c>
      <c r="BB192" s="7">
        <f t="shared" si="110"/>
        <v>0</v>
      </c>
      <c r="BC192" s="1">
        <f t="shared" si="111"/>
        <v>0</v>
      </c>
      <c r="BD192" s="28">
        <f t="shared" si="112"/>
        <v>0</v>
      </c>
      <c r="BE192" s="30">
        <f t="shared" si="113"/>
        <v>0</v>
      </c>
      <c r="BF192" s="30">
        <f t="shared" si="114"/>
        <v>0</v>
      </c>
      <c r="BI192" s="7">
        <f t="shared" si="115"/>
        <v>11.824685602876199</v>
      </c>
      <c r="BJ192" s="1">
        <f t="shared" si="116"/>
        <v>11.824685602876199</v>
      </c>
      <c r="BK192" s="28">
        <f t="shared" si="117"/>
        <v>139.82318960686766</v>
      </c>
      <c r="BL192" s="30">
        <f t="shared" si="118"/>
        <v>1.7185625711243535</v>
      </c>
      <c r="BM192" s="30">
        <f t="shared" si="119"/>
        <v>1.7185625711243535</v>
      </c>
      <c r="BP192" s="7">
        <f t="shared" si="120"/>
        <v>0</v>
      </c>
      <c r="BQ192" s="1">
        <f t="shared" si="121"/>
        <v>0</v>
      </c>
      <c r="BR192" s="28">
        <f t="shared" si="122"/>
        <v>0</v>
      </c>
      <c r="BS192" s="30">
        <f t="shared" si="123"/>
        <v>0</v>
      </c>
      <c r="BT192" s="30">
        <f t="shared" si="124"/>
        <v>0</v>
      </c>
      <c r="BW192" s="7">
        <f t="shared" si="125"/>
        <v>0</v>
      </c>
      <c r="BX192" s="1">
        <f t="shared" si="126"/>
        <v>0</v>
      </c>
      <c r="BY192" s="36">
        <f t="shared" si="127"/>
        <v>0</v>
      </c>
      <c r="BZ192" s="30">
        <f t="shared" si="128"/>
        <v>0</v>
      </c>
      <c r="CA192" s="30">
        <f t="shared" si="129"/>
        <v>0</v>
      </c>
    </row>
    <row r="193" spans="18:79" x14ac:dyDescent="0.15">
      <c r="R193" s="25">
        <v>6</v>
      </c>
      <c r="S193" s="25">
        <v>4</v>
      </c>
      <c r="T193" s="25">
        <v>320</v>
      </c>
      <c r="U193" s="8">
        <v>21.8172081459381</v>
      </c>
      <c r="V193" s="8">
        <v>16.598093428641</v>
      </c>
      <c r="W193" s="8">
        <v>1.18970728683535</v>
      </c>
      <c r="X193" s="8">
        <v>16.210513944510499</v>
      </c>
      <c r="Y193" s="8">
        <v>5.2638179999999997</v>
      </c>
      <c r="AA193" s="1">
        <v>21.8172081459381</v>
      </c>
      <c r="AB193" s="1">
        <v>16.598093428641</v>
      </c>
      <c r="AC193" s="1">
        <v>1.18970728683535</v>
      </c>
      <c r="AD193" s="1">
        <v>16.210513944510499</v>
      </c>
      <c r="AE193" s="33">
        <v>5.2638179999999997</v>
      </c>
      <c r="AU193" s="7">
        <f t="shared" si="105"/>
        <v>0</v>
      </c>
      <c r="AV193" s="1">
        <f t="shared" si="106"/>
        <v>0</v>
      </c>
      <c r="AW193" s="28">
        <f t="shared" si="107"/>
        <v>0</v>
      </c>
      <c r="AX193" s="30">
        <f t="shared" si="108"/>
        <v>0</v>
      </c>
      <c r="AY193" s="30">
        <f t="shared" si="109"/>
        <v>0</v>
      </c>
      <c r="BB193" s="7">
        <f t="shared" si="110"/>
        <v>0</v>
      </c>
      <c r="BC193" s="1">
        <f t="shared" si="111"/>
        <v>0</v>
      </c>
      <c r="BD193" s="28">
        <f t="shared" si="112"/>
        <v>0</v>
      </c>
      <c r="BE193" s="30">
        <f t="shared" si="113"/>
        <v>0</v>
      </c>
      <c r="BF193" s="30">
        <f t="shared" si="114"/>
        <v>0</v>
      </c>
      <c r="BI193" s="7">
        <f t="shared" si="115"/>
        <v>16.210513944510499</v>
      </c>
      <c r="BJ193" s="1">
        <f t="shared" si="116"/>
        <v>16.210513944510499</v>
      </c>
      <c r="BK193" s="28">
        <f t="shared" si="117"/>
        <v>262.78076234516931</v>
      </c>
      <c r="BL193" s="30">
        <f t="shared" si="118"/>
        <v>13.625632223898414</v>
      </c>
      <c r="BM193" s="30">
        <f t="shared" si="119"/>
        <v>13.625632223898414</v>
      </c>
      <c r="BP193" s="7">
        <f t="shared" si="120"/>
        <v>0</v>
      </c>
      <c r="BQ193" s="1">
        <f t="shared" si="121"/>
        <v>0</v>
      </c>
      <c r="BR193" s="28">
        <f t="shared" si="122"/>
        <v>0</v>
      </c>
      <c r="BS193" s="30">
        <f t="shared" si="123"/>
        <v>0</v>
      </c>
      <c r="BT193" s="30">
        <f t="shared" si="124"/>
        <v>0</v>
      </c>
      <c r="BW193" s="7">
        <f t="shared" si="125"/>
        <v>0</v>
      </c>
      <c r="BX193" s="1">
        <f t="shared" si="126"/>
        <v>0</v>
      </c>
      <c r="BY193" s="36">
        <f t="shared" si="127"/>
        <v>0</v>
      </c>
      <c r="BZ193" s="30">
        <f t="shared" si="128"/>
        <v>0</v>
      </c>
      <c r="CA193" s="30">
        <f t="shared" si="129"/>
        <v>0</v>
      </c>
    </row>
    <row r="195" spans="18:79" x14ac:dyDescent="0.15">
      <c r="AU195" s="32" t="s">
        <v>18</v>
      </c>
      <c r="AV195" s="29" t="s">
        <v>11</v>
      </c>
      <c r="AW195" s="3">
        <f>SUM(AV2:AV145)/COUNT(AV2:AV145)</f>
        <v>0.34653458100692608</v>
      </c>
      <c r="AX195" s="31">
        <f>AVERAGE(AV2:AV145)</f>
        <v>0.34653458100692608</v>
      </c>
      <c r="BB195" s="32" t="s">
        <v>18</v>
      </c>
      <c r="BC195" s="29" t="s">
        <v>11</v>
      </c>
      <c r="BD195" s="3">
        <f>SUM(BC2:BC145)/COUNT(BC2:BC145)</f>
        <v>0.29650601581486163</v>
      </c>
      <c r="BE195" s="31">
        <f>AVERAGE(BC2:BC145)</f>
        <v>0.29650601581486163</v>
      </c>
      <c r="BI195" s="32" t="s">
        <v>18</v>
      </c>
      <c r="BJ195" s="29" t="s">
        <v>11</v>
      </c>
      <c r="BK195" s="3">
        <f>SUM(BJ2:BJ145)/COUNT(BJ2:BJ145)</f>
        <v>11.708543101248054</v>
      </c>
      <c r="BL195" s="31">
        <f>AVERAGE(BJ2:BJ145)</f>
        <v>11.708543101248054</v>
      </c>
      <c r="BP195" s="32" t="s">
        <v>18</v>
      </c>
      <c r="BQ195" s="29" t="s">
        <v>11</v>
      </c>
      <c r="BR195" s="3">
        <f>SUM(BQ2:BQ145)/COUNT(BQ2:BQ145)</f>
        <v>0.21700621406421053</v>
      </c>
      <c r="BS195" s="31">
        <f>AVERAGE(BQ2:BQ145)</f>
        <v>0.21700621406421053</v>
      </c>
      <c r="BW195" s="32" t="s">
        <v>18</v>
      </c>
      <c r="BX195" s="29" t="s">
        <v>11</v>
      </c>
      <c r="BY195" s="3">
        <f>SUM(BX2:BX145)/COUNT(BX2:BX145)</f>
        <v>0.63315843055555576</v>
      </c>
      <c r="BZ195" s="31">
        <f>AVERAGE(BX2:BX145)</f>
        <v>0.63315843055555576</v>
      </c>
    </row>
    <row r="196" spans="18:79" x14ac:dyDescent="0.15">
      <c r="AU196" s="32" t="s">
        <v>24</v>
      </c>
      <c r="AV196" s="29" t="s">
        <v>12</v>
      </c>
      <c r="AW196" s="3">
        <f>SUM(AW2:AW145)/COUNT(AW2:AW145)</f>
        <v>0.46316387296039963</v>
      </c>
      <c r="AX196" s="31">
        <f>AVERAGE(AW2:AW145)</f>
        <v>0.46316387296039963</v>
      </c>
      <c r="BB196" s="32" t="s">
        <v>24</v>
      </c>
      <c r="BC196" s="29" t="s">
        <v>12</v>
      </c>
      <c r="BD196" s="3">
        <f>SUM(BD2:BD145)/COUNT(BD2:BD145)</f>
        <v>0.2163796679237501</v>
      </c>
      <c r="BE196" s="31">
        <f>AVERAGE(BD2:BD145)</f>
        <v>0.2163796679237501</v>
      </c>
      <c r="BI196" s="32" t="s">
        <v>24</v>
      </c>
      <c r="BJ196" s="29" t="s">
        <v>12</v>
      </c>
      <c r="BK196" s="3">
        <f>SUM(BK2:BK145)/COUNT(BK2:BK145)</f>
        <v>147.584021246009</v>
      </c>
      <c r="BL196" s="31">
        <f>AVERAGE(BK2:BK145)</f>
        <v>147.584021246009</v>
      </c>
      <c r="BP196" s="32" t="s">
        <v>24</v>
      </c>
      <c r="BQ196" s="29" t="s">
        <v>12</v>
      </c>
      <c r="BR196" s="3">
        <f>SUM(BR2:BR145)/COUNT(BR2:BR145)</f>
        <v>0.49383273341842771</v>
      </c>
      <c r="BS196" s="31">
        <f>AVERAGE(BR2:BR145)</f>
        <v>0.49383273341842771</v>
      </c>
      <c r="BW196" s="32" t="s">
        <v>24</v>
      </c>
      <c r="BX196" s="29" t="s">
        <v>12</v>
      </c>
      <c r="BY196" s="3">
        <f>SUM(BY2:BY145)/COUNT(BY2:BY145)</f>
        <v>0.73696832822197245</v>
      </c>
      <c r="BZ196" s="31">
        <f>AVERAGE(BY2:BY145)</f>
        <v>0.73696832822197245</v>
      </c>
    </row>
    <row r="197" spans="18:79" x14ac:dyDescent="0.15">
      <c r="AU197" s="32" t="s">
        <v>25</v>
      </c>
      <c r="AV197" s="29" t="s">
        <v>13</v>
      </c>
      <c r="AW197" s="3">
        <f>SQRT(AW196)</f>
        <v>0.68056143951916614</v>
      </c>
      <c r="BB197" s="32" t="s">
        <v>25</v>
      </c>
      <c r="BC197" s="29" t="s">
        <v>13</v>
      </c>
      <c r="BD197" s="3">
        <f>SQRT(BD196)</f>
        <v>0.46516627986532955</v>
      </c>
      <c r="BI197" s="32" t="s">
        <v>25</v>
      </c>
      <c r="BJ197" s="29" t="s">
        <v>13</v>
      </c>
      <c r="BK197" s="3">
        <f>SQRT(BK196)</f>
        <v>12.148416408981419</v>
      </c>
      <c r="BP197" s="32" t="s">
        <v>25</v>
      </c>
      <c r="BQ197" s="29" t="s">
        <v>13</v>
      </c>
      <c r="BR197" s="3">
        <f>SQRT(BR196)</f>
        <v>0.70273233412048697</v>
      </c>
      <c r="BW197" s="32" t="s">
        <v>25</v>
      </c>
      <c r="BX197" s="29" t="s">
        <v>13</v>
      </c>
      <c r="BY197" s="3">
        <f>SQRT(BY196)</f>
        <v>0.85846859477908244</v>
      </c>
    </row>
    <row r="198" spans="18:79" x14ac:dyDescent="0.15">
      <c r="AU198" s="32" t="s">
        <v>26</v>
      </c>
      <c r="AV198" s="29" t="s">
        <v>14</v>
      </c>
      <c r="AW198" s="30">
        <f>AVERAGE(AX2:AX145)</f>
        <v>2.3930389953401819E-2</v>
      </c>
      <c r="BB198" s="32" t="s">
        <v>26</v>
      </c>
      <c r="BC198" s="29" t="s">
        <v>14</v>
      </c>
      <c r="BD198" s="30">
        <f>AVERAGE(BE2:BE145)</f>
        <v>1.7682078764100898E-2</v>
      </c>
      <c r="BI198" s="32" t="s">
        <v>26</v>
      </c>
      <c r="BJ198" s="29" t="s">
        <v>14</v>
      </c>
      <c r="BK198" s="30">
        <f>AVERAGE(BL2:BL145)</f>
        <v>1.3211368079931116</v>
      </c>
      <c r="BP198" s="32" t="s">
        <v>26</v>
      </c>
      <c r="BQ198" s="29" t="s">
        <v>14</v>
      </c>
      <c r="BR198" s="30">
        <f>AVERAGE(BS2:BS145)</f>
        <v>1.9665668017245463E-2</v>
      </c>
      <c r="BW198" s="32" t="s">
        <v>26</v>
      </c>
      <c r="BX198" s="29" t="s">
        <v>14</v>
      </c>
      <c r="BY198" s="30">
        <f>AVERAGE(BZ2:BZ145)</f>
        <v>0.15855620663765241</v>
      </c>
    </row>
    <row r="199" spans="18:79" x14ac:dyDescent="0.15">
      <c r="AU199" s="32" t="s">
        <v>29</v>
      </c>
      <c r="AV199" s="29" t="s">
        <v>16</v>
      </c>
      <c r="AW199" s="30">
        <f>AVERAGE(AY2:AY145)</f>
        <v>3.0977603006434192E-3</v>
      </c>
      <c r="BB199" s="32" t="s">
        <v>29</v>
      </c>
      <c r="BC199" s="29" t="s">
        <v>16</v>
      </c>
      <c r="BD199" s="30">
        <f>AVERAGE(BF2:BF145)</f>
        <v>2.1120807486955506E-3</v>
      </c>
      <c r="BI199" s="32" t="s">
        <v>29</v>
      </c>
      <c r="BJ199" s="29" t="s">
        <v>16</v>
      </c>
      <c r="BK199" s="30">
        <f>AVERAGE(BM2:BM145)</f>
        <v>1.3211368079931116</v>
      </c>
      <c r="BP199" s="32" t="s">
        <v>29</v>
      </c>
      <c r="BQ199" s="29" t="s">
        <v>16</v>
      </c>
      <c r="BR199" s="30">
        <f>AVERAGE(BT2:BT145)</f>
        <v>9.4919491520942031E-3</v>
      </c>
      <c r="BW199" s="32" t="s">
        <v>29</v>
      </c>
      <c r="BX199" s="29" t="s">
        <v>16</v>
      </c>
      <c r="BY199" s="30">
        <f>AVERAGE(CA2:CA145)</f>
        <v>-8.8056368050273851E-2</v>
      </c>
    </row>
    <row r="200" spans="18:79" x14ac:dyDescent="0.15">
      <c r="AU200" s="32" t="s">
        <v>22</v>
      </c>
      <c r="AV200" s="29" t="s">
        <v>23</v>
      </c>
      <c r="AW200" s="7">
        <f>SUM(AW2:AW145)</f>
        <v>66.695597706297548</v>
      </c>
      <c r="BB200" s="32" t="s">
        <v>22</v>
      </c>
      <c r="BC200" s="29" t="s">
        <v>23</v>
      </c>
      <c r="BD200" s="7">
        <f>SUM(BD2:BD145)</f>
        <v>31.158672181020016</v>
      </c>
      <c r="BI200" s="32" t="s">
        <v>22</v>
      </c>
      <c r="BJ200" s="29" t="s">
        <v>23</v>
      </c>
      <c r="BK200" s="7">
        <f>SUM(BK2:BK145)</f>
        <v>21252.099059425294</v>
      </c>
      <c r="BP200" s="32" t="s">
        <v>22</v>
      </c>
      <c r="BQ200" s="29" t="s">
        <v>23</v>
      </c>
      <c r="BR200" s="7">
        <f>SUM(BR2:BR145)</f>
        <v>71.111913612253588</v>
      </c>
      <c r="BW200" s="32" t="s">
        <v>22</v>
      </c>
      <c r="BX200" s="29" t="s">
        <v>23</v>
      </c>
      <c r="BY200" s="7">
        <f>SUM(BY2:BY145)</f>
        <v>106.12343926396403</v>
      </c>
    </row>
    <row r="201" spans="18:79" x14ac:dyDescent="0.15">
      <c r="AU201" s="32" t="s">
        <v>30</v>
      </c>
      <c r="AV201" s="29" t="s">
        <v>19</v>
      </c>
      <c r="AW201" s="3">
        <f>AVERAGE(AA2:AA145)</f>
        <v>14.274940541745954</v>
      </c>
      <c r="BB201" s="32" t="s">
        <v>30</v>
      </c>
      <c r="BC201" s="29" t="s">
        <v>19</v>
      </c>
      <c r="BD201" s="3">
        <f>AVERAGE(AB2:AB145)</f>
        <v>16.784526018879085</v>
      </c>
      <c r="BI201" s="32" t="s">
        <v>30</v>
      </c>
      <c r="BJ201" s="29" t="s">
        <v>19</v>
      </c>
      <c r="BK201" s="3">
        <f>AVERAGE(AC2:AC145)</f>
        <v>9.0961929498614875</v>
      </c>
      <c r="BP201" s="32" t="s">
        <v>30</v>
      </c>
      <c r="BQ201" s="29" t="s">
        <v>19</v>
      </c>
      <c r="BR201" s="3">
        <f>AVERAGE(AD2:AD145)</f>
        <v>11.806181985521352</v>
      </c>
      <c r="BW201" s="32" t="s">
        <v>30</v>
      </c>
      <c r="BX201" s="29" t="s">
        <v>19</v>
      </c>
      <c r="BY201" s="3">
        <f>AVERAGE(AE2:AE145)</f>
        <v>3.8603301666666656</v>
      </c>
    </row>
    <row r="202" spans="18:79" x14ac:dyDescent="0.15">
      <c r="AU202" s="32" t="s">
        <v>31</v>
      </c>
      <c r="AV202" s="29" t="s">
        <v>20</v>
      </c>
      <c r="AW202" s="3">
        <f>STDEV(AA2:AA145)</f>
        <v>2.4340522858035984</v>
      </c>
      <c r="BB202" s="32" t="s">
        <v>31</v>
      </c>
      <c r="BC202" s="29" t="s">
        <v>20</v>
      </c>
      <c r="BD202" s="3">
        <f>STDEV(AB2:AB145)</f>
        <v>2.4067250112525809</v>
      </c>
      <c r="BI202" s="32" t="s">
        <v>31</v>
      </c>
      <c r="BJ202" s="29" t="s">
        <v>20</v>
      </c>
      <c r="BK202" s="3">
        <f>STDEV(AC2:AC145)</f>
        <v>1.7924235067020609</v>
      </c>
      <c r="BP202" s="32" t="s">
        <v>31</v>
      </c>
      <c r="BQ202" s="29" t="s">
        <v>20</v>
      </c>
      <c r="BR202" s="3">
        <f>STDEV(AD2:AD145)</f>
        <v>3.1060670254182985</v>
      </c>
      <c r="BW202" s="32" t="s">
        <v>31</v>
      </c>
      <c r="BX202" s="29" t="s">
        <v>20</v>
      </c>
      <c r="BY202" s="3">
        <f>STDEV(AE2:AE145)</f>
        <v>1.4053568351619838</v>
      </c>
    </row>
    <row r="203" spans="18:79" x14ac:dyDescent="0.15">
      <c r="AU203" s="32" t="s">
        <v>32</v>
      </c>
      <c r="AV203" s="29" t="s">
        <v>21</v>
      </c>
      <c r="AW203" s="7">
        <f>(AW202/AW201)*100</f>
        <v>17.051225388192698</v>
      </c>
      <c r="BB203" s="32" t="s">
        <v>32</v>
      </c>
      <c r="BC203" s="29" t="s">
        <v>21</v>
      </c>
      <c r="BD203" s="7">
        <f>(BD202/BD201)*100</f>
        <v>14.338951296840424</v>
      </c>
      <c r="BI203" s="32" t="s">
        <v>32</v>
      </c>
      <c r="BJ203" s="29" t="s">
        <v>21</v>
      </c>
      <c r="BK203" s="7">
        <f>(BK202/BK201)*100</f>
        <v>19.705205425851869</v>
      </c>
      <c r="BP203" s="32" t="s">
        <v>32</v>
      </c>
      <c r="BQ203" s="29" t="s">
        <v>21</v>
      </c>
      <c r="BR203" s="7">
        <f>(BR202/BR201)*100</f>
        <v>26.308818797029044</v>
      </c>
      <c r="BW203" s="32" t="s">
        <v>32</v>
      </c>
      <c r="BX203" s="29" t="s">
        <v>21</v>
      </c>
      <c r="BY203" s="7">
        <f>(BY202/BY201)*100</f>
        <v>36.405094240306582</v>
      </c>
    </row>
    <row r="204" spans="18:79" x14ac:dyDescent="0.15">
      <c r="AU204" s="32" t="s">
        <v>28</v>
      </c>
      <c r="AV204" s="29" t="s">
        <v>27</v>
      </c>
      <c r="AW204" s="3">
        <f>AW202/AW197</f>
        <v>3.5765357019394428</v>
      </c>
      <c r="BB204" s="32" t="s">
        <v>28</v>
      </c>
      <c r="BC204" s="29" t="s">
        <v>27</v>
      </c>
      <c r="BD204" s="3">
        <f>BD202/BD197</f>
        <v>5.1739025708169404</v>
      </c>
      <c r="BI204" s="32" t="s">
        <v>28</v>
      </c>
      <c r="BJ204" s="29" t="s">
        <v>27</v>
      </c>
      <c r="BK204" s="3">
        <f>BK202/BK197</f>
        <v>0.14754379882606825</v>
      </c>
      <c r="BP204" s="32" t="s">
        <v>28</v>
      </c>
      <c r="BQ204" s="29" t="s">
        <v>27</v>
      </c>
      <c r="BR204" s="3">
        <f>BR202/BR197</f>
        <v>4.4199859243786381</v>
      </c>
      <c r="BW204" s="32" t="s">
        <v>28</v>
      </c>
      <c r="BX204" s="29" t="s">
        <v>27</v>
      </c>
      <c r="BY204" s="3">
        <f>BY202/BY197</f>
        <v>1.6370509576109038</v>
      </c>
    </row>
    <row r="209" spans="47:78" x14ac:dyDescent="0.15">
      <c r="AU209" s="43" t="s">
        <v>18</v>
      </c>
      <c r="AV209" s="44" t="s">
        <v>11</v>
      </c>
      <c r="AW209" s="42">
        <f>SUM(AV2:AV193)/COUNT(AV2:AV193)</f>
        <v>0.25990093575519457</v>
      </c>
      <c r="AX209" s="4">
        <f>AVERAGE(AV2:AV193)</f>
        <v>0.25990093575519457</v>
      </c>
      <c r="AY209" s="4"/>
      <c r="AZ209" s="4"/>
      <c r="BA209" s="44"/>
      <c r="BB209" s="43" t="s">
        <v>18</v>
      </c>
      <c r="BC209" s="44" t="s">
        <v>11</v>
      </c>
      <c r="BD209" s="42">
        <f>SUM(BC2:BC193)/COUNT(BC2:BC193)</f>
        <v>0.22237951186114624</v>
      </c>
      <c r="BE209" s="4">
        <f>AVERAGE(BC2:BC193)</f>
        <v>0.22237951186114624</v>
      </c>
      <c r="BF209" s="4"/>
      <c r="BG209" s="4"/>
      <c r="BH209" s="44"/>
      <c r="BI209" s="43" t="s">
        <v>18</v>
      </c>
      <c r="BJ209" s="44" t="s">
        <v>11</v>
      </c>
      <c r="BK209" s="42">
        <f>SUM(BJ2:BJ193)/COUNT(BJ2:BJ193)</f>
        <v>12.012856762681261</v>
      </c>
      <c r="BL209" s="4">
        <f>AVERAGE(BJ2:BJ193)</f>
        <v>12.012856762681261</v>
      </c>
      <c r="BM209" s="4"/>
      <c r="BN209" s="4"/>
      <c r="BO209" s="44"/>
      <c r="BP209" s="43" t="s">
        <v>18</v>
      </c>
      <c r="BQ209" s="44" t="s">
        <v>11</v>
      </c>
      <c r="BR209" s="42">
        <f>SUM(BQ2:BQ193)/COUNT(BQ2:BQ193)</f>
        <v>0.1627546605481579</v>
      </c>
      <c r="BS209" s="4">
        <f>AVERAGE(BQ2:BQ193)</f>
        <v>0.1627546605481579</v>
      </c>
      <c r="BT209" s="4"/>
      <c r="BU209" s="4"/>
      <c r="BV209" s="44"/>
      <c r="BW209" s="43" t="s">
        <v>18</v>
      </c>
      <c r="BX209" s="44" t="s">
        <v>11</v>
      </c>
      <c r="BY209" s="42">
        <f>SUM(BX2:BX193)/COUNT(BX2:BX193)</f>
        <v>0.47486882291666682</v>
      </c>
      <c r="BZ209" s="4">
        <f>AVERAGE(BX2:BX193)</f>
        <v>0.47486882291666682</v>
      </c>
    </row>
    <row r="210" spans="47:78" x14ac:dyDescent="0.15">
      <c r="AU210" s="43" t="s">
        <v>24</v>
      </c>
      <c r="AV210" s="44" t="s">
        <v>12</v>
      </c>
      <c r="AW210" s="4">
        <f>SUM(AW2:AW193)/COUNT(AW2:AW193)</f>
        <v>0.34737290472029975</v>
      </c>
      <c r="AX210" s="41">
        <f>AVERAGE(AW2:AW193)</f>
        <v>0.34737290472029975</v>
      </c>
      <c r="AY210" s="4"/>
      <c r="AZ210" s="4"/>
      <c r="BA210" s="44"/>
      <c r="BB210" s="43" t="s">
        <v>24</v>
      </c>
      <c r="BC210" s="44" t="s">
        <v>12</v>
      </c>
      <c r="BD210" s="4">
        <f>SUM(BD2:BD193)/COUNT(BD2:BD193)</f>
        <v>0.16228475094281258</v>
      </c>
      <c r="BE210" s="40">
        <f>AVERAGE(BD2:BD193)</f>
        <v>0.16228475094281258</v>
      </c>
      <c r="BF210" s="4"/>
      <c r="BG210" s="4"/>
      <c r="BH210" s="44"/>
      <c r="BI210" s="43" t="s">
        <v>24</v>
      </c>
      <c r="BJ210" s="44" t="s">
        <v>12</v>
      </c>
      <c r="BK210" s="4">
        <f>SUM(BK2:BK193)/COUNT(BK2:BK193)</f>
        <v>153.56152133328075</v>
      </c>
      <c r="BL210" s="39">
        <f>AVERAGE(BK2:BK193)</f>
        <v>153.56152133328075</v>
      </c>
      <c r="BM210" s="4"/>
      <c r="BN210" s="4"/>
      <c r="BO210" s="44"/>
      <c r="BP210" s="43" t="s">
        <v>24</v>
      </c>
      <c r="BQ210" s="44" t="s">
        <v>12</v>
      </c>
      <c r="BR210" s="4">
        <f>SUM(BR2:BR193)/COUNT(BR2:BR193)</f>
        <v>0.37037455006382075</v>
      </c>
      <c r="BS210" s="40">
        <f>AVERAGE(BR2:BR193)</f>
        <v>0.37037455006382075</v>
      </c>
      <c r="BT210" s="4"/>
      <c r="BU210" s="4"/>
      <c r="BV210" s="44"/>
      <c r="BW210" s="43" t="s">
        <v>24</v>
      </c>
      <c r="BX210" s="44" t="s">
        <v>12</v>
      </c>
      <c r="BY210" s="4">
        <f>SUM(BY2:BY193)/COUNT(BY2:BY193)</f>
        <v>0.55272624616647936</v>
      </c>
      <c r="BZ210" s="40">
        <f>AVERAGE(BY2:BY193)</f>
        <v>0.55272624616647936</v>
      </c>
    </row>
    <row r="211" spans="47:78" x14ac:dyDescent="0.15">
      <c r="AU211" s="43" t="s">
        <v>25</v>
      </c>
      <c r="AV211" s="44" t="s">
        <v>13</v>
      </c>
      <c r="AW211" s="4">
        <f>SQRT(AW210)</f>
        <v>0.5893834954597047</v>
      </c>
      <c r="AX211" s="4"/>
      <c r="AY211" s="4"/>
      <c r="AZ211" s="4"/>
      <c r="BA211" s="44"/>
      <c r="BB211" s="43" t="s">
        <v>25</v>
      </c>
      <c r="BC211" s="44" t="s">
        <v>13</v>
      </c>
      <c r="BD211" s="4">
        <f>SQRT(BD210)</f>
        <v>0.40284581534727726</v>
      </c>
      <c r="BE211" s="4"/>
      <c r="BF211" s="4"/>
      <c r="BG211" s="4"/>
      <c r="BH211" s="44"/>
      <c r="BI211" s="43" t="s">
        <v>25</v>
      </c>
      <c r="BJ211" s="44" t="s">
        <v>13</v>
      </c>
      <c r="BK211" s="4">
        <f>SQRT(BK210)</f>
        <v>12.391994243594562</v>
      </c>
      <c r="BL211" s="4"/>
      <c r="BM211" s="4"/>
      <c r="BN211" s="4"/>
      <c r="BO211" s="44"/>
      <c r="BP211" s="43" t="s">
        <v>25</v>
      </c>
      <c r="BQ211" s="44" t="s">
        <v>13</v>
      </c>
      <c r="BR211" s="4">
        <f>SQRT(BR210)</f>
        <v>0.60858405340907573</v>
      </c>
      <c r="BS211" s="4"/>
      <c r="BT211" s="4"/>
      <c r="BU211" s="4"/>
      <c r="BV211" s="44"/>
      <c r="BW211" s="43" t="s">
        <v>25</v>
      </c>
      <c r="BX211" s="44" t="s">
        <v>13</v>
      </c>
      <c r="BY211" s="4">
        <f>SQRT(BY210)</f>
        <v>0.74345561142981453</v>
      </c>
      <c r="BZ211" s="4"/>
    </row>
    <row r="212" spans="47:78" x14ac:dyDescent="0.15">
      <c r="AU212" s="43" t="s">
        <v>26</v>
      </c>
      <c r="AV212" s="44" t="s">
        <v>14</v>
      </c>
      <c r="AW212" s="46">
        <f>AVERAGE(AX2:AX193)</f>
        <v>1.7947792465051366E-2</v>
      </c>
      <c r="AX212" s="4"/>
      <c r="AY212" s="4"/>
      <c r="AZ212" s="4"/>
      <c r="BA212" s="44"/>
      <c r="BB212" s="43" t="s">
        <v>26</v>
      </c>
      <c r="BC212" s="44" t="s">
        <v>14</v>
      </c>
      <c r="BD212" s="46">
        <f>AVERAGE(BE2:BE193)</f>
        <v>1.3261559073075671E-2</v>
      </c>
      <c r="BE212" s="4"/>
      <c r="BF212" s="4"/>
      <c r="BG212" s="4"/>
      <c r="BH212" s="44"/>
      <c r="BI212" s="43" t="s">
        <v>26</v>
      </c>
      <c r="BJ212" s="44" t="s">
        <v>14</v>
      </c>
      <c r="BK212" s="46">
        <f>AVERAGE(BL2:BL193)</f>
        <v>1.4510901798531066</v>
      </c>
      <c r="BL212" s="4"/>
      <c r="BM212" s="4"/>
      <c r="BN212" s="4"/>
      <c r="BO212" s="44"/>
      <c r="BP212" s="43" t="s">
        <v>26</v>
      </c>
      <c r="BQ212" s="44" t="s">
        <v>14</v>
      </c>
      <c r="BR212" s="46">
        <f>AVERAGE(BS2:BS193)</f>
        <v>1.4749251012934096E-2</v>
      </c>
      <c r="BS212" s="4"/>
      <c r="BT212" s="4"/>
      <c r="BU212" s="4"/>
      <c r="BV212" s="44"/>
      <c r="BW212" s="43" t="s">
        <v>26</v>
      </c>
      <c r="BX212" s="44" t="s">
        <v>14</v>
      </c>
      <c r="BY212" s="46">
        <f>AVERAGE(BZ2:BZ193)</f>
        <v>0.11891715497823931</v>
      </c>
      <c r="BZ212" s="4"/>
    </row>
    <row r="213" spans="47:78" x14ac:dyDescent="0.15">
      <c r="AU213" s="43" t="s">
        <v>29</v>
      </c>
      <c r="AV213" s="44" t="s">
        <v>16</v>
      </c>
      <c r="AW213" s="46">
        <f>AVERAGE(AY2:AY193)</f>
        <v>2.3233202254825643E-3</v>
      </c>
      <c r="AX213" s="4"/>
      <c r="AY213" s="4"/>
      <c r="AZ213" s="4"/>
      <c r="BA213" s="44"/>
      <c r="BB213" s="43" t="s">
        <v>29</v>
      </c>
      <c r="BC213" s="44" t="s">
        <v>16</v>
      </c>
      <c r="BD213" s="46">
        <f>AVERAGE(BF2:BF193)</f>
        <v>1.5840605615216631E-3</v>
      </c>
      <c r="BE213" s="4"/>
      <c r="BF213" s="4"/>
      <c r="BG213" s="4"/>
      <c r="BH213" s="44"/>
      <c r="BI213" s="43" t="s">
        <v>29</v>
      </c>
      <c r="BJ213" s="44" t="s">
        <v>16</v>
      </c>
      <c r="BK213" s="46">
        <f>AVERAGE(BM2:BM193)</f>
        <v>1.4510901798531066</v>
      </c>
      <c r="BL213" s="4"/>
      <c r="BM213" s="4"/>
      <c r="BN213" s="4"/>
      <c r="BO213" s="44"/>
      <c r="BP213" s="43" t="s">
        <v>29</v>
      </c>
      <c r="BQ213" s="44" t="s">
        <v>16</v>
      </c>
      <c r="BR213" s="46">
        <f>AVERAGE(BT2:BT193)</f>
        <v>7.1189618640706519E-3</v>
      </c>
      <c r="BS213" s="4"/>
      <c r="BT213" s="4"/>
      <c r="BU213" s="4"/>
      <c r="BV213" s="44"/>
      <c r="BW213" s="43" t="s">
        <v>29</v>
      </c>
      <c r="BX213" s="44" t="s">
        <v>16</v>
      </c>
      <c r="BY213" s="46">
        <f>AVERAGE(CA2:CA193)</f>
        <v>-6.6042276037705391E-2</v>
      </c>
      <c r="BZ213" s="4"/>
    </row>
    <row r="214" spans="47:78" x14ac:dyDescent="0.15">
      <c r="AU214" s="43" t="s">
        <v>22</v>
      </c>
      <c r="AV214" s="44" t="s">
        <v>23</v>
      </c>
      <c r="AW214" s="49">
        <f>SUM(AW2:AW193)</f>
        <v>66.695597706297548</v>
      </c>
      <c r="AX214" s="4"/>
      <c r="AY214" s="4"/>
      <c r="AZ214" s="4"/>
      <c r="BA214" s="44"/>
      <c r="BB214" s="43" t="s">
        <v>22</v>
      </c>
      <c r="BC214" s="44" t="s">
        <v>23</v>
      </c>
      <c r="BD214" s="47">
        <f>SUM(BD2:BD193)</f>
        <v>31.158672181020016</v>
      </c>
      <c r="BE214" s="4"/>
      <c r="BF214" s="4"/>
      <c r="BG214" s="4"/>
      <c r="BH214" s="44"/>
      <c r="BI214" s="43" t="s">
        <v>22</v>
      </c>
      <c r="BJ214" s="44" t="s">
        <v>23</v>
      </c>
      <c r="BK214" s="48">
        <f>SUM(BK2:BK193)</f>
        <v>29483.812095989906</v>
      </c>
      <c r="BL214" s="4"/>
      <c r="BM214" s="4"/>
      <c r="BN214" s="4"/>
      <c r="BO214" s="44"/>
      <c r="BP214" s="43" t="s">
        <v>22</v>
      </c>
      <c r="BQ214" s="44" t="s">
        <v>23</v>
      </c>
      <c r="BR214" s="48">
        <f>SUM(BR2:BR193)</f>
        <v>71.111913612253588</v>
      </c>
      <c r="BS214" s="4"/>
      <c r="BT214" s="4"/>
      <c r="BU214" s="4"/>
      <c r="BV214" s="44"/>
      <c r="BW214" s="43" t="s">
        <v>22</v>
      </c>
      <c r="BX214" s="44" t="s">
        <v>23</v>
      </c>
      <c r="BY214" s="48">
        <f>SUM(BY2:BY193)</f>
        <v>106.12343926396403</v>
      </c>
      <c r="BZ214" s="4"/>
    </row>
    <row r="215" spans="47:78" x14ac:dyDescent="0.15">
      <c r="AU215" s="43" t="s">
        <v>30</v>
      </c>
      <c r="AV215" s="44" t="s">
        <v>19</v>
      </c>
      <c r="AW215" s="4">
        <f>AVERAGE(AA2:AA193)</f>
        <v>14.532199926357656</v>
      </c>
      <c r="AX215" s="4"/>
      <c r="AY215" s="4"/>
      <c r="AZ215" s="4"/>
      <c r="BA215" s="44"/>
      <c r="BB215" s="43" t="s">
        <v>30</v>
      </c>
      <c r="BC215" s="44" t="s">
        <v>19</v>
      </c>
      <c r="BD215" s="4">
        <f>AVERAGE(AB2:AB193)</f>
        <v>16.933835385374277</v>
      </c>
      <c r="BE215" s="4"/>
      <c r="BF215" s="4"/>
      <c r="BG215" s="4"/>
      <c r="BH215" s="44"/>
      <c r="BI215" s="43" t="s">
        <v>30</v>
      </c>
      <c r="BJ215" s="44" t="s">
        <v>19</v>
      </c>
      <c r="BK215" s="4">
        <f>AVERAGE(AC2:AC193)</f>
        <v>9.0498497204844792</v>
      </c>
      <c r="BL215" s="4"/>
      <c r="BM215" s="4"/>
      <c r="BN215" s="4"/>
      <c r="BO215" s="44"/>
      <c r="BP215" s="43" t="s">
        <v>30</v>
      </c>
      <c r="BQ215" s="44" t="s">
        <v>19</v>
      </c>
      <c r="BR215" s="4">
        <f>AVERAGE(AD2:AD193)</f>
        <v>12.086085925886236</v>
      </c>
      <c r="BS215" s="4"/>
      <c r="BT215" s="4"/>
      <c r="BU215" s="4"/>
      <c r="BV215" s="44"/>
      <c r="BW215" s="43" t="s">
        <v>30</v>
      </c>
      <c r="BX215" s="44" t="s">
        <v>19</v>
      </c>
      <c r="BY215" s="4">
        <f>AVERAGE(AE2:AE193)</f>
        <v>3.8936364687500027</v>
      </c>
      <c r="BZ215" s="4"/>
    </row>
    <row r="216" spans="47:78" x14ac:dyDescent="0.15">
      <c r="AU216" s="43" t="s">
        <v>31</v>
      </c>
      <c r="AV216" s="44" t="s">
        <v>20</v>
      </c>
      <c r="AW216" s="4">
        <f>STDEV(AA2:AA193)</f>
        <v>2.4345598016062873</v>
      </c>
      <c r="AX216" s="4"/>
      <c r="AY216" s="4"/>
      <c r="AZ216" s="4"/>
      <c r="BA216" s="44"/>
      <c r="BB216" s="43" t="s">
        <v>31</v>
      </c>
      <c r="BC216" s="44" t="s">
        <v>20</v>
      </c>
      <c r="BD216" s="4">
        <f>STDEV(AB2:AB193)</f>
        <v>2.3546115545281538</v>
      </c>
      <c r="BE216" s="4"/>
      <c r="BF216" s="4"/>
      <c r="BG216" s="4"/>
      <c r="BH216" s="44"/>
      <c r="BI216" s="43" t="s">
        <v>31</v>
      </c>
      <c r="BJ216" s="44" t="s">
        <v>20</v>
      </c>
      <c r="BK216" s="4">
        <f>STDEV(AC2:AC193)</f>
        <v>1.9011527599391049</v>
      </c>
      <c r="BL216" s="4"/>
      <c r="BM216" s="4"/>
      <c r="BN216" s="4"/>
      <c r="BO216" s="44"/>
      <c r="BP216" s="43" t="s">
        <v>31</v>
      </c>
      <c r="BQ216" s="44" t="s">
        <v>20</v>
      </c>
      <c r="BR216" s="4">
        <f>STDEV(AD2:AD193)</f>
        <v>2.9273890501029123</v>
      </c>
      <c r="BS216" s="4"/>
      <c r="BT216" s="4"/>
      <c r="BU216" s="4"/>
      <c r="BV216" s="44"/>
      <c r="BW216" s="43" t="s">
        <v>31</v>
      </c>
      <c r="BX216" s="44" t="s">
        <v>20</v>
      </c>
      <c r="BY216" s="4">
        <f>STDEV(AE2:AE193)</f>
        <v>1.2867860930206163</v>
      </c>
      <c r="BZ216" s="4"/>
    </row>
    <row r="217" spans="47:78" x14ac:dyDescent="0.15">
      <c r="AU217" s="43" t="s">
        <v>32</v>
      </c>
      <c r="AV217" s="44" t="s">
        <v>21</v>
      </c>
      <c r="AW217" s="4">
        <f>(AW216/AW215)*100</f>
        <v>16.752864768882134</v>
      </c>
      <c r="AX217" s="4"/>
      <c r="AY217" s="4"/>
      <c r="AZ217" s="4"/>
      <c r="BA217" s="44"/>
      <c r="BB217" s="43" t="s">
        <v>32</v>
      </c>
      <c r="BC217" s="44" t="s">
        <v>21</v>
      </c>
      <c r="BD217" s="4">
        <f>(BD216/BD215)*100</f>
        <v>13.904774086571242</v>
      </c>
      <c r="BE217" s="4"/>
      <c r="BF217" s="4"/>
      <c r="BG217" s="4"/>
      <c r="BH217" s="44"/>
      <c r="BI217" s="43" t="s">
        <v>32</v>
      </c>
      <c r="BJ217" s="44" t="s">
        <v>21</v>
      </c>
      <c r="BK217" s="4">
        <f>(BK216/BK215)*100</f>
        <v>21.007561657469466</v>
      </c>
      <c r="BL217" s="4"/>
      <c r="BM217" s="4"/>
      <c r="BN217" s="4"/>
      <c r="BO217" s="44"/>
      <c r="BP217" s="43" t="s">
        <v>32</v>
      </c>
      <c r="BQ217" s="44" t="s">
        <v>21</v>
      </c>
      <c r="BR217" s="4">
        <f>(BR216/BR215)*100</f>
        <v>24.221150404308879</v>
      </c>
      <c r="BS217" s="4"/>
      <c r="BT217" s="4"/>
      <c r="BU217" s="4"/>
      <c r="BV217" s="44"/>
      <c r="BW217" s="43" t="s">
        <v>32</v>
      </c>
      <c r="BX217" s="44" t="s">
        <v>21</v>
      </c>
      <c r="BY217" s="4">
        <f>(BY216/BY215)*100</f>
        <v>33.048439507597912</v>
      </c>
      <c r="BZ217" s="4"/>
    </row>
    <row r="218" spans="47:78" x14ac:dyDescent="0.15">
      <c r="AU218" s="43" t="s">
        <v>28</v>
      </c>
      <c r="AV218" s="44" t="s">
        <v>27</v>
      </c>
      <c r="AW218" s="4">
        <f>AW216/AW211</f>
        <v>4.1306887966168615</v>
      </c>
      <c r="AX218" s="4"/>
      <c r="AY218" s="4"/>
      <c r="AZ218" s="4"/>
      <c r="BA218" s="44"/>
      <c r="BB218" s="43" t="s">
        <v>28</v>
      </c>
      <c r="BC218" s="44" t="s">
        <v>27</v>
      </c>
      <c r="BD218" s="4">
        <f>BD216/BD211</f>
        <v>5.8449448022647017</v>
      </c>
      <c r="BE218" s="4"/>
      <c r="BF218" s="4"/>
      <c r="BG218" s="4"/>
      <c r="BH218" s="44"/>
      <c r="BI218" s="43" t="s">
        <v>28</v>
      </c>
      <c r="BJ218" s="44" t="s">
        <v>27</v>
      </c>
      <c r="BK218" s="4">
        <f>BK216/BK211</f>
        <v>0.15341782142303798</v>
      </c>
      <c r="BL218" s="4"/>
      <c r="BM218" s="4"/>
      <c r="BN218" s="4"/>
      <c r="BO218" s="44"/>
      <c r="BP218" s="43" t="s">
        <v>28</v>
      </c>
      <c r="BQ218" s="44" t="s">
        <v>27</v>
      </c>
      <c r="BR218" s="4">
        <f>BR216/BR211</f>
        <v>4.8101639103172342</v>
      </c>
      <c r="BS218" s="4"/>
      <c r="BT218" s="4"/>
      <c r="BU218" s="4"/>
      <c r="BV218" s="44"/>
      <c r="BW218" s="43" t="s">
        <v>28</v>
      </c>
      <c r="BX218" s="44" t="s">
        <v>27</v>
      </c>
      <c r="BY218" s="4">
        <f>BY216/BY211</f>
        <v>1.7308176483406563</v>
      </c>
      <c r="BZ218" s="4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77"/>
  <sheetViews>
    <sheetView topLeftCell="D1" zoomScale="80" zoomScaleNormal="80" workbookViewId="0">
      <selection activeCell="K2" sqref="K2"/>
    </sheetView>
  </sheetViews>
  <sheetFormatPr defaultColWidth="9.19140625" defaultRowHeight="13.5" x14ac:dyDescent="0.15"/>
  <cols>
    <col min="1" max="1" width="12.37890625" style="1" bestFit="1" customWidth="1"/>
    <col min="2" max="2" width="14.46484375" style="1" bestFit="1" customWidth="1"/>
    <col min="3" max="3" width="18.75390625" style="1" bestFit="1" customWidth="1"/>
    <col min="4" max="4" width="5.8828125" style="1" bestFit="1" customWidth="1"/>
    <col min="5" max="5" width="15.078125" style="1" bestFit="1" customWidth="1"/>
    <col min="6" max="6" width="14.83203125" style="1" bestFit="1" customWidth="1"/>
    <col min="7" max="7" width="14.46484375" style="1" bestFit="1" customWidth="1"/>
    <col min="8" max="8" width="14.83203125" style="1" bestFit="1" customWidth="1"/>
    <col min="9" max="9" width="8.82421875"/>
    <col min="10" max="10" width="9.31640625" style="1" bestFit="1" customWidth="1"/>
    <col min="11" max="11" width="2.81640625" style="1" bestFit="1" customWidth="1"/>
    <col min="12" max="12" width="7.109375" style="1" bestFit="1" customWidth="1"/>
    <col min="13" max="13" width="9.19140625" style="1"/>
    <col min="14" max="14" width="12.37890625" style="1" bestFit="1" customWidth="1"/>
    <col min="15" max="15" width="14.46484375" style="1" bestFit="1" customWidth="1"/>
    <col min="16" max="16" width="18.75390625" style="1" bestFit="1" customWidth="1"/>
    <col min="17" max="17" width="5.8828125" style="1" bestFit="1" customWidth="1"/>
    <col min="18" max="18" width="15.078125" style="11" bestFit="1" customWidth="1"/>
    <col min="19" max="19" width="14.83203125" style="11" bestFit="1" customWidth="1"/>
    <col min="20" max="20" width="14.46484375" style="9" bestFit="1" customWidth="1"/>
    <col min="21" max="21" width="14.83203125" style="11" bestFit="1" customWidth="1"/>
    <col min="22" max="24" width="9.19140625" style="7"/>
    <col min="25" max="25" width="9.19140625" style="8"/>
    <col min="26" max="29" width="9.19140625" style="7"/>
    <col min="30" max="30" width="9.19140625" style="8"/>
    <col min="31" max="16384" width="9.19140625" style="1"/>
  </cols>
  <sheetData>
    <row r="1" spans="1:38" ht="15" x14ac:dyDescent="0.15">
      <c r="A1" s="13" t="s">
        <v>33</v>
      </c>
      <c r="B1" s="13" t="s">
        <v>34</v>
      </c>
      <c r="C1" s="13" t="s">
        <v>35</v>
      </c>
      <c r="D1" s="13" t="s">
        <v>36</v>
      </c>
      <c r="E1" s="14" t="s">
        <v>40</v>
      </c>
      <c r="F1" s="14" t="s">
        <v>41</v>
      </c>
      <c r="G1" s="14" t="s">
        <v>42</v>
      </c>
      <c r="H1" s="14" t="s">
        <v>43</v>
      </c>
      <c r="I1" s="1"/>
      <c r="J1" s="15" t="s">
        <v>38</v>
      </c>
      <c r="L1" s="15" t="s">
        <v>39</v>
      </c>
      <c r="N1" s="13" t="s">
        <v>33</v>
      </c>
      <c r="O1" s="13" t="s">
        <v>34</v>
      </c>
      <c r="P1" s="13" t="s">
        <v>35</v>
      </c>
      <c r="Q1" s="13" t="s">
        <v>36</v>
      </c>
      <c r="R1" s="14" t="s">
        <v>40</v>
      </c>
      <c r="S1" s="14" t="s">
        <v>41</v>
      </c>
      <c r="T1" s="14" t="s">
        <v>42</v>
      </c>
      <c r="U1" s="14" t="s">
        <v>43</v>
      </c>
      <c r="Z1" s="1"/>
      <c r="AF1" s="12"/>
      <c r="AJ1" s="9"/>
      <c r="AK1" s="9"/>
      <c r="AL1" s="9"/>
    </row>
    <row r="2" spans="1:38" x14ac:dyDescent="0.15">
      <c r="A2" s="1">
        <v>1</v>
      </c>
      <c r="B2" s="1">
        <v>1</v>
      </c>
      <c r="C2" s="1">
        <v>1</v>
      </c>
      <c r="D2" s="1">
        <v>11</v>
      </c>
      <c r="E2" s="9">
        <v>1.9178571428571429</v>
      </c>
      <c r="F2" s="9">
        <v>0.8928571428571429</v>
      </c>
      <c r="G2" s="7">
        <v>2.2439285714285715</v>
      </c>
      <c r="H2" s="9">
        <v>0.73571428571428577</v>
      </c>
      <c r="K2" s="13" t="s">
        <v>0</v>
      </c>
      <c r="N2" s="1">
        <v>1</v>
      </c>
      <c r="O2" s="1">
        <v>1</v>
      </c>
      <c r="P2" s="1">
        <v>1</v>
      </c>
      <c r="Q2" s="1">
        <v>11</v>
      </c>
      <c r="R2" s="9">
        <v>2.08</v>
      </c>
      <c r="S2" s="9">
        <v>1.2229999999999999</v>
      </c>
      <c r="T2" s="10">
        <v>3.7423500000000001</v>
      </c>
      <c r="U2" s="9">
        <v>1.2270000000000001</v>
      </c>
    </row>
    <row r="3" spans="1:38" x14ac:dyDescent="0.15">
      <c r="A3" s="1">
        <v>1</v>
      </c>
      <c r="B3" s="1">
        <v>1</v>
      </c>
      <c r="C3" s="1">
        <v>2</v>
      </c>
      <c r="D3" s="1">
        <v>12</v>
      </c>
      <c r="E3" s="9">
        <v>1.9071428571428573</v>
      </c>
      <c r="F3" s="9">
        <v>1.1642857142857144</v>
      </c>
      <c r="G3" s="7">
        <v>2.5099999999999998</v>
      </c>
      <c r="H3" s="9">
        <v>0.75714285714285723</v>
      </c>
      <c r="N3" s="1">
        <v>1</v>
      </c>
      <c r="O3" s="1">
        <v>1</v>
      </c>
      <c r="P3" s="1">
        <v>2</v>
      </c>
      <c r="Q3" s="1">
        <v>12</v>
      </c>
      <c r="R3" s="9">
        <v>2.8100000000000005</v>
      </c>
      <c r="S3" s="9">
        <v>1.5602</v>
      </c>
      <c r="T3" s="10">
        <v>2.92</v>
      </c>
      <c r="U3" s="9">
        <v>0.8600000000000001</v>
      </c>
      <c r="Z3" s="1"/>
      <c r="AF3" s="9"/>
      <c r="AG3" s="9"/>
      <c r="AH3" s="9"/>
      <c r="AJ3" s="9"/>
      <c r="AK3" s="9"/>
      <c r="AL3" s="9"/>
    </row>
    <row r="4" spans="1:38" x14ac:dyDescent="0.15">
      <c r="A4" s="1">
        <v>1</v>
      </c>
      <c r="B4" s="1">
        <v>1</v>
      </c>
      <c r="C4" s="1">
        <v>3</v>
      </c>
      <c r="D4" s="1">
        <v>13</v>
      </c>
      <c r="E4" s="9">
        <v>1.8571428571428574</v>
      </c>
      <c r="F4" s="9">
        <v>1.0214285714285714</v>
      </c>
      <c r="G4" s="7">
        <v>3.54</v>
      </c>
      <c r="H4" s="9">
        <v>1.3571428571428572</v>
      </c>
      <c r="N4" s="1">
        <v>1</v>
      </c>
      <c r="O4" s="1">
        <v>1</v>
      </c>
      <c r="P4" s="1">
        <v>3</v>
      </c>
      <c r="Q4" s="1">
        <v>13</v>
      </c>
      <c r="R4" s="9">
        <v>2.2200000000000002</v>
      </c>
      <c r="S4" s="9">
        <v>0.93099999999999994</v>
      </c>
      <c r="T4" s="10">
        <v>2.4156</v>
      </c>
      <c r="U4" s="9">
        <v>0.79200000000000004</v>
      </c>
      <c r="Z4" s="1"/>
      <c r="AF4" s="12"/>
      <c r="AJ4" s="9"/>
      <c r="AK4" s="9"/>
      <c r="AL4" s="9"/>
    </row>
    <row r="5" spans="1:38" x14ac:dyDescent="0.15">
      <c r="A5" s="1">
        <v>1</v>
      </c>
      <c r="B5" s="1">
        <v>1</v>
      </c>
      <c r="C5" s="1">
        <v>4</v>
      </c>
      <c r="D5" s="1">
        <v>14</v>
      </c>
      <c r="E5" s="9">
        <v>2.1</v>
      </c>
      <c r="F5" s="9">
        <v>1.1000000000000001</v>
      </c>
      <c r="G5" s="7">
        <v>2.3092857142857146</v>
      </c>
      <c r="H5" s="9">
        <v>0.75714285714285723</v>
      </c>
      <c r="N5" s="1">
        <v>1</v>
      </c>
      <c r="O5" s="1">
        <v>1</v>
      </c>
      <c r="P5" s="1">
        <v>4</v>
      </c>
      <c r="Q5" s="1">
        <v>14</v>
      </c>
      <c r="R5" s="9">
        <v>2.56</v>
      </c>
      <c r="S5" s="9">
        <v>1.3289999999999997</v>
      </c>
      <c r="T5" s="10">
        <v>2.6230000000000002</v>
      </c>
      <c r="U5" s="9">
        <v>0.8600000000000001</v>
      </c>
      <c r="Z5" s="1"/>
      <c r="AF5" s="9"/>
      <c r="AG5" s="9"/>
      <c r="AH5" s="9"/>
      <c r="AJ5" s="9"/>
      <c r="AK5" s="9"/>
      <c r="AL5" s="9"/>
    </row>
    <row r="6" spans="1:38" x14ac:dyDescent="0.15">
      <c r="A6" s="1">
        <v>1</v>
      </c>
      <c r="B6" s="1">
        <v>2</v>
      </c>
      <c r="C6" s="1">
        <v>1</v>
      </c>
      <c r="D6" s="1">
        <v>21</v>
      </c>
      <c r="E6" s="9">
        <v>1.9785714285714286</v>
      </c>
      <c r="F6" s="9">
        <v>1.2642857142857145</v>
      </c>
      <c r="G6" s="7">
        <v>3.03</v>
      </c>
      <c r="H6" s="9">
        <v>0.92857142857142871</v>
      </c>
      <c r="N6" s="1">
        <v>1</v>
      </c>
      <c r="O6" s="1">
        <v>2</v>
      </c>
      <c r="P6" s="1">
        <v>1</v>
      </c>
      <c r="Q6" s="1">
        <v>21</v>
      </c>
      <c r="R6" s="9">
        <v>2.09</v>
      </c>
      <c r="S6" s="9">
        <v>1.2603999999999997</v>
      </c>
      <c r="T6" s="10">
        <v>5.2947999999999995</v>
      </c>
      <c r="U6" s="9">
        <v>1.736</v>
      </c>
      <c r="Z6" s="1"/>
      <c r="AF6" s="12"/>
      <c r="AJ6" s="9"/>
      <c r="AK6" s="9"/>
      <c r="AL6" s="9"/>
    </row>
    <row r="7" spans="1:38" x14ac:dyDescent="0.15">
      <c r="A7" s="1">
        <v>1</v>
      </c>
      <c r="B7" s="1">
        <v>2</v>
      </c>
      <c r="C7" s="1">
        <v>2</v>
      </c>
      <c r="D7" s="1">
        <v>22</v>
      </c>
      <c r="E7" s="9">
        <v>1.9571428571428575</v>
      </c>
      <c r="F7" s="9">
        <v>0.95000000000000007</v>
      </c>
      <c r="G7" s="7">
        <v>2.87</v>
      </c>
      <c r="H7" s="9">
        <v>1.0714285714285714</v>
      </c>
      <c r="N7" s="1">
        <v>1</v>
      </c>
      <c r="O7" s="1">
        <v>2</v>
      </c>
      <c r="P7" s="1">
        <v>2</v>
      </c>
      <c r="Q7" s="1">
        <v>22</v>
      </c>
      <c r="R7" s="9">
        <v>2.38</v>
      </c>
      <c r="S7" s="9">
        <v>1.407</v>
      </c>
      <c r="T7" s="10">
        <v>3.47</v>
      </c>
      <c r="U7" s="9">
        <v>1.3</v>
      </c>
      <c r="Z7" s="1"/>
      <c r="AF7" s="9"/>
      <c r="AG7" s="9"/>
      <c r="AH7" s="9"/>
      <c r="AJ7" s="9"/>
      <c r="AK7" s="9"/>
      <c r="AL7" s="9"/>
    </row>
    <row r="8" spans="1:38" x14ac:dyDescent="0.15">
      <c r="A8" s="1">
        <v>1</v>
      </c>
      <c r="B8" s="1">
        <v>2</v>
      </c>
      <c r="C8" s="1">
        <v>3</v>
      </c>
      <c r="D8" s="1">
        <v>23</v>
      </c>
      <c r="E8" s="9">
        <v>1.8357142857142861</v>
      </c>
      <c r="F8" s="9">
        <v>0.94285714285714295</v>
      </c>
      <c r="G8" s="7">
        <v>3.2678571428571423</v>
      </c>
      <c r="H8" s="9">
        <v>1.0714285714285714</v>
      </c>
      <c r="N8" s="1">
        <v>1</v>
      </c>
      <c r="O8" s="1">
        <v>2</v>
      </c>
      <c r="P8" s="1">
        <v>3</v>
      </c>
      <c r="Q8" s="1">
        <v>23</v>
      </c>
      <c r="R8" s="9">
        <v>2.21</v>
      </c>
      <c r="S8" s="9">
        <v>1.302</v>
      </c>
      <c r="T8" s="10">
        <v>4.1144499999999997</v>
      </c>
      <c r="U8" s="9">
        <v>1.349</v>
      </c>
      <c r="Z8" s="1"/>
      <c r="AF8" s="12"/>
      <c r="AJ8" s="9"/>
      <c r="AK8" s="9"/>
      <c r="AL8" s="9"/>
    </row>
    <row r="9" spans="1:38" x14ac:dyDescent="0.15">
      <c r="A9" s="1">
        <v>1</v>
      </c>
      <c r="B9" s="1">
        <v>2</v>
      </c>
      <c r="C9" s="1">
        <v>4</v>
      </c>
      <c r="D9" s="1">
        <v>24</v>
      </c>
      <c r="E9" s="9">
        <v>1.8142857142857145</v>
      </c>
      <c r="F9" s="9">
        <v>0.90714285714285725</v>
      </c>
      <c r="G9" s="7">
        <v>2.57</v>
      </c>
      <c r="H9" s="9">
        <v>1.0714285714285714</v>
      </c>
      <c r="N9" s="1">
        <v>1</v>
      </c>
      <c r="O9" s="1">
        <v>2</v>
      </c>
      <c r="P9" s="1">
        <v>4</v>
      </c>
      <c r="Q9" s="1">
        <v>24</v>
      </c>
      <c r="R9" s="9">
        <v>2.2599999999999998</v>
      </c>
      <c r="S9" s="9">
        <v>1.3729999999999998</v>
      </c>
      <c r="T9" s="10">
        <v>2.97</v>
      </c>
      <c r="U9" s="9">
        <v>1.3</v>
      </c>
      <c r="Z9" s="1"/>
      <c r="AF9" s="9"/>
      <c r="AG9" s="9"/>
      <c r="AH9" s="9"/>
      <c r="AJ9" s="9"/>
      <c r="AK9" s="9"/>
      <c r="AL9" s="9"/>
    </row>
    <row r="10" spans="1:38" x14ac:dyDescent="0.15">
      <c r="A10" s="1">
        <v>1</v>
      </c>
      <c r="B10" s="1">
        <v>3</v>
      </c>
      <c r="C10" s="1">
        <v>1</v>
      </c>
      <c r="D10" s="1">
        <v>31</v>
      </c>
      <c r="E10" s="9">
        <v>1.4642857142857142</v>
      </c>
      <c r="F10" s="9">
        <v>0.8928571428571429</v>
      </c>
      <c r="G10" s="7">
        <v>2.3964285714285718</v>
      </c>
      <c r="H10" s="9">
        <v>0.78571428571428581</v>
      </c>
      <c r="N10" s="1">
        <v>1</v>
      </c>
      <c r="O10" s="1">
        <v>3</v>
      </c>
      <c r="P10" s="1">
        <v>1</v>
      </c>
      <c r="Q10" s="1">
        <v>31</v>
      </c>
      <c r="R10" s="9">
        <v>2.41</v>
      </c>
      <c r="S10" s="9">
        <v>1.2319999999999998</v>
      </c>
      <c r="T10" s="10">
        <v>3.0011999999999999</v>
      </c>
      <c r="U10" s="9">
        <v>0.98399999999999999</v>
      </c>
      <c r="Z10" s="1"/>
      <c r="AF10" s="12"/>
      <c r="AJ10" s="9"/>
      <c r="AK10" s="9"/>
      <c r="AL10" s="9"/>
    </row>
    <row r="11" spans="1:38" x14ac:dyDescent="0.15">
      <c r="A11" s="1">
        <v>1</v>
      </c>
      <c r="B11" s="1">
        <v>3</v>
      </c>
      <c r="C11" s="1">
        <v>2</v>
      </c>
      <c r="D11" s="1">
        <v>32</v>
      </c>
      <c r="E11" s="9">
        <v>1.9078571428571431</v>
      </c>
      <c r="F11" s="9">
        <v>1.0214285714285714</v>
      </c>
      <c r="G11" s="7">
        <v>2.2439285714285715</v>
      </c>
      <c r="H11" s="9">
        <v>0.73571428571428577</v>
      </c>
      <c r="N11" s="1">
        <v>1</v>
      </c>
      <c r="O11" s="1">
        <v>3</v>
      </c>
      <c r="P11" s="1">
        <v>2</v>
      </c>
      <c r="Q11" s="1">
        <v>32</v>
      </c>
      <c r="R11" s="9">
        <v>2.21</v>
      </c>
      <c r="S11" s="9">
        <v>1.4349999999999996</v>
      </c>
      <c r="T11" s="10">
        <v>2.5314999999999999</v>
      </c>
      <c r="U11" s="9">
        <v>0.83000000000000007</v>
      </c>
      <c r="Z11" s="1"/>
      <c r="AF11" s="9"/>
      <c r="AG11" s="9"/>
      <c r="AH11" s="9"/>
      <c r="AJ11" s="9"/>
      <c r="AK11" s="9"/>
      <c r="AL11" s="9"/>
    </row>
    <row r="12" spans="1:38" x14ac:dyDescent="0.15">
      <c r="A12" s="1">
        <v>1</v>
      </c>
      <c r="B12" s="1">
        <v>3</v>
      </c>
      <c r="C12" s="1">
        <v>3</v>
      </c>
      <c r="D12" s="1">
        <v>33</v>
      </c>
      <c r="E12" s="9">
        <v>1.8978571428571429</v>
      </c>
      <c r="F12" s="9">
        <v>0.85714285714285721</v>
      </c>
      <c r="G12" s="7">
        <v>2.4399999999999995</v>
      </c>
      <c r="H12" s="9">
        <v>0.79999999999999993</v>
      </c>
      <c r="N12" s="1">
        <v>1</v>
      </c>
      <c r="O12" s="1">
        <v>3</v>
      </c>
      <c r="P12" s="1">
        <v>3</v>
      </c>
      <c r="Q12" s="1">
        <v>33</v>
      </c>
      <c r="R12" s="9">
        <v>2.81</v>
      </c>
      <c r="S12" s="9">
        <v>1.2599999999999998</v>
      </c>
      <c r="T12" s="10">
        <v>5.07</v>
      </c>
      <c r="U12" s="9">
        <v>1.792</v>
      </c>
      <c r="Z12" s="1"/>
      <c r="AF12" s="12"/>
      <c r="AJ12" s="9"/>
      <c r="AK12" s="9"/>
      <c r="AL12" s="9"/>
    </row>
    <row r="13" spans="1:38" x14ac:dyDescent="0.15">
      <c r="A13" s="1">
        <v>1</v>
      </c>
      <c r="B13" s="1">
        <v>3</v>
      </c>
      <c r="C13" s="1">
        <v>4</v>
      </c>
      <c r="D13" s="1">
        <v>34</v>
      </c>
      <c r="E13" s="9">
        <v>1.9571428571428575</v>
      </c>
      <c r="F13" s="9">
        <v>1.3357142857142859</v>
      </c>
      <c r="G13" s="7">
        <v>2.3964285714285718</v>
      </c>
      <c r="H13" s="9">
        <v>0.78571428571428581</v>
      </c>
      <c r="N13" s="1">
        <v>1</v>
      </c>
      <c r="O13" s="1">
        <v>3</v>
      </c>
      <c r="P13" s="1">
        <v>4</v>
      </c>
      <c r="Q13" s="1">
        <v>34</v>
      </c>
      <c r="R13" s="9">
        <v>2.86</v>
      </c>
      <c r="S13" s="9">
        <v>1.27</v>
      </c>
      <c r="T13" s="10">
        <v>2.7450000000000001</v>
      </c>
      <c r="U13" s="9">
        <v>0.90000000000000013</v>
      </c>
      <c r="AF13" s="9"/>
      <c r="AG13" s="9"/>
      <c r="AH13" s="9"/>
      <c r="AJ13" s="9"/>
      <c r="AK13" s="9"/>
      <c r="AL13" s="9"/>
    </row>
    <row r="14" spans="1:38" x14ac:dyDescent="0.15">
      <c r="A14" s="1">
        <v>1</v>
      </c>
      <c r="B14" s="1">
        <v>4</v>
      </c>
      <c r="C14" s="1">
        <v>1</v>
      </c>
      <c r="D14" s="1">
        <v>41</v>
      </c>
      <c r="E14" s="9">
        <v>1.8357142857142861</v>
      </c>
      <c r="F14" s="9">
        <v>1.142857142857143</v>
      </c>
      <c r="G14" s="7">
        <v>3.2678571428571423</v>
      </c>
      <c r="H14" s="9">
        <v>1.0714285714285714</v>
      </c>
      <c r="N14" s="1">
        <v>1</v>
      </c>
      <c r="O14" s="1">
        <v>4</v>
      </c>
      <c r="P14" s="1">
        <v>1</v>
      </c>
      <c r="Q14" s="1">
        <v>41</v>
      </c>
      <c r="R14" s="9">
        <v>2.67</v>
      </c>
      <c r="S14" s="9">
        <v>1.37</v>
      </c>
      <c r="T14" s="10">
        <v>3.94</v>
      </c>
      <c r="U14" s="9">
        <v>1.2590000000000001</v>
      </c>
      <c r="AA14" s="9"/>
      <c r="AB14" s="9"/>
      <c r="AC14" s="9"/>
      <c r="AF14" s="12"/>
      <c r="AJ14" s="9"/>
      <c r="AK14" s="9"/>
      <c r="AL14" s="9"/>
    </row>
    <row r="15" spans="1:38" x14ac:dyDescent="0.15">
      <c r="A15" s="1">
        <v>1</v>
      </c>
      <c r="B15" s="1">
        <v>4</v>
      </c>
      <c r="C15" s="1">
        <v>2</v>
      </c>
      <c r="D15" s="1">
        <v>42</v>
      </c>
      <c r="E15" s="9">
        <v>1.6285714285714288</v>
      </c>
      <c r="F15" s="9">
        <v>1.142857142857143</v>
      </c>
      <c r="G15" s="7">
        <v>2.92</v>
      </c>
      <c r="H15" s="9">
        <v>1.2857142857142858</v>
      </c>
      <c r="N15" s="1">
        <v>1</v>
      </c>
      <c r="O15" s="1">
        <v>4</v>
      </c>
      <c r="P15" s="1">
        <v>2</v>
      </c>
      <c r="Q15" s="1">
        <v>42</v>
      </c>
      <c r="R15" s="9">
        <v>2.94</v>
      </c>
      <c r="S15" s="9">
        <v>1.75</v>
      </c>
      <c r="T15" s="10">
        <v>3.58</v>
      </c>
      <c r="U15" s="9">
        <v>1.6</v>
      </c>
      <c r="AA15" s="9"/>
      <c r="AB15" s="9"/>
      <c r="AC15" s="9"/>
      <c r="AF15" s="9"/>
      <c r="AG15" s="9"/>
      <c r="AH15" s="9"/>
      <c r="AJ15" s="9"/>
      <c r="AK15" s="9"/>
      <c r="AL15" s="9"/>
    </row>
    <row r="16" spans="1:38" x14ac:dyDescent="0.15">
      <c r="A16" s="1">
        <v>1</v>
      </c>
      <c r="B16" s="1">
        <v>4</v>
      </c>
      <c r="C16" s="1">
        <v>3</v>
      </c>
      <c r="D16" s="1">
        <v>43</v>
      </c>
      <c r="E16" s="9">
        <v>2.035714285714286</v>
      </c>
      <c r="F16" s="9">
        <v>0.86428571428571432</v>
      </c>
      <c r="G16" s="7">
        <v>2.8321428571428573</v>
      </c>
      <c r="H16" s="9">
        <v>0.92857142857142871</v>
      </c>
      <c r="N16" s="1">
        <v>1</v>
      </c>
      <c r="O16" s="1">
        <v>4</v>
      </c>
      <c r="P16" s="1">
        <v>3</v>
      </c>
      <c r="Q16" s="1">
        <v>43</v>
      </c>
      <c r="R16" s="9">
        <v>2.74</v>
      </c>
      <c r="S16" s="9">
        <v>1.5499999999999998</v>
      </c>
      <c r="T16" s="10">
        <v>5.07</v>
      </c>
      <c r="U16" s="9">
        <v>1.7609999999999999</v>
      </c>
      <c r="AA16" s="9"/>
      <c r="AB16" s="9"/>
      <c r="AC16" s="9"/>
      <c r="AF16" s="12"/>
      <c r="AJ16" s="9"/>
      <c r="AK16" s="9"/>
      <c r="AL16" s="9"/>
    </row>
    <row r="17" spans="1:38" x14ac:dyDescent="0.15">
      <c r="A17" s="1">
        <v>1</v>
      </c>
      <c r="B17" s="1">
        <v>4</v>
      </c>
      <c r="C17" s="1">
        <v>4</v>
      </c>
      <c r="D17" s="1">
        <v>44</v>
      </c>
      <c r="E17" s="9">
        <v>1.5071428571428576</v>
      </c>
      <c r="F17" s="9">
        <v>1.3571428571428572</v>
      </c>
      <c r="G17" s="7">
        <v>2.68</v>
      </c>
      <c r="H17" s="9">
        <v>0.7142857142857143</v>
      </c>
      <c r="N17" s="1">
        <v>1</v>
      </c>
      <c r="O17" s="1">
        <v>4</v>
      </c>
      <c r="P17" s="1">
        <v>4</v>
      </c>
      <c r="Q17" s="1">
        <v>44</v>
      </c>
      <c r="R17" s="9">
        <v>2.54</v>
      </c>
      <c r="S17" s="9">
        <v>1.6600000000000001</v>
      </c>
      <c r="T17" s="10">
        <v>2.94</v>
      </c>
      <c r="U17" s="9">
        <v>0.8</v>
      </c>
      <c r="AA17" s="9"/>
      <c r="AB17" s="9"/>
      <c r="AC17" s="9"/>
      <c r="AF17" s="9"/>
      <c r="AG17" s="9"/>
      <c r="AH17" s="9"/>
      <c r="AJ17" s="9"/>
      <c r="AK17" s="9"/>
      <c r="AL17" s="9"/>
    </row>
    <row r="18" spans="1:38" x14ac:dyDescent="0.15">
      <c r="A18" s="1">
        <v>1</v>
      </c>
      <c r="B18" s="1">
        <v>5</v>
      </c>
      <c r="C18" s="1">
        <v>1</v>
      </c>
      <c r="D18" s="1">
        <v>51</v>
      </c>
      <c r="E18" s="9">
        <v>1.6500000000000001</v>
      </c>
      <c r="F18" s="9">
        <v>1.092857142857143</v>
      </c>
      <c r="G18" s="7">
        <v>2.92</v>
      </c>
      <c r="H18" s="9">
        <v>1.2857142857142858</v>
      </c>
      <c r="N18" s="1">
        <v>1</v>
      </c>
      <c r="O18" s="1">
        <v>5</v>
      </c>
      <c r="P18" s="1">
        <v>1</v>
      </c>
      <c r="Q18" s="1">
        <v>51</v>
      </c>
      <c r="R18" s="9">
        <v>2.6710000000000003</v>
      </c>
      <c r="S18" s="9">
        <v>1.8900000000000001</v>
      </c>
      <c r="T18" s="10">
        <v>5.04</v>
      </c>
      <c r="U18" s="9">
        <v>1.718</v>
      </c>
      <c r="AA18" s="9"/>
      <c r="AB18" s="9"/>
      <c r="AC18" s="9"/>
      <c r="AF18" s="12"/>
      <c r="AJ18" s="9"/>
      <c r="AK18" s="9"/>
      <c r="AL18" s="9"/>
    </row>
    <row r="19" spans="1:38" x14ac:dyDescent="0.15">
      <c r="A19" s="1">
        <v>1</v>
      </c>
      <c r="B19" s="1">
        <v>5</v>
      </c>
      <c r="C19" s="1">
        <v>2</v>
      </c>
      <c r="D19" s="1">
        <v>52</v>
      </c>
      <c r="E19" s="9">
        <v>1.8357142857142861</v>
      </c>
      <c r="F19" s="9">
        <v>1.0000000000000002</v>
      </c>
      <c r="G19" s="7">
        <v>2.59</v>
      </c>
      <c r="H19" s="9">
        <v>0.73571428571428577</v>
      </c>
      <c r="N19" s="1">
        <v>1</v>
      </c>
      <c r="O19" s="1">
        <v>5</v>
      </c>
      <c r="P19" s="1">
        <v>2</v>
      </c>
      <c r="Q19" s="1">
        <v>52</v>
      </c>
      <c r="R19" s="9">
        <v>2.74</v>
      </c>
      <c r="S19" s="9">
        <v>1.4500000000000002</v>
      </c>
      <c r="T19" s="10">
        <v>3.03</v>
      </c>
      <c r="U19" s="9">
        <v>0.83000000000000007</v>
      </c>
      <c r="AA19" s="9"/>
      <c r="AB19" s="9"/>
      <c r="AC19" s="9"/>
      <c r="AF19" s="9"/>
      <c r="AG19" s="9"/>
      <c r="AH19" s="9"/>
      <c r="AJ19" s="9"/>
      <c r="AK19" s="9"/>
      <c r="AL19" s="9"/>
    </row>
    <row r="20" spans="1:38" x14ac:dyDescent="0.15">
      <c r="A20" s="1">
        <v>1</v>
      </c>
      <c r="B20" s="1">
        <v>5</v>
      </c>
      <c r="C20" s="1">
        <v>3</v>
      </c>
      <c r="D20" s="1">
        <v>53</v>
      </c>
      <c r="E20" s="9">
        <v>1.9357142857142857</v>
      </c>
      <c r="F20" s="9">
        <v>1.2857142857142856</v>
      </c>
      <c r="G20" s="7">
        <v>2.92</v>
      </c>
      <c r="H20" s="9">
        <v>1.2857142857142858</v>
      </c>
      <c r="N20" s="1">
        <v>1</v>
      </c>
      <c r="O20" s="1">
        <v>5</v>
      </c>
      <c r="P20" s="1">
        <v>3</v>
      </c>
      <c r="Q20" s="1">
        <v>53</v>
      </c>
      <c r="R20" s="9">
        <v>2.2800000000000002</v>
      </c>
      <c r="S20" s="9">
        <v>1.44</v>
      </c>
      <c r="T20" s="10">
        <v>4.1052999999999997</v>
      </c>
      <c r="U20" s="9">
        <v>1.3460000000000001</v>
      </c>
      <c r="AA20" s="9"/>
      <c r="AB20" s="9"/>
      <c r="AC20" s="9"/>
      <c r="AF20" s="12"/>
      <c r="AJ20" s="9"/>
      <c r="AK20" s="9"/>
      <c r="AL20" s="9"/>
    </row>
    <row r="21" spans="1:38" x14ac:dyDescent="0.15">
      <c r="A21" s="1">
        <v>1</v>
      </c>
      <c r="B21" s="1">
        <v>5</v>
      </c>
      <c r="C21" s="1">
        <v>4</v>
      </c>
      <c r="D21" s="1">
        <v>54</v>
      </c>
      <c r="E21" s="9">
        <v>1.8857142857142857</v>
      </c>
      <c r="F21" s="9">
        <v>0.92857142857142871</v>
      </c>
      <c r="G21" s="7">
        <v>3.11</v>
      </c>
      <c r="H21" s="9">
        <v>0.85714285714285721</v>
      </c>
      <c r="N21" s="1">
        <v>1</v>
      </c>
      <c r="O21" s="1">
        <v>5</v>
      </c>
      <c r="P21" s="1">
        <v>4</v>
      </c>
      <c r="Q21" s="1">
        <v>54</v>
      </c>
      <c r="R21" s="9">
        <v>2.1100000000000003</v>
      </c>
      <c r="S21" s="9">
        <v>1.3900000000000001</v>
      </c>
      <c r="T21" s="10">
        <v>3.45</v>
      </c>
      <c r="U21" s="9">
        <v>1</v>
      </c>
      <c r="AA21" s="9"/>
      <c r="AB21" s="9"/>
      <c r="AC21" s="9"/>
      <c r="AF21" s="9"/>
      <c r="AG21" s="9"/>
      <c r="AH21" s="9"/>
      <c r="AJ21" s="9"/>
      <c r="AK21" s="9"/>
      <c r="AL21" s="9"/>
    </row>
    <row r="22" spans="1:38" x14ac:dyDescent="0.15">
      <c r="A22" s="1">
        <v>1</v>
      </c>
      <c r="B22" s="1">
        <v>6</v>
      </c>
      <c r="C22" s="1">
        <v>1</v>
      </c>
      <c r="D22" s="1">
        <v>61</v>
      </c>
      <c r="E22" s="9">
        <v>1.8142857142857145</v>
      </c>
      <c r="F22" s="9">
        <v>0.90714285714285725</v>
      </c>
      <c r="G22" s="7">
        <v>3.18</v>
      </c>
      <c r="H22" s="9">
        <v>0.7142857142857143</v>
      </c>
      <c r="N22" s="1">
        <v>1</v>
      </c>
      <c r="O22" s="1">
        <v>6</v>
      </c>
      <c r="P22" s="1">
        <v>1</v>
      </c>
      <c r="Q22" s="1">
        <v>61</v>
      </c>
      <c r="R22" s="9">
        <v>2.5700000000000003</v>
      </c>
      <c r="S22" s="9">
        <v>1.37</v>
      </c>
      <c r="T22" s="10">
        <v>2.2386999999999997</v>
      </c>
      <c r="U22" s="9">
        <v>0.73399999999999999</v>
      </c>
      <c r="AA22" s="9"/>
      <c r="AB22" s="9"/>
      <c r="AC22" s="9"/>
      <c r="AF22" s="12"/>
      <c r="AJ22" s="9"/>
      <c r="AK22" s="9"/>
      <c r="AL22" s="9"/>
    </row>
    <row r="23" spans="1:38" x14ac:dyDescent="0.15">
      <c r="A23" s="1">
        <v>1</v>
      </c>
      <c r="B23" s="1">
        <v>6</v>
      </c>
      <c r="C23" s="1">
        <v>2</v>
      </c>
      <c r="D23" s="1">
        <v>62</v>
      </c>
      <c r="E23" s="9">
        <v>1.7428571428571429</v>
      </c>
      <c r="F23" s="9">
        <v>1.0000000000000002</v>
      </c>
      <c r="G23" s="7">
        <v>2.77</v>
      </c>
      <c r="H23" s="9">
        <v>0.74285714285714288</v>
      </c>
      <c r="N23" s="1">
        <v>1</v>
      </c>
      <c r="O23" s="1">
        <v>6</v>
      </c>
      <c r="P23" s="1">
        <v>2</v>
      </c>
      <c r="Q23" s="1">
        <v>62</v>
      </c>
      <c r="R23" s="9">
        <v>2.6399999999999997</v>
      </c>
      <c r="S23" s="9">
        <v>1.5499999999999998</v>
      </c>
      <c r="T23" s="10">
        <v>3.06</v>
      </c>
      <c r="U23" s="9">
        <v>0.84000000000000008</v>
      </c>
      <c r="AA23" s="9"/>
      <c r="AB23" s="9"/>
      <c r="AC23" s="9"/>
      <c r="AF23" s="9"/>
      <c r="AG23" s="9"/>
      <c r="AH23" s="9"/>
      <c r="AJ23" s="9"/>
      <c r="AK23" s="9"/>
      <c r="AL23" s="9"/>
    </row>
    <row r="24" spans="1:38" x14ac:dyDescent="0.15">
      <c r="A24" s="1">
        <v>1</v>
      </c>
      <c r="B24" s="1">
        <v>6</v>
      </c>
      <c r="C24" s="1">
        <v>3</v>
      </c>
      <c r="D24" s="1">
        <v>63</v>
      </c>
      <c r="E24" s="9">
        <v>1.5071428571428576</v>
      </c>
      <c r="F24" s="9">
        <v>0.85714285714285721</v>
      </c>
      <c r="G24" s="7">
        <v>2.97</v>
      </c>
      <c r="H24" s="9">
        <v>1.0714285714285714</v>
      </c>
      <c r="N24" s="1">
        <v>1</v>
      </c>
      <c r="O24" s="1">
        <v>6</v>
      </c>
      <c r="P24" s="1">
        <v>3</v>
      </c>
      <c r="Q24" s="1">
        <v>63</v>
      </c>
      <c r="R24" s="9">
        <v>2.44</v>
      </c>
      <c r="S24" s="9">
        <v>1.3199999999999998</v>
      </c>
      <c r="T24" s="10">
        <v>4.9318499999999998</v>
      </c>
      <c r="U24" s="9">
        <v>1.617</v>
      </c>
      <c r="AA24" s="9"/>
      <c r="AB24" s="9"/>
      <c r="AC24" s="9"/>
      <c r="AF24" s="7"/>
      <c r="AJ24" s="9"/>
      <c r="AK24" s="9"/>
      <c r="AL24" s="9"/>
    </row>
    <row r="25" spans="1:38" x14ac:dyDescent="0.15">
      <c r="A25" s="1">
        <v>1</v>
      </c>
      <c r="B25" s="1">
        <v>6</v>
      </c>
      <c r="C25" s="1">
        <v>4</v>
      </c>
      <c r="D25" s="1">
        <v>64</v>
      </c>
      <c r="E25" s="9">
        <v>1.8357142857142861</v>
      </c>
      <c r="F25" s="9">
        <v>0.90714285714285725</v>
      </c>
      <c r="G25" s="7">
        <v>3.02</v>
      </c>
      <c r="H25" s="9">
        <v>1.2857142857142858</v>
      </c>
      <c r="N25" s="1">
        <v>1</v>
      </c>
      <c r="O25" s="1">
        <v>6</v>
      </c>
      <c r="P25" s="1">
        <v>4</v>
      </c>
      <c r="Q25" s="1">
        <v>64</v>
      </c>
      <c r="R25" s="9">
        <v>2.5700000000000003</v>
      </c>
      <c r="S25" s="9">
        <v>1.9900000000000002</v>
      </c>
      <c r="T25" s="10">
        <v>3.68</v>
      </c>
      <c r="U25" s="9">
        <v>1.6</v>
      </c>
      <c r="AA25" s="9"/>
      <c r="AB25" s="9"/>
      <c r="AC25" s="9"/>
      <c r="AF25" s="7"/>
    </row>
    <row r="26" spans="1:38" x14ac:dyDescent="0.15">
      <c r="A26" s="1">
        <v>2</v>
      </c>
      <c r="B26" s="4">
        <v>1</v>
      </c>
      <c r="C26" s="4">
        <v>1</v>
      </c>
      <c r="D26" s="4">
        <v>11</v>
      </c>
      <c r="E26" s="9">
        <v>1.9357142857142857</v>
      </c>
      <c r="F26" s="9">
        <v>0.91428571428571437</v>
      </c>
      <c r="G26" s="7">
        <v>2.1785714285714284</v>
      </c>
      <c r="H26" s="9">
        <v>0.7142857142857143</v>
      </c>
      <c r="N26" s="1">
        <v>2</v>
      </c>
      <c r="O26" s="4">
        <v>1</v>
      </c>
      <c r="P26" s="4">
        <v>1</v>
      </c>
      <c r="Q26" s="4">
        <v>11</v>
      </c>
      <c r="R26" s="9">
        <v>2.15</v>
      </c>
      <c r="S26" s="9">
        <v>1.2429999999999999</v>
      </c>
      <c r="T26" s="10">
        <v>3.6020499999999998</v>
      </c>
      <c r="U26" s="9">
        <v>1.181</v>
      </c>
    </row>
    <row r="27" spans="1:38" x14ac:dyDescent="0.15">
      <c r="A27" s="1">
        <v>2</v>
      </c>
      <c r="B27" s="4">
        <v>1</v>
      </c>
      <c r="C27" s="4">
        <v>2</v>
      </c>
      <c r="D27" s="4">
        <v>12</v>
      </c>
      <c r="E27" s="9">
        <v>1.8357142857142861</v>
      </c>
      <c r="F27" s="9">
        <v>1.092857142857143</v>
      </c>
      <c r="G27" s="7">
        <v>2.5499999999999998</v>
      </c>
      <c r="H27" s="9">
        <v>1</v>
      </c>
      <c r="N27" s="1">
        <v>2</v>
      </c>
      <c r="O27" s="4">
        <v>1</v>
      </c>
      <c r="P27" s="4">
        <v>2</v>
      </c>
      <c r="Q27" s="4">
        <v>12</v>
      </c>
      <c r="R27" s="9">
        <v>2.71</v>
      </c>
      <c r="S27" s="9">
        <v>1.3275999999999999</v>
      </c>
      <c r="T27" s="10">
        <v>2.96</v>
      </c>
      <c r="U27" s="9">
        <v>1.2</v>
      </c>
    </row>
    <row r="28" spans="1:38" x14ac:dyDescent="0.15">
      <c r="A28" s="1">
        <v>2</v>
      </c>
      <c r="B28" s="4">
        <v>1</v>
      </c>
      <c r="C28" s="4">
        <v>3</v>
      </c>
      <c r="D28" s="4">
        <v>13</v>
      </c>
      <c r="E28" s="9">
        <v>1.7714285714285716</v>
      </c>
      <c r="F28" s="9">
        <v>1.142857142857143</v>
      </c>
      <c r="G28" s="7">
        <v>3.61</v>
      </c>
      <c r="H28" s="9">
        <v>1.4142857142857144</v>
      </c>
      <c r="N28" s="1">
        <v>2</v>
      </c>
      <c r="O28" s="4">
        <v>1</v>
      </c>
      <c r="P28" s="4">
        <v>3</v>
      </c>
      <c r="Q28" s="4">
        <v>13</v>
      </c>
      <c r="R28" s="9">
        <v>2.84</v>
      </c>
      <c r="S28" s="9">
        <v>1.0789999999999997</v>
      </c>
      <c r="T28" s="10">
        <v>2.7358500000000001</v>
      </c>
      <c r="U28" s="9">
        <v>0.89700000000000002</v>
      </c>
    </row>
    <row r="29" spans="1:38" x14ac:dyDescent="0.15">
      <c r="A29" s="1">
        <v>2</v>
      </c>
      <c r="B29" s="4">
        <v>1</v>
      </c>
      <c r="C29" s="4">
        <v>4</v>
      </c>
      <c r="D29" s="4">
        <v>14</v>
      </c>
      <c r="E29" s="9">
        <v>2.0714285714285716</v>
      </c>
      <c r="F29" s="9">
        <v>1.1642857142857144</v>
      </c>
      <c r="G29" s="7">
        <v>2.2221428571428574</v>
      </c>
      <c r="H29" s="9">
        <v>0.72857142857142865</v>
      </c>
      <c r="N29" s="1">
        <v>2</v>
      </c>
      <c r="O29" s="4">
        <v>1</v>
      </c>
      <c r="P29" s="4">
        <v>4</v>
      </c>
      <c r="Q29" s="4">
        <v>14</v>
      </c>
      <c r="R29" s="9">
        <v>2.4500000000000002</v>
      </c>
      <c r="S29" s="9">
        <v>1.2439999999999998</v>
      </c>
      <c r="T29" s="10">
        <v>2.5009999999999999</v>
      </c>
      <c r="U29" s="9">
        <v>0.82000000000000006</v>
      </c>
    </row>
    <row r="30" spans="1:38" x14ac:dyDescent="0.15">
      <c r="A30" s="1">
        <v>2</v>
      </c>
      <c r="B30" s="4">
        <v>2</v>
      </c>
      <c r="C30" s="4">
        <v>1</v>
      </c>
      <c r="D30" s="4">
        <v>21</v>
      </c>
      <c r="E30" s="9">
        <v>1.892857142857143</v>
      </c>
      <c r="F30" s="9">
        <v>1.2857142857142856</v>
      </c>
      <c r="G30" s="7">
        <v>3.18</v>
      </c>
      <c r="H30" s="9">
        <v>0.7142857142857143</v>
      </c>
      <c r="N30" s="1">
        <v>2</v>
      </c>
      <c r="O30" s="4">
        <v>2</v>
      </c>
      <c r="P30" s="4">
        <v>1</v>
      </c>
      <c r="Q30" s="4">
        <v>21</v>
      </c>
      <c r="R30" s="9">
        <v>2.37</v>
      </c>
      <c r="S30" s="9">
        <v>1.282</v>
      </c>
      <c r="T30" s="10">
        <v>5.4778000000000002</v>
      </c>
      <c r="U30" s="9">
        <v>1.796</v>
      </c>
    </row>
    <row r="31" spans="1:38" x14ac:dyDescent="0.15">
      <c r="A31" s="1">
        <v>2</v>
      </c>
      <c r="B31" s="4">
        <v>2</v>
      </c>
      <c r="C31" s="4">
        <v>2</v>
      </c>
      <c r="D31" s="4">
        <v>22</v>
      </c>
      <c r="E31" s="9">
        <v>1.8571428571428574</v>
      </c>
      <c r="F31" s="9">
        <v>1.0000000000000002</v>
      </c>
      <c r="G31" s="7">
        <v>2.87</v>
      </c>
      <c r="H31" s="9">
        <v>1.0714285714285714</v>
      </c>
      <c r="N31" s="1">
        <v>2</v>
      </c>
      <c r="O31" s="4">
        <v>2</v>
      </c>
      <c r="P31" s="4">
        <v>2</v>
      </c>
      <c r="Q31" s="4">
        <v>22</v>
      </c>
      <c r="R31" s="9">
        <v>2.17</v>
      </c>
      <c r="S31" s="9">
        <v>1.4470000000000001</v>
      </c>
      <c r="T31" s="10">
        <v>3.47</v>
      </c>
      <c r="U31" s="9">
        <v>1.3</v>
      </c>
    </row>
    <row r="32" spans="1:38" x14ac:dyDescent="0.15">
      <c r="A32" s="1">
        <v>2</v>
      </c>
      <c r="B32" s="4">
        <v>2</v>
      </c>
      <c r="C32" s="4">
        <v>3</v>
      </c>
      <c r="D32" s="4">
        <v>23</v>
      </c>
      <c r="E32" s="9">
        <v>1.6500000000000001</v>
      </c>
      <c r="F32" s="9">
        <v>0.95000000000000007</v>
      </c>
      <c r="G32" s="7">
        <v>3.21</v>
      </c>
      <c r="H32" s="9">
        <v>0.85714285714285721</v>
      </c>
      <c r="N32" s="1">
        <v>2</v>
      </c>
      <c r="O32" s="4">
        <v>2</v>
      </c>
      <c r="P32" s="4">
        <v>3</v>
      </c>
      <c r="Q32" s="4">
        <v>23</v>
      </c>
      <c r="R32" s="9">
        <v>2.31</v>
      </c>
      <c r="S32" s="9">
        <v>1.4319999999999999</v>
      </c>
      <c r="T32" s="10">
        <v>3.82775</v>
      </c>
      <c r="U32" s="9">
        <v>1.2550000000000001</v>
      </c>
    </row>
    <row r="33" spans="1:21" x14ac:dyDescent="0.15">
      <c r="A33" s="1">
        <v>2</v>
      </c>
      <c r="B33" s="4">
        <v>2</v>
      </c>
      <c r="C33" s="4">
        <v>4</v>
      </c>
      <c r="D33" s="4">
        <v>24</v>
      </c>
      <c r="E33" s="9">
        <v>1.8857142857142857</v>
      </c>
      <c r="F33" s="9">
        <v>1.0000000000000002</v>
      </c>
      <c r="G33" s="7">
        <v>2.5299999999999998</v>
      </c>
      <c r="H33" s="9">
        <v>0.7142857142857143</v>
      </c>
      <c r="N33" s="1">
        <v>2</v>
      </c>
      <c r="O33" s="4">
        <v>2</v>
      </c>
      <c r="P33" s="4">
        <v>4</v>
      </c>
      <c r="Q33" s="4">
        <v>24</v>
      </c>
      <c r="R33" s="9">
        <v>2.120000000000001</v>
      </c>
      <c r="S33" s="9">
        <v>1.2439999999999998</v>
      </c>
      <c r="T33" s="10">
        <v>2.94</v>
      </c>
      <c r="U33" s="9">
        <v>0.8</v>
      </c>
    </row>
    <row r="34" spans="1:21" x14ac:dyDescent="0.15">
      <c r="A34" s="1">
        <v>2</v>
      </c>
      <c r="B34" s="4">
        <v>3</v>
      </c>
      <c r="C34" s="4">
        <v>1</v>
      </c>
      <c r="D34" s="4">
        <v>31</v>
      </c>
      <c r="E34" s="9">
        <v>1.4428571428571431</v>
      </c>
      <c r="F34" s="9">
        <v>0.87857142857142867</v>
      </c>
      <c r="G34" s="7">
        <v>2.1785714285714284</v>
      </c>
      <c r="H34" s="9">
        <v>0.7142857142857143</v>
      </c>
      <c r="N34" s="1">
        <v>2</v>
      </c>
      <c r="O34" s="4">
        <v>3</v>
      </c>
      <c r="P34" s="4">
        <v>1</v>
      </c>
      <c r="Q34" s="4">
        <v>31</v>
      </c>
      <c r="R34" s="9">
        <v>2.84</v>
      </c>
      <c r="S34" s="9">
        <v>1.1349999999999998</v>
      </c>
      <c r="T34" s="10">
        <v>2.6047000000000002</v>
      </c>
      <c r="U34" s="9">
        <v>0.85400000000000009</v>
      </c>
    </row>
    <row r="35" spans="1:21" x14ac:dyDescent="0.15">
      <c r="A35" s="1">
        <v>2</v>
      </c>
      <c r="B35" s="4">
        <v>3</v>
      </c>
      <c r="C35" s="4">
        <v>2</v>
      </c>
      <c r="D35" s="4">
        <v>32</v>
      </c>
      <c r="E35" s="9">
        <v>2</v>
      </c>
      <c r="F35" s="9">
        <v>0.94285714285714295</v>
      </c>
      <c r="G35" s="7">
        <v>2.3528571428571432</v>
      </c>
      <c r="H35" s="9">
        <v>0.77142857142857157</v>
      </c>
      <c r="N35" s="1">
        <v>2</v>
      </c>
      <c r="O35" s="4">
        <v>3</v>
      </c>
      <c r="P35" s="4">
        <v>2</v>
      </c>
      <c r="Q35" s="4">
        <v>32</v>
      </c>
      <c r="R35" s="9">
        <v>2.54</v>
      </c>
      <c r="S35" s="9">
        <v>1.339</v>
      </c>
      <c r="T35" s="10">
        <v>2.6840000000000002</v>
      </c>
      <c r="U35" s="9">
        <v>0.88000000000000012</v>
      </c>
    </row>
    <row r="36" spans="1:21" x14ac:dyDescent="0.15">
      <c r="A36" s="1">
        <v>2</v>
      </c>
      <c r="B36" s="4">
        <v>3</v>
      </c>
      <c r="C36" s="4">
        <v>3</v>
      </c>
      <c r="D36" s="4">
        <v>33</v>
      </c>
      <c r="E36" s="9">
        <v>1.9142857142857141</v>
      </c>
      <c r="F36" s="9">
        <v>1.0714285714285714</v>
      </c>
      <c r="G36" s="7">
        <v>2.2875000000000001</v>
      </c>
      <c r="H36" s="9">
        <v>0.75000000000000011</v>
      </c>
      <c r="N36" s="1">
        <v>2</v>
      </c>
      <c r="O36" s="4">
        <v>3</v>
      </c>
      <c r="P36" s="4">
        <v>3</v>
      </c>
      <c r="Q36" s="4">
        <v>33</v>
      </c>
      <c r="R36" s="9">
        <v>2.6000000000000014</v>
      </c>
      <c r="S36" s="9">
        <v>1.21</v>
      </c>
      <c r="T36" s="10">
        <v>5.0385999999999997</v>
      </c>
      <c r="U36" s="9">
        <v>1.6520000000000001</v>
      </c>
    </row>
    <row r="37" spans="1:21" x14ac:dyDescent="0.15">
      <c r="A37" s="1">
        <v>2</v>
      </c>
      <c r="B37" s="4">
        <v>3</v>
      </c>
      <c r="C37" s="4">
        <v>4</v>
      </c>
      <c r="D37" s="4">
        <v>34</v>
      </c>
      <c r="E37" s="9">
        <v>1.9142857142857141</v>
      </c>
      <c r="F37" s="9">
        <v>1.142857142857143</v>
      </c>
      <c r="G37" s="7">
        <v>2.2003571428571429</v>
      </c>
      <c r="H37" s="9">
        <v>0.72142857142857153</v>
      </c>
      <c r="N37" s="1">
        <v>2</v>
      </c>
      <c r="O37" s="4">
        <v>3</v>
      </c>
      <c r="P37" s="4">
        <v>4</v>
      </c>
      <c r="Q37" s="4">
        <v>34</v>
      </c>
      <c r="R37" s="9">
        <v>2.86</v>
      </c>
      <c r="S37" s="9">
        <v>1.29</v>
      </c>
      <c r="T37" s="10">
        <v>2.4704999999999999</v>
      </c>
      <c r="U37" s="9">
        <v>0.81</v>
      </c>
    </row>
    <row r="38" spans="1:21" x14ac:dyDescent="0.15">
      <c r="A38" s="1">
        <v>2</v>
      </c>
      <c r="B38" s="4">
        <v>4</v>
      </c>
      <c r="C38" s="4">
        <v>1</v>
      </c>
      <c r="D38" s="4">
        <v>41</v>
      </c>
      <c r="E38" s="9">
        <v>1.9428571428571428</v>
      </c>
      <c r="F38" s="9">
        <v>1.142857142857143</v>
      </c>
      <c r="G38" s="7">
        <v>3.14</v>
      </c>
      <c r="H38" s="9">
        <v>1.3571428571428572</v>
      </c>
      <c r="N38" s="1">
        <v>2</v>
      </c>
      <c r="O38" s="4">
        <v>4</v>
      </c>
      <c r="P38" s="4">
        <v>1</v>
      </c>
      <c r="Q38" s="4">
        <v>41</v>
      </c>
      <c r="R38" s="9">
        <v>2.5700000000000003</v>
      </c>
      <c r="S38" s="9">
        <v>1.4</v>
      </c>
      <c r="T38" s="10">
        <v>3.94</v>
      </c>
      <c r="U38" s="9">
        <v>1.258</v>
      </c>
    </row>
    <row r="39" spans="1:21" x14ac:dyDescent="0.15">
      <c r="A39" s="1">
        <v>2</v>
      </c>
      <c r="B39" s="4">
        <v>4</v>
      </c>
      <c r="C39" s="4">
        <v>2</v>
      </c>
      <c r="D39" s="4">
        <v>42</v>
      </c>
      <c r="E39" s="9">
        <v>1.5428571428571431</v>
      </c>
      <c r="F39" s="9">
        <v>1.142857142857143</v>
      </c>
      <c r="G39" s="7">
        <v>3.22</v>
      </c>
      <c r="H39" s="9">
        <v>0.72857142857142865</v>
      </c>
      <c r="N39" s="1">
        <v>2</v>
      </c>
      <c r="O39" s="4">
        <v>4</v>
      </c>
      <c r="P39" s="4">
        <v>2</v>
      </c>
      <c r="Q39" s="4">
        <v>42</v>
      </c>
      <c r="R39" s="9">
        <v>2.9</v>
      </c>
      <c r="S39" s="9">
        <v>1.65</v>
      </c>
      <c r="T39" s="10">
        <v>3.5</v>
      </c>
      <c r="U39" s="9">
        <v>0.82000000000000006</v>
      </c>
    </row>
    <row r="40" spans="1:21" x14ac:dyDescent="0.15">
      <c r="A40" s="1">
        <v>2</v>
      </c>
      <c r="B40" s="4">
        <v>4</v>
      </c>
      <c r="C40" s="4">
        <v>3</v>
      </c>
      <c r="D40" s="4">
        <v>43</v>
      </c>
      <c r="E40" s="9">
        <v>1.8714285714285717</v>
      </c>
      <c r="F40" s="9">
        <v>0.85714285714285721</v>
      </c>
      <c r="G40" s="7">
        <v>3.27</v>
      </c>
      <c r="H40" s="9">
        <v>0.74285714285714288</v>
      </c>
      <c r="N40" s="1">
        <v>2</v>
      </c>
      <c r="O40" s="4">
        <v>4</v>
      </c>
      <c r="P40" s="4">
        <v>3</v>
      </c>
      <c r="Q40" s="4">
        <v>43</v>
      </c>
      <c r="R40" s="9">
        <v>2.6</v>
      </c>
      <c r="S40" s="9">
        <v>1.7200000000000002</v>
      </c>
      <c r="T40" s="10">
        <v>4.9074500000000008</v>
      </c>
      <c r="U40" s="9">
        <v>1.6090000000000002</v>
      </c>
    </row>
    <row r="41" spans="1:21" x14ac:dyDescent="0.15">
      <c r="A41" s="1">
        <v>2</v>
      </c>
      <c r="B41" s="4">
        <v>4</v>
      </c>
      <c r="C41" s="4">
        <v>4</v>
      </c>
      <c r="D41" s="4">
        <v>44</v>
      </c>
      <c r="E41" s="9">
        <v>1.5857142857142856</v>
      </c>
      <c r="F41" s="9">
        <v>1.2857142857142858</v>
      </c>
      <c r="G41" s="7">
        <v>2.79</v>
      </c>
      <c r="H41" s="9">
        <v>0.75000000000000011</v>
      </c>
      <c r="N41" s="1">
        <v>2</v>
      </c>
      <c r="O41" s="4">
        <v>4</v>
      </c>
      <c r="P41" s="4">
        <v>4</v>
      </c>
      <c r="Q41" s="4">
        <v>44</v>
      </c>
      <c r="R41" s="9">
        <v>2.6399999999999997</v>
      </c>
      <c r="S41" s="9">
        <v>1.75</v>
      </c>
      <c r="T41" s="10">
        <v>3.09</v>
      </c>
      <c r="U41" s="9">
        <v>0.85000000000000009</v>
      </c>
    </row>
    <row r="42" spans="1:21" x14ac:dyDescent="0.15">
      <c r="A42" s="1">
        <v>2</v>
      </c>
      <c r="B42" s="4">
        <v>5</v>
      </c>
      <c r="C42" s="4">
        <v>1</v>
      </c>
      <c r="D42" s="4">
        <v>51</v>
      </c>
      <c r="E42" s="9">
        <v>1.5714285714285716</v>
      </c>
      <c r="F42" s="9">
        <v>1.142857142857143</v>
      </c>
      <c r="G42" s="7">
        <v>3.31</v>
      </c>
      <c r="H42" s="9">
        <v>0.75714285714285723</v>
      </c>
      <c r="N42" s="1">
        <v>2</v>
      </c>
      <c r="O42" s="4">
        <v>5</v>
      </c>
      <c r="P42" s="4">
        <v>1</v>
      </c>
      <c r="Q42" s="4">
        <v>51</v>
      </c>
      <c r="R42" s="9">
        <v>2.8</v>
      </c>
      <c r="S42" s="9">
        <v>1.92</v>
      </c>
      <c r="T42" s="10">
        <v>5.0629999999999997</v>
      </c>
      <c r="U42" s="9">
        <v>1.6600000000000001</v>
      </c>
    </row>
    <row r="43" spans="1:21" x14ac:dyDescent="0.15">
      <c r="A43" s="1">
        <v>2</v>
      </c>
      <c r="B43" s="4">
        <v>5</v>
      </c>
      <c r="C43" s="4">
        <v>2</v>
      </c>
      <c r="D43" s="4">
        <v>52</v>
      </c>
      <c r="E43" s="9">
        <v>1.755714285714286</v>
      </c>
      <c r="F43" s="9">
        <v>1.0000000000000002</v>
      </c>
      <c r="G43" s="7">
        <v>2.5299999999999998</v>
      </c>
      <c r="H43" s="9">
        <v>0.7142857142857143</v>
      </c>
      <c r="N43" s="1">
        <v>2</v>
      </c>
      <c r="O43" s="4">
        <v>5</v>
      </c>
      <c r="P43" s="4">
        <v>2</v>
      </c>
      <c r="Q43" s="4">
        <v>52</v>
      </c>
      <c r="R43" s="9">
        <v>2.6799999999999997</v>
      </c>
      <c r="S43" s="9">
        <v>1.52</v>
      </c>
      <c r="T43" s="10">
        <v>2.94</v>
      </c>
      <c r="U43" s="9">
        <v>0.8</v>
      </c>
    </row>
    <row r="44" spans="1:21" x14ac:dyDescent="0.15">
      <c r="A44" s="1">
        <v>2</v>
      </c>
      <c r="B44" s="4">
        <v>5</v>
      </c>
      <c r="C44" s="4">
        <v>3</v>
      </c>
      <c r="D44" s="4">
        <v>53</v>
      </c>
      <c r="E44" s="9">
        <v>1.8857142857142857</v>
      </c>
      <c r="F44" s="9">
        <v>1.3571428571428572</v>
      </c>
      <c r="G44" s="7">
        <v>3.22</v>
      </c>
      <c r="H44" s="9">
        <v>0.72857142857142865</v>
      </c>
      <c r="N44" s="1">
        <v>2</v>
      </c>
      <c r="O44" s="4">
        <v>5</v>
      </c>
      <c r="P44" s="4">
        <v>3</v>
      </c>
      <c r="Q44" s="4">
        <v>53</v>
      </c>
      <c r="R44" s="9">
        <v>2.16</v>
      </c>
      <c r="S44" s="9">
        <v>1.4500000000000002</v>
      </c>
      <c r="T44" s="10">
        <v>3.9802499999999994</v>
      </c>
      <c r="U44" s="9">
        <v>1.3049999999999999</v>
      </c>
    </row>
    <row r="45" spans="1:21" x14ac:dyDescent="0.15">
      <c r="A45" s="1">
        <v>2</v>
      </c>
      <c r="B45" s="4">
        <v>5</v>
      </c>
      <c r="C45" s="4">
        <v>4</v>
      </c>
      <c r="D45" s="4">
        <v>54</v>
      </c>
      <c r="E45" s="9">
        <v>1.9585714285714286</v>
      </c>
      <c r="F45" s="9">
        <v>0.90714285714285725</v>
      </c>
      <c r="G45" s="7">
        <v>2.92</v>
      </c>
      <c r="H45" s="9">
        <v>1.2857142857142858</v>
      </c>
      <c r="N45" s="1">
        <v>2</v>
      </c>
      <c r="O45" s="4">
        <v>5</v>
      </c>
      <c r="P45" s="4">
        <v>4</v>
      </c>
      <c r="Q45" s="4">
        <v>54</v>
      </c>
      <c r="R45" s="9">
        <v>2.2199999999999998</v>
      </c>
      <c r="S45" s="9">
        <v>1.52</v>
      </c>
      <c r="T45" s="10">
        <v>3.48</v>
      </c>
      <c r="U45" s="9">
        <v>1.6</v>
      </c>
    </row>
    <row r="46" spans="1:21" x14ac:dyDescent="0.15">
      <c r="A46" s="1">
        <v>2</v>
      </c>
      <c r="B46" s="4">
        <v>6</v>
      </c>
      <c r="C46" s="4">
        <v>1</v>
      </c>
      <c r="D46" s="4">
        <v>61</v>
      </c>
      <c r="E46" s="9">
        <v>1.892857142857143</v>
      </c>
      <c r="F46" s="9">
        <v>0.95000000000000007</v>
      </c>
      <c r="G46" s="7">
        <v>2.92</v>
      </c>
      <c r="H46" s="9">
        <v>1.2857142857142858</v>
      </c>
      <c r="N46" s="1">
        <v>2</v>
      </c>
      <c r="O46" s="4">
        <v>6</v>
      </c>
      <c r="P46" s="4">
        <v>1</v>
      </c>
      <c r="Q46" s="4">
        <v>61</v>
      </c>
      <c r="R46" s="9">
        <v>2.4580000000000002</v>
      </c>
      <c r="S46" s="9">
        <v>1.35</v>
      </c>
      <c r="T46" s="10">
        <v>2.5498000000000003</v>
      </c>
      <c r="U46" s="9">
        <v>0.83600000000000008</v>
      </c>
    </row>
    <row r="47" spans="1:21" x14ac:dyDescent="0.15">
      <c r="A47" s="1">
        <v>2</v>
      </c>
      <c r="B47" s="4">
        <v>6</v>
      </c>
      <c r="C47" s="4">
        <v>2</v>
      </c>
      <c r="D47" s="4">
        <v>62</v>
      </c>
      <c r="E47" s="9">
        <v>1.9071428571428573</v>
      </c>
      <c r="F47" s="9">
        <v>0.85714285714285721</v>
      </c>
      <c r="G47" s="7">
        <v>2.4900000000000002</v>
      </c>
      <c r="H47" s="9">
        <v>1.142857142857143</v>
      </c>
      <c r="N47" s="1">
        <v>2</v>
      </c>
      <c r="O47" s="4">
        <v>6</v>
      </c>
      <c r="P47" s="4">
        <v>2</v>
      </c>
      <c r="Q47" s="4">
        <v>62</v>
      </c>
      <c r="R47" s="9">
        <v>2.742</v>
      </c>
      <c r="S47" s="9">
        <v>1.44</v>
      </c>
      <c r="T47" s="10">
        <v>3.27</v>
      </c>
      <c r="U47" s="9">
        <v>1.4000000000000001</v>
      </c>
    </row>
    <row r="48" spans="1:21" x14ac:dyDescent="0.15">
      <c r="A48" s="1">
        <v>2</v>
      </c>
      <c r="B48" s="4">
        <v>6</v>
      </c>
      <c r="C48" s="4">
        <v>3</v>
      </c>
      <c r="D48" s="4">
        <v>63</v>
      </c>
      <c r="E48" s="9">
        <v>1.5714285714285716</v>
      </c>
      <c r="F48" s="9">
        <v>0.85714285714285721</v>
      </c>
      <c r="G48" s="7">
        <v>3.14</v>
      </c>
      <c r="H48" s="9">
        <v>0.73571428571428577</v>
      </c>
      <c r="N48" s="1">
        <v>2</v>
      </c>
      <c r="O48" s="4">
        <v>6</v>
      </c>
      <c r="P48" s="4">
        <v>3</v>
      </c>
      <c r="Q48" s="4">
        <v>63</v>
      </c>
      <c r="R48" s="9">
        <v>2.67</v>
      </c>
      <c r="S48" s="9">
        <v>1.62</v>
      </c>
      <c r="T48" s="10">
        <v>5.32</v>
      </c>
      <c r="U48" s="9">
        <v>1.5470000000000002</v>
      </c>
    </row>
    <row r="49" spans="1:21" x14ac:dyDescent="0.15">
      <c r="A49" s="1">
        <v>2</v>
      </c>
      <c r="B49" s="4">
        <v>6</v>
      </c>
      <c r="C49" s="4">
        <v>4</v>
      </c>
      <c r="D49" s="4">
        <v>64</v>
      </c>
      <c r="E49" s="9">
        <v>1.7500000000000002</v>
      </c>
      <c r="F49" s="9">
        <v>0.80714285714285727</v>
      </c>
      <c r="G49" s="7">
        <v>3.19</v>
      </c>
      <c r="H49" s="9">
        <v>0.75000000000000011</v>
      </c>
      <c r="N49" s="1">
        <v>2</v>
      </c>
      <c r="O49" s="4">
        <v>6</v>
      </c>
      <c r="P49" s="4">
        <v>4</v>
      </c>
      <c r="Q49" s="4">
        <v>64</v>
      </c>
      <c r="R49" s="9">
        <v>2.4500000000000002</v>
      </c>
      <c r="S49" s="9">
        <v>1.7200000000000002</v>
      </c>
      <c r="T49" s="10">
        <v>3.59</v>
      </c>
      <c r="U49" s="9">
        <v>0.85000000000000009</v>
      </c>
    </row>
    <row r="50" spans="1:21" x14ac:dyDescent="0.15">
      <c r="A50" s="1">
        <v>3</v>
      </c>
      <c r="B50" s="1">
        <v>1</v>
      </c>
      <c r="C50" s="1">
        <v>1</v>
      </c>
      <c r="D50" s="1">
        <v>11</v>
      </c>
      <c r="E50" s="9">
        <v>1.8357142857142861</v>
      </c>
      <c r="F50" s="9">
        <v>0.90714285714285725</v>
      </c>
      <c r="G50" s="7">
        <v>2.2875000000000001</v>
      </c>
      <c r="H50" s="9">
        <v>0.75000000000000011</v>
      </c>
      <c r="N50" s="1">
        <v>3</v>
      </c>
      <c r="O50" s="1">
        <v>1</v>
      </c>
      <c r="P50" s="1">
        <v>1</v>
      </c>
      <c r="Q50" s="1">
        <v>11</v>
      </c>
      <c r="R50" s="9">
        <v>2.2000000000000002</v>
      </c>
      <c r="S50" s="9">
        <v>1.2199999999999998</v>
      </c>
      <c r="T50" s="10">
        <v>3.6752500000000001</v>
      </c>
      <c r="U50" s="9">
        <v>1.2050000000000001</v>
      </c>
    </row>
    <row r="51" spans="1:21" x14ac:dyDescent="0.15">
      <c r="A51" s="1">
        <v>3</v>
      </c>
      <c r="B51" s="1">
        <v>1</v>
      </c>
      <c r="C51" s="1">
        <v>2</v>
      </c>
      <c r="D51" s="1">
        <v>12</v>
      </c>
      <c r="E51" s="9">
        <v>1.7</v>
      </c>
      <c r="F51" s="9">
        <v>1.1928571428571431</v>
      </c>
      <c r="G51" s="7">
        <v>2.52</v>
      </c>
      <c r="H51" s="9">
        <v>0.72857142857142865</v>
      </c>
      <c r="N51" s="1">
        <v>3</v>
      </c>
      <c r="O51" s="1">
        <v>1</v>
      </c>
      <c r="P51" s="1">
        <v>2</v>
      </c>
      <c r="Q51" s="1">
        <v>12</v>
      </c>
      <c r="R51" s="9">
        <v>2.4500000000000002</v>
      </c>
      <c r="S51" s="9">
        <v>1.2709999999999999</v>
      </c>
      <c r="T51" s="10">
        <v>2.9</v>
      </c>
      <c r="U51" s="9">
        <v>0.82000000000000006</v>
      </c>
    </row>
    <row r="52" spans="1:21" x14ac:dyDescent="0.15">
      <c r="A52" s="1">
        <v>3</v>
      </c>
      <c r="B52" s="1">
        <v>1</v>
      </c>
      <c r="C52" s="1">
        <v>3</v>
      </c>
      <c r="D52" s="1">
        <v>13</v>
      </c>
      <c r="E52" s="9">
        <v>1.7642857142857142</v>
      </c>
      <c r="F52" s="9">
        <v>1.05</v>
      </c>
      <c r="G52" s="7">
        <v>3.54</v>
      </c>
      <c r="H52" s="9">
        <v>0.73571428571428577</v>
      </c>
      <c r="N52" s="1">
        <v>3</v>
      </c>
      <c r="O52" s="1">
        <v>1</v>
      </c>
      <c r="P52" s="1">
        <v>3</v>
      </c>
      <c r="Q52" s="1">
        <v>13</v>
      </c>
      <c r="R52" s="9">
        <v>2.15</v>
      </c>
      <c r="S52" s="9">
        <v>1.722</v>
      </c>
      <c r="T52" s="10">
        <v>2.1746500000000002</v>
      </c>
      <c r="U52" s="9">
        <v>0.71300000000000008</v>
      </c>
    </row>
    <row r="53" spans="1:21" x14ac:dyDescent="0.15">
      <c r="A53" s="1">
        <v>3</v>
      </c>
      <c r="B53" s="1">
        <v>1</v>
      </c>
      <c r="C53" s="1">
        <v>4</v>
      </c>
      <c r="D53" s="1">
        <v>14</v>
      </c>
      <c r="E53" s="9">
        <v>1.5428571428571431</v>
      </c>
      <c r="F53" s="9">
        <v>1.092857142857143</v>
      </c>
      <c r="G53" s="7">
        <v>2.2657142857142856</v>
      </c>
      <c r="H53" s="9">
        <v>0.74285714285714288</v>
      </c>
      <c r="N53" s="1">
        <v>3</v>
      </c>
      <c r="O53" s="1">
        <v>1</v>
      </c>
      <c r="P53" s="1">
        <v>4</v>
      </c>
      <c r="Q53" s="1">
        <v>14</v>
      </c>
      <c r="R53" s="9">
        <v>2.61</v>
      </c>
      <c r="S53" s="9">
        <v>1.2269999999999999</v>
      </c>
      <c r="T53" s="10">
        <v>2.5620000000000003</v>
      </c>
      <c r="U53" s="9">
        <v>0.84000000000000008</v>
      </c>
    </row>
    <row r="54" spans="1:21" x14ac:dyDescent="0.15">
      <c r="A54" s="1">
        <v>3</v>
      </c>
      <c r="B54" s="1">
        <v>2</v>
      </c>
      <c r="C54" s="1">
        <v>1</v>
      </c>
      <c r="D54" s="1">
        <v>21</v>
      </c>
      <c r="E54" s="9">
        <v>1.8714285714285717</v>
      </c>
      <c r="F54" s="9">
        <v>1.2857142857142856</v>
      </c>
      <c r="G54" s="7">
        <v>2.94</v>
      </c>
      <c r="H54" s="9">
        <v>1.3571428571428572</v>
      </c>
      <c r="N54" s="1">
        <v>3</v>
      </c>
      <c r="O54" s="1">
        <v>2</v>
      </c>
      <c r="P54" s="1">
        <v>1</v>
      </c>
      <c r="Q54" s="1">
        <v>21</v>
      </c>
      <c r="R54" s="9">
        <v>2.2200000000000002</v>
      </c>
      <c r="S54" s="9">
        <v>1.4083999999999999</v>
      </c>
      <c r="T54" s="10">
        <v>4.8220499999999999</v>
      </c>
      <c r="U54" s="9">
        <v>1.5810000000000002</v>
      </c>
    </row>
    <row r="55" spans="1:21" x14ac:dyDescent="0.15">
      <c r="A55" s="1">
        <v>3</v>
      </c>
      <c r="B55" s="1">
        <v>2</v>
      </c>
      <c r="C55" s="1">
        <v>2</v>
      </c>
      <c r="D55" s="1">
        <v>22</v>
      </c>
      <c r="E55" s="9">
        <v>2.035714285714286</v>
      </c>
      <c r="F55" s="9">
        <v>1.0714285714285714</v>
      </c>
      <c r="G55" s="7">
        <v>2.98</v>
      </c>
      <c r="H55" s="9">
        <v>0.7142857142857143</v>
      </c>
      <c r="N55" s="1">
        <v>3</v>
      </c>
      <c r="O55" s="1">
        <v>2</v>
      </c>
      <c r="P55" s="1">
        <v>2</v>
      </c>
      <c r="Q55" s="1">
        <v>22</v>
      </c>
      <c r="R55" s="9">
        <v>2.3100000000000005</v>
      </c>
      <c r="S55" s="9">
        <v>1.7001999999999997</v>
      </c>
      <c r="T55" s="10">
        <v>3.44</v>
      </c>
      <c r="U55" s="9">
        <v>0.8</v>
      </c>
    </row>
    <row r="56" spans="1:21" x14ac:dyDescent="0.15">
      <c r="A56" s="1">
        <v>3</v>
      </c>
      <c r="B56" s="1">
        <v>2</v>
      </c>
      <c r="C56" s="1">
        <v>3</v>
      </c>
      <c r="D56" s="1">
        <v>23</v>
      </c>
      <c r="E56" s="9">
        <v>1.6714285714285715</v>
      </c>
      <c r="F56" s="9">
        <v>0.97857142857142876</v>
      </c>
      <c r="G56" s="7">
        <v>3.32</v>
      </c>
      <c r="H56" s="9">
        <v>1.2857142857142858</v>
      </c>
      <c r="N56" s="1">
        <v>3</v>
      </c>
      <c r="O56" s="1">
        <v>2</v>
      </c>
      <c r="P56" s="1">
        <v>3</v>
      </c>
      <c r="Q56" s="1">
        <v>23</v>
      </c>
      <c r="R56" s="9">
        <v>2.21</v>
      </c>
      <c r="S56" s="9">
        <v>1.4349999999999996</v>
      </c>
      <c r="T56" s="10">
        <v>3.7636999999999996</v>
      </c>
      <c r="U56" s="9">
        <v>1.234</v>
      </c>
    </row>
    <row r="57" spans="1:21" x14ac:dyDescent="0.15">
      <c r="A57" s="1">
        <v>3</v>
      </c>
      <c r="B57" s="1">
        <v>2</v>
      </c>
      <c r="C57" s="1">
        <v>4</v>
      </c>
      <c r="D57" s="1">
        <v>24</v>
      </c>
      <c r="E57" s="9">
        <v>1.9785714285714286</v>
      </c>
      <c r="F57" s="9">
        <v>0.85714285714285721</v>
      </c>
      <c r="G57" s="7">
        <v>2.5299999999999998</v>
      </c>
      <c r="H57" s="9">
        <v>0.7142857142857143</v>
      </c>
      <c r="N57" s="1">
        <v>3</v>
      </c>
      <c r="O57" s="1">
        <v>2</v>
      </c>
      <c r="P57" s="1">
        <v>4</v>
      </c>
      <c r="Q57" s="1">
        <v>24</v>
      </c>
      <c r="R57" s="9">
        <v>2.94</v>
      </c>
      <c r="S57" s="9">
        <v>1.2999999999999998</v>
      </c>
      <c r="T57" s="10">
        <v>2.94</v>
      </c>
      <c r="U57" s="9">
        <v>0.8</v>
      </c>
    </row>
    <row r="58" spans="1:21" x14ac:dyDescent="0.15">
      <c r="A58" s="1">
        <v>3</v>
      </c>
      <c r="B58" s="1">
        <v>3</v>
      </c>
      <c r="C58" s="1">
        <v>1</v>
      </c>
      <c r="D58" s="1">
        <v>31</v>
      </c>
      <c r="E58" s="9">
        <v>1.4857142857142858</v>
      </c>
      <c r="F58" s="9">
        <v>0.87142857142857144</v>
      </c>
      <c r="G58" s="7">
        <v>2.4399999999999995</v>
      </c>
      <c r="H58" s="9">
        <v>0.79999999999999993</v>
      </c>
      <c r="N58" s="1">
        <v>3</v>
      </c>
      <c r="O58" s="1">
        <v>3</v>
      </c>
      <c r="P58" s="1">
        <v>1</v>
      </c>
      <c r="Q58" s="1">
        <v>31</v>
      </c>
      <c r="R58" s="9">
        <v>2.41</v>
      </c>
      <c r="S58" s="9">
        <v>1.093</v>
      </c>
      <c r="T58" s="10">
        <v>2.9706999999999999</v>
      </c>
      <c r="U58" s="9">
        <v>0.97399999999999998</v>
      </c>
    </row>
    <row r="59" spans="1:21" x14ac:dyDescent="0.15">
      <c r="A59" s="1">
        <v>3</v>
      </c>
      <c r="B59" s="1">
        <v>3</v>
      </c>
      <c r="C59" s="1">
        <v>2</v>
      </c>
      <c r="D59" s="1">
        <v>32</v>
      </c>
      <c r="E59" s="9">
        <v>2.0785714285714287</v>
      </c>
      <c r="F59" s="9">
        <v>1.05</v>
      </c>
      <c r="G59" s="7">
        <v>2.3964285714285718</v>
      </c>
      <c r="H59" s="9">
        <v>0.78571428571428581</v>
      </c>
      <c r="N59" s="1">
        <v>3</v>
      </c>
      <c r="O59" s="1">
        <v>3</v>
      </c>
      <c r="P59" s="1">
        <v>2</v>
      </c>
      <c r="Q59" s="1">
        <v>32</v>
      </c>
      <c r="R59" s="9">
        <v>2.78</v>
      </c>
      <c r="S59" s="9">
        <v>1.278</v>
      </c>
      <c r="T59" s="10">
        <v>2.7450000000000001</v>
      </c>
      <c r="U59" s="9">
        <v>0.90000000000000013</v>
      </c>
    </row>
    <row r="60" spans="1:21" x14ac:dyDescent="0.15">
      <c r="A60" s="1">
        <v>3</v>
      </c>
      <c r="B60" s="1">
        <v>3</v>
      </c>
      <c r="C60" s="1">
        <v>3</v>
      </c>
      <c r="D60" s="1">
        <v>33</v>
      </c>
      <c r="E60" s="9">
        <v>1.8642857142857145</v>
      </c>
      <c r="F60" s="9">
        <v>0.90714285714285725</v>
      </c>
      <c r="G60" s="7">
        <v>2.3746428571428573</v>
      </c>
      <c r="H60" s="9">
        <v>0.77857142857142869</v>
      </c>
      <c r="N60" s="1">
        <v>3</v>
      </c>
      <c r="O60" s="1">
        <v>3</v>
      </c>
      <c r="P60" s="1">
        <v>3</v>
      </c>
      <c r="Q60" s="1">
        <v>33</v>
      </c>
      <c r="R60" s="9">
        <v>2.21</v>
      </c>
      <c r="S60" s="9">
        <v>1.27</v>
      </c>
      <c r="T60" s="10">
        <v>5.09</v>
      </c>
      <c r="U60" s="9">
        <v>1.5390000000000001</v>
      </c>
    </row>
    <row r="61" spans="1:21" x14ac:dyDescent="0.15">
      <c r="A61" s="1">
        <v>3</v>
      </c>
      <c r="B61" s="1">
        <v>3</v>
      </c>
      <c r="C61" s="1">
        <v>4</v>
      </c>
      <c r="D61" s="1">
        <v>34</v>
      </c>
      <c r="E61" s="9">
        <v>1.8</v>
      </c>
      <c r="F61" s="9">
        <v>1.142857142857143</v>
      </c>
      <c r="G61" s="7">
        <v>2.4399999999999995</v>
      </c>
      <c r="H61" s="9">
        <v>0.79999999999999993</v>
      </c>
      <c r="N61" s="1">
        <v>3</v>
      </c>
      <c r="O61" s="1">
        <v>3</v>
      </c>
      <c r="P61" s="1">
        <v>4</v>
      </c>
      <c r="Q61" s="1">
        <v>34</v>
      </c>
      <c r="R61" s="9">
        <v>2.0299999999999998</v>
      </c>
      <c r="S61" s="9">
        <v>1.2799999999999998</v>
      </c>
      <c r="T61" s="10">
        <v>2.8059999999999996</v>
      </c>
      <c r="U61" s="9">
        <v>0.91999999999999993</v>
      </c>
    </row>
    <row r="62" spans="1:21" x14ac:dyDescent="0.15">
      <c r="A62" s="1">
        <v>3</v>
      </c>
      <c r="B62" s="1">
        <v>4</v>
      </c>
      <c r="C62" s="1">
        <v>1</v>
      </c>
      <c r="D62" s="1">
        <v>41</v>
      </c>
      <c r="E62" s="9">
        <v>1.9142857142857141</v>
      </c>
      <c r="F62" s="9">
        <v>1.0000000000000002</v>
      </c>
      <c r="G62" s="7">
        <v>3.18</v>
      </c>
      <c r="H62" s="9">
        <v>0.7142857142857143</v>
      </c>
      <c r="N62" s="1">
        <v>3</v>
      </c>
      <c r="O62" s="1">
        <v>4</v>
      </c>
      <c r="P62" s="1">
        <v>1</v>
      </c>
      <c r="Q62" s="1">
        <v>41</v>
      </c>
      <c r="R62" s="9">
        <v>2.38</v>
      </c>
      <c r="S62" s="9">
        <v>1.3900000000000001</v>
      </c>
      <c r="T62" s="10">
        <v>4.08</v>
      </c>
      <c r="U62" s="9">
        <v>1.4019999999999999</v>
      </c>
    </row>
    <row r="63" spans="1:21" x14ac:dyDescent="0.15">
      <c r="A63" s="1">
        <v>3</v>
      </c>
      <c r="B63" s="1">
        <v>4</v>
      </c>
      <c r="C63" s="1">
        <v>2</v>
      </c>
      <c r="D63" s="1">
        <v>42</v>
      </c>
      <c r="E63" s="9">
        <v>1.7142857142857144</v>
      </c>
      <c r="F63" s="9">
        <v>1.0714285714285714</v>
      </c>
      <c r="G63" s="7">
        <v>2.8321428571428573</v>
      </c>
      <c r="H63" s="9">
        <v>0.92857142857142871</v>
      </c>
      <c r="N63" s="1">
        <v>3</v>
      </c>
      <c r="O63" s="1">
        <v>4</v>
      </c>
      <c r="P63" s="1">
        <v>2</v>
      </c>
      <c r="Q63" s="1">
        <v>42</v>
      </c>
      <c r="R63" s="9">
        <v>2.16</v>
      </c>
      <c r="S63" s="9">
        <v>1.79</v>
      </c>
      <c r="T63" s="10">
        <v>3.66</v>
      </c>
      <c r="U63" s="9">
        <v>1.1000000000000001</v>
      </c>
    </row>
    <row r="64" spans="1:21" x14ac:dyDescent="0.15">
      <c r="A64" s="1">
        <v>3</v>
      </c>
      <c r="B64" s="1">
        <v>4</v>
      </c>
      <c r="C64" s="1">
        <v>3</v>
      </c>
      <c r="D64" s="1">
        <v>43</v>
      </c>
      <c r="E64" s="9">
        <v>1.9785714285714286</v>
      </c>
      <c r="F64" s="9">
        <v>1.142857142857143</v>
      </c>
      <c r="G64" s="7">
        <v>2.7</v>
      </c>
      <c r="H64" s="9">
        <v>1.2142857142857144</v>
      </c>
      <c r="N64" s="1">
        <v>3</v>
      </c>
      <c r="O64" s="1">
        <v>4</v>
      </c>
      <c r="P64" s="1">
        <v>3</v>
      </c>
      <c r="Q64" s="1">
        <v>43</v>
      </c>
      <c r="R64" s="9">
        <v>2.85</v>
      </c>
      <c r="S64" s="9">
        <v>1.5899999999999999</v>
      </c>
      <c r="T64" s="10">
        <v>5.07</v>
      </c>
      <c r="U64" s="9">
        <v>1.5640000000000001</v>
      </c>
    </row>
    <row r="65" spans="1:30" x14ac:dyDescent="0.15">
      <c r="A65" s="1">
        <v>3</v>
      </c>
      <c r="B65" s="1">
        <v>4</v>
      </c>
      <c r="C65" s="1">
        <v>4</v>
      </c>
      <c r="D65" s="1">
        <v>44</v>
      </c>
      <c r="E65" s="9">
        <v>1.5857142857142856</v>
      </c>
      <c r="F65" s="9">
        <v>1.2857142857142858</v>
      </c>
      <c r="G65" s="7">
        <v>2.27</v>
      </c>
      <c r="H65" s="9">
        <v>1.0714285714285714</v>
      </c>
      <c r="N65" s="1">
        <v>3</v>
      </c>
      <c r="O65" s="1">
        <v>4</v>
      </c>
      <c r="P65" s="1">
        <v>4</v>
      </c>
      <c r="Q65" s="1">
        <v>44</v>
      </c>
      <c r="R65" s="9">
        <v>2.77</v>
      </c>
      <c r="S65" s="9">
        <v>1.65</v>
      </c>
      <c r="T65" s="10">
        <v>2.97</v>
      </c>
      <c r="U65" s="9">
        <v>1.3</v>
      </c>
    </row>
    <row r="66" spans="1:30" x14ac:dyDescent="0.15">
      <c r="A66" s="1">
        <v>3</v>
      </c>
      <c r="B66" s="1">
        <v>5</v>
      </c>
      <c r="C66" s="1">
        <v>1</v>
      </c>
      <c r="D66" s="1">
        <v>51</v>
      </c>
      <c r="E66" s="9">
        <v>1.6321428571428573</v>
      </c>
      <c r="F66" s="9">
        <v>1</v>
      </c>
      <c r="G66" s="7">
        <v>2.8321428571428573</v>
      </c>
      <c r="H66" s="9">
        <v>0.92857142857142871</v>
      </c>
      <c r="N66" s="1">
        <v>3</v>
      </c>
      <c r="O66" s="1">
        <v>5</v>
      </c>
      <c r="P66" s="1">
        <v>1</v>
      </c>
      <c r="Q66" s="1">
        <v>51</v>
      </c>
      <c r="R66" s="9">
        <v>2.91</v>
      </c>
      <c r="S66" s="9">
        <v>1.92</v>
      </c>
      <c r="T66" s="10">
        <v>4.84</v>
      </c>
      <c r="U66" s="9">
        <v>1.52</v>
      </c>
    </row>
    <row r="67" spans="1:30" x14ac:dyDescent="0.15">
      <c r="A67" s="1">
        <v>3</v>
      </c>
      <c r="B67" s="1">
        <v>5</v>
      </c>
      <c r="C67" s="1">
        <v>2</v>
      </c>
      <c r="D67" s="1">
        <v>52</v>
      </c>
      <c r="E67" s="9">
        <v>1.9142857142857141</v>
      </c>
      <c r="F67" s="9">
        <v>0.85714285714285721</v>
      </c>
      <c r="G67" s="7">
        <v>2.57</v>
      </c>
      <c r="H67" s="9">
        <v>1.0714285714285714</v>
      </c>
      <c r="N67" s="1">
        <v>3</v>
      </c>
      <c r="O67" s="1">
        <v>5</v>
      </c>
      <c r="P67" s="1">
        <v>2</v>
      </c>
      <c r="Q67" s="1">
        <v>52</v>
      </c>
      <c r="R67" s="9">
        <v>2.52</v>
      </c>
      <c r="S67" s="9">
        <v>1.62</v>
      </c>
      <c r="T67" s="10">
        <v>2.97</v>
      </c>
      <c r="U67" s="9">
        <v>1.3</v>
      </c>
    </row>
    <row r="68" spans="1:30" x14ac:dyDescent="0.15">
      <c r="A68" s="1">
        <v>3</v>
      </c>
      <c r="B68" s="1">
        <v>5</v>
      </c>
      <c r="C68" s="1">
        <v>3</v>
      </c>
      <c r="D68" s="1">
        <v>53</v>
      </c>
      <c r="E68" s="9">
        <v>1.8357142857142861</v>
      </c>
      <c r="F68" s="9">
        <v>1.2857142857142856</v>
      </c>
      <c r="G68" s="7">
        <v>3.2678571428571423</v>
      </c>
      <c r="H68" s="9">
        <v>1.0714285714285714</v>
      </c>
      <c r="N68" s="1">
        <v>3</v>
      </c>
      <c r="O68" s="1">
        <v>5</v>
      </c>
      <c r="P68" s="1">
        <v>3</v>
      </c>
      <c r="Q68" s="1">
        <v>53</v>
      </c>
      <c r="R68" s="9">
        <v>2.4</v>
      </c>
      <c r="S68" s="9">
        <v>1.4900000000000002</v>
      </c>
      <c r="T68" s="10">
        <v>3.8369</v>
      </c>
      <c r="U68" s="9">
        <v>1.258</v>
      </c>
    </row>
    <row r="69" spans="1:30" x14ac:dyDescent="0.15">
      <c r="A69" s="1">
        <v>3</v>
      </c>
      <c r="B69" s="1">
        <v>5</v>
      </c>
      <c r="C69" s="1">
        <v>4</v>
      </c>
      <c r="D69" s="1">
        <v>54</v>
      </c>
      <c r="E69" s="9">
        <v>1.8142857142857145</v>
      </c>
      <c r="F69" s="9">
        <v>0.85714285714285721</v>
      </c>
      <c r="G69" s="7">
        <v>2.74</v>
      </c>
      <c r="H69" s="9">
        <v>0.73571428571428577</v>
      </c>
      <c r="N69" s="1">
        <v>3</v>
      </c>
      <c r="O69" s="1">
        <v>5</v>
      </c>
      <c r="P69" s="1">
        <v>4</v>
      </c>
      <c r="Q69" s="1">
        <v>54</v>
      </c>
      <c r="R69" s="9">
        <v>2.2199999999999998</v>
      </c>
      <c r="S69" s="9">
        <v>1.3199999999999998</v>
      </c>
      <c r="T69" s="10">
        <v>3.53</v>
      </c>
      <c r="U69" s="9">
        <v>0.83000000000000007</v>
      </c>
    </row>
    <row r="70" spans="1:30" x14ac:dyDescent="0.15">
      <c r="A70" s="1">
        <v>3</v>
      </c>
      <c r="B70" s="1">
        <v>6</v>
      </c>
      <c r="C70" s="1">
        <v>1</v>
      </c>
      <c r="D70" s="1">
        <v>61</v>
      </c>
      <c r="E70" s="9">
        <v>1.7285714285714286</v>
      </c>
      <c r="F70" s="9">
        <v>0.80714285714285727</v>
      </c>
      <c r="G70" s="7">
        <v>3.2678571428571423</v>
      </c>
      <c r="H70" s="9">
        <v>1.0714285714285714</v>
      </c>
      <c r="N70" s="1">
        <v>3</v>
      </c>
      <c r="O70" s="1">
        <v>6</v>
      </c>
      <c r="P70" s="1">
        <v>1</v>
      </c>
      <c r="Q70" s="1">
        <v>61</v>
      </c>
      <c r="R70" s="9">
        <v>2.6799999999999997</v>
      </c>
      <c r="S70" s="9">
        <v>1.3399999999999999</v>
      </c>
      <c r="T70" s="10">
        <v>2.5742000000000003</v>
      </c>
      <c r="U70" s="9">
        <v>0.84400000000000008</v>
      </c>
    </row>
    <row r="71" spans="1:30" x14ac:dyDescent="0.15">
      <c r="A71" s="1">
        <v>3</v>
      </c>
      <c r="B71" s="1">
        <v>6</v>
      </c>
      <c r="C71" s="1">
        <v>2</v>
      </c>
      <c r="D71" s="1">
        <v>62</v>
      </c>
      <c r="E71" s="9">
        <v>1.892857142857143</v>
      </c>
      <c r="F71" s="9">
        <v>0.78571428571428581</v>
      </c>
      <c r="G71" s="7">
        <v>2.68</v>
      </c>
      <c r="H71" s="9">
        <v>0.7142857142857143</v>
      </c>
      <c r="N71" s="1">
        <v>3</v>
      </c>
      <c r="O71" s="1">
        <v>6</v>
      </c>
      <c r="P71" s="1">
        <v>2</v>
      </c>
      <c r="Q71" s="1">
        <v>62</v>
      </c>
      <c r="R71" s="9">
        <v>2.54</v>
      </c>
      <c r="S71" s="9">
        <v>1.5899999999999999</v>
      </c>
      <c r="T71" s="10">
        <v>2.94</v>
      </c>
      <c r="U71" s="9">
        <v>0.8</v>
      </c>
    </row>
    <row r="72" spans="1:30" x14ac:dyDescent="0.15">
      <c r="A72" s="1">
        <v>3</v>
      </c>
      <c r="B72" s="1">
        <v>6</v>
      </c>
      <c r="C72" s="1">
        <v>3</v>
      </c>
      <c r="D72" s="1">
        <v>63</v>
      </c>
      <c r="E72" s="9">
        <v>1.4485714285714286</v>
      </c>
      <c r="F72" s="9">
        <v>0.85714285714285721</v>
      </c>
      <c r="G72" s="7">
        <v>3.1</v>
      </c>
      <c r="H72" s="9">
        <v>1.2142857142857144</v>
      </c>
      <c r="N72" s="1">
        <v>3</v>
      </c>
      <c r="O72" s="1">
        <v>6</v>
      </c>
      <c r="P72" s="1">
        <v>3</v>
      </c>
      <c r="Q72" s="1">
        <v>63</v>
      </c>
      <c r="R72" s="9">
        <v>2.65</v>
      </c>
      <c r="S72" s="9">
        <v>1.3900000000000001</v>
      </c>
      <c r="T72" s="10">
        <v>5.13</v>
      </c>
      <c r="U72" s="9">
        <v>1.8779999999999999</v>
      </c>
    </row>
    <row r="73" spans="1:30" x14ac:dyDescent="0.15">
      <c r="A73" s="1">
        <v>3</v>
      </c>
      <c r="B73" s="1">
        <v>6</v>
      </c>
      <c r="C73" s="1">
        <v>4</v>
      </c>
      <c r="D73" s="1">
        <v>64</v>
      </c>
      <c r="E73" s="9">
        <v>1.7500000000000002</v>
      </c>
      <c r="F73" s="9">
        <v>0.8928571428571429</v>
      </c>
      <c r="G73" s="7">
        <v>3.05</v>
      </c>
      <c r="H73" s="9">
        <v>1</v>
      </c>
      <c r="I73" s="11"/>
      <c r="N73" s="1">
        <v>3</v>
      </c>
      <c r="O73" s="1">
        <v>6</v>
      </c>
      <c r="P73" s="1">
        <v>4</v>
      </c>
      <c r="Q73" s="1">
        <v>64</v>
      </c>
      <c r="R73" s="9">
        <v>2.4500000000000002</v>
      </c>
      <c r="S73" s="9">
        <v>1.7200000000000002</v>
      </c>
      <c r="T73" s="10">
        <v>3.86</v>
      </c>
      <c r="U73" s="9">
        <v>1.2</v>
      </c>
    </row>
    <row r="74" spans="1:30" s="11" customFormat="1" x14ac:dyDescent="0.15">
      <c r="V74" s="9"/>
      <c r="X74" s="9"/>
      <c r="Y74" s="9"/>
      <c r="Z74" s="9"/>
      <c r="AA74" s="9"/>
      <c r="AB74" s="9"/>
      <c r="AC74" s="9"/>
      <c r="AD74" s="9"/>
    </row>
    <row r="75" spans="1:30" s="11" customFormat="1" x14ac:dyDescent="0.15">
      <c r="R75" s="9"/>
      <c r="S75" s="9"/>
      <c r="T75" s="9"/>
      <c r="U75" s="9"/>
      <c r="W75" s="9"/>
      <c r="X75" s="9"/>
      <c r="Y75" s="9"/>
      <c r="Z75" s="9"/>
      <c r="AA75" s="9"/>
      <c r="AB75" s="9"/>
      <c r="AC75" s="9"/>
      <c r="AD75" s="9"/>
    </row>
    <row r="76" spans="1:30" x14ac:dyDescent="0.15">
      <c r="V76" s="1"/>
    </row>
    <row r="77" spans="1:30" x14ac:dyDescent="0.15">
      <c r="R77" s="9"/>
      <c r="S77" s="9"/>
      <c r="U77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76"/>
  <sheetViews>
    <sheetView topLeftCell="D1" zoomScale="80" zoomScaleNormal="80" workbookViewId="0">
      <selection activeCell="K2" sqref="K2"/>
    </sheetView>
  </sheetViews>
  <sheetFormatPr defaultColWidth="9.19140625" defaultRowHeight="13.5" x14ac:dyDescent="0.15"/>
  <cols>
    <col min="1" max="1" width="12.37890625" style="1" bestFit="1" customWidth="1"/>
    <col min="2" max="2" width="14.46484375" style="1" bestFit="1" customWidth="1"/>
    <col min="3" max="3" width="18.75390625" style="1" bestFit="1" customWidth="1"/>
    <col min="4" max="4" width="5.8828125" style="1" customWidth="1"/>
    <col min="5" max="5" width="17.16015625" style="1" bestFit="1" customWidth="1"/>
    <col min="6" max="6" width="16.671875" style="1" bestFit="1" customWidth="1"/>
    <col min="7" max="7" width="16.42578125" style="1" bestFit="1" customWidth="1"/>
    <col min="8" max="8" width="16.671875" style="1" bestFit="1" customWidth="1"/>
    <col min="9" max="9" width="8.82421875"/>
    <col min="10" max="10" width="9.31640625" style="1" bestFit="1" customWidth="1"/>
    <col min="11" max="11" width="14.83203125" style="1" bestFit="1" customWidth="1"/>
    <col min="12" max="12" width="7.109375" style="1" bestFit="1" customWidth="1"/>
    <col min="13" max="13" width="9.19140625" style="1"/>
    <col min="14" max="14" width="12.37890625" style="1" bestFit="1" customWidth="1"/>
    <col min="15" max="15" width="14.46484375" style="1" bestFit="1" customWidth="1"/>
    <col min="16" max="16" width="18.75390625" style="1" bestFit="1" customWidth="1"/>
    <col min="17" max="17" width="5.8828125" style="1" customWidth="1"/>
    <col min="18" max="18" width="17.16015625" style="11" bestFit="1" customWidth="1"/>
    <col min="19" max="19" width="16.671875" style="11" bestFit="1" customWidth="1"/>
    <col min="20" max="20" width="16.42578125" style="11" bestFit="1" customWidth="1"/>
    <col min="21" max="21" width="16.671875" style="11" bestFit="1" customWidth="1"/>
    <col min="22" max="24" width="9.19140625" style="7"/>
    <col min="25" max="16384" width="9.19140625" style="1"/>
  </cols>
  <sheetData>
    <row r="1" spans="1:29" ht="15" x14ac:dyDescent="0.15">
      <c r="A1" s="13" t="s">
        <v>33</v>
      </c>
      <c r="B1" s="13" t="s">
        <v>34</v>
      </c>
      <c r="C1" s="13" t="s">
        <v>35</v>
      </c>
      <c r="D1" s="13" t="s">
        <v>36</v>
      </c>
      <c r="E1" s="14" t="s">
        <v>44</v>
      </c>
      <c r="F1" s="14" t="s">
        <v>45</v>
      </c>
      <c r="G1" s="14" t="s">
        <v>46</v>
      </c>
      <c r="H1" s="14" t="s">
        <v>58</v>
      </c>
      <c r="I1" s="1"/>
      <c r="J1" s="15" t="s">
        <v>38</v>
      </c>
      <c r="L1" s="15" t="s">
        <v>39</v>
      </c>
      <c r="N1" s="13" t="s">
        <v>33</v>
      </c>
      <c r="O1" s="13" t="s">
        <v>34</v>
      </c>
      <c r="P1" s="13" t="s">
        <v>35</v>
      </c>
      <c r="Q1" s="13" t="s">
        <v>36</v>
      </c>
      <c r="R1" s="14" t="s">
        <v>44</v>
      </c>
      <c r="S1" s="14" t="s">
        <v>45</v>
      </c>
      <c r="T1" s="14" t="s">
        <v>46</v>
      </c>
      <c r="U1" s="14" t="s">
        <v>58</v>
      </c>
      <c r="Y1" s="7"/>
    </row>
    <row r="2" spans="1:29" x14ac:dyDescent="0.15">
      <c r="A2" s="1">
        <v>1</v>
      </c>
      <c r="B2" s="1">
        <v>1</v>
      </c>
      <c r="C2" s="1">
        <v>1</v>
      </c>
      <c r="D2" s="1">
        <v>11</v>
      </c>
      <c r="E2" s="9">
        <v>26.878214999999997</v>
      </c>
      <c r="F2" s="9">
        <v>28.028499999999998</v>
      </c>
      <c r="G2" s="9">
        <v>28.670849999999998</v>
      </c>
      <c r="H2" s="9">
        <v>22.474999999999998</v>
      </c>
      <c r="K2" s="13" t="s">
        <v>52</v>
      </c>
      <c r="N2" s="1">
        <v>1</v>
      </c>
      <c r="O2" s="1">
        <v>1</v>
      </c>
      <c r="P2" s="1">
        <v>1</v>
      </c>
      <c r="Q2" s="1">
        <v>11</v>
      </c>
      <c r="R2" s="9">
        <v>20.34</v>
      </c>
      <c r="S2" s="9">
        <v>22.99089</v>
      </c>
      <c r="T2" s="8">
        <v>16.73</v>
      </c>
      <c r="U2" s="8">
        <v>21.71</v>
      </c>
    </row>
    <row r="3" spans="1:29" x14ac:dyDescent="0.15">
      <c r="A3" s="1">
        <v>1</v>
      </c>
      <c r="B3" s="1">
        <v>1</v>
      </c>
      <c r="C3" s="1">
        <v>2</v>
      </c>
      <c r="D3" s="1">
        <v>12</v>
      </c>
      <c r="E3" s="9">
        <v>30.677678999999998</v>
      </c>
      <c r="F3" s="9">
        <v>28.159000000000002</v>
      </c>
      <c r="G3" s="9">
        <v>28.528749999999999</v>
      </c>
      <c r="H3" s="9">
        <v>27.984999999999999</v>
      </c>
      <c r="N3" s="1">
        <v>1</v>
      </c>
      <c r="O3" s="1">
        <v>1</v>
      </c>
      <c r="P3" s="1">
        <v>2</v>
      </c>
      <c r="Q3" s="1">
        <v>12</v>
      </c>
      <c r="R3" s="9">
        <v>19.490000000000002</v>
      </c>
      <c r="S3" s="9">
        <v>24.272280000000002</v>
      </c>
      <c r="T3" s="8">
        <v>18.149999999999999</v>
      </c>
      <c r="U3" s="8">
        <v>22.92</v>
      </c>
      <c r="Y3" s="7"/>
    </row>
    <row r="4" spans="1:29" x14ac:dyDescent="0.15">
      <c r="A4" s="1">
        <v>1</v>
      </c>
      <c r="B4" s="1">
        <v>1</v>
      </c>
      <c r="C4" s="1">
        <v>3</v>
      </c>
      <c r="D4" s="1">
        <v>13</v>
      </c>
      <c r="E4" s="9">
        <v>28.631750000000004</v>
      </c>
      <c r="F4" s="9">
        <v>27.564499999999995</v>
      </c>
      <c r="G4" s="9">
        <v>28.95505</v>
      </c>
      <c r="H4" s="9">
        <v>25.084999999999994</v>
      </c>
      <c r="N4" s="1">
        <v>1</v>
      </c>
      <c r="O4" s="1">
        <v>1</v>
      </c>
      <c r="P4" s="1">
        <v>3</v>
      </c>
      <c r="Q4" s="1">
        <v>13</v>
      </c>
      <c r="R4" s="9">
        <v>23.704999999999998</v>
      </c>
      <c r="S4" s="9">
        <v>25.479539999999993</v>
      </c>
      <c r="T4" s="8">
        <v>17.64</v>
      </c>
      <c r="U4" s="8">
        <v>24.059999999999995</v>
      </c>
      <c r="Y4" s="7"/>
    </row>
    <row r="5" spans="1:29" x14ac:dyDescent="0.15">
      <c r="A5" s="1">
        <v>1</v>
      </c>
      <c r="B5" s="1">
        <v>1</v>
      </c>
      <c r="C5" s="1">
        <v>4</v>
      </c>
      <c r="D5" s="1">
        <v>14</v>
      </c>
      <c r="E5" s="9">
        <v>28.051351999999994</v>
      </c>
      <c r="F5" s="9">
        <v>28.623000000000001</v>
      </c>
      <c r="G5" s="9">
        <v>28.752050000000001</v>
      </c>
      <c r="H5" s="9">
        <v>26.679999999999996</v>
      </c>
      <c r="N5" s="1">
        <v>1</v>
      </c>
      <c r="O5" s="1">
        <v>1</v>
      </c>
      <c r="P5" s="1">
        <v>4</v>
      </c>
      <c r="Q5" s="1">
        <v>14</v>
      </c>
      <c r="R5" s="9">
        <v>18.564999999999998</v>
      </c>
      <c r="S5" s="9">
        <v>21.275310000000001</v>
      </c>
      <c r="T5" s="8">
        <v>14.6</v>
      </c>
      <c r="U5" s="8">
        <v>20.090000000000003</v>
      </c>
      <c r="Y5" s="7"/>
    </row>
    <row r="6" spans="1:29" x14ac:dyDescent="0.15">
      <c r="A6" s="1">
        <v>1</v>
      </c>
      <c r="B6" s="1">
        <v>2</v>
      </c>
      <c r="C6" s="1">
        <v>1</v>
      </c>
      <c r="D6" s="1">
        <v>21</v>
      </c>
      <c r="E6" s="9">
        <v>33.254271000000003</v>
      </c>
      <c r="F6" s="9">
        <v>23.084000000000003</v>
      </c>
      <c r="G6" s="9">
        <v>27.119349999999997</v>
      </c>
      <c r="H6" s="9">
        <v>30.014999999999997</v>
      </c>
      <c r="N6" s="1">
        <v>1</v>
      </c>
      <c r="O6" s="1">
        <v>2</v>
      </c>
      <c r="P6" s="1">
        <v>1</v>
      </c>
      <c r="Q6" s="1">
        <v>21</v>
      </c>
      <c r="R6" s="9">
        <v>19.98</v>
      </c>
      <c r="S6" s="9">
        <v>21.963660000000001</v>
      </c>
      <c r="T6" s="8">
        <v>21.37</v>
      </c>
      <c r="U6" s="8">
        <v>20.740000000000002</v>
      </c>
      <c r="Y6" s="7"/>
    </row>
    <row r="7" spans="1:29" x14ac:dyDescent="0.15">
      <c r="A7" s="1">
        <v>1</v>
      </c>
      <c r="B7" s="1">
        <v>2</v>
      </c>
      <c r="C7" s="1">
        <v>2</v>
      </c>
      <c r="D7" s="1">
        <v>22</v>
      </c>
      <c r="E7" s="9">
        <v>26.536499999999997</v>
      </c>
      <c r="F7" s="9">
        <v>22.445999999999994</v>
      </c>
      <c r="G7" s="9">
        <v>27.300599999999999</v>
      </c>
      <c r="H7" s="9">
        <v>23.635000000000002</v>
      </c>
      <c r="N7" s="1">
        <v>1</v>
      </c>
      <c r="O7" s="1">
        <v>2</v>
      </c>
      <c r="P7" s="1">
        <v>2</v>
      </c>
      <c r="Q7" s="1">
        <v>22</v>
      </c>
      <c r="R7" s="9">
        <v>19.61</v>
      </c>
      <c r="S7" s="9">
        <v>22.630830000000003</v>
      </c>
      <c r="T7" s="8">
        <v>21.01</v>
      </c>
      <c r="U7" s="8">
        <v>21.370000000000005</v>
      </c>
      <c r="Y7" s="7"/>
    </row>
    <row r="8" spans="1:29" x14ac:dyDescent="0.15">
      <c r="A8" s="1">
        <v>1</v>
      </c>
      <c r="B8" s="1">
        <v>2</v>
      </c>
      <c r="C8" s="1">
        <v>3</v>
      </c>
      <c r="D8" s="1">
        <v>23</v>
      </c>
      <c r="E8" s="9">
        <v>21.057769999999998</v>
      </c>
      <c r="F8" s="9">
        <v>23.634999999999994</v>
      </c>
      <c r="G8" s="9">
        <v>27.468074999999999</v>
      </c>
      <c r="H8" s="9">
        <v>13.049999999999999</v>
      </c>
      <c r="N8" s="1">
        <v>1</v>
      </c>
      <c r="O8" s="1">
        <v>2</v>
      </c>
      <c r="P8" s="1">
        <v>3</v>
      </c>
      <c r="Q8" s="1">
        <v>23</v>
      </c>
      <c r="R8" s="9">
        <v>15.233672000000002</v>
      </c>
      <c r="S8" s="9">
        <v>11.098320000000001</v>
      </c>
      <c r="T8" s="8">
        <v>20.83</v>
      </c>
      <c r="U8" s="8">
        <v>10.480000000000002</v>
      </c>
      <c r="Y8" s="7"/>
    </row>
    <row r="9" spans="1:29" x14ac:dyDescent="0.15">
      <c r="A9" s="1">
        <v>1</v>
      </c>
      <c r="B9" s="1">
        <v>2</v>
      </c>
      <c r="C9" s="1">
        <v>4</v>
      </c>
      <c r="D9" s="1">
        <v>24</v>
      </c>
      <c r="E9" s="9">
        <v>26.603121000000002</v>
      </c>
      <c r="F9" s="9">
        <v>23.170999999999996</v>
      </c>
      <c r="G9" s="9">
        <v>27.41225</v>
      </c>
      <c r="H9" s="9">
        <v>22.764999999999997</v>
      </c>
      <c r="N9" s="1">
        <v>1</v>
      </c>
      <c r="O9" s="1">
        <v>2</v>
      </c>
      <c r="P9" s="1">
        <v>4</v>
      </c>
      <c r="Q9" s="1">
        <v>24</v>
      </c>
      <c r="R9" s="9">
        <v>15.780000000000001</v>
      </c>
      <c r="S9" s="9">
        <v>11.416019999999998</v>
      </c>
      <c r="T9" s="8">
        <v>18.21</v>
      </c>
      <c r="U9" s="8">
        <v>10.78</v>
      </c>
      <c r="Y9" s="7"/>
    </row>
    <row r="10" spans="1:29" x14ac:dyDescent="0.15">
      <c r="A10" s="1">
        <v>1</v>
      </c>
      <c r="B10" s="1">
        <v>3</v>
      </c>
      <c r="C10" s="1">
        <v>1</v>
      </c>
      <c r="D10" s="1">
        <v>31</v>
      </c>
      <c r="E10" s="9">
        <v>21.473658999999998</v>
      </c>
      <c r="F10" s="9">
        <v>27.622499999999995</v>
      </c>
      <c r="G10" s="9">
        <v>29.327699999999997</v>
      </c>
      <c r="H10" s="9">
        <v>14.935</v>
      </c>
      <c r="N10" s="1">
        <v>1</v>
      </c>
      <c r="O10" s="1">
        <v>3</v>
      </c>
      <c r="P10" s="1">
        <v>1</v>
      </c>
      <c r="Q10" s="1">
        <v>31</v>
      </c>
      <c r="R10" s="9">
        <v>16.346520000000002</v>
      </c>
      <c r="S10" s="9">
        <v>12.496200000000002</v>
      </c>
      <c r="T10" s="8">
        <v>15.88</v>
      </c>
      <c r="U10" s="8">
        <v>11.800000000000002</v>
      </c>
      <c r="Y10" s="7"/>
    </row>
    <row r="11" spans="1:29" x14ac:dyDescent="0.15">
      <c r="A11" s="1">
        <v>1</v>
      </c>
      <c r="B11" s="1">
        <v>3</v>
      </c>
      <c r="C11" s="1">
        <v>2</v>
      </c>
      <c r="D11" s="1">
        <v>32</v>
      </c>
      <c r="E11" s="9">
        <v>27.367618999999998</v>
      </c>
      <c r="F11" s="9">
        <v>28.492499999999996</v>
      </c>
      <c r="G11" s="9">
        <v>29.304500000000001</v>
      </c>
      <c r="H11" s="9">
        <v>25.084999999999994</v>
      </c>
      <c r="N11" s="1">
        <v>1</v>
      </c>
      <c r="O11" s="1">
        <v>3</v>
      </c>
      <c r="P11" s="1">
        <v>2</v>
      </c>
      <c r="Q11" s="1">
        <v>32</v>
      </c>
      <c r="R11" s="9">
        <v>17.007027999999998</v>
      </c>
      <c r="S11" s="9">
        <v>15.906180000000001</v>
      </c>
      <c r="T11" s="8">
        <v>16.45</v>
      </c>
      <c r="U11" s="8">
        <v>15.020000000000001</v>
      </c>
      <c r="Y11" s="7"/>
    </row>
    <row r="12" spans="1:29" x14ac:dyDescent="0.15">
      <c r="A12" s="1">
        <v>1</v>
      </c>
      <c r="B12" s="1">
        <v>3</v>
      </c>
      <c r="C12" s="1">
        <v>3</v>
      </c>
      <c r="D12" s="1">
        <v>33</v>
      </c>
      <c r="E12" s="9">
        <v>27.248249999999999</v>
      </c>
      <c r="F12" s="9">
        <v>28.086499999999994</v>
      </c>
      <c r="G12" s="9">
        <v>29.372649999999997</v>
      </c>
      <c r="H12" s="9">
        <v>21.75</v>
      </c>
      <c r="N12" s="1">
        <v>1</v>
      </c>
      <c r="O12" s="1">
        <v>3</v>
      </c>
      <c r="P12" s="1">
        <v>3</v>
      </c>
      <c r="Q12" s="1">
        <v>33</v>
      </c>
      <c r="R12" s="9">
        <v>19.66</v>
      </c>
      <c r="S12" s="9">
        <v>17.822969999999998</v>
      </c>
      <c r="T12" s="8">
        <v>19.760000000000002</v>
      </c>
      <c r="U12" s="8">
        <v>16.829999999999998</v>
      </c>
      <c r="Y12" s="7"/>
    </row>
    <row r="13" spans="1:29" x14ac:dyDescent="0.15">
      <c r="A13" s="1">
        <v>1</v>
      </c>
      <c r="B13" s="1">
        <v>3</v>
      </c>
      <c r="C13" s="1">
        <v>4</v>
      </c>
      <c r="D13" s="1">
        <v>34</v>
      </c>
      <c r="E13" s="9">
        <v>29.747999999999998</v>
      </c>
      <c r="F13" s="9">
        <v>27.570300000000003</v>
      </c>
      <c r="G13" s="9">
        <v>29.3248</v>
      </c>
      <c r="H13" s="9">
        <v>31.464999999999996</v>
      </c>
      <c r="N13" s="1">
        <v>1</v>
      </c>
      <c r="O13" s="1">
        <v>3</v>
      </c>
      <c r="P13" s="1">
        <v>4</v>
      </c>
      <c r="Q13" s="1">
        <v>34</v>
      </c>
      <c r="R13" s="9">
        <v>20.255000000000003</v>
      </c>
      <c r="S13" s="9">
        <v>19.835070000000002</v>
      </c>
      <c r="T13" s="8">
        <v>16.12</v>
      </c>
      <c r="U13" s="8">
        <v>18.730000000000004</v>
      </c>
      <c r="Y13" s="7"/>
    </row>
    <row r="14" spans="1:29" x14ac:dyDescent="0.15">
      <c r="A14" s="1">
        <v>1</v>
      </c>
      <c r="B14" s="1">
        <v>4</v>
      </c>
      <c r="C14" s="1">
        <v>1</v>
      </c>
      <c r="D14" s="1">
        <v>41</v>
      </c>
      <c r="E14" s="9">
        <v>27.8125</v>
      </c>
      <c r="F14" s="9">
        <v>31.421500000000002</v>
      </c>
      <c r="G14" s="9">
        <v>29.127600000000001</v>
      </c>
      <c r="H14" s="9">
        <v>27.55</v>
      </c>
      <c r="N14" s="1">
        <v>1</v>
      </c>
      <c r="O14" s="1">
        <v>4</v>
      </c>
      <c r="P14" s="1">
        <v>1</v>
      </c>
      <c r="Q14" s="1">
        <v>41</v>
      </c>
      <c r="R14" s="9">
        <v>19.994999999999997</v>
      </c>
      <c r="S14" s="9">
        <v>19.697400000000002</v>
      </c>
      <c r="T14" s="8">
        <v>19.773</v>
      </c>
      <c r="U14" s="8">
        <v>18.600000000000001</v>
      </c>
      <c r="Y14" s="7"/>
      <c r="AA14" s="9"/>
      <c r="AB14" s="9"/>
      <c r="AC14" s="9"/>
    </row>
    <row r="15" spans="1:29" x14ac:dyDescent="0.15">
      <c r="A15" s="1">
        <v>1</v>
      </c>
      <c r="B15" s="1">
        <v>4</v>
      </c>
      <c r="C15" s="1">
        <v>2</v>
      </c>
      <c r="D15" s="1">
        <v>42</v>
      </c>
      <c r="E15" s="9">
        <v>27.9285</v>
      </c>
      <c r="F15" s="9">
        <v>32.494499999999995</v>
      </c>
      <c r="G15" s="9">
        <v>29.503150000000002</v>
      </c>
      <c r="H15" s="9">
        <v>27.55</v>
      </c>
      <c r="N15" s="1">
        <v>1</v>
      </c>
      <c r="O15" s="1">
        <v>4</v>
      </c>
      <c r="P15" s="1">
        <v>2</v>
      </c>
      <c r="Q15" s="1">
        <v>42</v>
      </c>
      <c r="R15" s="9">
        <v>21.021039999999999</v>
      </c>
      <c r="S15" s="9">
        <v>19.697400000000002</v>
      </c>
      <c r="T15" s="8">
        <v>19.675000000000001</v>
      </c>
      <c r="U15" s="8">
        <v>18.600000000000001</v>
      </c>
      <c r="Y15" s="7"/>
      <c r="AA15" s="9"/>
      <c r="AB15" s="9"/>
      <c r="AC15" s="9"/>
    </row>
    <row r="16" spans="1:29" x14ac:dyDescent="0.15">
      <c r="A16" s="1">
        <v>1</v>
      </c>
      <c r="B16" s="1">
        <v>4</v>
      </c>
      <c r="C16" s="1">
        <v>3</v>
      </c>
      <c r="D16" s="1">
        <v>43</v>
      </c>
      <c r="E16" s="9">
        <v>27.451749999999997</v>
      </c>
      <c r="F16" s="9">
        <v>34.045999999999992</v>
      </c>
      <c r="G16" s="9">
        <v>29.542300000000001</v>
      </c>
      <c r="H16" s="9">
        <v>21.895</v>
      </c>
      <c r="N16" s="1">
        <v>1</v>
      </c>
      <c r="O16" s="1">
        <v>4</v>
      </c>
      <c r="P16" s="1">
        <v>3</v>
      </c>
      <c r="Q16" s="1">
        <v>43</v>
      </c>
      <c r="R16" s="9">
        <v>18.37</v>
      </c>
      <c r="S16" s="9">
        <v>15.567299999999998</v>
      </c>
      <c r="T16" s="8">
        <v>19.969000000000001</v>
      </c>
      <c r="U16" s="8">
        <v>14.7</v>
      </c>
      <c r="Y16" s="7"/>
      <c r="AA16" s="9"/>
      <c r="AB16" s="9"/>
      <c r="AC16" s="9"/>
    </row>
    <row r="17" spans="1:29" x14ac:dyDescent="0.15">
      <c r="A17" s="1">
        <v>1</v>
      </c>
      <c r="B17" s="1">
        <v>4</v>
      </c>
      <c r="C17" s="1">
        <v>4</v>
      </c>
      <c r="D17" s="1">
        <v>44</v>
      </c>
      <c r="E17" s="9">
        <v>33.366749999999996</v>
      </c>
      <c r="F17" s="9">
        <v>32.436499999999995</v>
      </c>
      <c r="G17" s="9">
        <v>29.339300000000001</v>
      </c>
      <c r="H17" s="9">
        <v>36.25</v>
      </c>
      <c r="N17" s="1">
        <v>1</v>
      </c>
      <c r="O17" s="1">
        <v>4</v>
      </c>
      <c r="P17" s="1">
        <v>4</v>
      </c>
      <c r="Q17" s="1">
        <v>44</v>
      </c>
      <c r="R17" s="9">
        <v>22.015000000000001</v>
      </c>
      <c r="S17" s="9">
        <v>26.051400000000001</v>
      </c>
      <c r="T17" s="8">
        <v>19.829000000000001</v>
      </c>
      <c r="U17" s="8">
        <v>24.6</v>
      </c>
      <c r="Y17" s="7"/>
      <c r="AA17" s="9"/>
      <c r="AB17" s="9"/>
      <c r="AC17" s="9"/>
    </row>
    <row r="18" spans="1:29" x14ac:dyDescent="0.15">
      <c r="A18" s="1">
        <v>1</v>
      </c>
      <c r="B18" s="1">
        <v>5</v>
      </c>
      <c r="C18" s="1">
        <v>1</v>
      </c>
      <c r="D18" s="1">
        <v>51</v>
      </c>
      <c r="E18" s="9">
        <v>44.005499</v>
      </c>
      <c r="F18" s="9">
        <v>23.881499999999999</v>
      </c>
      <c r="G18" s="9">
        <v>26.991024999999997</v>
      </c>
      <c r="H18" s="9">
        <v>55.534999999999997</v>
      </c>
      <c r="N18" s="1">
        <v>1</v>
      </c>
      <c r="O18" s="1">
        <v>5</v>
      </c>
      <c r="P18" s="1">
        <v>1</v>
      </c>
      <c r="Q18" s="1">
        <v>51</v>
      </c>
      <c r="R18" s="9">
        <v>32.668059999999997</v>
      </c>
      <c r="S18" s="9">
        <v>40.136099999999999</v>
      </c>
      <c r="T18" s="8">
        <v>18.702999999999999</v>
      </c>
      <c r="U18" s="8">
        <v>37.9</v>
      </c>
      <c r="Y18" s="7"/>
      <c r="AA18" s="9"/>
      <c r="AB18" s="9"/>
      <c r="AC18" s="9"/>
    </row>
    <row r="19" spans="1:29" x14ac:dyDescent="0.15">
      <c r="A19" s="1">
        <v>1</v>
      </c>
      <c r="B19" s="1">
        <v>5</v>
      </c>
      <c r="C19" s="1">
        <v>2</v>
      </c>
      <c r="D19" s="1">
        <v>52</v>
      </c>
      <c r="E19" s="9">
        <v>27.162500000000001</v>
      </c>
      <c r="F19" s="9">
        <v>23.218849999999996</v>
      </c>
      <c r="G19" s="9">
        <v>27.3064</v>
      </c>
      <c r="H19" s="9">
        <v>24.65</v>
      </c>
      <c r="N19" s="1">
        <v>1</v>
      </c>
      <c r="O19" s="1">
        <v>5</v>
      </c>
      <c r="P19" s="1">
        <v>2</v>
      </c>
      <c r="Q19" s="1">
        <v>52</v>
      </c>
      <c r="R19" s="9">
        <v>17.875</v>
      </c>
      <c r="S19" s="9">
        <v>17.5794</v>
      </c>
      <c r="T19" s="8">
        <v>18.827999999999999</v>
      </c>
      <c r="U19" s="8">
        <v>16.600000000000001</v>
      </c>
      <c r="Y19" s="7"/>
      <c r="AA19" s="9"/>
      <c r="AB19" s="9"/>
      <c r="AC19" s="9"/>
    </row>
    <row r="20" spans="1:29" x14ac:dyDescent="0.15">
      <c r="A20" s="1">
        <v>1</v>
      </c>
      <c r="B20" s="1">
        <v>5</v>
      </c>
      <c r="C20" s="1">
        <v>3</v>
      </c>
      <c r="D20" s="1">
        <v>53</v>
      </c>
      <c r="E20" s="9">
        <v>30.898250000000001</v>
      </c>
      <c r="F20" s="9">
        <v>23.721999999999998</v>
      </c>
      <c r="G20" s="9">
        <v>27.453575000000001</v>
      </c>
      <c r="H20" s="9">
        <v>30.45</v>
      </c>
      <c r="N20" s="1">
        <v>1</v>
      </c>
      <c r="O20" s="1">
        <v>5</v>
      </c>
      <c r="P20" s="1">
        <v>3</v>
      </c>
      <c r="Q20" s="1">
        <v>53</v>
      </c>
      <c r="R20" s="9">
        <v>21.669999999999998</v>
      </c>
      <c r="S20" s="9">
        <v>21.8154</v>
      </c>
      <c r="T20" s="8">
        <v>18.9435</v>
      </c>
      <c r="U20" s="8">
        <v>20.6</v>
      </c>
      <c r="Y20" s="7"/>
      <c r="AA20" s="9"/>
      <c r="AB20" s="9"/>
      <c r="AC20" s="9"/>
    </row>
    <row r="21" spans="1:29" x14ac:dyDescent="0.15">
      <c r="A21" s="1">
        <v>1</v>
      </c>
      <c r="B21" s="1">
        <v>5</v>
      </c>
      <c r="C21" s="1">
        <v>4</v>
      </c>
      <c r="D21" s="1">
        <v>54</v>
      </c>
      <c r="E21" s="9">
        <v>25.318249999999999</v>
      </c>
      <c r="F21" s="9">
        <v>23.223199999999999</v>
      </c>
      <c r="G21" s="9">
        <v>27.262899999999998</v>
      </c>
      <c r="H21" s="9">
        <v>23.2</v>
      </c>
      <c r="N21" s="1">
        <v>1</v>
      </c>
      <c r="O21" s="1">
        <v>5</v>
      </c>
      <c r="P21" s="1">
        <v>4</v>
      </c>
      <c r="Q21" s="1">
        <v>54</v>
      </c>
      <c r="R21" s="9">
        <v>18.541840000000001</v>
      </c>
      <c r="S21" s="9">
        <v>16.520399999999999</v>
      </c>
      <c r="T21" s="8">
        <v>18.905000000000001</v>
      </c>
      <c r="U21" s="8">
        <v>15.6</v>
      </c>
      <c r="Y21" s="7"/>
      <c r="AA21" s="9"/>
      <c r="AB21" s="9"/>
      <c r="AC21" s="9"/>
    </row>
    <row r="22" spans="1:29" x14ac:dyDescent="0.15">
      <c r="A22" s="1">
        <v>1</v>
      </c>
      <c r="B22" s="1">
        <v>6</v>
      </c>
      <c r="C22" s="1">
        <v>1</v>
      </c>
      <c r="D22" s="1">
        <v>61</v>
      </c>
      <c r="E22" s="9">
        <v>26.119999999999997</v>
      </c>
      <c r="F22" s="9">
        <v>28.550499999999996</v>
      </c>
      <c r="G22" s="9">
        <v>28.636775</v>
      </c>
      <c r="H22" s="9">
        <v>22.764999999999997</v>
      </c>
      <c r="N22" s="1">
        <v>1</v>
      </c>
      <c r="O22" s="1">
        <v>6</v>
      </c>
      <c r="P22" s="1">
        <v>1</v>
      </c>
      <c r="Q22" s="1">
        <v>61</v>
      </c>
      <c r="R22" s="9">
        <v>18.601419999999997</v>
      </c>
      <c r="S22" s="9">
        <v>16.202699999999997</v>
      </c>
      <c r="T22" s="8">
        <v>20.225999999999999</v>
      </c>
      <c r="U22" s="8">
        <v>15.299999999999999</v>
      </c>
      <c r="Y22" s="7"/>
      <c r="AA22" s="9"/>
      <c r="AB22" s="9"/>
      <c r="AC22" s="9"/>
    </row>
    <row r="23" spans="1:29" x14ac:dyDescent="0.15">
      <c r="A23" s="1">
        <v>1</v>
      </c>
      <c r="B23" s="1">
        <v>6</v>
      </c>
      <c r="C23" s="1">
        <v>2</v>
      </c>
      <c r="D23" s="1">
        <v>62</v>
      </c>
      <c r="E23" s="9">
        <v>27.981999999999999</v>
      </c>
      <c r="F23" s="9">
        <v>28.086499999999994</v>
      </c>
      <c r="G23" s="9">
        <v>28.702749999999998</v>
      </c>
      <c r="H23" s="9">
        <v>24.65</v>
      </c>
      <c r="N23" s="1">
        <v>1</v>
      </c>
      <c r="O23" s="1">
        <v>6</v>
      </c>
      <c r="P23" s="1">
        <v>2</v>
      </c>
      <c r="Q23" s="1">
        <v>62</v>
      </c>
      <c r="R23" s="9">
        <v>18.32</v>
      </c>
      <c r="S23" s="9">
        <v>17.5794</v>
      </c>
      <c r="T23" s="8">
        <v>20.21</v>
      </c>
      <c r="U23" s="8">
        <v>16.600000000000001</v>
      </c>
      <c r="Y23" s="7"/>
      <c r="AA23" s="9"/>
      <c r="AB23" s="9"/>
      <c r="AC23" s="9"/>
    </row>
    <row r="24" spans="1:29" x14ac:dyDescent="0.15">
      <c r="A24" s="1">
        <v>1</v>
      </c>
      <c r="B24" s="1">
        <v>6</v>
      </c>
      <c r="C24" s="1">
        <v>3</v>
      </c>
      <c r="D24" s="1">
        <v>63</v>
      </c>
      <c r="E24" s="9">
        <v>24.42925</v>
      </c>
      <c r="F24" s="9">
        <v>28.956499999999998</v>
      </c>
      <c r="G24" s="9">
        <v>28.6723</v>
      </c>
      <c r="H24" s="9">
        <v>17.689999999999998</v>
      </c>
      <c r="N24" s="1">
        <v>1</v>
      </c>
      <c r="O24" s="1">
        <v>6</v>
      </c>
      <c r="P24" s="1">
        <v>3</v>
      </c>
      <c r="Q24" s="1">
        <v>63</v>
      </c>
      <c r="R24" s="9">
        <v>15.484999999999999</v>
      </c>
      <c r="S24" s="9">
        <v>12.496199999999998</v>
      </c>
      <c r="T24" s="8">
        <v>20.256999999999998</v>
      </c>
      <c r="U24" s="8">
        <v>11.799999999999999</v>
      </c>
      <c r="Y24" s="7"/>
      <c r="AA24" s="9"/>
      <c r="AB24" s="9"/>
      <c r="AC24" s="9"/>
    </row>
    <row r="25" spans="1:29" x14ac:dyDescent="0.15">
      <c r="A25" s="1">
        <v>1</v>
      </c>
      <c r="B25" s="1">
        <v>6</v>
      </c>
      <c r="C25" s="1">
        <v>4</v>
      </c>
      <c r="D25" s="1">
        <v>64</v>
      </c>
      <c r="E25" s="9">
        <v>26.66375</v>
      </c>
      <c r="F25" s="9">
        <v>27.376000000000001</v>
      </c>
      <c r="G25" s="9">
        <v>28.943450000000002</v>
      </c>
      <c r="H25" s="9">
        <v>22.764999999999997</v>
      </c>
      <c r="N25" s="1">
        <v>1</v>
      </c>
      <c r="O25" s="1">
        <v>6</v>
      </c>
      <c r="P25" s="1">
        <v>4</v>
      </c>
      <c r="Q25" s="1">
        <v>64</v>
      </c>
      <c r="R25" s="9">
        <v>18.736420000000003</v>
      </c>
      <c r="S25" s="9">
        <v>16.202699999999997</v>
      </c>
      <c r="T25" s="8">
        <v>20.224</v>
      </c>
      <c r="U25" s="8">
        <v>15.299999999999999</v>
      </c>
      <c r="Y25" s="7"/>
      <c r="AA25" s="9"/>
      <c r="AB25" s="9"/>
      <c r="AC25" s="9"/>
    </row>
    <row r="26" spans="1:29" x14ac:dyDescent="0.15">
      <c r="A26" s="1">
        <v>2</v>
      </c>
      <c r="B26" s="4">
        <v>1</v>
      </c>
      <c r="C26" s="4">
        <v>1</v>
      </c>
      <c r="D26" s="4">
        <v>11</v>
      </c>
      <c r="E26" s="9">
        <v>26.190074000000003</v>
      </c>
      <c r="F26" s="9">
        <v>28.028499999999998</v>
      </c>
      <c r="G26" s="9">
        <v>28.694775</v>
      </c>
      <c r="H26" s="9">
        <v>22.91</v>
      </c>
      <c r="N26" s="1">
        <v>2</v>
      </c>
      <c r="O26" s="4">
        <v>1</v>
      </c>
      <c r="P26" s="4">
        <v>1</v>
      </c>
      <c r="Q26" s="4">
        <v>11</v>
      </c>
      <c r="R26" s="9">
        <v>21.22</v>
      </c>
      <c r="S26" s="9">
        <v>20.777580000000004</v>
      </c>
      <c r="T26" s="8">
        <v>20.260000000000002</v>
      </c>
      <c r="U26" s="8">
        <v>19.620000000000005</v>
      </c>
      <c r="X26" s="1"/>
    </row>
    <row r="27" spans="1:29" x14ac:dyDescent="0.15">
      <c r="A27" s="1">
        <v>2</v>
      </c>
      <c r="B27" s="4">
        <v>1</v>
      </c>
      <c r="C27" s="4">
        <v>2</v>
      </c>
      <c r="D27" s="4">
        <v>12</v>
      </c>
      <c r="E27" s="9">
        <v>28.54975</v>
      </c>
      <c r="F27" s="9">
        <v>28.637499999999999</v>
      </c>
      <c r="G27" s="9">
        <v>28.703475000000001</v>
      </c>
      <c r="H27" s="9">
        <v>26.534999999999997</v>
      </c>
      <c r="N27" s="1">
        <v>2</v>
      </c>
      <c r="O27" s="4">
        <v>1</v>
      </c>
      <c r="P27" s="4">
        <v>2</v>
      </c>
      <c r="Q27" s="4">
        <v>12</v>
      </c>
      <c r="R27" s="9">
        <v>20.145</v>
      </c>
      <c r="S27" s="9">
        <v>21.59301</v>
      </c>
      <c r="T27" s="8">
        <v>15.96</v>
      </c>
      <c r="U27" s="8">
        <v>20.39</v>
      </c>
      <c r="X27" s="9"/>
    </row>
    <row r="28" spans="1:29" x14ac:dyDescent="0.15">
      <c r="A28" s="1">
        <v>2</v>
      </c>
      <c r="B28" s="4">
        <v>1</v>
      </c>
      <c r="C28" s="4">
        <v>3</v>
      </c>
      <c r="D28" s="4">
        <v>13</v>
      </c>
      <c r="E28" s="9">
        <v>29.893499999999996</v>
      </c>
      <c r="F28" s="9">
        <v>27.622499999999995</v>
      </c>
      <c r="G28" s="9">
        <v>28.657074999999999</v>
      </c>
      <c r="H28" s="9">
        <v>27.55</v>
      </c>
      <c r="N28" s="1">
        <v>2</v>
      </c>
      <c r="O28" s="4">
        <v>1</v>
      </c>
      <c r="P28" s="4">
        <v>3</v>
      </c>
      <c r="Q28" s="4">
        <v>13</v>
      </c>
      <c r="R28" s="9">
        <v>22.75</v>
      </c>
      <c r="S28" s="9">
        <v>23.043839999999996</v>
      </c>
      <c r="T28" s="8">
        <v>19.97</v>
      </c>
      <c r="U28" s="8">
        <v>21.759999999999998</v>
      </c>
    </row>
    <row r="29" spans="1:29" x14ac:dyDescent="0.15">
      <c r="A29" s="1">
        <v>2</v>
      </c>
      <c r="B29" s="4">
        <v>1</v>
      </c>
      <c r="C29" s="4">
        <v>4</v>
      </c>
      <c r="D29" s="4">
        <v>14</v>
      </c>
      <c r="E29" s="9">
        <v>30.663179</v>
      </c>
      <c r="F29" s="9">
        <v>28.681000000000001</v>
      </c>
      <c r="G29" s="9">
        <v>28.65925</v>
      </c>
      <c r="H29" s="9">
        <v>27.984999999999999</v>
      </c>
      <c r="N29" s="1">
        <v>2</v>
      </c>
      <c r="O29" s="4">
        <v>1</v>
      </c>
      <c r="P29" s="4">
        <v>4</v>
      </c>
      <c r="Q29" s="4">
        <v>14</v>
      </c>
      <c r="R29" s="9">
        <v>18.586976</v>
      </c>
      <c r="S29" s="9">
        <v>18.892560000000003</v>
      </c>
      <c r="T29" s="8">
        <v>19.46</v>
      </c>
      <c r="U29" s="8">
        <v>17.840000000000003</v>
      </c>
    </row>
    <row r="30" spans="1:29" x14ac:dyDescent="0.15">
      <c r="A30" s="1">
        <v>2</v>
      </c>
      <c r="B30" s="4">
        <v>2</v>
      </c>
      <c r="C30" s="4">
        <v>1</v>
      </c>
      <c r="D30" s="4">
        <v>21</v>
      </c>
      <c r="E30" s="9">
        <v>30.260629999999999</v>
      </c>
      <c r="F30" s="9">
        <v>23.141999999999999</v>
      </c>
      <c r="G30" s="9">
        <v>27.252025</v>
      </c>
      <c r="H30" s="9">
        <v>30.45</v>
      </c>
      <c r="N30" s="1">
        <v>2</v>
      </c>
      <c r="O30" s="4">
        <v>2</v>
      </c>
      <c r="P30" s="4">
        <v>1</v>
      </c>
      <c r="Q30" s="4">
        <v>21</v>
      </c>
      <c r="R30" s="9">
        <v>19.827722000000001</v>
      </c>
      <c r="S30" s="9">
        <v>19.835070000000002</v>
      </c>
      <c r="T30" s="8">
        <v>23.5</v>
      </c>
      <c r="U30" s="8">
        <v>18.730000000000004</v>
      </c>
    </row>
    <row r="31" spans="1:29" x14ac:dyDescent="0.15">
      <c r="A31" s="1">
        <v>2</v>
      </c>
      <c r="B31" s="4">
        <v>2</v>
      </c>
      <c r="C31" s="4">
        <v>2</v>
      </c>
      <c r="D31" s="4">
        <v>22</v>
      </c>
      <c r="E31" s="9">
        <v>27.555509999999998</v>
      </c>
      <c r="F31" s="9">
        <v>22.445999999999994</v>
      </c>
      <c r="G31" s="9">
        <v>27.265799999999999</v>
      </c>
      <c r="H31" s="9">
        <v>24.65</v>
      </c>
      <c r="N31" s="1">
        <v>2</v>
      </c>
      <c r="O31" s="4">
        <v>2</v>
      </c>
      <c r="P31" s="4">
        <v>2</v>
      </c>
      <c r="Q31" s="4">
        <v>22</v>
      </c>
      <c r="R31" s="9">
        <v>19.678747999999999</v>
      </c>
      <c r="S31" s="9">
        <v>20.989380000000001</v>
      </c>
      <c r="T31" s="8">
        <v>23.83</v>
      </c>
      <c r="U31" s="8">
        <v>19.82</v>
      </c>
    </row>
    <row r="32" spans="1:29" x14ac:dyDescent="0.15">
      <c r="A32" s="1">
        <v>2</v>
      </c>
      <c r="B32" s="4">
        <v>2</v>
      </c>
      <c r="C32" s="4">
        <v>3</v>
      </c>
      <c r="D32" s="4">
        <v>23</v>
      </c>
      <c r="E32" s="9">
        <v>21.631940999999998</v>
      </c>
      <c r="F32" s="9">
        <v>23.591500000000003</v>
      </c>
      <c r="G32" s="9">
        <v>27.396299999999997</v>
      </c>
      <c r="H32" s="9">
        <v>14.064999999999998</v>
      </c>
      <c r="N32" s="1">
        <v>2</v>
      </c>
      <c r="O32" s="4">
        <v>2</v>
      </c>
      <c r="P32" s="4">
        <v>3</v>
      </c>
      <c r="Q32" s="4">
        <v>23</v>
      </c>
      <c r="R32" s="9">
        <v>15.208859999999998</v>
      </c>
      <c r="S32" s="9">
        <v>10.484099999999996</v>
      </c>
      <c r="T32" s="8">
        <v>16.350000000000001</v>
      </c>
      <c r="U32" s="8">
        <v>9.8999999999999968</v>
      </c>
    </row>
    <row r="33" spans="1:21" x14ac:dyDescent="0.15">
      <c r="A33" s="1">
        <v>2</v>
      </c>
      <c r="B33" s="4">
        <v>2</v>
      </c>
      <c r="C33" s="4">
        <v>4</v>
      </c>
      <c r="D33" s="4">
        <v>24</v>
      </c>
      <c r="E33" s="9">
        <v>25.045499999999997</v>
      </c>
      <c r="F33" s="9">
        <v>23.170999999999996</v>
      </c>
      <c r="G33" s="9">
        <v>27.267249999999997</v>
      </c>
      <c r="H33" s="9">
        <v>24.65</v>
      </c>
      <c r="N33" s="1">
        <v>2</v>
      </c>
      <c r="O33" s="4">
        <v>2</v>
      </c>
      <c r="P33" s="4">
        <v>4</v>
      </c>
      <c r="Q33" s="4">
        <v>24</v>
      </c>
      <c r="R33" s="9">
        <v>15.395</v>
      </c>
      <c r="S33" s="9">
        <v>12.760950000000001</v>
      </c>
      <c r="T33" s="8">
        <v>14.68</v>
      </c>
      <c r="U33" s="8">
        <v>12.050000000000002</v>
      </c>
    </row>
    <row r="34" spans="1:21" x14ac:dyDescent="0.15">
      <c r="A34" s="1">
        <v>2</v>
      </c>
      <c r="B34" s="4">
        <v>3</v>
      </c>
      <c r="C34" s="4">
        <v>1</v>
      </c>
      <c r="D34" s="4">
        <v>31</v>
      </c>
      <c r="E34" s="9">
        <v>23.149221000000001</v>
      </c>
      <c r="F34" s="9">
        <v>27.651499999999999</v>
      </c>
      <c r="G34" s="9">
        <v>28.715799999999998</v>
      </c>
      <c r="H34" s="9">
        <v>15.514999999999999</v>
      </c>
      <c r="N34" s="1">
        <v>2</v>
      </c>
      <c r="O34" s="4">
        <v>3</v>
      </c>
      <c r="P34" s="4">
        <v>1</v>
      </c>
      <c r="Q34" s="4">
        <v>31</v>
      </c>
      <c r="R34" s="9">
        <v>17.440255999999998</v>
      </c>
      <c r="S34" s="9">
        <v>13.809359999999996</v>
      </c>
      <c r="T34" s="8">
        <v>17.329999999999998</v>
      </c>
      <c r="U34" s="8">
        <v>13.039999999999997</v>
      </c>
    </row>
    <row r="35" spans="1:21" x14ac:dyDescent="0.15">
      <c r="A35" s="1">
        <v>2</v>
      </c>
      <c r="B35" s="4">
        <v>3</v>
      </c>
      <c r="C35" s="4">
        <v>2</v>
      </c>
      <c r="D35" s="4">
        <v>32</v>
      </c>
      <c r="E35" s="9">
        <v>29.994250000000001</v>
      </c>
      <c r="F35" s="9">
        <v>28.521500000000003</v>
      </c>
      <c r="G35" s="9">
        <v>29.355249999999995</v>
      </c>
      <c r="H35" s="9">
        <v>23.490000000000002</v>
      </c>
      <c r="N35" s="1">
        <v>2</v>
      </c>
      <c r="O35" s="4">
        <v>3</v>
      </c>
      <c r="P35" s="4">
        <v>2</v>
      </c>
      <c r="Q35" s="4">
        <v>32</v>
      </c>
      <c r="R35" s="9">
        <v>16.79</v>
      </c>
      <c r="S35" s="9">
        <v>16.40391</v>
      </c>
      <c r="T35" s="8">
        <v>18.899999999999999</v>
      </c>
      <c r="U35" s="8">
        <v>15.49</v>
      </c>
    </row>
    <row r="36" spans="1:21" x14ac:dyDescent="0.15">
      <c r="A36" s="1">
        <v>2</v>
      </c>
      <c r="B36" s="4">
        <v>3</v>
      </c>
      <c r="C36" s="4">
        <v>3</v>
      </c>
      <c r="D36" s="4">
        <v>33</v>
      </c>
      <c r="E36" s="9">
        <v>28.042499999999997</v>
      </c>
      <c r="F36" s="9">
        <v>28.071999999999999</v>
      </c>
      <c r="G36" s="9">
        <v>29.856950000000001</v>
      </c>
      <c r="H36" s="9">
        <v>26.099999999999998</v>
      </c>
      <c r="N36" s="1">
        <v>2</v>
      </c>
      <c r="O36" s="4">
        <v>3</v>
      </c>
      <c r="P36" s="4">
        <v>3</v>
      </c>
      <c r="Q36" s="4">
        <v>33</v>
      </c>
      <c r="R36" s="9">
        <v>20.285</v>
      </c>
      <c r="S36" s="9">
        <v>18.024180000000001</v>
      </c>
      <c r="T36" s="8">
        <v>19.850000000000001</v>
      </c>
      <c r="U36" s="8">
        <v>17.020000000000003</v>
      </c>
    </row>
    <row r="37" spans="1:21" x14ac:dyDescent="0.15">
      <c r="A37" s="1">
        <v>2</v>
      </c>
      <c r="B37" s="4">
        <v>3</v>
      </c>
      <c r="C37" s="4">
        <v>4</v>
      </c>
      <c r="D37" s="4">
        <v>34</v>
      </c>
      <c r="E37" s="9">
        <v>29.921750000000003</v>
      </c>
      <c r="F37" s="9">
        <v>27.565950000000004</v>
      </c>
      <c r="G37" s="9">
        <v>29.313200000000002</v>
      </c>
      <c r="H37" s="9">
        <v>27.55</v>
      </c>
      <c r="N37" s="1">
        <v>2</v>
      </c>
      <c r="O37" s="4">
        <v>3</v>
      </c>
      <c r="P37" s="4">
        <v>4</v>
      </c>
      <c r="Q37" s="4">
        <v>34</v>
      </c>
      <c r="R37" s="9">
        <v>20.761976000000004</v>
      </c>
      <c r="S37" s="9">
        <v>18.892560000000003</v>
      </c>
      <c r="T37" s="8">
        <v>34.39</v>
      </c>
      <c r="U37" s="8">
        <v>17.840000000000003</v>
      </c>
    </row>
    <row r="38" spans="1:21" x14ac:dyDescent="0.15">
      <c r="A38" s="1">
        <v>2</v>
      </c>
      <c r="B38" s="4">
        <v>4</v>
      </c>
      <c r="C38" s="4">
        <v>1</v>
      </c>
      <c r="D38" s="4">
        <v>41</v>
      </c>
      <c r="E38" s="9">
        <v>30.567499999999995</v>
      </c>
      <c r="F38" s="9">
        <v>31.450499999999995</v>
      </c>
      <c r="G38" s="9">
        <v>29.140650000000001</v>
      </c>
      <c r="H38" s="9">
        <v>27.55</v>
      </c>
      <c r="N38" s="1">
        <v>2</v>
      </c>
      <c r="O38" s="4">
        <v>4</v>
      </c>
      <c r="P38" s="4">
        <v>1</v>
      </c>
      <c r="Q38" s="4">
        <v>41</v>
      </c>
      <c r="R38" s="9">
        <v>19.355000000000004</v>
      </c>
      <c r="S38" s="9">
        <v>19.697400000000002</v>
      </c>
      <c r="T38" s="8">
        <v>19.7895</v>
      </c>
      <c r="U38" s="8">
        <v>18.600000000000001</v>
      </c>
    </row>
    <row r="39" spans="1:21" x14ac:dyDescent="0.15">
      <c r="A39" s="1">
        <v>2</v>
      </c>
      <c r="B39" s="4">
        <v>4</v>
      </c>
      <c r="C39" s="4">
        <v>2</v>
      </c>
      <c r="D39" s="4">
        <v>42</v>
      </c>
      <c r="E39" s="9">
        <v>28.762249999999995</v>
      </c>
      <c r="F39" s="9">
        <v>32.494499999999995</v>
      </c>
      <c r="G39" s="9">
        <v>29.350899999999996</v>
      </c>
      <c r="H39" s="9">
        <v>27.55</v>
      </c>
      <c r="N39" s="1">
        <v>2</v>
      </c>
      <c r="O39" s="4">
        <v>4</v>
      </c>
      <c r="P39" s="4">
        <v>2</v>
      </c>
      <c r="Q39" s="4">
        <v>42</v>
      </c>
      <c r="R39" s="9">
        <v>19.761040000000001</v>
      </c>
      <c r="S39" s="9">
        <v>19.697400000000002</v>
      </c>
      <c r="T39" s="8">
        <v>19.795500000000001</v>
      </c>
      <c r="U39" s="8">
        <v>18.600000000000001</v>
      </c>
    </row>
    <row r="40" spans="1:21" x14ac:dyDescent="0.15">
      <c r="A40" s="1">
        <v>2</v>
      </c>
      <c r="B40" s="4">
        <v>4</v>
      </c>
      <c r="C40" s="4">
        <v>3</v>
      </c>
      <c r="D40" s="4">
        <v>43</v>
      </c>
      <c r="E40" s="9">
        <v>28.176499999999997</v>
      </c>
      <c r="F40" s="9">
        <v>34.074999999999996</v>
      </c>
      <c r="G40" s="9">
        <v>29.329149999999998</v>
      </c>
      <c r="H40" s="9">
        <v>21.75</v>
      </c>
      <c r="N40" s="1">
        <v>2</v>
      </c>
      <c r="O40" s="4">
        <v>4</v>
      </c>
      <c r="P40" s="4">
        <v>3</v>
      </c>
      <c r="Q40" s="4">
        <v>43</v>
      </c>
      <c r="R40" s="9">
        <v>19.63</v>
      </c>
      <c r="S40" s="9">
        <v>15.461399999999999</v>
      </c>
      <c r="T40" s="8">
        <v>19.763500000000001</v>
      </c>
      <c r="U40" s="8">
        <v>14.6</v>
      </c>
    </row>
    <row r="41" spans="1:21" x14ac:dyDescent="0.15">
      <c r="A41" s="1">
        <v>2</v>
      </c>
      <c r="B41" s="4">
        <v>4</v>
      </c>
      <c r="C41" s="4">
        <v>4</v>
      </c>
      <c r="D41" s="4">
        <v>44</v>
      </c>
      <c r="E41" s="9">
        <v>34.41225</v>
      </c>
      <c r="F41" s="9">
        <v>28.071999999999999</v>
      </c>
      <c r="G41" s="9">
        <v>29.485749999999999</v>
      </c>
      <c r="H41" s="9">
        <v>33.35</v>
      </c>
      <c r="N41" s="1">
        <v>2</v>
      </c>
      <c r="O41" s="4">
        <v>4</v>
      </c>
      <c r="P41" s="4">
        <v>4</v>
      </c>
      <c r="Q41" s="4">
        <v>44</v>
      </c>
      <c r="R41" s="9">
        <v>23.715</v>
      </c>
      <c r="S41" s="9">
        <v>23.933399999999999</v>
      </c>
      <c r="T41" s="8">
        <v>19.765000000000001</v>
      </c>
      <c r="U41" s="8">
        <v>22.6</v>
      </c>
    </row>
    <row r="42" spans="1:21" x14ac:dyDescent="0.15">
      <c r="A42" s="1">
        <v>2</v>
      </c>
      <c r="B42" s="4">
        <v>5</v>
      </c>
      <c r="C42" s="4">
        <v>1</v>
      </c>
      <c r="D42" s="4">
        <v>51</v>
      </c>
      <c r="E42" s="9">
        <v>46.796749999999996</v>
      </c>
      <c r="F42" s="9">
        <v>23.867000000000001</v>
      </c>
      <c r="G42" s="9">
        <v>27.302050000000001</v>
      </c>
      <c r="H42" s="9">
        <v>56.55</v>
      </c>
      <c r="N42" s="1">
        <v>2</v>
      </c>
      <c r="O42" s="4">
        <v>5</v>
      </c>
      <c r="P42" s="4">
        <v>1</v>
      </c>
      <c r="Q42" s="4">
        <v>51</v>
      </c>
      <c r="R42" s="9">
        <v>30.324999999999999</v>
      </c>
      <c r="S42" s="9">
        <v>40.877400000000002</v>
      </c>
      <c r="T42" s="8">
        <v>18.794499999999999</v>
      </c>
      <c r="U42" s="8">
        <v>38.6</v>
      </c>
    </row>
    <row r="43" spans="1:21" x14ac:dyDescent="0.15">
      <c r="A43" s="1">
        <v>2</v>
      </c>
      <c r="B43" s="4">
        <v>5</v>
      </c>
      <c r="C43" s="4">
        <v>2</v>
      </c>
      <c r="D43" s="4">
        <v>52</v>
      </c>
      <c r="E43" s="9">
        <v>25.356999999999999</v>
      </c>
      <c r="F43" s="9">
        <v>23.214499999999997</v>
      </c>
      <c r="G43" s="9">
        <v>27.526074999999999</v>
      </c>
      <c r="H43" s="9">
        <v>24.65</v>
      </c>
      <c r="N43" s="1">
        <v>2</v>
      </c>
      <c r="O43" s="4">
        <v>5</v>
      </c>
      <c r="P43" s="4">
        <v>2</v>
      </c>
      <c r="Q43" s="4">
        <v>52</v>
      </c>
      <c r="R43" s="9">
        <v>18.534999999999997</v>
      </c>
      <c r="S43" s="9">
        <v>17.5794</v>
      </c>
      <c r="T43" s="8">
        <v>18.803999999999998</v>
      </c>
      <c r="U43" s="8">
        <v>16.600000000000001</v>
      </c>
    </row>
    <row r="44" spans="1:21" x14ac:dyDescent="0.15">
      <c r="A44" s="1">
        <v>2</v>
      </c>
      <c r="B44" s="4">
        <v>5</v>
      </c>
      <c r="C44" s="4">
        <v>3</v>
      </c>
      <c r="D44" s="4">
        <v>53</v>
      </c>
      <c r="E44" s="9">
        <v>30.092000000000002</v>
      </c>
      <c r="F44" s="9">
        <v>23.693000000000005</v>
      </c>
      <c r="G44" s="9">
        <v>27.288274999999995</v>
      </c>
      <c r="H44" s="9">
        <v>33.35</v>
      </c>
      <c r="N44" s="1">
        <v>2</v>
      </c>
      <c r="O44" s="4">
        <v>5</v>
      </c>
      <c r="P44" s="4">
        <v>3</v>
      </c>
      <c r="Q44" s="4">
        <v>53</v>
      </c>
      <c r="R44" s="9">
        <v>21.28</v>
      </c>
      <c r="S44" s="9">
        <v>23.933399999999999</v>
      </c>
      <c r="T44" s="8">
        <v>18.893999999999998</v>
      </c>
      <c r="U44" s="8">
        <v>22.6</v>
      </c>
    </row>
    <row r="45" spans="1:21" x14ac:dyDescent="0.15">
      <c r="A45" s="1">
        <v>2</v>
      </c>
      <c r="B45" s="4">
        <v>5</v>
      </c>
      <c r="C45" s="4">
        <v>4</v>
      </c>
      <c r="D45" s="4">
        <v>54</v>
      </c>
      <c r="E45" s="9">
        <v>26.649250000000002</v>
      </c>
      <c r="F45" s="9">
        <v>23.170999999999996</v>
      </c>
      <c r="G45" s="9">
        <v>27.2803</v>
      </c>
      <c r="H45" s="9">
        <v>22.764999999999997</v>
      </c>
      <c r="N45" s="1">
        <v>2</v>
      </c>
      <c r="O45" s="4">
        <v>5</v>
      </c>
      <c r="P45" s="4">
        <v>4</v>
      </c>
      <c r="Q45" s="4">
        <v>54</v>
      </c>
      <c r="R45" s="9">
        <v>17.276420000000002</v>
      </c>
      <c r="S45" s="9">
        <v>16.202699999999997</v>
      </c>
      <c r="T45" s="8">
        <v>18.805</v>
      </c>
      <c r="U45" s="8">
        <v>15.299999999999999</v>
      </c>
    </row>
    <row r="46" spans="1:21" x14ac:dyDescent="0.15">
      <c r="A46" s="1">
        <v>2</v>
      </c>
      <c r="B46" s="4">
        <v>6</v>
      </c>
      <c r="C46" s="4">
        <v>1</v>
      </c>
      <c r="D46" s="4">
        <v>61</v>
      </c>
      <c r="E46" s="9">
        <v>25.319249999999997</v>
      </c>
      <c r="F46" s="9">
        <v>28.550499999999996</v>
      </c>
      <c r="G46" s="9">
        <v>28.657799999999998</v>
      </c>
      <c r="H46" s="9">
        <v>23.635000000000002</v>
      </c>
      <c r="N46" s="1">
        <v>2</v>
      </c>
      <c r="O46" s="4">
        <v>6</v>
      </c>
      <c r="P46" s="4">
        <v>1</v>
      </c>
      <c r="Q46" s="4">
        <v>61</v>
      </c>
      <c r="R46" s="9">
        <v>18.984999999999999</v>
      </c>
      <c r="S46" s="9">
        <v>16.838100000000001</v>
      </c>
      <c r="T46" s="8">
        <v>19.803999999999998</v>
      </c>
      <c r="U46" s="8">
        <v>15.9</v>
      </c>
    </row>
    <row r="47" spans="1:21" x14ac:dyDescent="0.15">
      <c r="A47" s="1">
        <v>2</v>
      </c>
      <c r="B47" s="4">
        <v>6</v>
      </c>
      <c r="C47" s="4">
        <v>2</v>
      </c>
      <c r="D47" s="4">
        <v>62</v>
      </c>
      <c r="E47" s="9">
        <v>26.088749999999997</v>
      </c>
      <c r="F47" s="9">
        <v>28.071999999999999</v>
      </c>
      <c r="G47" s="9">
        <v>28.781774999999996</v>
      </c>
      <c r="H47" s="9">
        <v>21.75</v>
      </c>
      <c r="N47" s="1">
        <v>2</v>
      </c>
      <c r="O47" s="4">
        <v>6</v>
      </c>
      <c r="P47" s="4">
        <v>2</v>
      </c>
      <c r="Q47" s="4">
        <v>62</v>
      </c>
      <c r="R47" s="9">
        <v>19.00544</v>
      </c>
      <c r="S47" s="9">
        <v>15.461399999999999</v>
      </c>
      <c r="T47" s="8">
        <v>20.244999999999997</v>
      </c>
      <c r="U47" s="8">
        <v>14.6</v>
      </c>
    </row>
    <row r="48" spans="1:21" x14ac:dyDescent="0.15">
      <c r="A48" s="1">
        <v>2</v>
      </c>
      <c r="B48" s="4">
        <v>6</v>
      </c>
      <c r="C48" s="4">
        <v>3</v>
      </c>
      <c r="D48" s="4">
        <v>63</v>
      </c>
      <c r="E48" s="9">
        <v>24.215249999999997</v>
      </c>
      <c r="F48" s="9">
        <v>28.956499999999998</v>
      </c>
      <c r="G48" s="9">
        <v>28.904299999999999</v>
      </c>
      <c r="H48" s="9">
        <v>15.95</v>
      </c>
      <c r="N48" s="1">
        <v>2</v>
      </c>
      <c r="O48" s="4">
        <v>6</v>
      </c>
      <c r="P48" s="4">
        <v>3</v>
      </c>
      <c r="Q48" s="4">
        <v>63</v>
      </c>
      <c r="R48" s="9">
        <v>18.209999999999997</v>
      </c>
      <c r="S48" s="9">
        <v>11.225399999999999</v>
      </c>
      <c r="T48" s="8">
        <v>20.591000000000001</v>
      </c>
      <c r="U48" s="8">
        <v>10.6</v>
      </c>
    </row>
    <row r="49" spans="1:21" x14ac:dyDescent="0.15">
      <c r="A49" s="1">
        <v>2</v>
      </c>
      <c r="B49" s="4">
        <v>6</v>
      </c>
      <c r="C49" s="4">
        <v>4</v>
      </c>
      <c r="D49" s="4">
        <v>64</v>
      </c>
      <c r="E49" s="9">
        <v>25.325749999999999</v>
      </c>
      <c r="F49" s="9">
        <v>27.390499999999999</v>
      </c>
      <c r="G49" s="9">
        <v>28.678825</v>
      </c>
      <c r="H49" s="9">
        <v>20.734999999999999</v>
      </c>
      <c r="N49" s="1">
        <v>2</v>
      </c>
      <c r="O49" s="4">
        <v>6</v>
      </c>
      <c r="P49" s="4">
        <v>4</v>
      </c>
      <c r="Q49" s="4">
        <v>64</v>
      </c>
      <c r="R49" s="9">
        <v>16.374459999999999</v>
      </c>
      <c r="S49" s="9">
        <v>14.7201</v>
      </c>
      <c r="T49" s="8">
        <v>20.216000000000001</v>
      </c>
      <c r="U49" s="8">
        <v>13.9</v>
      </c>
    </row>
    <row r="50" spans="1:21" x14ac:dyDescent="0.15">
      <c r="A50" s="1">
        <v>3</v>
      </c>
      <c r="B50" s="1">
        <v>1</v>
      </c>
      <c r="C50" s="1">
        <v>1</v>
      </c>
      <c r="D50" s="1">
        <v>11</v>
      </c>
      <c r="E50" s="9">
        <v>26.48470433333333</v>
      </c>
      <c r="F50" s="9">
        <v>28.057500000000001</v>
      </c>
      <c r="G50" s="9">
        <v>28.483799999999995</v>
      </c>
      <c r="H50" s="9">
        <v>22.764999999999997</v>
      </c>
      <c r="N50" s="1">
        <v>3</v>
      </c>
      <c r="O50" s="1">
        <v>1</v>
      </c>
      <c r="P50" s="1">
        <v>1</v>
      </c>
      <c r="Q50" s="1">
        <v>11</v>
      </c>
      <c r="R50" s="9">
        <v>21.759999999999998</v>
      </c>
      <c r="S50" s="9">
        <v>20.957609999999999</v>
      </c>
      <c r="T50" s="8">
        <v>22.81</v>
      </c>
      <c r="U50" s="8">
        <v>19.79</v>
      </c>
    </row>
    <row r="51" spans="1:21" x14ac:dyDescent="0.15">
      <c r="A51" s="1">
        <v>3</v>
      </c>
      <c r="B51" s="1">
        <v>1</v>
      </c>
      <c r="C51" s="1">
        <v>2</v>
      </c>
      <c r="D51" s="1">
        <v>12</v>
      </c>
      <c r="E51" s="9">
        <v>29.339166666666667</v>
      </c>
      <c r="F51" s="9">
        <v>28.593999999999998</v>
      </c>
      <c r="G51" s="9">
        <v>28.625899999999994</v>
      </c>
      <c r="H51" s="9">
        <v>28.564999999999998</v>
      </c>
      <c r="N51" s="1">
        <v>3</v>
      </c>
      <c r="O51" s="1">
        <v>1</v>
      </c>
      <c r="P51" s="1">
        <v>2</v>
      </c>
      <c r="Q51" s="1">
        <v>12</v>
      </c>
      <c r="R51" s="9">
        <v>20.230426000000001</v>
      </c>
      <c r="S51" s="9">
        <v>23.393310000000003</v>
      </c>
      <c r="T51" s="8">
        <v>19.760000000000002</v>
      </c>
      <c r="U51" s="8">
        <v>22.090000000000003</v>
      </c>
    </row>
    <row r="52" spans="1:21" x14ac:dyDescent="0.15">
      <c r="A52" s="1">
        <v>3</v>
      </c>
      <c r="B52" s="1">
        <v>1</v>
      </c>
      <c r="C52" s="1">
        <v>3</v>
      </c>
      <c r="D52" s="1">
        <v>13</v>
      </c>
      <c r="E52" s="9">
        <v>28.429347666666665</v>
      </c>
      <c r="F52" s="9">
        <v>27.593500000000002</v>
      </c>
      <c r="G52" s="9">
        <v>28.828899999999997</v>
      </c>
      <c r="H52" s="9">
        <v>25.664999999999999</v>
      </c>
      <c r="N52" s="1">
        <v>3</v>
      </c>
      <c r="O52" s="1">
        <v>1</v>
      </c>
      <c r="P52" s="1">
        <v>3</v>
      </c>
      <c r="Q52" s="1">
        <v>13</v>
      </c>
      <c r="R52" s="9">
        <v>22.832948000000002</v>
      </c>
      <c r="S52" s="9">
        <v>24.16638</v>
      </c>
      <c r="T52" s="8">
        <v>21.87</v>
      </c>
      <c r="U52" s="8">
        <v>22.82</v>
      </c>
    </row>
    <row r="53" spans="1:21" x14ac:dyDescent="0.15">
      <c r="A53" s="1">
        <v>3</v>
      </c>
      <c r="B53" s="1">
        <v>1</v>
      </c>
      <c r="C53" s="1">
        <v>4</v>
      </c>
      <c r="D53" s="1">
        <v>14</v>
      </c>
      <c r="E53" s="9">
        <v>28.802732333333331</v>
      </c>
      <c r="F53" s="9">
        <v>28.637499999999999</v>
      </c>
      <c r="G53" s="9">
        <v>28.723050000000001</v>
      </c>
      <c r="H53" s="9">
        <v>26.534999999999997</v>
      </c>
      <c r="N53" s="1">
        <v>3</v>
      </c>
      <c r="O53" s="1">
        <v>1</v>
      </c>
      <c r="P53" s="1">
        <v>4</v>
      </c>
      <c r="Q53" s="1">
        <v>14</v>
      </c>
      <c r="R53" s="9">
        <v>18</v>
      </c>
      <c r="S53" s="9">
        <v>14.593019999999999</v>
      </c>
      <c r="T53" s="8">
        <v>18.829999999999998</v>
      </c>
      <c r="U53" s="8">
        <v>13.78</v>
      </c>
    </row>
    <row r="54" spans="1:21" x14ac:dyDescent="0.15">
      <c r="A54" s="1">
        <v>3</v>
      </c>
      <c r="B54" s="1">
        <v>2</v>
      </c>
      <c r="C54" s="1">
        <v>1</v>
      </c>
      <c r="D54" s="1">
        <v>21</v>
      </c>
      <c r="E54" s="9">
        <v>30.922796666666667</v>
      </c>
      <c r="F54" s="9">
        <v>23.127500000000005</v>
      </c>
      <c r="G54" s="9">
        <v>26.988849999999999</v>
      </c>
      <c r="H54" s="9">
        <v>30.45</v>
      </c>
      <c r="N54" s="1">
        <v>3</v>
      </c>
      <c r="O54" s="1">
        <v>2</v>
      </c>
      <c r="P54" s="1">
        <v>1</v>
      </c>
      <c r="Q54" s="1">
        <v>21</v>
      </c>
      <c r="R54" s="9">
        <v>19.03</v>
      </c>
      <c r="S54" s="9">
        <v>16.859279999999998</v>
      </c>
      <c r="T54" s="8">
        <v>19.190000000000001</v>
      </c>
      <c r="U54" s="8">
        <v>15.92</v>
      </c>
    </row>
    <row r="55" spans="1:21" x14ac:dyDescent="0.15">
      <c r="A55" s="1">
        <v>3</v>
      </c>
      <c r="B55" s="1">
        <v>2</v>
      </c>
      <c r="C55" s="1">
        <v>2</v>
      </c>
      <c r="D55" s="1">
        <v>22</v>
      </c>
      <c r="E55" s="9">
        <v>28.155583333333333</v>
      </c>
      <c r="F55" s="9">
        <v>22.402500000000003</v>
      </c>
      <c r="G55" s="9">
        <v>27.05265</v>
      </c>
      <c r="H55" s="9">
        <v>26.099999999999998</v>
      </c>
      <c r="N55" s="1">
        <v>3</v>
      </c>
      <c r="O55" s="1">
        <v>2</v>
      </c>
      <c r="P55" s="1">
        <v>2</v>
      </c>
      <c r="Q55" s="1">
        <v>22</v>
      </c>
      <c r="R55" s="9">
        <v>19.925000000000001</v>
      </c>
      <c r="S55" s="9">
        <v>18.966690000000003</v>
      </c>
      <c r="T55" s="8">
        <v>23.01</v>
      </c>
      <c r="U55" s="8">
        <v>17.910000000000004</v>
      </c>
    </row>
    <row r="56" spans="1:21" x14ac:dyDescent="0.15">
      <c r="A56" s="1">
        <v>3</v>
      </c>
      <c r="B56" s="1">
        <v>2</v>
      </c>
      <c r="C56" s="1">
        <v>3</v>
      </c>
      <c r="D56" s="1">
        <v>23</v>
      </c>
      <c r="E56" s="9">
        <v>21.31675933333333</v>
      </c>
      <c r="F56" s="9">
        <v>23.620499999999996</v>
      </c>
      <c r="G56" s="9">
        <v>27.312200000000001</v>
      </c>
      <c r="H56" s="9">
        <v>13.339999999999998</v>
      </c>
      <c r="N56" s="1">
        <v>3</v>
      </c>
      <c r="O56" s="1">
        <v>2</v>
      </c>
      <c r="P56" s="1">
        <v>3</v>
      </c>
      <c r="Q56" s="1">
        <v>23</v>
      </c>
      <c r="R56" s="9">
        <v>15.359607999999998</v>
      </c>
      <c r="S56" s="9">
        <v>10.293479999999997</v>
      </c>
      <c r="T56" s="8">
        <v>18.95</v>
      </c>
      <c r="U56" s="8">
        <v>9.7199999999999971</v>
      </c>
    </row>
    <row r="57" spans="1:21" x14ac:dyDescent="0.15">
      <c r="A57" s="1">
        <v>3</v>
      </c>
      <c r="B57" s="1">
        <v>2</v>
      </c>
      <c r="C57" s="1">
        <v>4</v>
      </c>
      <c r="D57" s="1">
        <v>24</v>
      </c>
      <c r="E57" s="9">
        <v>26.992333333333335</v>
      </c>
      <c r="F57" s="9">
        <v>23.156499999999998</v>
      </c>
      <c r="G57" s="9">
        <v>27.291174999999999</v>
      </c>
      <c r="H57" s="9">
        <v>21.75</v>
      </c>
      <c r="N57" s="1">
        <v>3</v>
      </c>
      <c r="O57" s="1">
        <v>2</v>
      </c>
      <c r="P57" s="1">
        <v>4</v>
      </c>
      <c r="Q57" s="1">
        <v>24</v>
      </c>
      <c r="R57" s="9">
        <v>15.224557999999998</v>
      </c>
      <c r="S57" s="9">
        <v>12.146729999999996</v>
      </c>
      <c r="T57" s="8">
        <v>19.170000000000002</v>
      </c>
      <c r="U57" s="8">
        <v>11.469999999999997</v>
      </c>
    </row>
    <row r="58" spans="1:21" x14ac:dyDescent="0.15">
      <c r="A58" s="1">
        <v>3</v>
      </c>
      <c r="B58" s="1">
        <v>3</v>
      </c>
      <c r="C58" s="1">
        <v>1</v>
      </c>
      <c r="D58" s="1">
        <v>31</v>
      </c>
      <c r="E58" s="9">
        <v>23.157080000000001</v>
      </c>
      <c r="F58" s="9">
        <v>27.665999999999997</v>
      </c>
      <c r="G58" s="9">
        <v>29.10585</v>
      </c>
      <c r="H58" s="9">
        <v>15.95</v>
      </c>
      <c r="N58" s="1">
        <v>3</v>
      </c>
      <c r="O58" s="1">
        <v>3</v>
      </c>
      <c r="P58" s="1">
        <v>1</v>
      </c>
      <c r="Q58" s="1">
        <v>31</v>
      </c>
      <c r="R58" s="9">
        <v>16.372313999999996</v>
      </c>
      <c r="S58" s="9">
        <v>12.718589999999995</v>
      </c>
      <c r="T58" s="8">
        <v>19.28</v>
      </c>
      <c r="U58" s="8">
        <v>12.009999999999996</v>
      </c>
    </row>
    <row r="59" spans="1:21" x14ac:dyDescent="0.15">
      <c r="A59" s="1">
        <v>3</v>
      </c>
      <c r="B59" s="1">
        <v>3</v>
      </c>
      <c r="C59" s="1">
        <v>2</v>
      </c>
      <c r="D59" s="1">
        <v>32</v>
      </c>
      <c r="E59" s="9">
        <v>27.51466666666667</v>
      </c>
      <c r="F59" s="9">
        <v>28.478000000000002</v>
      </c>
      <c r="G59" s="9">
        <v>29.321899999999999</v>
      </c>
      <c r="H59" s="9">
        <v>25.664999999999999</v>
      </c>
      <c r="N59" s="1">
        <v>3</v>
      </c>
      <c r="O59" s="1">
        <v>3</v>
      </c>
      <c r="P59" s="1">
        <v>2</v>
      </c>
      <c r="Q59" s="1">
        <v>32</v>
      </c>
      <c r="R59" s="9">
        <v>16.54</v>
      </c>
      <c r="S59" s="9">
        <v>14.476529999999999</v>
      </c>
      <c r="T59" s="8">
        <v>18.7</v>
      </c>
      <c r="U59" s="8">
        <v>13.67</v>
      </c>
    </row>
    <row r="60" spans="1:21" x14ac:dyDescent="0.15">
      <c r="A60" s="1">
        <v>3</v>
      </c>
      <c r="B60" s="1">
        <v>3</v>
      </c>
      <c r="C60" s="1">
        <v>3</v>
      </c>
      <c r="D60" s="1">
        <v>33</v>
      </c>
      <c r="E60" s="9">
        <v>26.593454333333327</v>
      </c>
      <c r="F60" s="9">
        <v>28.071999999999999</v>
      </c>
      <c r="G60" s="9">
        <v>29.381349999999998</v>
      </c>
      <c r="H60" s="9">
        <v>22.764999999999997</v>
      </c>
      <c r="N60" s="1">
        <v>3</v>
      </c>
      <c r="O60" s="1">
        <v>3</v>
      </c>
      <c r="P60" s="1">
        <v>3</v>
      </c>
      <c r="Q60" s="1">
        <v>33</v>
      </c>
      <c r="R60" s="9">
        <v>18.91</v>
      </c>
      <c r="S60" s="9">
        <v>15.673200000000001</v>
      </c>
      <c r="T60" s="8">
        <v>18.079999999999998</v>
      </c>
      <c r="U60" s="8">
        <v>14.800000000000002</v>
      </c>
    </row>
    <row r="61" spans="1:21" x14ac:dyDescent="0.15">
      <c r="A61" s="1">
        <v>3</v>
      </c>
      <c r="B61" s="1">
        <v>3</v>
      </c>
      <c r="C61" s="1">
        <v>4</v>
      </c>
      <c r="D61" s="1">
        <v>34</v>
      </c>
      <c r="E61" s="9">
        <v>29.759833333333333</v>
      </c>
      <c r="F61" s="9">
        <v>27.5761</v>
      </c>
      <c r="G61" s="9">
        <v>29.126149999999999</v>
      </c>
      <c r="H61" s="9">
        <v>27.55</v>
      </c>
      <c r="N61" s="1">
        <v>3</v>
      </c>
      <c r="O61" s="1">
        <v>3</v>
      </c>
      <c r="P61" s="1">
        <v>4</v>
      </c>
      <c r="Q61" s="1">
        <v>34</v>
      </c>
      <c r="R61" s="9">
        <v>19.225000000000001</v>
      </c>
      <c r="S61" s="9">
        <v>17.72766</v>
      </c>
      <c r="T61" s="8">
        <v>23.35</v>
      </c>
      <c r="U61" s="8">
        <v>16.740000000000002</v>
      </c>
    </row>
    <row r="62" spans="1:21" x14ac:dyDescent="0.15">
      <c r="A62" s="1">
        <v>3</v>
      </c>
      <c r="B62" s="1">
        <v>4</v>
      </c>
      <c r="C62" s="1">
        <v>1</v>
      </c>
      <c r="D62" s="1">
        <v>41</v>
      </c>
      <c r="E62" s="9">
        <v>28.756499999999999</v>
      </c>
      <c r="F62" s="9">
        <v>31.450499999999995</v>
      </c>
      <c r="G62" s="9">
        <v>29.136300000000002</v>
      </c>
      <c r="H62" s="9">
        <v>24.65</v>
      </c>
      <c r="N62" s="1">
        <v>3</v>
      </c>
      <c r="O62" s="1">
        <v>4</v>
      </c>
      <c r="P62" s="1">
        <v>1</v>
      </c>
      <c r="Q62" s="1">
        <v>41</v>
      </c>
      <c r="R62" s="9">
        <v>20.013333333333332</v>
      </c>
      <c r="S62" s="9">
        <v>17.5794</v>
      </c>
      <c r="T62" s="8">
        <v>19.643999999999998</v>
      </c>
      <c r="U62" s="8">
        <v>16.600000000000001</v>
      </c>
    </row>
    <row r="63" spans="1:21" x14ac:dyDescent="0.15">
      <c r="A63" s="1">
        <v>3</v>
      </c>
      <c r="B63" s="1">
        <v>4</v>
      </c>
      <c r="C63" s="1">
        <v>2</v>
      </c>
      <c r="D63" s="1">
        <v>42</v>
      </c>
      <c r="E63" s="9">
        <v>29.532333333333334</v>
      </c>
      <c r="F63" s="9">
        <v>32.523499999999999</v>
      </c>
      <c r="G63" s="9">
        <v>29.335674999999998</v>
      </c>
      <c r="H63" s="9">
        <v>26.099999999999998</v>
      </c>
      <c r="N63" s="1">
        <v>3</v>
      </c>
      <c r="O63" s="1">
        <v>4</v>
      </c>
      <c r="P63" s="1">
        <v>2</v>
      </c>
      <c r="Q63" s="1">
        <v>42</v>
      </c>
      <c r="R63" s="9">
        <v>19.671306666666666</v>
      </c>
      <c r="S63" s="9">
        <v>18.638400000000001</v>
      </c>
      <c r="T63" s="8">
        <v>19.741999999999997</v>
      </c>
      <c r="U63" s="8">
        <v>17.600000000000001</v>
      </c>
    </row>
    <row r="64" spans="1:21" x14ac:dyDescent="0.15">
      <c r="A64" s="1">
        <v>3</v>
      </c>
      <c r="B64" s="1">
        <v>4</v>
      </c>
      <c r="C64" s="1">
        <v>3</v>
      </c>
      <c r="D64" s="1">
        <v>43</v>
      </c>
      <c r="E64" s="9">
        <v>27.059249999999999</v>
      </c>
      <c r="F64" s="9">
        <v>34.045999999999992</v>
      </c>
      <c r="G64" s="9">
        <v>29.121799999999997</v>
      </c>
      <c r="H64" s="9">
        <v>27.55</v>
      </c>
      <c r="N64" s="1">
        <v>3</v>
      </c>
      <c r="O64" s="1">
        <v>4</v>
      </c>
      <c r="P64" s="1">
        <v>3</v>
      </c>
      <c r="Q64" s="1">
        <v>43</v>
      </c>
      <c r="R64" s="9">
        <v>19.351666666666667</v>
      </c>
      <c r="S64" s="9">
        <v>19.697400000000002</v>
      </c>
      <c r="T64" s="8">
        <v>19.881999999999998</v>
      </c>
      <c r="U64" s="8">
        <v>18.600000000000001</v>
      </c>
    </row>
    <row r="65" spans="1:22" x14ac:dyDescent="0.15">
      <c r="A65" s="1">
        <v>3</v>
      </c>
      <c r="B65" s="1">
        <v>4</v>
      </c>
      <c r="C65" s="1">
        <v>4</v>
      </c>
      <c r="D65" s="1">
        <v>44</v>
      </c>
      <c r="E65" s="9">
        <v>33.073416666666667</v>
      </c>
      <c r="F65" s="9">
        <v>32.465499999999999</v>
      </c>
      <c r="G65" s="9">
        <v>29.036249999999995</v>
      </c>
      <c r="H65" s="9">
        <v>33.35</v>
      </c>
      <c r="N65" s="1">
        <v>3</v>
      </c>
      <c r="O65" s="1">
        <v>4</v>
      </c>
      <c r="P65" s="1">
        <v>4</v>
      </c>
      <c r="Q65" s="1">
        <v>44</v>
      </c>
      <c r="R65" s="9">
        <v>22.983333333333334</v>
      </c>
      <c r="S65" s="9">
        <v>23.933399999999999</v>
      </c>
      <c r="T65" s="8">
        <v>19.809000000000001</v>
      </c>
      <c r="U65" s="8">
        <v>22.6</v>
      </c>
    </row>
    <row r="66" spans="1:22" x14ac:dyDescent="0.15">
      <c r="A66" s="1">
        <v>3</v>
      </c>
      <c r="B66" s="1">
        <v>5</v>
      </c>
      <c r="C66" s="1">
        <v>1</v>
      </c>
      <c r="D66" s="1">
        <v>51</v>
      </c>
      <c r="E66" s="9">
        <v>44.495583333333329</v>
      </c>
      <c r="F66" s="9">
        <v>23.910500000000003</v>
      </c>
      <c r="G66" s="9">
        <v>27.210699999999996</v>
      </c>
      <c r="H66" s="9">
        <v>53.65</v>
      </c>
      <c r="N66" s="1">
        <v>3</v>
      </c>
      <c r="O66" s="1">
        <v>5</v>
      </c>
      <c r="P66" s="1">
        <v>1</v>
      </c>
      <c r="Q66" s="1">
        <v>51</v>
      </c>
      <c r="R66" s="9">
        <v>30.676666666666666</v>
      </c>
      <c r="S66" s="9">
        <v>38.759399999999999</v>
      </c>
      <c r="T66" s="8">
        <v>18.613</v>
      </c>
      <c r="U66" s="8">
        <v>36.6</v>
      </c>
    </row>
    <row r="67" spans="1:22" x14ac:dyDescent="0.15">
      <c r="A67" s="1">
        <v>3</v>
      </c>
      <c r="B67" s="1">
        <v>5</v>
      </c>
      <c r="C67" s="1">
        <v>2</v>
      </c>
      <c r="D67" s="1">
        <v>52</v>
      </c>
      <c r="E67" s="9">
        <v>27.284499999999998</v>
      </c>
      <c r="F67" s="9">
        <v>23.156499999999998</v>
      </c>
      <c r="G67" s="9">
        <v>27.326699999999999</v>
      </c>
      <c r="H67" s="9">
        <v>21.75</v>
      </c>
      <c r="N67" s="1">
        <v>3</v>
      </c>
      <c r="O67" s="1">
        <v>5</v>
      </c>
      <c r="P67" s="1">
        <v>2</v>
      </c>
      <c r="Q67" s="1">
        <v>52</v>
      </c>
      <c r="R67" s="9">
        <v>19.138333333333335</v>
      </c>
      <c r="S67" s="9">
        <v>15.461399999999999</v>
      </c>
      <c r="T67" s="8">
        <v>18.657</v>
      </c>
      <c r="U67" s="8">
        <v>14.6</v>
      </c>
    </row>
    <row r="68" spans="1:22" x14ac:dyDescent="0.15">
      <c r="A68" s="1">
        <v>3</v>
      </c>
      <c r="B68" s="1">
        <v>5</v>
      </c>
      <c r="C68" s="1">
        <v>3</v>
      </c>
      <c r="D68" s="1">
        <v>53</v>
      </c>
      <c r="E68" s="9">
        <v>31.326000000000001</v>
      </c>
      <c r="F68" s="9">
        <v>23.751000000000001</v>
      </c>
      <c r="G68" s="9">
        <v>27.274499999999996</v>
      </c>
      <c r="H68" s="9">
        <v>30.45</v>
      </c>
      <c r="N68" s="1">
        <v>3</v>
      </c>
      <c r="O68" s="1">
        <v>5</v>
      </c>
      <c r="P68" s="1">
        <v>3</v>
      </c>
      <c r="Q68" s="1">
        <v>53</v>
      </c>
      <c r="R68" s="9">
        <v>21.73833333333333</v>
      </c>
      <c r="S68" s="9">
        <v>21.8154</v>
      </c>
      <c r="T68" s="8">
        <v>18.836000000000002</v>
      </c>
      <c r="U68" s="8">
        <v>20.6</v>
      </c>
    </row>
    <row r="69" spans="1:22" x14ac:dyDescent="0.15">
      <c r="A69" s="1">
        <v>3</v>
      </c>
      <c r="B69" s="1">
        <v>5</v>
      </c>
      <c r="C69" s="1">
        <v>4</v>
      </c>
      <c r="D69" s="1">
        <v>54</v>
      </c>
      <c r="E69" s="9">
        <v>26.813499999999998</v>
      </c>
      <c r="F69" s="9">
        <v>23.227549999999997</v>
      </c>
      <c r="G69" s="9">
        <v>27.605824999999999</v>
      </c>
      <c r="H69" s="9">
        <v>21.75</v>
      </c>
      <c r="N69" s="1">
        <v>3</v>
      </c>
      <c r="O69" s="1">
        <v>5</v>
      </c>
      <c r="P69" s="1">
        <v>4</v>
      </c>
      <c r="Q69" s="1">
        <v>54</v>
      </c>
      <c r="R69" s="9">
        <v>17.953773333333334</v>
      </c>
      <c r="S69" s="9">
        <v>15.461399999999999</v>
      </c>
      <c r="T69" s="8">
        <v>18.8215</v>
      </c>
      <c r="U69" s="8">
        <v>14.6</v>
      </c>
    </row>
    <row r="70" spans="1:22" x14ac:dyDescent="0.15">
      <c r="A70" s="1">
        <v>3</v>
      </c>
      <c r="B70" s="1">
        <v>6</v>
      </c>
      <c r="C70" s="1">
        <v>1</v>
      </c>
      <c r="D70" s="1">
        <v>61</v>
      </c>
      <c r="E70" s="9">
        <v>26.72208333333333</v>
      </c>
      <c r="F70" s="9">
        <v>28.492499999999996</v>
      </c>
      <c r="G70" s="9">
        <v>28.490325000000002</v>
      </c>
      <c r="H70" s="9">
        <v>20.734999999999999</v>
      </c>
      <c r="N70" s="1">
        <v>3</v>
      </c>
      <c r="O70" s="1">
        <v>6</v>
      </c>
      <c r="P70" s="1">
        <v>1</v>
      </c>
      <c r="Q70" s="1">
        <v>61</v>
      </c>
      <c r="R70" s="9">
        <v>17.979999999999997</v>
      </c>
      <c r="S70" s="9">
        <v>14.7201</v>
      </c>
      <c r="T70" s="8">
        <v>20.073</v>
      </c>
      <c r="U70" s="8">
        <v>13.9</v>
      </c>
    </row>
    <row r="71" spans="1:22" x14ac:dyDescent="0.15">
      <c r="A71" s="1">
        <v>3</v>
      </c>
      <c r="B71" s="1">
        <v>6</v>
      </c>
      <c r="C71" s="1">
        <v>2</v>
      </c>
      <c r="D71" s="1">
        <v>62</v>
      </c>
      <c r="E71" s="9">
        <v>26.267250000000001</v>
      </c>
      <c r="F71" s="9">
        <v>28.101000000000003</v>
      </c>
      <c r="G71" s="9">
        <v>28.7303</v>
      </c>
      <c r="H71" s="9">
        <v>20.3</v>
      </c>
      <c r="N71" s="1">
        <v>3</v>
      </c>
      <c r="O71" s="1">
        <v>6</v>
      </c>
      <c r="P71" s="1">
        <v>2</v>
      </c>
      <c r="Q71" s="1">
        <v>62</v>
      </c>
      <c r="R71" s="9">
        <v>18.531666666666666</v>
      </c>
      <c r="S71" s="9">
        <v>14.402399999999998</v>
      </c>
      <c r="T71" s="8">
        <v>20.222000000000001</v>
      </c>
      <c r="U71" s="8">
        <v>13.6</v>
      </c>
    </row>
    <row r="72" spans="1:22" x14ac:dyDescent="0.15">
      <c r="A72" s="1">
        <v>3</v>
      </c>
      <c r="B72" s="1">
        <v>6</v>
      </c>
      <c r="C72" s="1">
        <v>3</v>
      </c>
      <c r="D72" s="1">
        <v>63</v>
      </c>
      <c r="E72" s="9">
        <v>23.767333333333333</v>
      </c>
      <c r="F72" s="9">
        <v>29.014499999999995</v>
      </c>
      <c r="G72" s="9">
        <v>28.74915</v>
      </c>
      <c r="H72" s="9">
        <v>17.835000000000001</v>
      </c>
      <c r="N72" s="1">
        <v>3</v>
      </c>
      <c r="O72" s="1">
        <v>6</v>
      </c>
      <c r="P72" s="1">
        <v>3</v>
      </c>
      <c r="Q72" s="1">
        <v>63</v>
      </c>
      <c r="R72" s="9">
        <v>16.248333333333331</v>
      </c>
      <c r="S72" s="9">
        <v>12.6021</v>
      </c>
      <c r="T72" s="8">
        <v>20.262999999999998</v>
      </c>
      <c r="U72" s="8">
        <v>11.9</v>
      </c>
    </row>
    <row r="73" spans="1:22" x14ac:dyDescent="0.15">
      <c r="A73" s="1">
        <v>3</v>
      </c>
      <c r="B73" s="1">
        <v>6</v>
      </c>
      <c r="C73" s="1">
        <v>4</v>
      </c>
      <c r="D73" s="1">
        <v>64</v>
      </c>
      <c r="E73" s="9">
        <v>26.319964999999996</v>
      </c>
      <c r="F73" s="9">
        <v>27.361499999999996</v>
      </c>
      <c r="G73" s="9">
        <v>28.720149999999997</v>
      </c>
      <c r="H73" s="9">
        <v>22.474999999999998</v>
      </c>
      <c r="N73" s="1">
        <v>3</v>
      </c>
      <c r="O73" s="1">
        <v>6</v>
      </c>
      <c r="P73" s="1">
        <v>4</v>
      </c>
      <c r="Q73" s="1">
        <v>64</v>
      </c>
      <c r="R73" s="9">
        <v>18.08614</v>
      </c>
      <c r="S73" s="9">
        <v>15.990899999999998</v>
      </c>
      <c r="T73" s="8">
        <v>20.087</v>
      </c>
      <c r="U73" s="8">
        <v>15.1</v>
      </c>
    </row>
    <row r="74" spans="1:22" x14ac:dyDescent="0.15">
      <c r="V74" s="9"/>
    </row>
    <row r="75" spans="1:22" x14ac:dyDescent="0.15">
      <c r="V75" s="1"/>
    </row>
    <row r="76" spans="1:22" x14ac:dyDescent="0.15">
      <c r="R76" s="9"/>
      <c r="S76" s="9"/>
      <c r="T76" s="9"/>
      <c r="V76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85"/>
  <sheetViews>
    <sheetView topLeftCell="D1" zoomScale="80" zoomScaleNormal="80" workbookViewId="0">
      <selection activeCell="K2" sqref="K2"/>
    </sheetView>
  </sheetViews>
  <sheetFormatPr defaultColWidth="9.19140625" defaultRowHeight="13.5" x14ac:dyDescent="0.15"/>
  <cols>
    <col min="1" max="1" width="12.37890625" style="1" bestFit="1" customWidth="1"/>
    <col min="2" max="2" width="14.46484375" style="1" bestFit="1" customWidth="1"/>
    <col min="3" max="3" width="18.75390625" style="1" bestFit="1" customWidth="1"/>
    <col min="4" max="4" width="5.8828125" style="1" bestFit="1" customWidth="1"/>
    <col min="5" max="5" width="17.0390625" style="1" bestFit="1" customWidth="1"/>
    <col min="6" max="6" width="16.546875" style="1" bestFit="1" customWidth="1"/>
    <col min="7" max="7" width="16.3046875" style="1" bestFit="1" customWidth="1"/>
    <col min="8" max="8" width="16.546875" style="1" bestFit="1" customWidth="1"/>
    <col min="9" max="9" width="8.82421875"/>
    <col min="10" max="10" width="9.31640625" style="1" bestFit="1" customWidth="1"/>
    <col min="11" max="11" width="10.54296875" style="1" bestFit="1" customWidth="1"/>
    <col min="12" max="12" width="7.109375" style="1" bestFit="1" customWidth="1"/>
    <col min="13" max="13" width="9.19140625" style="1"/>
    <col min="14" max="14" width="12.37890625" style="1" bestFit="1" customWidth="1"/>
    <col min="15" max="15" width="14.46484375" style="1" bestFit="1" customWidth="1"/>
    <col min="16" max="16" width="18.75390625" style="1" bestFit="1" customWidth="1"/>
    <col min="17" max="17" width="5.8828125" style="1" bestFit="1" customWidth="1"/>
    <col min="18" max="18" width="17.0390625" style="9" bestFit="1" customWidth="1"/>
    <col min="19" max="19" width="16.546875" style="11" bestFit="1" customWidth="1"/>
    <col min="20" max="20" width="16.3046875" style="11" bestFit="1" customWidth="1"/>
    <col min="21" max="21" width="16.546875" style="11" bestFit="1" customWidth="1"/>
    <col min="22" max="22" width="9.19140625" style="7"/>
    <col min="23" max="25" width="9.19140625" style="1"/>
    <col min="26" max="26" width="9.19140625" style="1" customWidth="1"/>
    <col min="27" max="28" width="9.19140625" style="1"/>
    <col min="29" max="29" width="9.19140625" style="7"/>
    <col min="30" max="16384" width="9.19140625" style="1"/>
  </cols>
  <sheetData>
    <row r="1" spans="1:30" ht="15" x14ac:dyDescent="0.15">
      <c r="A1" s="13" t="s">
        <v>33</v>
      </c>
      <c r="B1" s="13" t="s">
        <v>34</v>
      </c>
      <c r="C1" s="13" t="s">
        <v>35</v>
      </c>
      <c r="D1" s="13" t="s">
        <v>36</v>
      </c>
      <c r="E1" s="14" t="s">
        <v>48</v>
      </c>
      <c r="F1" s="14" t="s">
        <v>49</v>
      </c>
      <c r="G1" s="14" t="s">
        <v>50</v>
      </c>
      <c r="H1" s="14" t="s">
        <v>51</v>
      </c>
      <c r="I1" s="1"/>
      <c r="J1" s="15" t="s">
        <v>38</v>
      </c>
      <c r="L1" s="15" t="s">
        <v>39</v>
      </c>
      <c r="N1" s="13" t="s">
        <v>33</v>
      </c>
      <c r="O1" s="13" t="s">
        <v>34</v>
      </c>
      <c r="P1" s="13" t="s">
        <v>35</v>
      </c>
      <c r="Q1" s="13" t="s">
        <v>36</v>
      </c>
      <c r="R1" s="14" t="s">
        <v>48</v>
      </c>
      <c r="S1" s="14" t="s">
        <v>49</v>
      </c>
      <c r="T1" s="14" t="s">
        <v>50</v>
      </c>
      <c r="U1" s="14" t="s">
        <v>51</v>
      </c>
      <c r="V1" s="1"/>
      <c r="X1" s="7"/>
    </row>
    <row r="2" spans="1:30" x14ac:dyDescent="0.15">
      <c r="A2" s="1">
        <v>1</v>
      </c>
      <c r="B2" s="1">
        <v>1</v>
      </c>
      <c r="C2" s="1">
        <v>1</v>
      </c>
      <c r="D2" s="1">
        <v>11</v>
      </c>
      <c r="E2" s="9">
        <v>13.343999999999999</v>
      </c>
      <c r="F2" s="9">
        <v>17.8726716</v>
      </c>
      <c r="G2" s="9">
        <v>10.860000000000001</v>
      </c>
      <c r="H2" s="9">
        <v>14.16</v>
      </c>
      <c r="K2" s="13" t="s">
        <v>52</v>
      </c>
      <c r="N2" s="1">
        <v>1</v>
      </c>
      <c r="O2" s="1">
        <v>1</v>
      </c>
      <c r="P2" s="1">
        <v>1</v>
      </c>
      <c r="Q2" s="1">
        <v>11</v>
      </c>
      <c r="R2" s="9">
        <v>14.84</v>
      </c>
      <c r="S2" s="9">
        <v>15.642636</v>
      </c>
      <c r="T2" s="9">
        <v>7.5</v>
      </c>
      <c r="U2" s="9">
        <v>10.8</v>
      </c>
      <c r="AD2" s="7"/>
    </row>
    <row r="3" spans="1:30" x14ac:dyDescent="0.15">
      <c r="A3" s="1">
        <v>1</v>
      </c>
      <c r="B3" s="1">
        <v>1</v>
      </c>
      <c r="C3" s="1">
        <v>2</v>
      </c>
      <c r="D3" s="1">
        <v>12</v>
      </c>
      <c r="E3" s="9">
        <v>12.395999999999999</v>
      </c>
      <c r="F3" s="9">
        <v>16.262141399999997</v>
      </c>
      <c r="G3" s="9">
        <v>9.7199999999999989</v>
      </c>
      <c r="H3" s="9">
        <v>14.879999999999999</v>
      </c>
      <c r="N3" s="1">
        <v>1</v>
      </c>
      <c r="O3" s="1">
        <v>1</v>
      </c>
      <c r="P3" s="1">
        <v>2</v>
      </c>
      <c r="Q3" s="1">
        <v>12</v>
      </c>
      <c r="R3" s="9">
        <v>14.105</v>
      </c>
      <c r="S3" s="9">
        <v>17.338718249999999</v>
      </c>
      <c r="T3" s="9">
        <v>9.7999999999999989</v>
      </c>
      <c r="U3" s="9">
        <v>10.658225</v>
      </c>
      <c r="AD3" s="7"/>
    </row>
    <row r="4" spans="1:30" x14ac:dyDescent="0.15">
      <c r="A4" s="1">
        <v>1</v>
      </c>
      <c r="B4" s="1">
        <v>1</v>
      </c>
      <c r="C4" s="1">
        <v>3</v>
      </c>
      <c r="D4" s="1">
        <v>13</v>
      </c>
      <c r="E4" s="9">
        <v>13.943999999999999</v>
      </c>
      <c r="F4" s="9">
        <v>18.391143599999999</v>
      </c>
      <c r="G4" s="9">
        <v>11.04</v>
      </c>
      <c r="H4" s="9">
        <v>16.559999999999999</v>
      </c>
      <c r="N4" s="1">
        <v>1</v>
      </c>
      <c r="O4" s="1">
        <v>1</v>
      </c>
      <c r="P4" s="1">
        <v>3</v>
      </c>
      <c r="Q4" s="1">
        <v>13</v>
      </c>
      <c r="R4" s="9">
        <v>13.96</v>
      </c>
      <c r="S4" s="9">
        <v>15.773814</v>
      </c>
      <c r="T4" s="9">
        <v>8.1999999999999993</v>
      </c>
      <c r="U4" s="9">
        <v>16.64</v>
      </c>
      <c r="AD4" s="7"/>
    </row>
    <row r="5" spans="1:30" x14ac:dyDescent="0.15">
      <c r="A5" s="1">
        <v>1</v>
      </c>
      <c r="B5" s="1">
        <v>1</v>
      </c>
      <c r="C5" s="1">
        <v>4</v>
      </c>
      <c r="D5" s="1">
        <v>14</v>
      </c>
      <c r="E5" s="9">
        <v>17.399999999999999</v>
      </c>
      <c r="F5" s="9">
        <v>20.918051999999999</v>
      </c>
      <c r="G5" s="9">
        <v>11.58</v>
      </c>
      <c r="H5" s="9">
        <v>12.012000000000002</v>
      </c>
      <c r="N5" s="1">
        <v>1</v>
      </c>
      <c r="O5" s="1">
        <v>1</v>
      </c>
      <c r="P5" s="1">
        <v>4</v>
      </c>
      <c r="Q5" s="1">
        <v>14</v>
      </c>
      <c r="R5" s="9">
        <v>14.379999999999999</v>
      </c>
      <c r="S5" s="9">
        <v>14.817837000000001</v>
      </c>
      <c r="T5" s="9">
        <v>6.9</v>
      </c>
      <c r="U5" s="9">
        <v>8.9415750000000003</v>
      </c>
      <c r="AD5" s="7"/>
    </row>
    <row r="6" spans="1:30" x14ac:dyDescent="0.15">
      <c r="A6" s="1">
        <v>1</v>
      </c>
      <c r="B6" s="1">
        <v>2</v>
      </c>
      <c r="C6" s="1">
        <v>1</v>
      </c>
      <c r="D6" s="1">
        <v>21</v>
      </c>
      <c r="E6" s="9">
        <v>19.5</v>
      </c>
      <c r="F6" s="9">
        <v>18.098955</v>
      </c>
      <c r="G6" s="9">
        <v>7.1999999999999993</v>
      </c>
      <c r="H6" s="9">
        <v>16.295999999999999</v>
      </c>
      <c r="N6" s="1">
        <v>1</v>
      </c>
      <c r="O6" s="1">
        <v>2</v>
      </c>
      <c r="P6" s="1">
        <v>1</v>
      </c>
      <c r="Q6" s="1">
        <v>21</v>
      </c>
      <c r="R6" s="9">
        <v>13.22</v>
      </c>
      <c r="S6" s="9">
        <v>14.784753000000002</v>
      </c>
      <c r="T6" s="9">
        <v>7.6000000000000005</v>
      </c>
      <c r="U6" s="9">
        <v>8.0832499999999996</v>
      </c>
      <c r="AD6" s="7"/>
    </row>
    <row r="7" spans="1:30" x14ac:dyDescent="0.15">
      <c r="A7" s="1">
        <v>1</v>
      </c>
      <c r="B7" s="1">
        <v>2</v>
      </c>
      <c r="C7" s="1">
        <v>2</v>
      </c>
      <c r="D7" s="1">
        <v>22</v>
      </c>
      <c r="E7" s="9">
        <v>16.8</v>
      </c>
      <c r="F7" s="9">
        <v>21.698139600000001</v>
      </c>
      <c r="G7" s="9">
        <v>12.804</v>
      </c>
      <c r="H7" s="9">
        <v>7.4039999999999999</v>
      </c>
      <c r="N7" s="1">
        <v>1</v>
      </c>
      <c r="O7" s="1">
        <v>2</v>
      </c>
      <c r="P7" s="1">
        <v>2</v>
      </c>
      <c r="Q7" s="1">
        <v>22</v>
      </c>
      <c r="R7" s="9">
        <v>13.88</v>
      </c>
      <c r="S7" s="9">
        <v>15.541902</v>
      </c>
      <c r="T7" s="9">
        <v>8</v>
      </c>
      <c r="U7" s="9">
        <v>13.2332</v>
      </c>
      <c r="AD7" s="7"/>
    </row>
    <row r="8" spans="1:30" x14ac:dyDescent="0.15">
      <c r="A8" s="1">
        <v>1</v>
      </c>
      <c r="B8" s="1">
        <v>2</v>
      </c>
      <c r="C8" s="1">
        <v>3</v>
      </c>
      <c r="D8" s="1">
        <v>23</v>
      </c>
      <c r="E8" s="9">
        <v>18</v>
      </c>
      <c r="F8" s="9">
        <v>19.782802799999999</v>
      </c>
      <c r="G8" s="9">
        <v>9.9719999999999978</v>
      </c>
      <c r="H8" s="9">
        <v>15.792</v>
      </c>
      <c r="N8" s="1">
        <v>1</v>
      </c>
      <c r="O8" s="1">
        <v>2</v>
      </c>
      <c r="P8" s="1">
        <v>3</v>
      </c>
      <c r="Q8" s="1">
        <v>23</v>
      </c>
      <c r="R8" s="9">
        <v>12.25</v>
      </c>
      <c r="S8" s="9">
        <v>13.475782500000001</v>
      </c>
      <c r="T8" s="9">
        <v>6.8</v>
      </c>
      <c r="U8" s="9">
        <v>7.6540874999999993</v>
      </c>
      <c r="AD8" s="7"/>
    </row>
    <row r="9" spans="1:30" x14ac:dyDescent="0.15">
      <c r="A9" s="1">
        <v>1</v>
      </c>
      <c r="B9" s="1">
        <v>2</v>
      </c>
      <c r="C9" s="1">
        <v>4</v>
      </c>
      <c r="D9" s="1">
        <v>24</v>
      </c>
      <c r="E9" s="9">
        <v>19.2</v>
      </c>
      <c r="F9" s="9">
        <v>20.142719999999997</v>
      </c>
      <c r="G9" s="9">
        <v>9.6</v>
      </c>
      <c r="H9" s="9">
        <v>8.1</v>
      </c>
      <c r="N9" s="1">
        <v>1</v>
      </c>
      <c r="O9" s="1">
        <v>2</v>
      </c>
      <c r="P9" s="1">
        <v>4</v>
      </c>
      <c r="Q9" s="1">
        <v>24</v>
      </c>
      <c r="R9" s="9">
        <v>14.850000000000001</v>
      </c>
      <c r="S9" s="9">
        <v>15.740992500000001</v>
      </c>
      <c r="T9" s="9">
        <v>7.6000000000000005</v>
      </c>
      <c r="U9" s="9">
        <v>7.2249249999999998</v>
      </c>
      <c r="AD9" s="7"/>
    </row>
    <row r="10" spans="1:30" x14ac:dyDescent="0.15">
      <c r="A10" s="1">
        <v>1</v>
      </c>
      <c r="B10" s="1">
        <v>3</v>
      </c>
      <c r="C10" s="1">
        <v>1</v>
      </c>
      <c r="D10" s="1">
        <v>31</v>
      </c>
      <c r="E10" s="9">
        <v>22.56</v>
      </c>
      <c r="F10" s="9">
        <v>19.616633999999998</v>
      </c>
      <c r="G10" s="9">
        <v>6.8999999999999995</v>
      </c>
      <c r="H10" s="9">
        <v>11.4</v>
      </c>
      <c r="N10" s="1">
        <v>1</v>
      </c>
      <c r="O10" s="1">
        <v>3</v>
      </c>
      <c r="P10" s="1">
        <v>1</v>
      </c>
      <c r="Q10" s="1">
        <v>31</v>
      </c>
      <c r="R10" s="9">
        <v>14.399999999999999</v>
      </c>
      <c r="S10" s="9">
        <v>16.401899999999998</v>
      </c>
      <c r="T10" s="9">
        <v>8.6</v>
      </c>
      <c r="U10" s="9">
        <v>10.658225</v>
      </c>
      <c r="AD10" s="7"/>
    </row>
    <row r="11" spans="1:30" x14ac:dyDescent="0.15">
      <c r="A11" s="1">
        <v>1</v>
      </c>
      <c r="B11" s="1">
        <v>3</v>
      </c>
      <c r="C11" s="1">
        <v>2</v>
      </c>
      <c r="D11" s="1">
        <v>32</v>
      </c>
      <c r="E11" s="9">
        <v>13.92</v>
      </c>
      <c r="F11" s="9">
        <v>16.3459836</v>
      </c>
      <c r="G11" s="9">
        <v>8.8439999999999994</v>
      </c>
      <c r="H11" s="9">
        <v>11.820000000000002</v>
      </c>
      <c r="N11" s="1">
        <v>1</v>
      </c>
      <c r="O11" s="1">
        <v>3</v>
      </c>
      <c r="P11" s="1">
        <v>2</v>
      </c>
      <c r="Q11" s="1">
        <v>32</v>
      </c>
      <c r="R11" s="9">
        <v>13.49</v>
      </c>
      <c r="S11" s="9">
        <v>15.2206185</v>
      </c>
      <c r="T11" s="9">
        <v>7.9</v>
      </c>
      <c r="U11" s="9">
        <v>14.091525000000001</v>
      </c>
      <c r="AD11" s="7"/>
    </row>
    <row r="12" spans="1:30" x14ac:dyDescent="0.15">
      <c r="A12" s="1">
        <v>1</v>
      </c>
      <c r="B12" s="1">
        <v>3</v>
      </c>
      <c r="C12" s="1">
        <v>3</v>
      </c>
      <c r="D12" s="1">
        <v>33</v>
      </c>
      <c r="E12" s="9">
        <v>16.2</v>
      </c>
      <c r="F12" s="9">
        <v>19.525946400000002</v>
      </c>
      <c r="G12" s="9">
        <v>10.836</v>
      </c>
      <c r="H12" s="9">
        <v>11.784000000000001</v>
      </c>
      <c r="N12" s="1">
        <v>1</v>
      </c>
      <c r="O12" s="1">
        <v>3</v>
      </c>
      <c r="P12" s="1">
        <v>3</v>
      </c>
      <c r="Q12" s="1">
        <v>33</v>
      </c>
      <c r="R12" s="9">
        <v>12.17</v>
      </c>
      <c r="S12" s="9">
        <v>13.798810500000002</v>
      </c>
      <c r="T12" s="9">
        <v>7.2</v>
      </c>
      <c r="U12" s="9">
        <v>10.658225</v>
      </c>
      <c r="AD12" s="7"/>
    </row>
    <row r="13" spans="1:30" x14ac:dyDescent="0.15">
      <c r="A13" s="1">
        <v>1</v>
      </c>
      <c r="B13" s="1">
        <v>3</v>
      </c>
      <c r="C13" s="1">
        <v>4</v>
      </c>
      <c r="D13" s="1">
        <v>34</v>
      </c>
      <c r="E13" s="9">
        <v>19.439999999999998</v>
      </c>
      <c r="F13" s="9">
        <v>21.837347999999999</v>
      </c>
      <c r="G13" s="9">
        <v>11.28</v>
      </c>
      <c r="H13" s="9">
        <v>18.78</v>
      </c>
      <c r="N13" s="1">
        <v>1</v>
      </c>
      <c r="O13" s="1">
        <v>3</v>
      </c>
      <c r="P13" s="1">
        <v>4</v>
      </c>
      <c r="Q13" s="1">
        <v>34</v>
      </c>
      <c r="R13" s="9">
        <v>12.09</v>
      </c>
      <c r="S13" s="9">
        <v>16.8040485</v>
      </c>
      <c r="T13" s="9">
        <v>10.5</v>
      </c>
      <c r="U13" s="9">
        <v>11.945712500000001</v>
      </c>
      <c r="AD13" s="7"/>
    </row>
    <row r="14" spans="1:30" x14ac:dyDescent="0.15">
      <c r="A14" s="1">
        <v>1</v>
      </c>
      <c r="B14" s="1">
        <v>4</v>
      </c>
      <c r="C14" s="1">
        <v>1</v>
      </c>
      <c r="D14" s="1">
        <v>41</v>
      </c>
      <c r="E14" s="9">
        <v>15.443999999999999</v>
      </c>
      <c r="F14" s="9">
        <v>15.319945799999999</v>
      </c>
      <c r="G14" s="9">
        <v>6.7680000000000007</v>
      </c>
      <c r="H14" s="9">
        <v>19.02</v>
      </c>
      <c r="N14" s="1">
        <v>1</v>
      </c>
      <c r="O14" s="1">
        <v>4</v>
      </c>
      <c r="P14" s="1">
        <v>1</v>
      </c>
      <c r="Q14" s="1">
        <v>41</v>
      </c>
      <c r="R14" s="9">
        <v>12.12</v>
      </c>
      <c r="S14" s="9">
        <v>13.630742999999999</v>
      </c>
      <c r="T14" s="9">
        <v>7.05</v>
      </c>
      <c r="U14" s="9">
        <v>11.8</v>
      </c>
      <c r="V14" s="9"/>
      <c r="W14" s="7"/>
      <c r="Y14" s="7"/>
      <c r="AD14" s="7"/>
    </row>
    <row r="15" spans="1:30" x14ac:dyDescent="0.15">
      <c r="A15" s="1">
        <v>1</v>
      </c>
      <c r="B15" s="1">
        <v>4</v>
      </c>
      <c r="C15" s="1">
        <v>2</v>
      </c>
      <c r="D15" s="1">
        <v>42</v>
      </c>
      <c r="E15" s="9">
        <v>16.776</v>
      </c>
      <c r="F15" s="9">
        <v>18.720680399999999</v>
      </c>
      <c r="G15" s="9">
        <v>9.6</v>
      </c>
      <c r="H15" s="9">
        <v>14.76</v>
      </c>
      <c r="N15" s="1">
        <v>1</v>
      </c>
      <c r="O15" s="1">
        <v>4</v>
      </c>
      <c r="P15" s="1">
        <v>2</v>
      </c>
      <c r="Q15" s="1">
        <v>42</v>
      </c>
      <c r="R15" s="9">
        <v>11.33</v>
      </c>
      <c r="S15" s="9">
        <v>14.138434500000001</v>
      </c>
      <c r="T15" s="9">
        <v>8.1</v>
      </c>
      <c r="U15" s="9">
        <v>12.4</v>
      </c>
      <c r="V15" s="9"/>
      <c r="W15" s="7"/>
      <c r="Y15" s="7"/>
      <c r="AD15" s="7"/>
    </row>
    <row r="16" spans="1:30" x14ac:dyDescent="0.15">
      <c r="A16" s="1">
        <v>1</v>
      </c>
      <c r="B16" s="1">
        <v>4</v>
      </c>
      <c r="C16" s="1">
        <v>3</v>
      </c>
      <c r="D16" s="1">
        <v>43</v>
      </c>
      <c r="E16" s="9">
        <v>15.6</v>
      </c>
      <c r="F16" s="9">
        <v>21.216135600000001</v>
      </c>
      <c r="G16" s="9">
        <v>13.043999999999999</v>
      </c>
      <c r="H16" s="9">
        <v>16.536000000000001</v>
      </c>
      <c r="N16" s="1">
        <v>1</v>
      </c>
      <c r="O16" s="1">
        <v>4</v>
      </c>
      <c r="P16" s="1">
        <v>3</v>
      </c>
      <c r="Q16" s="1">
        <v>43</v>
      </c>
      <c r="R16" s="9">
        <v>9.6199999999999992</v>
      </c>
      <c r="S16" s="9">
        <v>14.152652999999999</v>
      </c>
      <c r="T16" s="9">
        <v>9.1999999999999993</v>
      </c>
      <c r="U16" s="9">
        <v>13.8</v>
      </c>
      <c r="V16" s="9"/>
      <c r="W16" s="7"/>
      <c r="Y16" s="7"/>
      <c r="AD16" s="7"/>
    </row>
    <row r="17" spans="1:30" x14ac:dyDescent="0.15">
      <c r="A17" s="1">
        <v>1</v>
      </c>
      <c r="B17" s="1">
        <v>4</v>
      </c>
      <c r="C17" s="1">
        <v>4</v>
      </c>
      <c r="D17" s="1">
        <v>44</v>
      </c>
      <c r="E17" s="9">
        <v>13.62</v>
      </c>
      <c r="F17" s="9">
        <v>17.690524199999999</v>
      </c>
      <c r="G17" s="9">
        <v>10.488</v>
      </c>
      <c r="H17" s="9">
        <v>11.352</v>
      </c>
      <c r="N17" s="1">
        <v>1</v>
      </c>
      <c r="O17" s="1">
        <v>4</v>
      </c>
      <c r="P17" s="1">
        <v>4</v>
      </c>
      <c r="Q17" s="1">
        <v>44</v>
      </c>
      <c r="R17" s="9">
        <v>12.5</v>
      </c>
      <c r="S17" s="9">
        <v>14.408609999999999</v>
      </c>
      <c r="T17" s="9">
        <v>7.65</v>
      </c>
      <c r="U17" s="9">
        <v>10.010000000000002</v>
      </c>
      <c r="V17" s="9"/>
      <c r="W17" s="7"/>
      <c r="Y17" s="7"/>
      <c r="AD17" s="7"/>
    </row>
    <row r="18" spans="1:30" x14ac:dyDescent="0.15">
      <c r="A18" s="1">
        <v>1</v>
      </c>
      <c r="B18" s="1">
        <v>5</v>
      </c>
      <c r="C18" s="1">
        <v>1</v>
      </c>
      <c r="D18" s="1">
        <v>51</v>
      </c>
      <c r="E18" s="9">
        <v>11.772</v>
      </c>
      <c r="F18" s="9">
        <v>14.397733800000001</v>
      </c>
      <c r="G18" s="9">
        <v>8.1</v>
      </c>
      <c r="H18" s="9">
        <v>8.76</v>
      </c>
      <c r="N18" s="1">
        <v>1</v>
      </c>
      <c r="O18" s="1">
        <v>5</v>
      </c>
      <c r="P18" s="1">
        <v>1</v>
      </c>
      <c r="Q18" s="1">
        <v>51</v>
      </c>
      <c r="R18" s="9">
        <v>14.25</v>
      </c>
      <c r="S18" s="9">
        <v>13.909162500000001</v>
      </c>
      <c r="T18" s="9">
        <v>6</v>
      </c>
      <c r="U18" s="9">
        <v>13.58</v>
      </c>
      <c r="V18" s="9"/>
      <c r="W18" s="7"/>
      <c r="Y18" s="7"/>
      <c r="AD18" s="7"/>
    </row>
    <row r="19" spans="1:30" x14ac:dyDescent="0.15">
      <c r="A19" s="1">
        <v>1</v>
      </c>
      <c r="B19" s="1">
        <v>5</v>
      </c>
      <c r="C19" s="1">
        <v>2</v>
      </c>
      <c r="D19" s="1">
        <v>52</v>
      </c>
      <c r="E19" s="9">
        <v>14.795999999999999</v>
      </c>
      <c r="F19" s="9">
        <v>15.3171558</v>
      </c>
      <c r="G19" s="9">
        <v>7.1760000000000002</v>
      </c>
      <c r="H19" s="9">
        <v>12.564</v>
      </c>
      <c r="N19" s="1">
        <v>1</v>
      </c>
      <c r="O19" s="1">
        <v>5</v>
      </c>
      <c r="P19" s="1">
        <v>2</v>
      </c>
      <c r="Q19" s="1">
        <v>52</v>
      </c>
      <c r="R19" s="9">
        <v>12</v>
      </c>
      <c r="S19" s="9">
        <v>15.058683</v>
      </c>
      <c r="T19" s="9">
        <v>8.67</v>
      </c>
      <c r="U19" s="9">
        <v>6.17</v>
      </c>
      <c r="V19" s="9"/>
      <c r="W19" s="7"/>
      <c r="Y19" s="7"/>
      <c r="AD19" s="7"/>
    </row>
    <row r="20" spans="1:30" x14ac:dyDescent="0.15">
      <c r="A20" s="1">
        <v>1</v>
      </c>
      <c r="B20" s="1">
        <v>5</v>
      </c>
      <c r="C20" s="1">
        <v>3</v>
      </c>
      <c r="D20" s="1">
        <v>53</v>
      </c>
      <c r="E20" s="9">
        <v>15.48</v>
      </c>
      <c r="F20" s="9">
        <v>17.583022800000002</v>
      </c>
      <c r="G20" s="9">
        <v>9.1920000000000002</v>
      </c>
      <c r="H20" s="9">
        <v>8.927999999999999</v>
      </c>
      <c r="N20" s="1">
        <v>1</v>
      </c>
      <c r="O20" s="1">
        <v>5</v>
      </c>
      <c r="P20" s="1">
        <v>3</v>
      </c>
      <c r="Q20" s="1">
        <v>53</v>
      </c>
      <c r="R20" s="9">
        <v>13</v>
      </c>
      <c r="S20" s="9">
        <v>15.312369</v>
      </c>
      <c r="T20" s="9">
        <v>8.3099999999999987</v>
      </c>
      <c r="U20" s="9">
        <v>13.16</v>
      </c>
      <c r="V20" s="9"/>
      <c r="W20" s="7"/>
      <c r="Y20" s="7"/>
      <c r="AD20" s="7"/>
    </row>
    <row r="21" spans="1:30" x14ac:dyDescent="0.15">
      <c r="A21" s="1">
        <v>1</v>
      </c>
      <c r="B21" s="1">
        <v>5</v>
      </c>
      <c r="C21" s="1">
        <v>4</v>
      </c>
      <c r="D21" s="1">
        <v>54</v>
      </c>
      <c r="E21" s="9">
        <v>11.688000000000001</v>
      </c>
      <c r="F21" s="9">
        <v>16.412832000000002</v>
      </c>
      <c r="G21" s="9">
        <v>10.331999999999999</v>
      </c>
      <c r="H21" s="9">
        <v>16.224</v>
      </c>
      <c r="N21" s="1">
        <v>1</v>
      </c>
      <c r="O21" s="1">
        <v>5</v>
      </c>
      <c r="P21" s="1">
        <v>4</v>
      </c>
      <c r="Q21" s="1">
        <v>54</v>
      </c>
      <c r="R21" s="9">
        <v>14</v>
      </c>
      <c r="S21" s="9">
        <v>15.612300000000001</v>
      </c>
      <c r="T21" s="9">
        <v>8</v>
      </c>
      <c r="U21" s="9">
        <v>6.75</v>
      </c>
      <c r="V21" s="9"/>
      <c r="W21" s="7"/>
      <c r="Y21" s="7"/>
      <c r="AD21" s="7"/>
    </row>
    <row r="22" spans="1:30" x14ac:dyDescent="0.15">
      <c r="A22" s="1">
        <v>1</v>
      </c>
      <c r="B22" s="1">
        <v>6</v>
      </c>
      <c r="C22" s="1">
        <v>1</v>
      </c>
      <c r="D22" s="1">
        <v>61</v>
      </c>
      <c r="E22" s="9">
        <v>13.572000000000001</v>
      </c>
      <c r="F22" s="9">
        <v>16.119631800000001</v>
      </c>
      <c r="G22" s="9">
        <v>8.8199999999999985</v>
      </c>
      <c r="H22" s="9">
        <v>11.316000000000001</v>
      </c>
      <c r="N22" s="1">
        <v>1</v>
      </c>
      <c r="O22" s="1">
        <v>6</v>
      </c>
      <c r="P22" s="1">
        <v>1</v>
      </c>
      <c r="Q22" s="1">
        <v>61</v>
      </c>
      <c r="R22" s="9">
        <v>16.8</v>
      </c>
      <c r="S22" s="9">
        <v>15.173895</v>
      </c>
      <c r="T22" s="9">
        <v>5.75</v>
      </c>
      <c r="U22" s="9">
        <v>9.5</v>
      </c>
      <c r="V22" s="9"/>
      <c r="W22" s="7"/>
      <c r="Y22" s="7"/>
      <c r="AD22" s="7"/>
    </row>
    <row r="23" spans="1:30" x14ac:dyDescent="0.15">
      <c r="A23" s="1">
        <v>1</v>
      </c>
      <c r="B23" s="1">
        <v>6</v>
      </c>
      <c r="C23" s="1">
        <v>2</v>
      </c>
      <c r="D23" s="1">
        <v>62</v>
      </c>
      <c r="E23" s="9">
        <v>9.7080000000000002</v>
      </c>
      <c r="F23" s="9">
        <v>16.239058200000002</v>
      </c>
      <c r="G23" s="9">
        <v>11.4</v>
      </c>
      <c r="H23" s="9">
        <v>10.776</v>
      </c>
      <c r="N23" s="1">
        <v>1</v>
      </c>
      <c r="O23" s="1">
        <v>6</v>
      </c>
      <c r="P23" s="1">
        <v>2</v>
      </c>
      <c r="Q23" s="1">
        <v>62</v>
      </c>
      <c r="R23" s="9">
        <v>12.6</v>
      </c>
      <c r="S23" s="9">
        <v>14.208303000000001</v>
      </c>
      <c r="T23" s="9">
        <v>7.37</v>
      </c>
      <c r="U23" s="9">
        <v>9.8500000000000014</v>
      </c>
      <c r="V23" s="9"/>
      <c r="W23" s="7"/>
      <c r="Y23" s="7"/>
      <c r="AD23" s="7"/>
    </row>
    <row r="24" spans="1:30" x14ac:dyDescent="0.15">
      <c r="A24" s="1">
        <v>1</v>
      </c>
      <c r="B24" s="1">
        <v>6</v>
      </c>
      <c r="C24" s="1">
        <v>3</v>
      </c>
      <c r="D24" s="1">
        <v>63</v>
      </c>
      <c r="E24" s="9">
        <v>22.931999999999999</v>
      </c>
      <c r="F24" s="9">
        <v>22.820445000000003</v>
      </c>
      <c r="G24" s="9">
        <v>10.128000000000002</v>
      </c>
      <c r="H24" s="9">
        <v>12.468</v>
      </c>
      <c r="N24" s="1">
        <v>1</v>
      </c>
      <c r="O24" s="1">
        <v>6</v>
      </c>
      <c r="P24" s="1">
        <v>3</v>
      </c>
      <c r="Q24" s="1">
        <v>63</v>
      </c>
      <c r="R24" s="9">
        <v>11.5</v>
      </c>
      <c r="S24" s="9">
        <v>15.098322000000001</v>
      </c>
      <c r="T24" s="9">
        <v>9.0300000000000011</v>
      </c>
      <c r="U24" s="9">
        <v>9.82</v>
      </c>
      <c r="V24" s="9"/>
      <c r="W24" s="7"/>
      <c r="Y24" s="7"/>
      <c r="AD24" s="7"/>
    </row>
    <row r="25" spans="1:30" x14ac:dyDescent="0.15">
      <c r="A25" s="1">
        <v>1</v>
      </c>
      <c r="B25" s="1">
        <v>6</v>
      </c>
      <c r="C25" s="1">
        <v>4</v>
      </c>
      <c r="D25" s="1">
        <v>64</v>
      </c>
      <c r="E25" s="9">
        <v>15.6</v>
      </c>
      <c r="F25" s="9">
        <v>19.695599999999999</v>
      </c>
      <c r="G25" s="9">
        <v>11.4</v>
      </c>
      <c r="H25" s="9">
        <v>12.840000000000002</v>
      </c>
      <c r="N25" s="1">
        <v>1</v>
      </c>
      <c r="O25" s="1">
        <v>6</v>
      </c>
      <c r="P25" s="1">
        <v>4</v>
      </c>
      <c r="Q25" s="1">
        <v>64</v>
      </c>
      <c r="R25" s="9">
        <v>14.2</v>
      </c>
      <c r="S25" s="9">
        <v>17.02449</v>
      </c>
      <c r="T25" s="9">
        <v>9.4</v>
      </c>
      <c r="U25" s="9">
        <v>15.65</v>
      </c>
      <c r="V25" s="9"/>
      <c r="W25" s="7"/>
      <c r="Y25" s="7"/>
      <c r="AD25" s="7"/>
    </row>
    <row r="26" spans="1:30" x14ac:dyDescent="0.15">
      <c r="A26" s="1">
        <v>2</v>
      </c>
      <c r="B26" s="4">
        <v>1</v>
      </c>
      <c r="C26" s="4">
        <v>1</v>
      </c>
      <c r="D26" s="4">
        <v>11</v>
      </c>
      <c r="E26" s="9">
        <v>14.16</v>
      </c>
      <c r="F26" s="9">
        <v>20.071691999999999</v>
      </c>
      <c r="G26" s="9">
        <v>12.719999999999999</v>
      </c>
      <c r="H26" s="9">
        <v>9.42</v>
      </c>
      <c r="N26" s="1">
        <v>2</v>
      </c>
      <c r="O26" s="4">
        <v>1</v>
      </c>
      <c r="P26" s="4">
        <v>1</v>
      </c>
      <c r="Q26" s="4">
        <v>11</v>
      </c>
      <c r="R26" s="9">
        <v>14</v>
      </c>
      <c r="S26" s="9">
        <v>15.33483</v>
      </c>
      <c r="T26" s="9">
        <v>7.7</v>
      </c>
      <c r="U26" s="9">
        <v>11.0873875</v>
      </c>
      <c r="X26" s="7"/>
    </row>
    <row r="27" spans="1:30" x14ac:dyDescent="0.15">
      <c r="A27" s="1">
        <v>2</v>
      </c>
      <c r="B27" s="4">
        <v>1</v>
      </c>
      <c r="C27" s="4">
        <v>2</v>
      </c>
      <c r="D27" s="4">
        <v>12</v>
      </c>
      <c r="E27" s="9">
        <v>14.399999999999999</v>
      </c>
      <c r="F27" s="9">
        <v>18.5698656</v>
      </c>
      <c r="G27" s="9">
        <v>10.944000000000001</v>
      </c>
      <c r="H27" s="9">
        <v>13.08</v>
      </c>
      <c r="N27" s="1">
        <v>2</v>
      </c>
      <c r="O27" s="4">
        <v>1</v>
      </c>
      <c r="P27" s="4">
        <v>2</v>
      </c>
      <c r="Q27" s="4">
        <v>12</v>
      </c>
      <c r="R27" s="9">
        <v>14.810826296743045</v>
      </c>
      <c r="S27" s="9">
        <v>16.08797124698431</v>
      </c>
      <c r="T27" s="9">
        <v>8</v>
      </c>
      <c r="U27" s="9">
        <v>11.7740475</v>
      </c>
      <c r="X27" s="7"/>
    </row>
    <row r="28" spans="1:30" x14ac:dyDescent="0.15">
      <c r="A28" s="1">
        <v>2</v>
      </c>
      <c r="B28" s="4">
        <v>1</v>
      </c>
      <c r="C28" s="4">
        <v>3</v>
      </c>
      <c r="D28" s="4">
        <v>13</v>
      </c>
      <c r="E28" s="9">
        <v>18.492000000000001</v>
      </c>
      <c r="F28" s="9">
        <v>21.392191799999999</v>
      </c>
      <c r="G28" s="9">
        <v>11.4</v>
      </c>
      <c r="H28" s="9">
        <v>13.356</v>
      </c>
      <c r="N28" s="1">
        <v>2</v>
      </c>
      <c r="O28" s="4">
        <v>1</v>
      </c>
      <c r="P28" s="4">
        <v>3</v>
      </c>
      <c r="Q28" s="4">
        <v>13</v>
      </c>
      <c r="R28" s="9">
        <v>13.54</v>
      </c>
      <c r="S28" s="9">
        <v>15.989871000000001</v>
      </c>
      <c r="T28" s="9">
        <v>8.6999999999999993</v>
      </c>
      <c r="U28" s="9">
        <v>16.666499999999999</v>
      </c>
      <c r="X28" s="7"/>
    </row>
    <row r="29" spans="1:30" x14ac:dyDescent="0.15">
      <c r="A29" s="1">
        <v>2</v>
      </c>
      <c r="B29" s="4">
        <v>1</v>
      </c>
      <c r="C29" s="4">
        <v>4</v>
      </c>
      <c r="D29" s="4">
        <v>14</v>
      </c>
      <c r="E29" s="9">
        <v>13.991999999999999</v>
      </c>
      <c r="F29" s="9">
        <v>19.684565999999997</v>
      </c>
      <c r="G29" s="9">
        <v>12.407999999999999</v>
      </c>
      <c r="H29" s="9">
        <v>11.736000000000001</v>
      </c>
      <c r="N29" s="1">
        <v>2</v>
      </c>
      <c r="O29" s="4">
        <v>1</v>
      </c>
      <c r="P29" s="4">
        <v>4</v>
      </c>
      <c r="Q29" s="4">
        <v>14</v>
      </c>
      <c r="R29" s="9">
        <v>15.469999999999999</v>
      </c>
      <c r="S29" s="9">
        <v>15.642265500000001</v>
      </c>
      <c r="T29" s="9">
        <v>7.1000000000000005</v>
      </c>
      <c r="U29" s="9">
        <v>8.0832499999999996</v>
      </c>
      <c r="X29" s="7"/>
    </row>
    <row r="30" spans="1:30" x14ac:dyDescent="0.15">
      <c r="A30" s="1">
        <v>2</v>
      </c>
      <c r="B30" s="4">
        <v>2</v>
      </c>
      <c r="C30" s="4">
        <v>1</v>
      </c>
      <c r="D30" s="4">
        <v>21</v>
      </c>
      <c r="E30" s="9">
        <v>17.099999999999998</v>
      </c>
      <c r="F30" s="9">
        <v>18.500099399999996</v>
      </c>
      <c r="G30" s="9">
        <v>9.1559999999999988</v>
      </c>
      <c r="H30" s="9">
        <v>14.916</v>
      </c>
      <c r="N30" s="1">
        <v>2</v>
      </c>
      <c r="O30" s="4">
        <v>2</v>
      </c>
      <c r="P30" s="4">
        <v>1</v>
      </c>
      <c r="Q30" s="4">
        <v>21</v>
      </c>
      <c r="R30" s="9">
        <v>13.67</v>
      </c>
      <c r="S30" s="9">
        <v>15.141235500000001</v>
      </c>
      <c r="T30" s="9">
        <v>7.7</v>
      </c>
      <c r="U30" s="9">
        <v>8.9415750000000003</v>
      </c>
      <c r="X30" s="7"/>
    </row>
    <row r="31" spans="1:30" x14ac:dyDescent="0.15">
      <c r="A31" s="1">
        <v>2</v>
      </c>
      <c r="B31" s="4">
        <v>2</v>
      </c>
      <c r="C31" s="4">
        <v>2</v>
      </c>
      <c r="D31" s="4">
        <v>22</v>
      </c>
      <c r="E31" s="9">
        <v>15.6</v>
      </c>
      <c r="F31" s="9">
        <v>21.91536</v>
      </c>
      <c r="G31" s="9">
        <v>13.799999999999999</v>
      </c>
      <c r="H31" s="9">
        <v>7.7880000000000003</v>
      </c>
      <c r="N31" s="1">
        <v>2</v>
      </c>
      <c r="O31" s="4">
        <v>2</v>
      </c>
      <c r="P31" s="4">
        <v>2</v>
      </c>
      <c r="Q31" s="4">
        <v>22</v>
      </c>
      <c r="R31" s="9">
        <v>15.600000000000001</v>
      </c>
      <c r="S31" s="9">
        <v>17.753309999999999</v>
      </c>
      <c r="T31" s="9">
        <v>9.2999999999999989</v>
      </c>
      <c r="U31" s="9">
        <v>12.374874999999999</v>
      </c>
      <c r="X31" s="7"/>
    </row>
    <row r="32" spans="1:30" x14ac:dyDescent="0.15">
      <c r="A32" s="1">
        <v>2</v>
      </c>
      <c r="B32" s="4">
        <v>2</v>
      </c>
      <c r="C32" s="4">
        <v>3</v>
      </c>
      <c r="D32" s="4">
        <v>23</v>
      </c>
      <c r="E32" s="9">
        <v>16.571999999999999</v>
      </c>
      <c r="F32" s="9">
        <v>18.157051799999998</v>
      </c>
      <c r="G32" s="9">
        <v>9.1199999999999992</v>
      </c>
      <c r="H32" s="9">
        <v>12.084</v>
      </c>
      <c r="N32" s="1">
        <v>2</v>
      </c>
      <c r="O32" s="4">
        <v>2</v>
      </c>
      <c r="P32" s="4">
        <v>3</v>
      </c>
      <c r="Q32" s="4">
        <v>23</v>
      </c>
      <c r="R32" s="9">
        <v>12.63</v>
      </c>
      <c r="S32" s="9">
        <v>14.068669500000002</v>
      </c>
      <c r="T32" s="9">
        <v>7.2</v>
      </c>
      <c r="U32" s="9">
        <v>8.0832499999999996</v>
      </c>
      <c r="X32" s="7"/>
    </row>
    <row r="33" spans="1:29" x14ac:dyDescent="0.15">
      <c r="A33" s="1">
        <v>2</v>
      </c>
      <c r="B33" s="4">
        <v>2</v>
      </c>
      <c r="C33" s="4">
        <v>4</v>
      </c>
      <c r="D33" s="4">
        <v>24</v>
      </c>
      <c r="E33" s="9">
        <v>17.52</v>
      </c>
      <c r="F33" s="9">
        <v>18.602208000000001</v>
      </c>
      <c r="G33" s="9">
        <v>9</v>
      </c>
      <c r="H33" s="9">
        <v>6.5039999999999996</v>
      </c>
      <c r="N33" s="1">
        <v>2</v>
      </c>
      <c r="O33" s="4">
        <v>2</v>
      </c>
      <c r="P33" s="4">
        <v>4</v>
      </c>
      <c r="Q33" s="4">
        <v>24</v>
      </c>
      <c r="R33" s="9">
        <v>15.14</v>
      </c>
      <c r="S33" s="9">
        <v>14.523771</v>
      </c>
      <c r="T33" s="9">
        <v>6.1000000000000005</v>
      </c>
      <c r="U33" s="9">
        <v>7.2249249999999998</v>
      </c>
      <c r="X33" s="7"/>
      <c r="AC33" s="1"/>
    </row>
    <row r="34" spans="1:29" x14ac:dyDescent="0.15">
      <c r="A34" s="1">
        <v>2</v>
      </c>
      <c r="B34" s="4">
        <v>3</v>
      </c>
      <c r="C34" s="4">
        <v>1</v>
      </c>
      <c r="D34" s="4">
        <v>31</v>
      </c>
      <c r="E34" s="9">
        <v>19.8</v>
      </c>
      <c r="F34" s="9">
        <v>18.27495</v>
      </c>
      <c r="G34" s="9">
        <v>7.1999999999999993</v>
      </c>
      <c r="H34" s="9">
        <v>13.176</v>
      </c>
      <c r="N34" s="1">
        <v>2</v>
      </c>
      <c r="O34" s="4">
        <v>3</v>
      </c>
      <c r="P34" s="4">
        <v>1</v>
      </c>
      <c r="Q34" s="4">
        <v>31</v>
      </c>
      <c r="R34" s="9">
        <v>13.06</v>
      </c>
      <c r="S34" s="9">
        <v>15.430809000000002</v>
      </c>
      <c r="T34" s="9">
        <v>8.4</v>
      </c>
      <c r="U34" s="9">
        <v>9.7999000000000009</v>
      </c>
      <c r="X34" s="7"/>
      <c r="AC34" s="1"/>
    </row>
    <row r="35" spans="1:29" x14ac:dyDescent="0.15">
      <c r="A35" s="1">
        <v>2</v>
      </c>
      <c r="B35" s="4">
        <v>3</v>
      </c>
      <c r="C35" s="4">
        <v>2</v>
      </c>
      <c r="D35" s="4">
        <v>32</v>
      </c>
      <c r="E35" s="9">
        <v>12.6</v>
      </c>
      <c r="F35" s="9">
        <v>15.16095</v>
      </c>
      <c r="G35" s="9">
        <v>8.4</v>
      </c>
      <c r="H35" s="9">
        <v>12.360000000000001</v>
      </c>
      <c r="N35" s="1">
        <v>2</v>
      </c>
      <c r="O35" s="4">
        <v>3</v>
      </c>
      <c r="P35" s="4">
        <v>2</v>
      </c>
      <c r="Q35" s="4">
        <v>32</v>
      </c>
      <c r="R35" s="9">
        <v>13.45</v>
      </c>
      <c r="S35" s="9">
        <v>15.8445825</v>
      </c>
      <c r="T35" s="9">
        <v>8.6</v>
      </c>
      <c r="U35" s="9">
        <v>14.94985</v>
      </c>
      <c r="X35" s="7"/>
      <c r="AC35" s="1"/>
    </row>
    <row r="36" spans="1:29" x14ac:dyDescent="0.15">
      <c r="A36" s="1">
        <v>2</v>
      </c>
      <c r="B36" s="4">
        <v>3</v>
      </c>
      <c r="C36" s="4">
        <v>3</v>
      </c>
      <c r="D36" s="4">
        <v>33</v>
      </c>
      <c r="E36" s="9">
        <v>19.8</v>
      </c>
      <c r="F36" s="9">
        <v>22.270517999999999</v>
      </c>
      <c r="G36" s="9">
        <v>11.52</v>
      </c>
      <c r="H36" s="9">
        <v>16.2</v>
      </c>
      <c r="N36" s="1">
        <v>2</v>
      </c>
      <c r="O36" s="4">
        <v>3</v>
      </c>
      <c r="P36" s="4">
        <v>3</v>
      </c>
      <c r="Q36" s="4">
        <v>33</v>
      </c>
      <c r="R36" s="9">
        <v>11.49</v>
      </c>
      <c r="S36" s="9">
        <v>14.9722185</v>
      </c>
      <c r="T36" s="9">
        <v>8.8999999999999986</v>
      </c>
      <c r="U36" s="9">
        <v>9.7999000000000009</v>
      </c>
      <c r="X36" s="7"/>
      <c r="AC36" s="1"/>
    </row>
    <row r="37" spans="1:29" x14ac:dyDescent="0.15">
      <c r="A37" s="1">
        <v>2</v>
      </c>
      <c r="B37" s="4">
        <v>3</v>
      </c>
      <c r="C37" s="4">
        <v>4</v>
      </c>
      <c r="D37" s="4">
        <v>34</v>
      </c>
      <c r="E37" s="9">
        <v>17.34</v>
      </c>
      <c r="F37" s="9">
        <v>21.604275000000001</v>
      </c>
      <c r="G37" s="9">
        <v>12.360000000000001</v>
      </c>
      <c r="H37" s="9">
        <v>18.12</v>
      </c>
      <c r="N37" s="1">
        <v>2</v>
      </c>
      <c r="O37" s="4">
        <v>3</v>
      </c>
      <c r="P37" s="4">
        <v>4</v>
      </c>
      <c r="Q37" s="4">
        <v>34</v>
      </c>
      <c r="R37" s="9">
        <v>11.94</v>
      </c>
      <c r="S37" s="9">
        <v>15.328701000000002</v>
      </c>
      <c r="T37" s="9">
        <v>9</v>
      </c>
      <c r="U37" s="9">
        <v>11.516550000000001</v>
      </c>
      <c r="X37" s="7"/>
      <c r="AC37" s="1"/>
    </row>
    <row r="38" spans="1:29" x14ac:dyDescent="0.15">
      <c r="A38" s="1">
        <v>2</v>
      </c>
      <c r="B38" s="4">
        <v>4</v>
      </c>
      <c r="C38" s="4">
        <v>1</v>
      </c>
      <c r="D38" s="4">
        <v>41</v>
      </c>
      <c r="E38" s="9">
        <v>15.899999999999999</v>
      </c>
      <c r="F38" s="9">
        <v>16.308880199999997</v>
      </c>
      <c r="G38" s="9">
        <v>7.548</v>
      </c>
      <c r="H38" s="9">
        <v>18.167999999999999</v>
      </c>
      <c r="N38" s="1">
        <v>2</v>
      </c>
      <c r="O38" s="4">
        <v>4</v>
      </c>
      <c r="P38" s="4">
        <v>1</v>
      </c>
      <c r="Q38" s="4">
        <v>41</v>
      </c>
      <c r="R38" s="9">
        <v>12.8</v>
      </c>
      <c r="S38" s="9">
        <v>15.46326</v>
      </c>
      <c r="T38" s="9">
        <v>8.6</v>
      </c>
      <c r="U38" s="9">
        <v>7.85</v>
      </c>
      <c r="V38" s="1"/>
      <c r="X38" s="7"/>
      <c r="AC38" s="1"/>
    </row>
    <row r="39" spans="1:29" x14ac:dyDescent="0.15">
      <c r="A39" s="1">
        <v>2</v>
      </c>
      <c r="B39" s="4">
        <v>4</v>
      </c>
      <c r="C39" s="4">
        <v>2</v>
      </c>
      <c r="D39" s="4">
        <v>42</v>
      </c>
      <c r="E39" s="9">
        <v>17.760000000000002</v>
      </c>
      <c r="F39" s="9">
        <v>18.598719600000003</v>
      </c>
      <c r="G39" s="9">
        <v>8.8439999999999994</v>
      </c>
      <c r="H39" s="9">
        <v>17.736000000000001</v>
      </c>
      <c r="N39" s="1">
        <v>2</v>
      </c>
      <c r="O39" s="4">
        <v>4</v>
      </c>
      <c r="P39" s="4">
        <v>2</v>
      </c>
      <c r="Q39" s="4">
        <v>42</v>
      </c>
      <c r="R39" s="9">
        <v>13</v>
      </c>
      <c r="S39" s="9">
        <v>16.061538000000002</v>
      </c>
      <c r="T39" s="9">
        <v>9.120000000000001</v>
      </c>
      <c r="U39" s="9">
        <v>10.9</v>
      </c>
      <c r="V39" s="1"/>
      <c r="X39" s="7"/>
      <c r="AC39" s="1"/>
    </row>
    <row r="40" spans="1:29" x14ac:dyDescent="0.15">
      <c r="A40" s="1">
        <v>2</v>
      </c>
      <c r="B40" s="4">
        <v>4</v>
      </c>
      <c r="C40" s="4">
        <v>3</v>
      </c>
      <c r="D40" s="4">
        <v>43</v>
      </c>
      <c r="E40" s="9">
        <v>16.2</v>
      </c>
      <c r="F40" s="9">
        <v>21.046482000000001</v>
      </c>
      <c r="G40" s="9">
        <v>12.48</v>
      </c>
      <c r="H40" s="9">
        <v>15.407999999999999</v>
      </c>
      <c r="N40" s="1">
        <v>2</v>
      </c>
      <c r="O40" s="4">
        <v>4</v>
      </c>
      <c r="P40" s="4">
        <v>3</v>
      </c>
      <c r="Q40" s="4">
        <v>43</v>
      </c>
      <c r="R40" s="9">
        <v>13.41</v>
      </c>
      <c r="S40" s="9">
        <v>16.653526499999998</v>
      </c>
      <c r="T40" s="9">
        <v>9.5</v>
      </c>
      <c r="U40" s="9">
        <v>11.13</v>
      </c>
      <c r="V40" s="1"/>
      <c r="X40" s="7"/>
      <c r="AC40" s="1"/>
    </row>
    <row r="41" spans="1:29" x14ac:dyDescent="0.15">
      <c r="A41" s="1">
        <v>2</v>
      </c>
      <c r="B41" s="4">
        <v>4</v>
      </c>
      <c r="C41" s="4">
        <v>4</v>
      </c>
      <c r="D41" s="4">
        <v>44</v>
      </c>
      <c r="E41" s="9">
        <v>12.852</v>
      </c>
      <c r="F41" s="9">
        <v>18.183375000000002</v>
      </c>
      <c r="G41" s="9">
        <v>11.507999999999999</v>
      </c>
      <c r="H41" s="9">
        <v>12.6</v>
      </c>
      <c r="N41" s="1">
        <v>2</v>
      </c>
      <c r="O41" s="4">
        <v>4</v>
      </c>
      <c r="P41" s="4">
        <v>4</v>
      </c>
      <c r="Q41" s="4">
        <v>44</v>
      </c>
      <c r="R41" s="9">
        <v>9.66</v>
      </c>
      <c r="S41" s="9">
        <v>13.380704999999999</v>
      </c>
      <c r="T41" s="9">
        <v>8.34</v>
      </c>
      <c r="U41" s="9">
        <v>9.7800000000000011</v>
      </c>
      <c r="V41" s="1"/>
      <c r="X41" s="7"/>
      <c r="AC41" s="1"/>
    </row>
    <row r="42" spans="1:29" x14ac:dyDescent="0.15">
      <c r="A42" s="1">
        <v>2</v>
      </c>
      <c r="B42" s="4">
        <v>5</v>
      </c>
      <c r="C42" s="4">
        <v>1</v>
      </c>
      <c r="D42" s="4">
        <v>51</v>
      </c>
      <c r="E42" s="9">
        <v>14.543999999999999</v>
      </c>
      <c r="F42" s="9">
        <v>14.803059599999999</v>
      </c>
      <c r="G42" s="9">
        <v>6.78</v>
      </c>
      <c r="H42" s="9">
        <v>6.96</v>
      </c>
      <c r="N42" s="1">
        <v>2</v>
      </c>
      <c r="O42" s="4">
        <v>5</v>
      </c>
      <c r="P42" s="4">
        <v>1</v>
      </c>
      <c r="Q42" s="4">
        <v>51</v>
      </c>
      <c r="R42" s="9">
        <v>12.25</v>
      </c>
      <c r="S42" s="9">
        <v>14.243449500000001</v>
      </c>
      <c r="T42" s="9">
        <v>7.63</v>
      </c>
      <c r="U42" s="9">
        <v>12.430000000000001</v>
      </c>
      <c r="V42" s="1"/>
      <c r="X42" s="7"/>
      <c r="AC42" s="1"/>
    </row>
    <row r="43" spans="1:29" x14ac:dyDescent="0.15">
      <c r="A43" s="1">
        <v>2</v>
      </c>
      <c r="B43" s="4">
        <v>5</v>
      </c>
      <c r="C43" s="4">
        <v>2</v>
      </c>
      <c r="D43" s="4">
        <v>52</v>
      </c>
      <c r="E43" s="9">
        <v>10.703999999999999</v>
      </c>
      <c r="F43" s="9">
        <v>12.228458399999999</v>
      </c>
      <c r="G43" s="9">
        <v>6.4319999999999995</v>
      </c>
      <c r="H43" s="9">
        <v>15.468</v>
      </c>
      <c r="N43" s="1">
        <v>2</v>
      </c>
      <c r="O43" s="4">
        <v>5</v>
      </c>
      <c r="P43" s="4">
        <v>2</v>
      </c>
      <c r="Q43" s="4">
        <v>52</v>
      </c>
      <c r="R43" s="9">
        <v>11</v>
      </c>
      <c r="S43" s="9">
        <v>15.239699999999999</v>
      </c>
      <c r="T43" s="9">
        <v>9.5</v>
      </c>
      <c r="U43" s="9">
        <v>6.49</v>
      </c>
      <c r="V43" s="1"/>
      <c r="X43" s="7"/>
      <c r="AC43" s="1"/>
    </row>
    <row r="44" spans="1:29" x14ac:dyDescent="0.15">
      <c r="A44" s="1">
        <v>2</v>
      </c>
      <c r="B44" s="4">
        <v>5</v>
      </c>
      <c r="C44" s="4">
        <v>3</v>
      </c>
      <c r="D44" s="4">
        <v>53</v>
      </c>
      <c r="E44" s="9">
        <v>13.44</v>
      </c>
      <c r="F44" s="9">
        <v>15.320772</v>
      </c>
      <c r="G44" s="9">
        <v>8.0399999999999991</v>
      </c>
      <c r="H44" s="9">
        <v>8.8919999999999995</v>
      </c>
      <c r="N44" s="1">
        <v>2</v>
      </c>
      <c r="O44" s="4">
        <v>5</v>
      </c>
      <c r="P44" s="4">
        <v>3</v>
      </c>
      <c r="Q44" s="4">
        <v>53</v>
      </c>
      <c r="R44" s="9">
        <v>11.81</v>
      </c>
      <c r="S44" s="9">
        <v>13.9575765</v>
      </c>
      <c r="T44" s="9">
        <v>7.6</v>
      </c>
      <c r="U44" s="9">
        <v>10.07</v>
      </c>
      <c r="V44" s="1"/>
      <c r="X44" s="7"/>
      <c r="AC44" s="1"/>
    </row>
    <row r="45" spans="1:29" x14ac:dyDescent="0.15">
      <c r="A45" s="1">
        <v>2</v>
      </c>
      <c r="B45" s="4">
        <v>5</v>
      </c>
      <c r="C45" s="4">
        <v>4</v>
      </c>
      <c r="D45" s="4">
        <v>54</v>
      </c>
      <c r="E45" s="9">
        <v>12.696</v>
      </c>
      <c r="F45" s="9">
        <v>17.437028399999999</v>
      </c>
      <c r="G45" s="9">
        <v>10.799999999999999</v>
      </c>
      <c r="H45" s="9">
        <v>11.76</v>
      </c>
      <c r="N45" s="1">
        <v>2</v>
      </c>
      <c r="O45" s="4">
        <v>5</v>
      </c>
      <c r="P45" s="4">
        <v>4</v>
      </c>
      <c r="Q45" s="4">
        <v>54</v>
      </c>
      <c r="R45" s="9">
        <v>12.6</v>
      </c>
      <c r="S45" s="9">
        <v>14.32854</v>
      </c>
      <c r="T45" s="9">
        <v>7.5</v>
      </c>
      <c r="U45" s="9">
        <v>5.42</v>
      </c>
      <c r="V45" s="1"/>
      <c r="X45" s="7"/>
      <c r="AC45" s="1"/>
    </row>
    <row r="46" spans="1:29" x14ac:dyDescent="0.15">
      <c r="A46" s="1">
        <v>2</v>
      </c>
      <c r="B46" s="4">
        <v>6</v>
      </c>
      <c r="C46" s="4">
        <v>1</v>
      </c>
      <c r="D46" s="4">
        <v>61</v>
      </c>
      <c r="E46" s="9">
        <v>9.7199999999999989</v>
      </c>
      <c r="F46" s="9">
        <v>15.691158</v>
      </c>
      <c r="G46" s="9">
        <v>10.799999999999999</v>
      </c>
      <c r="H46" s="9">
        <v>12.96</v>
      </c>
      <c r="N46" s="1">
        <v>2</v>
      </c>
      <c r="O46" s="4">
        <v>6</v>
      </c>
      <c r="P46" s="4">
        <v>1</v>
      </c>
      <c r="Q46" s="4">
        <v>61</v>
      </c>
      <c r="R46" s="9">
        <v>14.5</v>
      </c>
      <c r="S46" s="9">
        <v>14.055825</v>
      </c>
      <c r="T46" s="9">
        <v>6</v>
      </c>
      <c r="U46" s="9">
        <v>10.98</v>
      </c>
      <c r="V46" s="1"/>
      <c r="X46" s="7"/>
      <c r="AC46" s="1"/>
    </row>
    <row r="47" spans="1:29" x14ac:dyDescent="0.15">
      <c r="A47" s="1">
        <v>2</v>
      </c>
      <c r="B47" s="4">
        <v>6</v>
      </c>
      <c r="C47" s="4">
        <v>2</v>
      </c>
      <c r="D47" s="4">
        <v>62</v>
      </c>
      <c r="E47" s="9">
        <v>11.556000000000001</v>
      </c>
      <c r="F47" s="9">
        <v>18.288782999999999</v>
      </c>
      <c r="G47" s="9">
        <v>12.443999999999999</v>
      </c>
      <c r="H47" s="9">
        <v>13.799999999999999</v>
      </c>
      <c r="N47" s="1">
        <v>2</v>
      </c>
      <c r="O47" s="4">
        <v>6</v>
      </c>
      <c r="P47" s="4">
        <v>2</v>
      </c>
      <c r="Q47" s="4">
        <v>62</v>
      </c>
      <c r="R47" s="9">
        <v>11.5</v>
      </c>
      <c r="S47" s="9">
        <v>13.220775</v>
      </c>
      <c r="T47" s="9">
        <v>7</v>
      </c>
      <c r="U47" s="9">
        <v>10.3</v>
      </c>
      <c r="V47" s="1"/>
      <c r="X47" s="7"/>
      <c r="AC47" s="1"/>
    </row>
    <row r="48" spans="1:29" x14ac:dyDescent="0.15">
      <c r="A48" s="1">
        <v>2</v>
      </c>
      <c r="B48" s="4">
        <v>6</v>
      </c>
      <c r="C48" s="4">
        <v>3</v>
      </c>
      <c r="D48" s="4">
        <v>63</v>
      </c>
      <c r="E48" s="9">
        <v>22.116</v>
      </c>
      <c r="F48" s="9">
        <v>22.597011000000002</v>
      </c>
      <c r="G48" s="9">
        <v>10.404</v>
      </c>
      <c r="H48" s="9">
        <v>13.860000000000001</v>
      </c>
      <c r="N48" s="1">
        <v>2</v>
      </c>
      <c r="O48" s="4">
        <v>6</v>
      </c>
      <c r="P48" s="4">
        <v>3</v>
      </c>
      <c r="Q48" s="4">
        <v>63</v>
      </c>
      <c r="R48" s="9">
        <v>14.5</v>
      </c>
      <c r="S48" s="9">
        <v>17.385465</v>
      </c>
      <c r="T48" s="9">
        <v>9.6</v>
      </c>
      <c r="U48" s="9">
        <v>13.5</v>
      </c>
      <c r="V48" s="1"/>
      <c r="X48" s="7"/>
      <c r="AC48" s="1"/>
    </row>
    <row r="49" spans="1:29" x14ac:dyDescent="0.15">
      <c r="A49" s="1">
        <v>2</v>
      </c>
      <c r="B49" s="4">
        <v>6</v>
      </c>
      <c r="C49" s="4">
        <v>4</v>
      </c>
      <c r="D49" s="4">
        <v>64</v>
      </c>
      <c r="E49" s="9">
        <v>13.139999999999999</v>
      </c>
      <c r="F49" s="9">
        <v>18.9516654</v>
      </c>
      <c r="G49" s="9">
        <v>12.156000000000001</v>
      </c>
      <c r="H49" s="9">
        <v>17.16</v>
      </c>
      <c r="N49" s="1">
        <v>2</v>
      </c>
      <c r="O49" s="4">
        <v>6</v>
      </c>
      <c r="P49" s="4">
        <v>4</v>
      </c>
      <c r="Q49" s="4">
        <v>64</v>
      </c>
      <c r="R49" s="9">
        <v>12.45</v>
      </c>
      <c r="S49" s="9">
        <v>16.8302625</v>
      </c>
      <c r="T49" s="9">
        <v>10.3</v>
      </c>
      <c r="U49" s="9">
        <v>15.100000000000001</v>
      </c>
      <c r="V49" s="1"/>
      <c r="X49" s="7"/>
      <c r="AC49" s="1"/>
    </row>
    <row r="50" spans="1:29" x14ac:dyDescent="0.15">
      <c r="A50" s="1">
        <v>3</v>
      </c>
      <c r="B50" s="1">
        <v>1</v>
      </c>
      <c r="C50" s="1">
        <v>1</v>
      </c>
      <c r="D50" s="1">
        <v>11</v>
      </c>
      <c r="E50" s="9">
        <v>15.552</v>
      </c>
      <c r="F50" s="9">
        <v>20.777320799999998</v>
      </c>
      <c r="G50" s="9">
        <v>12.6</v>
      </c>
      <c r="H50" s="9">
        <v>13.98</v>
      </c>
      <c r="N50" s="1">
        <v>3</v>
      </c>
      <c r="O50" s="1">
        <v>1</v>
      </c>
      <c r="P50" s="1">
        <v>1</v>
      </c>
      <c r="Q50" s="1">
        <v>11</v>
      </c>
      <c r="R50" s="9">
        <v>13.61</v>
      </c>
      <c r="S50" s="9">
        <v>16.030936499999999</v>
      </c>
      <c r="T50" s="9">
        <v>8.6999999999999993</v>
      </c>
      <c r="U50" s="9">
        <v>10.52</v>
      </c>
      <c r="V50" s="1"/>
      <c r="X50" s="7"/>
      <c r="AC50" s="1"/>
    </row>
    <row r="51" spans="1:29" x14ac:dyDescent="0.15">
      <c r="A51" s="1">
        <v>3</v>
      </c>
      <c r="B51" s="1">
        <v>1</v>
      </c>
      <c r="C51" s="1">
        <v>2</v>
      </c>
      <c r="D51" s="1">
        <v>12</v>
      </c>
      <c r="E51" s="9">
        <v>12.708</v>
      </c>
      <c r="F51" s="9">
        <v>16.356385799999998</v>
      </c>
      <c r="G51" s="9">
        <v>9.6239999999999988</v>
      </c>
      <c r="H51" s="9">
        <v>16.164000000000001</v>
      </c>
      <c r="N51" s="1">
        <v>3</v>
      </c>
      <c r="O51" s="1">
        <v>1</v>
      </c>
      <c r="P51" s="1">
        <v>2</v>
      </c>
      <c r="Q51" s="1">
        <v>12</v>
      </c>
      <c r="R51" s="9">
        <v>14.021999999999998</v>
      </c>
      <c r="S51" s="9">
        <v>15.6252063</v>
      </c>
      <c r="T51" s="9">
        <v>8</v>
      </c>
      <c r="U51" s="9">
        <v>11.945712500000001</v>
      </c>
      <c r="V51" s="1"/>
      <c r="X51" s="7"/>
      <c r="AC51" s="1"/>
    </row>
    <row r="52" spans="1:29" x14ac:dyDescent="0.15">
      <c r="A52" s="1">
        <v>3</v>
      </c>
      <c r="B52" s="1">
        <v>1</v>
      </c>
      <c r="C52" s="1">
        <v>3</v>
      </c>
      <c r="D52" s="1">
        <v>13</v>
      </c>
      <c r="E52" s="9">
        <v>20.795999999999996</v>
      </c>
      <c r="F52" s="9">
        <v>22.277683799999998</v>
      </c>
      <c r="G52" s="9">
        <v>10.895999999999999</v>
      </c>
      <c r="H52" s="9">
        <v>17.64</v>
      </c>
      <c r="N52" s="1">
        <v>3</v>
      </c>
      <c r="O52" s="1">
        <v>1</v>
      </c>
      <c r="P52" s="1">
        <v>3</v>
      </c>
      <c r="Q52" s="1">
        <v>13</v>
      </c>
      <c r="R52" s="9">
        <v>15.399999999999999</v>
      </c>
      <c r="S52" s="9">
        <v>18.190919999999998</v>
      </c>
      <c r="T52" s="9">
        <v>9.9</v>
      </c>
      <c r="U52" s="9">
        <v>16.52</v>
      </c>
      <c r="V52" s="1"/>
      <c r="X52" s="7"/>
      <c r="AC52" s="1"/>
    </row>
    <row r="53" spans="1:29" x14ac:dyDescent="0.15">
      <c r="A53" s="1">
        <v>3</v>
      </c>
      <c r="B53" s="1">
        <v>1</v>
      </c>
      <c r="C53" s="1">
        <v>4</v>
      </c>
      <c r="D53" s="1">
        <v>14</v>
      </c>
      <c r="E53" s="9">
        <v>16.463999999999999</v>
      </c>
      <c r="F53" s="9">
        <v>21.478827599999999</v>
      </c>
      <c r="G53" s="9">
        <v>12.78</v>
      </c>
      <c r="H53" s="9">
        <v>12.299999999999999</v>
      </c>
      <c r="N53" s="1">
        <v>3</v>
      </c>
      <c r="O53" s="1">
        <v>1</v>
      </c>
      <c r="P53" s="1">
        <v>4</v>
      </c>
      <c r="Q53" s="1">
        <v>14</v>
      </c>
      <c r="R53" s="9">
        <v>15.190000000000001</v>
      </c>
      <c r="S53" s="9">
        <v>16.1254335</v>
      </c>
      <c r="T53" s="9">
        <v>7.8</v>
      </c>
      <c r="U53" s="9">
        <v>7.9115850000000005</v>
      </c>
      <c r="V53" s="1"/>
      <c r="X53" s="7"/>
      <c r="AC53" s="1"/>
    </row>
    <row r="54" spans="1:29" x14ac:dyDescent="0.15">
      <c r="A54" s="1">
        <v>3</v>
      </c>
      <c r="B54" s="1">
        <v>2</v>
      </c>
      <c r="C54" s="1">
        <v>1</v>
      </c>
      <c r="D54" s="1">
        <v>21</v>
      </c>
      <c r="E54" s="9">
        <v>15.899999999999999</v>
      </c>
      <c r="F54" s="9">
        <v>16.331077799999999</v>
      </c>
      <c r="G54" s="9">
        <v>7.5719999999999992</v>
      </c>
      <c r="H54" s="9">
        <v>11.676</v>
      </c>
      <c r="N54" s="1">
        <v>3</v>
      </c>
      <c r="O54" s="1">
        <v>2</v>
      </c>
      <c r="P54" s="1">
        <v>1</v>
      </c>
      <c r="Q54" s="1">
        <v>21</v>
      </c>
      <c r="R54" s="9">
        <v>13.43</v>
      </c>
      <c r="S54" s="9">
        <v>15.370399500000001</v>
      </c>
      <c r="T54" s="9">
        <v>8.1</v>
      </c>
      <c r="U54" s="9">
        <v>8.0832499999999996</v>
      </c>
      <c r="V54" s="1"/>
      <c r="X54" s="7"/>
      <c r="AC54" s="1"/>
    </row>
    <row r="55" spans="1:29" x14ac:dyDescent="0.15">
      <c r="A55" s="1">
        <v>3</v>
      </c>
      <c r="B55" s="1">
        <v>2</v>
      </c>
      <c r="C55" s="1">
        <v>2</v>
      </c>
      <c r="D55" s="1">
        <v>22</v>
      </c>
      <c r="E55" s="9">
        <v>18.119999999999997</v>
      </c>
      <c r="F55" s="9">
        <v>22.838777999999998</v>
      </c>
      <c r="G55" s="9">
        <v>13.2</v>
      </c>
      <c r="H55" s="9">
        <v>7.8</v>
      </c>
      <c r="N55" s="1">
        <v>3</v>
      </c>
      <c r="O55" s="1">
        <v>2</v>
      </c>
      <c r="P55" s="1">
        <v>2</v>
      </c>
      <c r="Q55" s="1">
        <v>22</v>
      </c>
      <c r="R55" s="9">
        <v>14.68</v>
      </c>
      <c r="S55" s="9">
        <v>17.861021999999998</v>
      </c>
      <c r="T55" s="9">
        <v>10</v>
      </c>
      <c r="U55" s="9">
        <v>11.7740475</v>
      </c>
      <c r="V55" s="1"/>
      <c r="X55" s="7"/>
      <c r="AC55" s="1"/>
    </row>
    <row r="56" spans="1:29" x14ac:dyDescent="0.15">
      <c r="A56" s="1">
        <v>3</v>
      </c>
      <c r="B56" s="1">
        <v>2</v>
      </c>
      <c r="C56" s="1">
        <v>3</v>
      </c>
      <c r="D56" s="1">
        <v>23</v>
      </c>
      <c r="E56" s="9">
        <v>15.143999999999998</v>
      </c>
      <c r="F56" s="9">
        <v>17.430303600000002</v>
      </c>
      <c r="G56" s="9">
        <v>9.24</v>
      </c>
      <c r="H56" s="9">
        <v>12.120000000000001</v>
      </c>
      <c r="N56" s="1">
        <v>3</v>
      </c>
      <c r="O56" s="1">
        <v>2</v>
      </c>
      <c r="P56" s="1">
        <v>3</v>
      </c>
      <c r="Q56" s="1">
        <v>23</v>
      </c>
      <c r="R56" s="9">
        <v>13.33</v>
      </c>
      <c r="S56" s="9">
        <v>14.0168745</v>
      </c>
      <c r="T56" s="9">
        <v>6.7</v>
      </c>
      <c r="U56" s="9">
        <v>8.0832499999999996</v>
      </c>
      <c r="V56" s="1"/>
      <c r="X56" s="7"/>
      <c r="AC56" s="1"/>
    </row>
    <row r="57" spans="1:29" x14ac:dyDescent="0.15">
      <c r="A57" s="1">
        <v>3</v>
      </c>
      <c r="B57" s="1">
        <v>2</v>
      </c>
      <c r="C57" s="1">
        <v>4</v>
      </c>
      <c r="D57" s="1">
        <v>24</v>
      </c>
      <c r="E57" s="9">
        <v>21</v>
      </c>
      <c r="F57" s="9">
        <v>21.198689999999999</v>
      </c>
      <c r="G57" s="9">
        <v>9.6</v>
      </c>
      <c r="H57" s="9">
        <v>7.7639999999999993</v>
      </c>
      <c r="N57" s="1">
        <v>3</v>
      </c>
      <c r="O57" s="1">
        <v>2</v>
      </c>
      <c r="P57" s="1">
        <v>4</v>
      </c>
      <c r="Q57" s="1">
        <v>24</v>
      </c>
      <c r="R57" s="9">
        <v>14.32</v>
      </c>
      <c r="S57" s="9">
        <v>16.077497999999999</v>
      </c>
      <c r="T57" s="9">
        <v>8.2999999999999989</v>
      </c>
      <c r="U57" s="9">
        <v>7.6540874999999993</v>
      </c>
      <c r="V57" s="1"/>
      <c r="X57" s="7"/>
      <c r="AC57" s="1"/>
    </row>
    <row r="58" spans="1:29" x14ac:dyDescent="0.15">
      <c r="A58" s="1">
        <v>3</v>
      </c>
      <c r="B58" s="1">
        <v>3</v>
      </c>
      <c r="C58" s="1">
        <v>1</v>
      </c>
      <c r="D58" s="1">
        <v>31</v>
      </c>
      <c r="E58" s="9">
        <v>18.599999999999998</v>
      </c>
      <c r="F58" s="9">
        <v>18.125909999999998</v>
      </c>
      <c r="G58" s="9">
        <v>7.8</v>
      </c>
      <c r="H58" s="9">
        <v>12.792</v>
      </c>
      <c r="N58" s="1">
        <v>3</v>
      </c>
      <c r="O58" s="1">
        <v>3</v>
      </c>
      <c r="P58" s="1">
        <v>1</v>
      </c>
      <c r="Q58" s="1">
        <v>31</v>
      </c>
      <c r="R58" s="9">
        <v>14.870000000000001</v>
      </c>
      <c r="S58" s="9">
        <v>17.417545499999999</v>
      </c>
      <c r="T58" s="9">
        <v>9.3999999999999986</v>
      </c>
      <c r="U58" s="9">
        <v>10.658225</v>
      </c>
      <c r="V58" s="1"/>
      <c r="X58" s="7"/>
      <c r="AC58" s="1"/>
    </row>
    <row r="59" spans="1:29" x14ac:dyDescent="0.15">
      <c r="A59" s="1">
        <v>3</v>
      </c>
      <c r="B59" s="1">
        <v>3</v>
      </c>
      <c r="C59" s="1">
        <v>2</v>
      </c>
      <c r="D59" s="1">
        <v>32</v>
      </c>
      <c r="E59" s="9">
        <v>14.879999999999999</v>
      </c>
      <c r="F59" s="9">
        <v>17.219933999999999</v>
      </c>
      <c r="G59" s="9">
        <v>9.18</v>
      </c>
      <c r="H59" s="9">
        <v>13.799999999999999</v>
      </c>
      <c r="N59" s="1">
        <v>3</v>
      </c>
      <c r="O59" s="1">
        <v>3</v>
      </c>
      <c r="P59" s="1">
        <v>2</v>
      </c>
      <c r="Q59" s="1">
        <v>32</v>
      </c>
      <c r="R59" s="9">
        <v>14.149999999999999</v>
      </c>
      <c r="S59" s="9">
        <v>15.792787499999999</v>
      </c>
      <c r="T59" s="9">
        <v>8.1</v>
      </c>
      <c r="U59" s="9">
        <v>15.464845000000002</v>
      </c>
      <c r="V59" s="1"/>
      <c r="X59" s="7"/>
      <c r="AC59" s="1"/>
    </row>
    <row r="60" spans="1:29" x14ac:dyDescent="0.15">
      <c r="A60" s="1">
        <v>3</v>
      </c>
      <c r="B60" s="1">
        <v>3</v>
      </c>
      <c r="C60" s="1">
        <v>3</v>
      </c>
      <c r="D60" s="1">
        <v>33</v>
      </c>
      <c r="E60" s="9">
        <v>15.6</v>
      </c>
      <c r="F60" s="9">
        <v>18.363744000000004</v>
      </c>
      <c r="G60" s="9">
        <v>9.9600000000000009</v>
      </c>
      <c r="H60" s="9">
        <v>12.192</v>
      </c>
      <c r="N60" s="1">
        <v>3</v>
      </c>
      <c r="O60" s="1">
        <v>3</v>
      </c>
      <c r="P60" s="1">
        <v>3</v>
      </c>
      <c r="Q60" s="1">
        <v>33</v>
      </c>
      <c r="R60" s="9">
        <v>11.77</v>
      </c>
      <c r="S60" s="9">
        <v>14.2115805</v>
      </c>
      <c r="T60" s="9">
        <v>7.9</v>
      </c>
      <c r="U60" s="9">
        <v>10.658225</v>
      </c>
      <c r="V60" s="1"/>
      <c r="X60" s="7"/>
      <c r="AC60" s="1"/>
    </row>
    <row r="61" spans="1:29" x14ac:dyDescent="0.15">
      <c r="A61" s="1">
        <v>3</v>
      </c>
      <c r="B61" s="1">
        <v>3</v>
      </c>
      <c r="C61" s="1">
        <v>4</v>
      </c>
      <c r="D61" s="1">
        <v>34</v>
      </c>
      <c r="E61" s="9">
        <v>18.384</v>
      </c>
      <c r="F61" s="9">
        <v>21.4620192</v>
      </c>
      <c r="G61" s="9">
        <v>11.544</v>
      </c>
      <c r="H61" s="9">
        <v>18.36</v>
      </c>
      <c r="N61" s="1">
        <v>3</v>
      </c>
      <c r="O61" s="1">
        <v>3</v>
      </c>
      <c r="P61" s="1">
        <v>4</v>
      </c>
      <c r="Q61" s="1">
        <v>34</v>
      </c>
      <c r="R61" s="9">
        <v>12.24</v>
      </c>
      <c r="S61" s="9">
        <v>15.967146</v>
      </c>
      <c r="T61" s="9">
        <v>9.5</v>
      </c>
      <c r="U61" s="9">
        <v>11.001555</v>
      </c>
      <c r="V61" s="1"/>
      <c r="X61" s="7"/>
      <c r="AC61" s="1"/>
    </row>
    <row r="62" spans="1:29" x14ac:dyDescent="0.15">
      <c r="A62" s="1">
        <v>3</v>
      </c>
      <c r="B62" s="1">
        <v>4</v>
      </c>
      <c r="C62" s="1">
        <v>1</v>
      </c>
      <c r="D62" s="1">
        <v>41</v>
      </c>
      <c r="E62" s="9">
        <v>15</v>
      </c>
      <c r="F62" s="9">
        <v>14.90409</v>
      </c>
      <c r="G62" s="9">
        <v>6.6</v>
      </c>
      <c r="H62" s="9">
        <v>18.936</v>
      </c>
      <c r="N62" s="1">
        <v>3</v>
      </c>
      <c r="O62" s="1">
        <v>4</v>
      </c>
      <c r="P62" s="1">
        <v>1</v>
      </c>
      <c r="Q62" s="1">
        <v>41</v>
      </c>
      <c r="R62" s="9">
        <v>10.96</v>
      </c>
      <c r="S62" s="9">
        <v>14.291334000000003</v>
      </c>
      <c r="T62" s="9">
        <v>8.5</v>
      </c>
      <c r="U62" s="9">
        <v>11.65</v>
      </c>
      <c r="V62" s="1"/>
      <c r="X62" s="7"/>
      <c r="AC62" s="1"/>
    </row>
    <row r="63" spans="1:29" x14ac:dyDescent="0.15">
      <c r="A63" s="1">
        <v>3</v>
      </c>
      <c r="B63" s="1">
        <v>4</v>
      </c>
      <c r="C63" s="1">
        <v>2</v>
      </c>
      <c r="D63" s="1">
        <v>42</v>
      </c>
      <c r="E63" s="9">
        <v>15.792</v>
      </c>
      <c r="F63" s="9">
        <v>17.477488800000003</v>
      </c>
      <c r="G63" s="9">
        <v>8.8800000000000008</v>
      </c>
      <c r="H63" s="9">
        <v>16.559999999999999</v>
      </c>
      <c r="N63" s="1">
        <v>3</v>
      </c>
      <c r="O63" s="1">
        <v>4</v>
      </c>
      <c r="P63" s="1">
        <v>2</v>
      </c>
      <c r="Q63" s="1">
        <v>42</v>
      </c>
      <c r="R63" s="9">
        <v>11.59</v>
      </c>
      <c r="S63" s="9">
        <v>14.2169715</v>
      </c>
      <c r="T63" s="9">
        <v>8.02</v>
      </c>
      <c r="U63" s="9">
        <v>13.47</v>
      </c>
      <c r="V63" s="1"/>
      <c r="X63" s="7"/>
      <c r="AC63" s="1"/>
    </row>
    <row r="64" spans="1:29" x14ac:dyDescent="0.15">
      <c r="A64" s="1">
        <v>3</v>
      </c>
      <c r="B64" s="1">
        <v>4</v>
      </c>
      <c r="C64" s="1">
        <v>3</v>
      </c>
      <c r="D64" s="1">
        <v>43</v>
      </c>
      <c r="E64" s="9">
        <v>16.2</v>
      </c>
      <c r="F64" s="9">
        <v>20.990988000000002</v>
      </c>
      <c r="G64" s="9">
        <v>12.42</v>
      </c>
      <c r="H64" s="9">
        <v>15.744</v>
      </c>
      <c r="N64" s="1">
        <v>3</v>
      </c>
      <c r="O64" s="1">
        <v>4</v>
      </c>
      <c r="P64" s="1">
        <v>3</v>
      </c>
      <c r="Q64" s="1">
        <v>43</v>
      </c>
      <c r="R64" s="9">
        <v>15.329999999999998</v>
      </c>
      <c r="S64" s="9">
        <v>17.391436499999998</v>
      </c>
      <c r="T64" s="9">
        <v>9.08</v>
      </c>
      <c r="U64" s="9">
        <v>14.700000000000001</v>
      </c>
      <c r="V64" s="1"/>
      <c r="X64" s="7"/>
      <c r="AC64" s="1"/>
    </row>
    <row r="65" spans="1:29" x14ac:dyDescent="0.15">
      <c r="A65" s="1">
        <v>3</v>
      </c>
      <c r="B65" s="1">
        <v>4</v>
      </c>
      <c r="C65" s="1">
        <v>4</v>
      </c>
      <c r="D65" s="1">
        <v>44</v>
      </c>
      <c r="E65" s="9">
        <v>14.399999999999999</v>
      </c>
      <c r="F65" s="9">
        <v>18.436679999999999</v>
      </c>
      <c r="G65" s="9">
        <v>10.799999999999999</v>
      </c>
      <c r="H65" s="9">
        <v>11.556000000000001</v>
      </c>
      <c r="N65" s="1">
        <v>3</v>
      </c>
      <c r="O65" s="1">
        <v>4</v>
      </c>
      <c r="P65" s="1">
        <v>4</v>
      </c>
      <c r="Q65" s="1">
        <v>44</v>
      </c>
      <c r="R65" s="9">
        <v>11.72</v>
      </c>
      <c r="S65" s="9">
        <v>14.875923000000002</v>
      </c>
      <c r="T65" s="9">
        <v>8.65</v>
      </c>
      <c r="U65" s="9">
        <v>10.25</v>
      </c>
      <c r="V65" s="1"/>
      <c r="X65" s="7"/>
      <c r="AC65" s="1"/>
    </row>
    <row r="66" spans="1:29" x14ac:dyDescent="0.15">
      <c r="A66" s="1">
        <v>3</v>
      </c>
      <c r="B66" s="1">
        <v>5</v>
      </c>
      <c r="C66" s="1">
        <v>1</v>
      </c>
      <c r="D66" s="1">
        <v>51</v>
      </c>
      <c r="E66" s="9">
        <v>12.6</v>
      </c>
      <c r="F66" s="9">
        <v>13.662611999999999</v>
      </c>
      <c r="G66" s="9">
        <v>6.78</v>
      </c>
      <c r="H66" s="9">
        <v>7.8959999999999999</v>
      </c>
      <c r="N66" s="1">
        <v>3</v>
      </c>
      <c r="O66" s="1">
        <v>5</v>
      </c>
      <c r="P66" s="1">
        <v>1</v>
      </c>
      <c r="Q66" s="1">
        <v>51</v>
      </c>
      <c r="R66" s="9">
        <v>11.25</v>
      </c>
      <c r="S66" s="9">
        <v>12.435931499999999</v>
      </c>
      <c r="T66" s="9">
        <v>6.31</v>
      </c>
      <c r="U66" s="9">
        <v>9.73</v>
      </c>
      <c r="V66" s="1"/>
      <c r="X66" s="7"/>
      <c r="AC66" s="1"/>
    </row>
    <row r="67" spans="1:29" x14ac:dyDescent="0.15">
      <c r="A67" s="1">
        <v>3</v>
      </c>
      <c r="B67" s="1">
        <v>5</v>
      </c>
      <c r="C67" s="1">
        <v>2</v>
      </c>
      <c r="D67" s="1">
        <v>52</v>
      </c>
      <c r="E67" s="9">
        <v>12.743999999999998</v>
      </c>
      <c r="F67" s="9">
        <v>13.4696196</v>
      </c>
      <c r="G67" s="9">
        <v>6.48</v>
      </c>
      <c r="H67" s="9">
        <v>15.744</v>
      </c>
      <c r="N67" s="1">
        <v>3</v>
      </c>
      <c r="O67" s="1">
        <v>5</v>
      </c>
      <c r="P67" s="1">
        <v>2</v>
      </c>
      <c r="Q67" s="1">
        <v>52</v>
      </c>
      <c r="R67" s="9">
        <v>13.1</v>
      </c>
      <c r="S67" s="9">
        <v>16.009215000000001</v>
      </c>
      <c r="T67" s="9">
        <v>9</v>
      </c>
      <c r="U67" s="9">
        <v>6.5</v>
      </c>
      <c r="V67" s="1"/>
      <c r="X67" s="7"/>
      <c r="AC67" s="1"/>
    </row>
    <row r="68" spans="1:29" x14ac:dyDescent="0.15">
      <c r="A68" s="1">
        <v>3</v>
      </c>
      <c r="B68" s="1">
        <v>5</v>
      </c>
      <c r="C68" s="1">
        <v>3</v>
      </c>
      <c r="D68" s="1">
        <v>53</v>
      </c>
      <c r="E68" s="9">
        <v>11.4</v>
      </c>
      <c r="F68" s="9">
        <v>14.900922000000001</v>
      </c>
      <c r="G68" s="9">
        <v>8.8800000000000008</v>
      </c>
      <c r="H68" s="9">
        <v>8.879999999999999</v>
      </c>
      <c r="N68" s="1">
        <v>3</v>
      </c>
      <c r="O68" s="1">
        <v>5</v>
      </c>
      <c r="P68" s="1">
        <v>3</v>
      </c>
      <c r="Q68" s="1">
        <v>53</v>
      </c>
      <c r="R68" s="9">
        <v>10.62</v>
      </c>
      <c r="S68" s="9">
        <v>13.351953</v>
      </c>
      <c r="T68" s="9">
        <v>7.7</v>
      </c>
      <c r="U68" s="9">
        <v>10.100000000000001</v>
      </c>
      <c r="V68" s="1"/>
      <c r="X68" s="7"/>
      <c r="AC68" s="1"/>
    </row>
    <row r="69" spans="1:29" x14ac:dyDescent="0.15">
      <c r="A69" s="1">
        <v>3</v>
      </c>
      <c r="B69" s="1">
        <v>5</v>
      </c>
      <c r="C69" s="1">
        <v>4</v>
      </c>
      <c r="D69" s="1">
        <v>54</v>
      </c>
      <c r="E69" s="9">
        <v>10.860000000000001</v>
      </c>
      <c r="F69" s="9">
        <v>16.359939000000001</v>
      </c>
      <c r="G69" s="9">
        <v>10.799999999999999</v>
      </c>
      <c r="H69" s="9">
        <v>13.344000000000001</v>
      </c>
      <c r="N69" s="1">
        <v>3</v>
      </c>
      <c r="O69" s="1">
        <v>5</v>
      </c>
      <c r="P69" s="1">
        <v>4</v>
      </c>
      <c r="Q69" s="1">
        <v>54</v>
      </c>
      <c r="R69" s="9">
        <v>15.5</v>
      </c>
      <c r="S69" s="9">
        <v>16.492274999999999</v>
      </c>
      <c r="T69" s="9">
        <v>8</v>
      </c>
      <c r="U69" s="9">
        <v>6.47</v>
      </c>
      <c r="V69" s="1"/>
      <c r="X69" s="7"/>
      <c r="AC69" s="1"/>
    </row>
    <row r="70" spans="1:29" x14ac:dyDescent="0.15">
      <c r="A70" s="1">
        <v>3</v>
      </c>
      <c r="B70" s="1">
        <v>6</v>
      </c>
      <c r="C70" s="1">
        <v>1</v>
      </c>
      <c r="D70" s="1">
        <v>61</v>
      </c>
      <c r="E70" s="9">
        <v>10.391999999999999</v>
      </c>
      <c r="F70" s="9">
        <v>13.865626800000001</v>
      </c>
      <c r="G70" s="9">
        <v>8.4</v>
      </c>
      <c r="H70" s="9">
        <v>10.14</v>
      </c>
      <c r="N70" s="1">
        <v>3</v>
      </c>
      <c r="O70" s="1">
        <v>6</v>
      </c>
      <c r="P70" s="1">
        <v>1</v>
      </c>
      <c r="Q70" s="1">
        <v>61</v>
      </c>
      <c r="R70" s="9">
        <v>13.5</v>
      </c>
      <c r="S70" s="9">
        <v>13.931625</v>
      </c>
      <c r="T70" s="9">
        <v>6.5</v>
      </c>
      <c r="U70" s="9">
        <v>10.66</v>
      </c>
      <c r="V70" s="1"/>
      <c r="X70" s="7"/>
      <c r="AC70" s="1"/>
    </row>
    <row r="71" spans="1:29" x14ac:dyDescent="0.15">
      <c r="A71" s="1">
        <v>3</v>
      </c>
      <c r="B71" s="1">
        <v>6</v>
      </c>
      <c r="C71" s="1">
        <v>2</v>
      </c>
      <c r="D71" s="1">
        <v>62</v>
      </c>
      <c r="E71" s="9">
        <v>12.372</v>
      </c>
      <c r="F71" s="9">
        <v>18.911773799999999</v>
      </c>
      <c r="G71" s="9">
        <v>12.6</v>
      </c>
      <c r="H71" s="9">
        <v>10.199999999999999</v>
      </c>
      <c r="N71" s="1">
        <v>3</v>
      </c>
      <c r="O71" s="1">
        <v>6</v>
      </c>
      <c r="P71" s="1">
        <v>2</v>
      </c>
      <c r="Q71" s="1">
        <v>62</v>
      </c>
      <c r="R71" s="9">
        <v>13.4</v>
      </c>
      <c r="S71" s="9">
        <v>14.936595000000001</v>
      </c>
      <c r="T71" s="9">
        <v>7.65</v>
      </c>
      <c r="U71" s="9">
        <v>11.5</v>
      </c>
      <c r="V71" s="1"/>
      <c r="X71" s="7"/>
      <c r="AC71" s="1"/>
    </row>
    <row r="72" spans="1:29" x14ac:dyDescent="0.15">
      <c r="A72" s="1">
        <v>3</v>
      </c>
      <c r="B72" s="1">
        <v>6</v>
      </c>
      <c r="C72" s="1">
        <v>3</v>
      </c>
      <c r="D72" s="1">
        <v>63</v>
      </c>
      <c r="E72" s="9">
        <v>20.16</v>
      </c>
      <c r="F72" s="9">
        <v>21.105460799999999</v>
      </c>
      <c r="G72" s="9">
        <v>10.031999999999998</v>
      </c>
      <c r="H72" s="9">
        <v>12.120000000000001</v>
      </c>
      <c r="N72" s="1">
        <v>3</v>
      </c>
      <c r="O72" s="1">
        <v>6</v>
      </c>
      <c r="P72" s="1">
        <v>3</v>
      </c>
      <c r="Q72" s="1">
        <v>63</v>
      </c>
      <c r="R72" s="9">
        <v>11</v>
      </c>
      <c r="S72" s="9">
        <v>14.129820000000002</v>
      </c>
      <c r="T72" s="9">
        <v>8.3000000000000007</v>
      </c>
      <c r="U72" s="9">
        <v>10.16</v>
      </c>
      <c r="V72" s="1"/>
      <c r="X72" s="7"/>
      <c r="AC72" s="1"/>
    </row>
    <row r="73" spans="1:29" x14ac:dyDescent="0.15">
      <c r="A73" s="1">
        <v>3</v>
      </c>
      <c r="B73" s="1">
        <v>6</v>
      </c>
      <c r="C73" s="1">
        <v>4</v>
      </c>
      <c r="D73" s="1">
        <v>64</v>
      </c>
      <c r="E73" s="9">
        <v>12.827999999999999</v>
      </c>
      <c r="F73" s="9">
        <v>18.624346200000002</v>
      </c>
      <c r="G73" s="9">
        <v>12</v>
      </c>
      <c r="H73" s="9">
        <v>12.156000000000001</v>
      </c>
      <c r="N73" s="1">
        <v>3</v>
      </c>
      <c r="O73" s="1">
        <v>6</v>
      </c>
      <c r="P73" s="1">
        <v>4</v>
      </c>
      <c r="Q73" s="1">
        <v>64</v>
      </c>
      <c r="R73" s="9">
        <v>13.32</v>
      </c>
      <c r="S73" s="9">
        <v>16.711716000000003</v>
      </c>
      <c r="T73" s="9">
        <v>9.620000000000001</v>
      </c>
      <c r="U73" s="9">
        <v>15.3</v>
      </c>
      <c r="V73" s="1"/>
      <c r="AC73" s="1"/>
    </row>
    <row r="74" spans="1:29" x14ac:dyDescent="0.15">
      <c r="V74" s="1"/>
      <c r="AC74" s="1"/>
    </row>
    <row r="75" spans="1:29" x14ac:dyDescent="0.15">
      <c r="V75" s="1"/>
      <c r="AC75" s="1"/>
    </row>
    <row r="76" spans="1:29" x14ac:dyDescent="0.15">
      <c r="V76" s="1"/>
      <c r="AC76" s="1"/>
    </row>
    <row r="77" spans="1:29" x14ac:dyDescent="0.15">
      <c r="V77" s="1"/>
      <c r="AC77" s="1"/>
    </row>
    <row r="78" spans="1:29" x14ac:dyDescent="0.15">
      <c r="V78" s="1"/>
      <c r="AC78" s="1"/>
    </row>
    <row r="79" spans="1:29" x14ac:dyDescent="0.15">
      <c r="V79" s="1"/>
      <c r="AC79" s="1"/>
    </row>
    <row r="80" spans="1:29" x14ac:dyDescent="0.15">
      <c r="V80" s="1"/>
      <c r="AC80" s="1"/>
    </row>
    <row r="81" spans="9:29" x14ac:dyDescent="0.15">
      <c r="I81" s="1"/>
      <c r="R81" s="1"/>
      <c r="S81" s="1"/>
      <c r="T81" s="1"/>
      <c r="U81" s="1"/>
      <c r="V81" s="1"/>
      <c r="AC81" s="1"/>
    </row>
    <row r="82" spans="9:29" x14ac:dyDescent="0.15">
      <c r="I82" s="1"/>
      <c r="R82" s="1"/>
      <c r="S82" s="1"/>
      <c r="T82" s="1"/>
      <c r="U82" s="1"/>
      <c r="V82" s="1"/>
      <c r="AC82" s="1"/>
    </row>
    <row r="83" spans="9:29" x14ac:dyDescent="0.15">
      <c r="I83" s="1"/>
      <c r="R83" s="1"/>
      <c r="S83" s="1"/>
      <c r="T83" s="1"/>
      <c r="U83" s="1"/>
      <c r="V83" s="1"/>
      <c r="AC83" s="1"/>
    </row>
    <row r="84" spans="9:29" x14ac:dyDescent="0.15">
      <c r="I84" s="1"/>
      <c r="R84" s="1"/>
      <c r="S84" s="1"/>
      <c r="T84" s="1"/>
      <c r="U84" s="1"/>
      <c r="V84" s="1"/>
      <c r="AC84" s="1"/>
    </row>
    <row r="85" spans="9:29" x14ac:dyDescent="0.15">
      <c r="I85" s="1"/>
      <c r="R85" s="1"/>
      <c r="S85" s="1"/>
      <c r="T85" s="1"/>
      <c r="U85" s="1"/>
      <c r="V85" s="1"/>
      <c r="AC8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58"/>
  <sheetViews>
    <sheetView zoomScale="80" zoomScaleNormal="80" workbookViewId="0">
      <selection activeCell="H2" sqref="H2"/>
    </sheetView>
  </sheetViews>
  <sheetFormatPr defaultRowHeight="13.5" x14ac:dyDescent="0.15"/>
  <cols>
    <col min="1" max="1" width="12.37890625" style="1" bestFit="1" customWidth="1"/>
    <col min="2" max="2" width="14.46484375" style="1" bestFit="1" customWidth="1"/>
    <col min="3" max="3" width="18.75390625" style="1" bestFit="1" customWidth="1"/>
    <col min="4" max="4" width="5.8828125" style="1" customWidth="1"/>
    <col min="5" max="5" width="13.8515625" style="1" bestFit="1" customWidth="1"/>
    <col min="6" max="6" width="9.19140625" style="1"/>
    <col min="7" max="7" width="5.76171875" style="1" bestFit="1" customWidth="1"/>
    <col min="8" max="8" width="8.3359375" style="1" bestFit="1" customWidth="1"/>
    <col min="9" max="9" width="4.65625" style="1" bestFit="1" customWidth="1"/>
    <col min="10" max="10" width="9.19140625" style="1"/>
    <col min="11" max="11" width="12.37890625" style="1" bestFit="1" customWidth="1"/>
    <col min="12" max="12" width="14.46484375" style="1" bestFit="1" customWidth="1"/>
    <col min="13" max="13" width="18.75390625" style="1" bestFit="1" customWidth="1"/>
    <col min="14" max="14" width="5.8828125" style="1" customWidth="1"/>
    <col min="15" max="15" width="13.8515625" style="3" bestFit="1" customWidth="1"/>
  </cols>
  <sheetData>
    <row r="1" spans="1:15" ht="15" x14ac:dyDescent="0.15">
      <c r="A1" s="13" t="s">
        <v>33</v>
      </c>
      <c r="B1" s="13" t="s">
        <v>34</v>
      </c>
      <c r="C1" s="13" t="s">
        <v>35</v>
      </c>
      <c r="D1" s="13" t="s">
        <v>36</v>
      </c>
      <c r="E1" s="14" t="s">
        <v>53</v>
      </c>
      <c r="G1" s="15" t="s">
        <v>38</v>
      </c>
      <c r="I1" s="15" t="s">
        <v>39</v>
      </c>
      <c r="K1" s="13" t="s">
        <v>33</v>
      </c>
      <c r="L1" s="13" t="s">
        <v>34</v>
      </c>
      <c r="M1" s="13" t="s">
        <v>35</v>
      </c>
      <c r="N1" s="13" t="s">
        <v>36</v>
      </c>
      <c r="O1" s="14" t="s">
        <v>53</v>
      </c>
    </row>
    <row r="2" spans="1:15" ht="14.25" x14ac:dyDescent="0.15">
      <c r="A2" s="1">
        <v>1</v>
      </c>
      <c r="B2" s="1">
        <v>1</v>
      </c>
      <c r="C2" s="1">
        <v>1</v>
      </c>
      <c r="D2" s="1">
        <v>11</v>
      </c>
      <c r="E2" s="1">
        <v>31.9</v>
      </c>
      <c r="H2" s="13" t="s">
        <v>59</v>
      </c>
      <c r="J2" s="5"/>
      <c r="K2" s="1">
        <v>1</v>
      </c>
      <c r="L2" s="1">
        <v>1</v>
      </c>
      <c r="M2" s="1">
        <v>1</v>
      </c>
      <c r="N2" s="1">
        <v>11</v>
      </c>
      <c r="O2" s="33">
        <v>12.77</v>
      </c>
    </row>
    <row r="3" spans="1:15" x14ac:dyDescent="0.15">
      <c r="A3" s="1">
        <v>1</v>
      </c>
      <c r="B3" s="1">
        <v>1</v>
      </c>
      <c r="C3" s="1">
        <v>2</v>
      </c>
      <c r="D3" s="1">
        <v>12</v>
      </c>
      <c r="E3" s="1">
        <v>19.399999999999999</v>
      </c>
      <c r="K3" s="1">
        <v>1</v>
      </c>
      <c r="L3" s="1">
        <v>1</v>
      </c>
      <c r="M3" s="1">
        <v>2</v>
      </c>
      <c r="N3" s="1">
        <v>12</v>
      </c>
      <c r="O3" s="33">
        <v>10.09</v>
      </c>
    </row>
    <row r="4" spans="1:15" x14ac:dyDescent="0.15">
      <c r="A4" s="1">
        <v>1</v>
      </c>
      <c r="B4" s="1">
        <v>1</v>
      </c>
      <c r="C4" s="1">
        <v>3</v>
      </c>
      <c r="D4" s="1">
        <v>13</v>
      </c>
      <c r="E4" s="1">
        <v>22.4</v>
      </c>
      <c r="K4" s="1">
        <v>1</v>
      </c>
      <c r="L4" s="1">
        <v>1</v>
      </c>
      <c r="M4" s="1">
        <v>3</v>
      </c>
      <c r="N4" s="1">
        <v>13</v>
      </c>
      <c r="O4" s="33">
        <v>12.37</v>
      </c>
    </row>
    <row r="5" spans="1:15" x14ac:dyDescent="0.15">
      <c r="A5" s="1">
        <v>1</v>
      </c>
      <c r="B5" s="1">
        <v>1</v>
      </c>
      <c r="C5" s="1">
        <v>4</v>
      </c>
      <c r="D5" s="1">
        <v>14</v>
      </c>
      <c r="E5" s="1">
        <v>19.2</v>
      </c>
      <c r="K5" s="1">
        <v>1</v>
      </c>
      <c r="L5" s="1">
        <v>1</v>
      </c>
      <c r="M5" s="1">
        <v>4</v>
      </c>
      <c r="N5" s="1">
        <v>14</v>
      </c>
      <c r="O5" s="33">
        <v>8.89</v>
      </c>
    </row>
    <row r="6" spans="1:15" x14ac:dyDescent="0.15">
      <c r="A6" s="1">
        <v>1</v>
      </c>
      <c r="B6" s="1">
        <v>2</v>
      </c>
      <c r="C6" s="1">
        <v>1</v>
      </c>
      <c r="D6" s="1">
        <v>21</v>
      </c>
      <c r="E6" s="1">
        <v>12.4</v>
      </c>
      <c r="K6" s="1">
        <v>1</v>
      </c>
      <c r="L6" s="1">
        <v>2</v>
      </c>
      <c r="M6" s="1">
        <v>1</v>
      </c>
      <c r="N6" s="1">
        <v>21</v>
      </c>
      <c r="O6" s="33">
        <v>10.25</v>
      </c>
    </row>
    <row r="7" spans="1:15" x14ac:dyDescent="0.15">
      <c r="A7" s="1">
        <v>1</v>
      </c>
      <c r="B7" s="1">
        <v>2</v>
      </c>
      <c r="C7" s="1">
        <v>2</v>
      </c>
      <c r="D7" s="1">
        <v>22</v>
      </c>
      <c r="E7" s="1">
        <v>22.4</v>
      </c>
      <c r="K7" s="1">
        <v>1</v>
      </c>
      <c r="L7" s="1">
        <v>2</v>
      </c>
      <c r="M7" s="1">
        <v>2</v>
      </c>
      <c r="N7" s="1">
        <v>22</v>
      </c>
      <c r="O7" s="33">
        <v>10.37</v>
      </c>
    </row>
    <row r="8" spans="1:15" x14ac:dyDescent="0.15">
      <c r="A8" s="1">
        <v>1</v>
      </c>
      <c r="B8" s="1">
        <v>2</v>
      </c>
      <c r="C8" s="1">
        <v>3</v>
      </c>
      <c r="D8" s="1">
        <v>23</v>
      </c>
      <c r="E8" s="1">
        <v>23</v>
      </c>
      <c r="K8" s="1">
        <v>1</v>
      </c>
      <c r="L8" s="1">
        <v>2</v>
      </c>
      <c r="M8" s="1">
        <v>3</v>
      </c>
      <c r="N8" s="1">
        <v>23</v>
      </c>
      <c r="O8" s="33">
        <v>10.65</v>
      </c>
    </row>
    <row r="9" spans="1:15" x14ac:dyDescent="0.15">
      <c r="A9" s="1">
        <v>1</v>
      </c>
      <c r="B9" s="1">
        <v>2</v>
      </c>
      <c r="C9" s="1">
        <v>4</v>
      </c>
      <c r="D9" s="1">
        <v>24</v>
      </c>
      <c r="E9" s="1">
        <v>24.4</v>
      </c>
      <c r="K9" s="1">
        <v>1</v>
      </c>
      <c r="L9" s="1">
        <v>2</v>
      </c>
      <c r="M9" s="1">
        <v>4</v>
      </c>
      <c r="N9" s="1">
        <v>24</v>
      </c>
      <c r="O9" s="33">
        <v>11.3</v>
      </c>
    </row>
    <row r="10" spans="1:15" x14ac:dyDescent="0.15">
      <c r="A10" s="1">
        <v>1</v>
      </c>
      <c r="B10" s="1">
        <v>3</v>
      </c>
      <c r="C10" s="1">
        <v>1</v>
      </c>
      <c r="D10" s="1">
        <v>31</v>
      </c>
      <c r="E10" s="1">
        <v>14.4</v>
      </c>
      <c r="K10" s="1">
        <v>1</v>
      </c>
      <c r="L10" s="1">
        <v>3</v>
      </c>
      <c r="M10" s="1">
        <v>1</v>
      </c>
      <c r="N10" s="1">
        <v>31</v>
      </c>
      <c r="O10" s="33">
        <v>11.67</v>
      </c>
    </row>
    <row r="11" spans="1:15" x14ac:dyDescent="0.15">
      <c r="A11" s="1">
        <v>1</v>
      </c>
      <c r="B11" s="1">
        <v>3</v>
      </c>
      <c r="C11" s="1">
        <v>2</v>
      </c>
      <c r="D11" s="1">
        <v>32</v>
      </c>
      <c r="E11" s="1">
        <v>20.099999999999998</v>
      </c>
      <c r="K11" s="1">
        <v>1</v>
      </c>
      <c r="L11" s="1">
        <v>3</v>
      </c>
      <c r="M11" s="1">
        <v>2</v>
      </c>
      <c r="N11" s="1">
        <v>32</v>
      </c>
      <c r="O11" s="33">
        <v>9.31</v>
      </c>
    </row>
    <row r="12" spans="1:15" x14ac:dyDescent="0.15">
      <c r="A12" s="1">
        <v>1</v>
      </c>
      <c r="B12" s="1">
        <v>3</v>
      </c>
      <c r="C12" s="1">
        <v>3</v>
      </c>
      <c r="D12" s="1">
        <v>33</v>
      </c>
      <c r="E12" s="1">
        <v>12.4</v>
      </c>
      <c r="K12" s="1">
        <v>1</v>
      </c>
      <c r="L12" s="1">
        <v>3</v>
      </c>
      <c r="M12" s="1">
        <v>3</v>
      </c>
      <c r="N12" s="1">
        <v>33</v>
      </c>
      <c r="O12" s="33">
        <v>7.8</v>
      </c>
    </row>
    <row r="13" spans="1:15" x14ac:dyDescent="0.15">
      <c r="A13" s="1">
        <v>1</v>
      </c>
      <c r="B13" s="1">
        <v>3</v>
      </c>
      <c r="C13" s="1">
        <v>4</v>
      </c>
      <c r="D13" s="1">
        <v>34</v>
      </c>
      <c r="E13" s="1">
        <v>17.399999999999999</v>
      </c>
      <c r="K13" s="1">
        <v>1</v>
      </c>
      <c r="L13" s="1">
        <v>3</v>
      </c>
      <c r="M13" s="1">
        <v>4</v>
      </c>
      <c r="N13" s="1">
        <v>34</v>
      </c>
      <c r="O13" s="33">
        <v>12.06</v>
      </c>
    </row>
    <row r="14" spans="1:15" x14ac:dyDescent="0.15">
      <c r="A14" s="1">
        <v>1</v>
      </c>
      <c r="B14" s="1">
        <v>4</v>
      </c>
      <c r="C14" s="1">
        <v>1</v>
      </c>
      <c r="D14" s="1">
        <v>41</v>
      </c>
      <c r="E14" s="1">
        <v>22.4</v>
      </c>
      <c r="K14" s="1">
        <v>1</v>
      </c>
      <c r="L14" s="1">
        <v>4</v>
      </c>
      <c r="M14" s="1">
        <v>1</v>
      </c>
      <c r="N14" s="1">
        <v>41</v>
      </c>
      <c r="O14" s="33">
        <v>10.37</v>
      </c>
    </row>
    <row r="15" spans="1:15" x14ac:dyDescent="0.15">
      <c r="A15" s="1">
        <v>1</v>
      </c>
      <c r="B15" s="1">
        <v>4</v>
      </c>
      <c r="C15" s="1">
        <v>2</v>
      </c>
      <c r="D15" s="1">
        <v>42</v>
      </c>
      <c r="E15" s="1">
        <v>23</v>
      </c>
      <c r="K15" s="1">
        <v>1</v>
      </c>
      <c r="L15" s="1">
        <v>4</v>
      </c>
      <c r="M15" s="1">
        <v>2</v>
      </c>
      <c r="N15" s="1">
        <v>42</v>
      </c>
      <c r="O15" s="33">
        <v>10.65</v>
      </c>
    </row>
    <row r="16" spans="1:15" x14ac:dyDescent="0.15">
      <c r="A16" s="1">
        <v>1</v>
      </c>
      <c r="B16" s="1">
        <v>4</v>
      </c>
      <c r="C16" s="1">
        <v>3</v>
      </c>
      <c r="D16" s="1">
        <v>43</v>
      </c>
      <c r="E16" s="1">
        <v>24.4</v>
      </c>
      <c r="K16" s="1">
        <v>1</v>
      </c>
      <c r="L16" s="1">
        <v>4</v>
      </c>
      <c r="M16" s="1">
        <v>3</v>
      </c>
      <c r="N16" s="1">
        <v>43</v>
      </c>
      <c r="O16" s="33">
        <v>11.3</v>
      </c>
    </row>
    <row r="17" spans="1:15" x14ac:dyDescent="0.15">
      <c r="A17" s="1">
        <v>1</v>
      </c>
      <c r="B17" s="1">
        <v>4</v>
      </c>
      <c r="C17" s="1">
        <v>4</v>
      </c>
      <c r="D17" s="1">
        <v>44</v>
      </c>
      <c r="E17" s="1">
        <v>22.4</v>
      </c>
      <c r="G17" s="6"/>
      <c r="K17" s="1">
        <v>1</v>
      </c>
      <c r="L17" s="1">
        <v>4</v>
      </c>
      <c r="M17" s="1">
        <v>4</v>
      </c>
      <c r="N17" s="1">
        <v>44</v>
      </c>
      <c r="O17" s="33">
        <v>10.37</v>
      </c>
    </row>
    <row r="18" spans="1:15" x14ac:dyDescent="0.15">
      <c r="A18" s="1">
        <v>1</v>
      </c>
      <c r="B18" s="1">
        <v>5</v>
      </c>
      <c r="C18" s="1">
        <v>1</v>
      </c>
      <c r="D18" s="1">
        <v>51</v>
      </c>
      <c r="E18" s="1">
        <v>22.4</v>
      </c>
      <c r="G18" s="6"/>
      <c r="K18" s="1">
        <v>1</v>
      </c>
      <c r="L18" s="1">
        <v>5</v>
      </c>
      <c r="M18" s="1">
        <v>1</v>
      </c>
      <c r="N18" s="1">
        <v>51</v>
      </c>
      <c r="O18" s="33">
        <v>10.37</v>
      </c>
    </row>
    <row r="19" spans="1:15" x14ac:dyDescent="0.15">
      <c r="A19" s="1">
        <v>1</v>
      </c>
      <c r="B19" s="1">
        <v>5</v>
      </c>
      <c r="C19" s="1">
        <v>2</v>
      </c>
      <c r="D19" s="1">
        <v>52</v>
      </c>
      <c r="E19" s="1">
        <v>24.4</v>
      </c>
      <c r="G19" s="6"/>
      <c r="K19" s="1">
        <v>1</v>
      </c>
      <c r="L19" s="1">
        <v>5</v>
      </c>
      <c r="M19" s="1">
        <v>2</v>
      </c>
      <c r="N19" s="1">
        <v>52</v>
      </c>
      <c r="O19" s="33">
        <v>11.46</v>
      </c>
    </row>
    <row r="20" spans="1:15" x14ac:dyDescent="0.15">
      <c r="A20" s="1">
        <v>1</v>
      </c>
      <c r="B20" s="1">
        <v>5</v>
      </c>
      <c r="C20" s="1">
        <v>3</v>
      </c>
      <c r="D20" s="1">
        <v>53</v>
      </c>
      <c r="E20" s="1">
        <v>26.9</v>
      </c>
      <c r="G20" s="6"/>
      <c r="K20" s="1">
        <v>1</v>
      </c>
      <c r="L20" s="1">
        <v>5</v>
      </c>
      <c r="M20" s="1">
        <v>3</v>
      </c>
      <c r="N20" s="1">
        <v>53</v>
      </c>
      <c r="O20" s="33">
        <v>10.45</v>
      </c>
    </row>
    <row r="21" spans="1:15" x14ac:dyDescent="0.15">
      <c r="A21" s="1">
        <v>1</v>
      </c>
      <c r="B21" s="1">
        <v>5</v>
      </c>
      <c r="C21" s="1">
        <v>4</v>
      </c>
      <c r="D21" s="1">
        <v>54</v>
      </c>
      <c r="E21" s="1">
        <v>17.399999999999999</v>
      </c>
      <c r="G21" s="6"/>
      <c r="K21" s="1">
        <v>1</v>
      </c>
      <c r="L21" s="1">
        <v>5</v>
      </c>
      <c r="M21" s="1">
        <v>4</v>
      </c>
      <c r="N21" s="1">
        <v>54</v>
      </c>
      <c r="O21" s="33">
        <v>8.06</v>
      </c>
    </row>
    <row r="22" spans="1:15" x14ac:dyDescent="0.15">
      <c r="A22" s="1">
        <v>1</v>
      </c>
      <c r="B22" s="1">
        <v>6</v>
      </c>
      <c r="C22" s="1">
        <v>1</v>
      </c>
      <c r="D22" s="1">
        <v>61</v>
      </c>
      <c r="E22" s="1">
        <v>17.399999999999999</v>
      </c>
      <c r="G22" s="6"/>
      <c r="K22" s="1">
        <v>1</v>
      </c>
      <c r="L22" s="1">
        <v>6</v>
      </c>
      <c r="M22" s="1">
        <v>1</v>
      </c>
      <c r="N22" s="1">
        <v>61</v>
      </c>
      <c r="O22" s="33">
        <v>8.25</v>
      </c>
    </row>
    <row r="23" spans="1:15" x14ac:dyDescent="0.15">
      <c r="A23" s="1">
        <v>1</v>
      </c>
      <c r="B23" s="1">
        <v>6</v>
      </c>
      <c r="C23" s="1">
        <v>2</v>
      </c>
      <c r="D23" s="1">
        <v>62</v>
      </c>
      <c r="E23" s="1">
        <v>17.399999999999999</v>
      </c>
      <c r="G23" s="6"/>
      <c r="K23" s="1">
        <v>1</v>
      </c>
      <c r="L23" s="1">
        <v>6</v>
      </c>
      <c r="M23" s="1">
        <v>2</v>
      </c>
      <c r="N23" s="1">
        <v>62</v>
      </c>
      <c r="O23" s="33">
        <v>8.06</v>
      </c>
    </row>
    <row r="24" spans="1:15" x14ac:dyDescent="0.15">
      <c r="A24" s="1">
        <v>1</v>
      </c>
      <c r="B24" s="1">
        <v>6</v>
      </c>
      <c r="C24" s="1">
        <v>3</v>
      </c>
      <c r="D24" s="1">
        <v>63</v>
      </c>
      <c r="E24" s="1">
        <v>19.399999999999999</v>
      </c>
      <c r="G24" s="6"/>
      <c r="K24" s="1">
        <v>1</v>
      </c>
      <c r="L24" s="1">
        <v>6</v>
      </c>
      <c r="M24" s="1">
        <v>3</v>
      </c>
      <c r="N24" s="1">
        <v>63</v>
      </c>
      <c r="O24" s="33">
        <v>8.98</v>
      </c>
    </row>
    <row r="25" spans="1:15" x14ac:dyDescent="0.15">
      <c r="A25" s="1">
        <v>1</v>
      </c>
      <c r="B25" s="1">
        <v>6</v>
      </c>
      <c r="C25" s="1">
        <v>4</v>
      </c>
      <c r="D25" s="1">
        <v>64</v>
      </c>
      <c r="E25" s="1">
        <v>17.399999999999999</v>
      </c>
      <c r="G25" s="6"/>
      <c r="K25" s="1">
        <v>1</v>
      </c>
      <c r="L25" s="1">
        <v>6</v>
      </c>
      <c r="M25" s="1">
        <v>4</v>
      </c>
      <c r="N25" s="1">
        <v>64</v>
      </c>
      <c r="O25" s="33">
        <v>8.06</v>
      </c>
    </row>
    <row r="26" spans="1:15" x14ac:dyDescent="0.15">
      <c r="A26" s="1">
        <v>2</v>
      </c>
      <c r="B26" s="4">
        <v>1</v>
      </c>
      <c r="C26" s="4">
        <v>1</v>
      </c>
      <c r="D26" s="4">
        <v>11</v>
      </c>
      <c r="E26" s="1">
        <v>22.299999999999997</v>
      </c>
      <c r="F26" s="6"/>
      <c r="K26" s="1">
        <v>2</v>
      </c>
      <c r="L26" s="4">
        <v>1</v>
      </c>
      <c r="M26" s="4">
        <v>1</v>
      </c>
      <c r="N26" s="4">
        <v>11</v>
      </c>
      <c r="O26" s="33">
        <v>11.32</v>
      </c>
    </row>
    <row r="27" spans="1:15" x14ac:dyDescent="0.15">
      <c r="A27" s="1">
        <v>2</v>
      </c>
      <c r="B27" s="4">
        <v>1</v>
      </c>
      <c r="C27" s="4">
        <v>2</v>
      </c>
      <c r="D27" s="4">
        <v>12</v>
      </c>
      <c r="E27" s="1">
        <v>22.4</v>
      </c>
      <c r="K27" s="1">
        <v>2</v>
      </c>
      <c r="L27" s="4">
        <v>1</v>
      </c>
      <c r="M27" s="4">
        <v>2</v>
      </c>
      <c r="N27" s="4">
        <v>12</v>
      </c>
      <c r="O27" s="33">
        <v>10.37</v>
      </c>
    </row>
    <row r="28" spans="1:15" x14ac:dyDescent="0.15">
      <c r="A28" s="1">
        <v>2</v>
      </c>
      <c r="B28" s="4">
        <v>1</v>
      </c>
      <c r="C28" s="4">
        <v>3</v>
      </c>
      <c r="D28" s="4">
        <v>13</v>
      </c>
      <c r="E28" s="1">
        <v>24.4</v>
      </c>
      <c r="K28" s="1">
        <v>2</v>
      </c>
      <c r="L28" s="4">
        <v>1</v>
      </c>
      <c r="M28" s="4">
        <v>3</v>
      </c>
      <c r="N28" s="4">
        <v>13</v>
      </c>
      <c r="O28" s="33">
        <v>11.3</v>
      </c>
    </row>
    <row r="29" spans="1:15" x14ac:dyDescent="0.15">
      <c r="A29" s="1">
        <v>2</v>
      </c>
      <c r="B29" s="4">
        <v>1</v>
      </c>
      <c r="C29" s="4">
        <v>4</v>
      </c>
      <c r="D29" s="4">
        <v>14</v>
      </c>
      <c r="E29" s="1">
        <v>17.099999999999998</v>
      </c>
      <c r="K29" s="1">
        <v>2</v>
      </c>
      <c r="L29" s="4">
        <v>1</v>
      </c>
      <c r="M29" s="4">
        <v>4</v>
      </c>
      <c r="N29" s="4">
        <v>14</v>
      </c>
      <c r="O29" s="33">
        <v>9.92</v>
      </c>
    </row>
    <row r="30" spans="1:15" x14ac:dyDescent="0.15">
      <c r="A30" s="1">
        <v>2</v>
      </c>
      <c r="B30" s="4">
        <v>2</v>
      </c>
      <c r="C30" s="4">
        <v>1</v>
      </c>
      <c r="D30" s="4">
        <v>21</v>
      </c>
      <c r="E30" s="1">
        <v>14.4</v>
      </c>
      <c r="K30" s="1">
        <v>2</v>
      </c>
      <c r="L30" s="4">
        <v>2</v>
      </c>
      <c r="M30" s="4">
        <v>1</v>
      </c>
      <c r="N30" s="4">
        <v>21</v>
      </c>
      <c r="O30" s="33">
        <v>9.6300000000000008</v>
      </c>
    </row>
    <row r="31" spans="1:15" x14ac:dyDescent="0.15">
      <c r="A31" s="1">
        <v>2</v>
      </c>
      <c r="B31" s="4">
        <v>2</v>
      </c>
      <c r="C31" s="4">
        <v>2</v>
      </c>
      <c r="D31" s="4">
        <v>22</v>
      </c>
      <c r="E31" s="1">
        <v>27.4</v>
      </c>
      <c r="K31" s="1">
        <v>2</v>
      </c>
      <c r="L31" s="4">
        <v>2</v>
      </c>
      <c r="M31" s="4">
        <v>2</v>
      </c>
      <c r="N31" s="4">
        <v>22</v>
      </c>
      <c r="O31" s="33">
        <v>12.69</v>
      </c>
    </row>
    <row r="32" spans="1:15" x14ac:dyDescent="0.15">
      <c r="A32" s="1">
        <v>2</v>
      </c>
      <c r="B32" s="4">
        <v>2</v>
      </c>
      <c r="C32" s="4">
        <v>3</v>
      </c>
      <c r="D32" s="4">
        <v>23</v>
      </c>
      <c r="E32" s="1">
        <v>24.299999999999997</v>
      </c>
      <c r="K32" s="1">
        <v>2</v>
      </c>
      <c r="L32" s="4">
        <v>2</v>
      </c>
      <c r="M32" s="4">
        <v>3</v>
      </c>
      <c r="N32" s="4">
        <v>23</v>
      </c>
      <c r="O32" s="33">
        <v>11.25</v>
      </c>
    </row>
    <row r="33" spans="1:15" x14ac:dyDescent="0.15">
      <c r="A33" s="1">
        <v>2</v>
      </c>
      <c r="B33" s="4">
        <v>2</v>
      </c>
      <c r="C33" s="4">
        <v>4</v>
      </c>
      <c r="D33" s="4">
        <v>24</v>
      </c>
      <c r="E33" s="1">
        <v>29.4</v>
      </c>
      <c r="K33" s="1">
        <v>2</v>
      </c>
      <c r="L33" s="4">
        <v>2</v>
      </c>
      <c r="M33" s="4">
        <v>4</v>
      </c>
      <c r="N33" s="4">
        <v>24</v>
      </c>
      <c r="O33" s="33">
        <v>11.61</v>
      </c>
    </row>
    <row r="34" spans="1:15" x14ac:dyDescent="0.15">
      <c r="A34" s="1">
        <v>2</v>
      </c>
      <c r="B34" s="4">
        <v>3</v>
      </c>
      <c r="C34" s="4">
        <v>1</v>
      </c>
      <c r="D34" s="4">
        <v>31</v>
      </c>
      <c r="E34" s="1">
        <v>27.4</v>
      </c>
      <c r="K34" s="1">
        <v>2</v>
      </c>
      <c r="L34" s="4">
        <v>3</v>
      </c>
      <c r="M34" s="4">
        <v>1</v>
      </c>
      <c r="N34" s="4">
        <v>31</v>
      </c>
      <c r="O34" s="33">
        <v>10.69</v>
      </c>
    </row>
    <row r="35" spans="1:15" x14ac:dyDescent="0.15">
      <c r="A35" s="1">
        <v>2</v>
      </c>
      <c r="B35" s="4">
        <v>3</v>
      </c>
      <c r="C35" s="4">
        <v>2</v>
      </c>
      <c r="D35" s="4">
        <v>32</v>
      </c>
      <c r="E35" s="1">
        <v>21.4</v>
      </c>
      <c r="K35" s="1">
        <v>2</v>
      </c>
      <c r="L35" s="4">
        <v>3</v>
      </c>
      <c r="M35" s="4">
        <v>2</v>
      </c>
      <c r="N35" s="4">
        <v>32</v>
      </c>
      <c r="O35" s="33">
        <v>9.91</v>
      </c>
    </row>
    <row r="36" spans="1:15" x14ac:dyDescent="0.15">
      <c r="A36" s="1">
        <v>2</v>
      </c>
      <c r="B36" s="4">
        <v>3</v>
      </c>
      <c r="C36" s="4">
        <v>3</v>
      </c>
      <c r="D36" s="4">
        <v>33</v>
      </c>
      <c r="E36" s="1">
        <v>17.399999999999999</v>
      </c>
      <c r="K36" s="1">
        <v>2</v>
      </c>
      <c r="L36" s="4">
        <v>3</v>
      </c>
      <c r="M36" s="4">
        <v>3</v>
      </c>
      <c r="N36" s="4">
        <v>33</v>
      </c>
      <c r="O36" s="33">
        <v>9.17</v>
      </c>
    </row>
    <row r="37" spans="1:15" x14ac:dyDescent="0.15">
      <c r="A37" s="1">
        <v>2</v>
      </c>
      <c r="B37" s="4">
        <v>3</v>
      </c>
      <c r="C37" s="4">
        <v>4</v>
      </c>
      <c r="D37" s="4">
        <v>34</v>
      </c>
      <c r="E37" s="1">
        <v>32.4</v>
      </c>
      <c r="K37" s="1">
        <v>2</v>
      </c>
      <c r="L37" s="4">
        <v>3</v>
      </c>
      <c r="M37" s="4">
        <v>4</v>
      </c>
      <c r="N37" s="4">
        <v>34</v>
      </c>
      <c r="O37" s="33">
        <v>12</v>
      </c>
    </row>
    <row r="38" spans="1:15" x14ac:dyDescent="0.15">
      <c r="A38" s="1">
        <v>2</v>
      </c>
      <c r="B38" s="4">
        <v>4</v>
      </c>
      <c r="C38" s="4">
        <v>1</v>
      </c>
      <c r="D38" s="4">
        <v>41</v>
      </c>
      <c r="E38" s="1">
        <v>27.4</v>
      </c>
      <c r="K38" s="1">
        <v>2</v>
      </c>
      <c r="L38" s="4">
        <v>4</v>
      </c>
      <c r="M38" s="4">
        <v>1</v>
      </c>
      <c r="N38" s="4">
        <v>41</v>
      </c>
      <c r="O38" s="33">
        <v>12.69</v>
      </c>
    </row>
    <row r="39" spans="1:15" x14ac:dyDescent="0.15">
      <c r="A39" s="1">
        <v>2</v>
      </c>
      <c r="B39" s="4">
        <v>4</v>
      </c>
      <c r="C39" s="4">
        <v>2</v>
      </c>
      <c r="D39" s="4">
        <v>42</v>
      </c>
      <c r="E39" s="1">
        <v>24.299999999999997</v>
      </c>
      <c r="K39" s="1">
        <v>2</v>
      </c>
      <c r="L39" s="4">
        <v>4</v>
      </c>
      <c r="M39" s="4">
        <v>2</v>
      </c>
      <c r="N39" s="4">
        <v>42</v>
      </c>
      <c r="O39" s="33">
        <v>11.25</v>
      </c>
    </row>
    <row r="40" spans="1:15" x14ac:dyDescent="0.15">
      <c r="A40" s="1">
        <v>2</v>
      </c>
      <c r="B40" s="4">
        <v>4</v>
      </c>
      <c r="C40" s="4">
        <v>3</v>
      </c>
      <c r="D40" s="4">
        <v>43</v>
      </c>
      <c r="E40" s="1">
        <v>29.4</v>
      </c>
      <c r="K40" s="1">
        <v>2</v>
      </c>
      <c r="L40" s="4">
        <v>4</v>
      </c>
      <c r="M40" s="4">
        <v>3</v>
      </c>
      <c r="N40" s="4">
        <v>43</v>
      </c>
      <c r="O40" s="33">
        <v>13.61</v>
      </c>
    </row>
    <row r="41" spans="1:15" x14ac:dyDescent="0.15">
      <c r="A41" s="1">
        <v>2</v>
      </c>
      <c r="B41" s="4">
        <v>4</v>
      </c>
      <c r="C41" s="4">
        <v>4</v>
      </c>
      <c r="D41" s="4">
        <v>44</v>
      </c>
      <c r="E41" s="1">
        <v>24.4</v>
      </c>
      <c r="G41" s="6"/>
      <c r="K41" s="1">
        <v>2</v>
      </c>
      <c r="L41" s="4">
        <v>4</v>
      </c>
      <c r="M41" s="4">
        <v>4</v>
      </c>
      <c r="N41" s="4">
        <v>44</v>
      </c>
      <c r="O41" s="33">
        <v>11.3</v>
      </c>
    </row>
    <row r="42" spans="1:15" x14ac:dyDescent="0.15">
      <c r="A42" s="1">
        <v>2</v>
      </c>
      <c r="B42" s="4">
        <v>5</v>
      </c>
      <c r="C42" s="4">
        <v>1</v>
      </c>
      <c r="D42" s="4">
        <v>51</v>
      </c>
      <c r="E42" s="1">
        <v>27.4</v>
      </c>
      <c r="G42" s="6"/>
      <c r="K42" s="1">
        <v>2</v>
      </c>
      <c r="L42" s="4">
        <v>5</v>
      </c>
      <c r="M42" s="4">
        <v>1</v>
      </c>
      <c r="N42" s="4">
        <v>51</v>
      </c>
      <c r="O42" s="33">
        <v>12.69</v>
      </c>
    </row>
    <row r="43" spans="1:15" x14ac:dyDescent="0.15">
      <c r="A43" s="1">
        <v>2</v>
      </c>
      <c r="B43" s="4">
        <v>5</v>
      </c>
      <c r="C43" s="4">
        <v>2</v>
      </c>
      <c r="D43" s="4">
        <v>52</v>
      </c>
      <c r="E43" s="1">
        <v>29.4</v>
      </c>
      <c r="G43" s="6"/>
      <c r="K43" s="1">
        <v>2</v>
      </c>
      <c r="L43" s="4">
        <v>5</v>
      </c>
      <c r="M43" s="4">
        <v>2</v>
      </c>
      <c r="N43" s="4">
        <v>52</v>
      </c>
      <c r="O43" s="33">
        <v>13.61</v>
      </c>
    </row>
    <row r="44" spans="1:15" x14ac:dyDescent="0.15">
      <c r="A44" s="1">
        <v>2</v>
      </c>
      <c r="B44" s="4">
        <v>5</v>
      </c>
      <c r="C44" s="4">
        <v>3</v>
      </c>
      <c r="D44" s="4">
        <v>53</v>
      </c>
      <c r="E44" s="1">
        <v>17.299999999999997</v>
      </c>
      <c r="G44" s="6"/>
      <c r="K44" s="1">
        <v>2</v>
      </c>
      <c r="L44" s="4">
        <v>5</v>
      </c>
      <c r="M44" s="4">
        <v>3</v>
      </c>
      <c r="N44" s="4">
        <v>53</v>
      </c>
      <c r="O44" s="33">
        <v>9.7100000000000009</v>
      </c>
    </row>
    <row r="45" spans="1:15" x14ac:dyDescent="0.15">
      <c r="A45" s="1">
        <v>2</v>
      </c>
      <c r="B45" s="4">
        <v>5</v>
      </c>
      <c r="C45" s="4">
        <v>4</v>
      </c>
      <c r="D45" s="4">
        <v>54</v>
      </c>
      <c r="E45" s="1">
        <v>19.399999999999999</v>
      </c>
      <c r="G45" s="6"/>
      <c r="K45" s="1">
        <v>2</v>
      </c>
      <c r="L45" s="4">
        <v>5</v>
      </c>
      <c r="M45" s="4">
        <v>4</v>
      </c>
      <c r="N45" s="4">
        <v>54</v>
      </c>
      <c r="O45" s="33">
        <v>8.98</v>
      </c>
    </row>
    <row r="46" spans="1:15" x14ac:dyDescent="0.15">
      <c r="A46" s="1">
        <v>2</v>
      </c>
      <c r="B46" s="4">
        <v>6</v>
      </c>
      <c r="C46" s="4">
        <v>1</v>
      </c>
      <c r="D46" s="4">
        <v>61</v>
      </c>
      <c r="E46" s="1">
        <v>22.4</v>
      </c>
      <c r="G46" s="6"/>
      <c r="K46" s="1">
        <v>2</v>
      </c>
      <c r="L46" s="4">
        <v>6</v>
      </c>
      <c r="M46" s="4">
        <v>1</v>
      </c>
      <c r="N46" s="4">
        <v>61</v>
      </c>
      <c r="O46" s="33">
        <v>10.37</v>
      </c>
    </row>
    <row r="47" spans="1:15" x14ac:dyDescent="0.15">
      <c r="A47" s="1">
        <v>2</v>
      </c>
      <c r="B47" s="4">
        <v>6</v>
      </c>
      <c r="C47" s="4">
        <v>2</v>
      </c>
      <c r="D47" s="4">
        <v>62</v>
      </c>
      <c r="E47" s="1">
        <v>22.4</v>
      </c>
      <c r="G47" s="6"/>
      <c r="K47" s="1">
        <v>2</v>
      </c>
      <c r="L47" s="4">
        <v>6</v>
      </c>
      <c r="M47" s="4">
        <v>2</v>
      </c>
      <c r="N47" s="4">
        <v>62</v>
      </c>
      <c r="O47" s="33">
        <v>10.37</v>
      </c>
    </row>
    <row r="48" spans="1:15" x14ac:dyDescent="0.15">
      <c r="A48" s="1">
        <v>2</v>
      </c>
      <c r="B48" s="4">
        <v>6</v>
      </c>
      <c r="C48" s="4">
        <v>3</v>
      </c>
      <c r="D48" s="4">
        <v>63</v>
      </c>
      <c r="E48" s="1">
        <v>24.4</v>
      </c>
      <c r="G48" s="6"/>
      <c r="K48" s="1">
        <v>2</v>
      </c>
      <c r="L48" s="4">
        <v>6</v>
      </c>
      <c r="M48" s="4">
        <v>3</v>
      </c>
      <c r="N48" s="4">
        <v>63</v>
      </c>
      <c r="O48" s="33">
        <v>11.3</v>
      </c>
    </row>
    <row r="49" spans="1:15" x14ac:dyDescent="0.15">
      <c r="A49" s="1">
        <v>2</v>
      </c>
      <c r="B49" s="4">
        <v>6</v>
      </c>
      <c r="C49" s="4">
        <v>4</v>
      </c>
      <c r="D49" s="4">
        <v>64</v>
      </c>
      <c r="E49" s="1">
        <v>22.4</v>
      </c>
      <c r="G49" s="6"/>
      <c r="K49" s="1">
        <v>2</v>
      </c>
      <c r="L49" s="4">
        <v>6</v>
      </c>
      <c r="M49" s="4">
        <v>4</v>
      </c>
      <c r="N49" s="4">
        <v>64</v>
      </c>
      <c r="O49" s="33">
        <v>10.37</v>
      </c>
    </row>
    <row r="50" spans="1:15" x14ac:dyDescent="0.15">
      <c r="A50" s="1">
        <v>3</v>
      </c>
      <c r="B50" s="1">
        <v>1</v>
      </c>
      <c r="C50" s="1">
        <v>1</v>
      </c>
      <c r="D50" s="1">
        <v>11</v>
      </c>
      <c r="E50" s="1">
        <v>22.799999999999997</v>
      </c>
      <c r="K50" s="1">
        <v>3</v>
      </c>
      <c r="L50" s="1">
        <v>1</v>
      </c>
      <c r="M50" s="1">
        <v>1</v>
      </c>
      <c r="N50" s="1">
        <v>11</v>
      </c>
      <c r="O50" s="33">
        <v>11.56</v>
      </c>
    </row>
    <row r="51" spans="1:15" x14ac:dyDescent="0.15">
      <c r="A51" s="1">
        <v>3</v>
      </c>
      <c r="B51" s="1">
        <v>1</v>
      </c>
      <c r="C51" s="1">
        <v>2</v>
      </c>
      <c r="D51" s="1">
        <v>12</v>
      </c>
      <c r="E51" s="1">
        <v>24.4</v>
      </c>
      <c r="K51" s="1">
        <v>3</v>
      </c>
      <c r="L51" s="1">
        <v>1</v>
      </c>
      <c r="M51" s="1">
        <v>2</v>
      </c>
      <c r="N51" s="1">
        <v>12</v>
      </c>
      <c r="O51" s="33">
        <v>11.3</v>
      </c>
    </row>
    <row r="52" spans="1:15" x14ac:dyDescent="0.15">
      <c r="A52" s="1">
        <v>3</v>
      </c>
      <c r="B52" s="1">
        <v>1</v>
      </c>
      <c r="C52" s="1">
        <v>3</v>
      </c>
      <c r="D52" s="1">
        <v>13</v>
      </c>
      <c r="E52" s="1">
        <v>29.4</v>
      </c>
      <c r="K52" s="1">
        <v>3</v>
      </c>
      <c r="L52" s="1">
        <v>1</v>
      </c>
      <c r="M52" s="1">
        <v>3</v>
      </c>
      <c r="N52" s="1">
        <v>13</v>
      </c>
      <c r="O52" s="33">
        <v>11.61</v>
      </c>
    </row>
    <row r="53" spans="1:15" x14ac:dyDescent="0.15">
      <c r="A53" s="1">
        <v>3</v>
      </c>
      <c r="B53" s="1">
        <v>1</v>
      </c>
      <c r="C53" s="1">
        <v>4</v>
      </c>
      <c r="D53" s="1">
        <v>14</v>
      </c>
      <c r="E53" s="1">
        <v>21.7</v>
      </c>
      <c r="K53" s="1">
        <v>3</v>
      </c>
      <c r="L53" s="1">
        <v>1</v>
      </c>
      <c r="M53" s="1">
        <v>4</v>
      </c>
      <c r="N53" s="1">
        <v>14</v>
      </c>
      <c r="O53" s="33">
        <v>8.0500000000000007</v>
      </c>
    </row>
    <row r="54" spans="1:15" x14ac:dyDescent="0.15">
      <c r="A54" s="1">
        <v>3</v>
      </c>
      <c r="B54" s="1">
        <v>2</v>
      </c>
      <c r="C54" s="1">
        <v>1</v>
      </c>
      <c r="D54" s="1">
        <v>21</v>
      </c>
      <c r="E54" s="1">
        <v>13.4</v>
      </c>
      <c r="K54" s="1">
        <v>3</v>
      </c>
      <c r="L54" s="1">
        <v>2</v>
      </c>
      <c r="M54" s="1">
        <v>1</v>
      </c>
      <c r="N54" s="1">
        <v>21</v>
      </c>
      <c r="O54" s="33">
        <v>9.4600000000000009</v>
      </c>
    </row>
    <row r="55" spans="1:15" x14ac:dyDescent="0.15">
      <c r="A55" s="1">
        <v>3</v>
      </c>
      <c r="B55" s="1">
        <v>2</v>
      </c>
      <c r="C55" s="1">
        <v>2</v>
      </c>
      <c r="D55" s="1">
        <v>22</v>
      </c>
      <c r="E55" s="1">
        <v>27.4</v>
      </c>
      <c r="K55" s="1">
        <v>3</v>
      </c>
      <c r="L55" s="1">
        <v>2</v>
      </c>
      <c r="M55" s="1">
        <v>2</v>
      </c>
      <c r="N55" s="1">
        <v>22</v>
      </c>
      <c r="O55" s="33">
        <v>12.69</v>
      </c>
    </row>
    <row r="56" spans="1:15" x14ac:dyDescent="0.15">
      <c r="A56" s="1">
        <v>3</v>
      </c>
      <c r="B56" s="1">
        <v>2</v>
      </c>
      <c r="C56" s="1">
        <v>3</v>
      </c>
      <c r="D56" s="1">
        <v>23</v>
      </c>
      <c r="E56" s="1">
        <v>22</v>
      </c>
      <c r="K56" s="1">
        <v>3</v>
      </c>
      <c r="L56" s="1">
        <v>2</v>
      </c>
      <c r="M56" s="1">
        <v>3</v>
      </c>
      <c r="N56" s="1">
        <v>23</v>
      </c>
      <c r="O56" s="33">
        <v>10.19</v>
      </c>
    </row>
    <row r="57" spans="1:15" x14ac:dyDescent="0.15">
      <c r="A57" s="1">
        <v>3</v>
      </c>
      <c r="B57" s="1">
        <v>2</v>
      </c>
      <c r="C57" s="1">
        <v>4</v>
      </c>
      <c r="D57" s="1">
        <v>24</v>
      </c>
      <c r="E57" s="1">
        <v>22.4</v>
      </c>
      <c r="K57" s="1">
        <v>3</v>
      </c>
      <c r="L57" s="1">
        <v>2</v>
      </c>
      <c r="M57" s="1">
        <v>4</v>
      </c>
      <c r="N57" s="1">
        <v>24</v>
      </c>
      <c r="O57" s="33">
        <v>12.37</v>
      </c>
    </row>
    <row r="58" spans="1:15" x14ac:dyDescent="0.15">
      <c r="A58" s="1">
        <v>3</v>
      </c>
      <c r="B58" s="1">
        <v>3</v>
      </c>
      <c r="C58" s="1">
        <v>1</v>
      </c>
      <c r="D58" s="1">
        <v>31</v>
      </c>
      <c r="E58" s="1">
        <v>29.4</v>
      </c>
      <c r="K58" s="1">
        <v>3</v>
      </c>
      <c r="L58" s="1">
        <v>3</v>
      </c>
      <c r="M58" s="1">
        <v>1</v>
      </c>
      <c r="N58" s="1">
        <v>31</v>
      </c>
      <c r="O58" s="33">
        <v>10.61</v>
      </c>
    </row>
    <row r="59" spans="1:15" x14ac:dyDescent="0.15">
      <c r="A59" s="1">
        <v>3</v>
      </c>
      <c r="B59" s="1">
        <v>3</v>
      </c>
      <c r="C59" s="1">
        <v>2</v>
      </c>
      <c r="D59" s="1">
        <v>32</v>
      </c>
      <c r="E59" s="1">
        <v>19.399999999999999</v>
      </c>
      <c r="K59" s="1">
        <v>3</v>
      </c>
      <c r="L59" s="1">
        <v>3</v>
      </c>
      <c r="M59" s="1">
        <v>2</v>
      </c>
      <c r="N59" s="1">
        <v>32</v>
      </c>
      <c r="O59" s="33">
        <v>11.46</v>
      </c>
    </row>
    <row r="60" spans="1:15" x14ac:dyDescent="0.15">
      <c r="A60" s="1">
        <v>3</v>
      </c>
      <c r="B60" s="1">
        <v>3</v>
      </c>
      <c r="C60" s="1">
        <v>3</v>
      </c>
      <c r="D60" s="1">
        <v>33</v>
      </c>
      <c r="E60" s="1">
        <v>17.399999999999999</v>
      </c>
      <c r="K60" s="1">
        <v>3</v>
      </c>
      <c r="L60" s="1">
        <v>3</v>
      </c>
      <c r="M60" s="1">
        <v>3</v>
      </c>
      <c r="N60" s="1">
        <v>33</v>
      </c>
      <c r="O60" s="33">
        <v>9.6300000000000008</v>
      </c>
    </row>
    <row r="61" spans="1:15" x14ac:dyDescent="0.15">
      <c r="A61" s="1">
        <v>3</v>
      </c>
      <c r="B61" s="1">
        <v>3</v>
      </c>
      <c r="C61" s="1">
        <v>4</v>
      </c>
      <c r="D61" s="1">
        <v>34</v>
      </c>
      <c r="E61" s="1">
        <v>27.4</v>
      </c>
      <c r="K61" s="1">
        <v>3</v>
      </c>
      <c r="L61" s="1">
        <v>3</v>
      </c>
      <c r="M61" s="1">
        <v>4</v>
      </c>
      <c r="N61" s="1">
        <v>34</v>
      </c>
      <c r="O61" s="33">
        <v>12.69</v>
      </c>
    </row>
    <row r="62" spans="1:15" x14ac:dyDescent="0.15">
      <c r="A62" s="1">
        <v>3</v>
      </c>
      <c r="B62" s="1">
        <v>4</v>
      </c>
      <c r="C62" s="1">
        <v>1</v>
      </c>
      <c r="D62" s="1">
        <v>41</v>
      </c>
      <c r="E62" s="1">
        <v>27.4</v>
      </c>
      <c r="K62" s="1">
        <v>3</v>
      </c>
      <c r="L62" s="1">
        <v>4</v>
      </c>
      <c r="M62" s="1">
        <v>1</v>
      </c>
      <c r="N62" s="1">
        <v>41</v>
      </c>
      <c r="O62" s="33">
        <v>12.69</v>
      </c>
    </row>
    <row r="63" spans="1:15" x14ac:dyDescent="0.15">
      <c r="A63" s="1">
        <v>3</v>
      </c>
      <c r="B63" s="1">
        <v>4</v>
      </c>
      <c r="C63" s="1">
        <v>2</v>
      </c>
      <c r="D63" s="1">
        <v>42</v>
      </c>
      <c r="E63" s="1">
        <v>22</v>
      </c>
      <c r="K63" s="1">
        <v>3</v>
      </c>
      <c r="L63" s="1">
        <v>4</v>
      </c>
      <c r="M63" s="1">
        <v>2</v>
      </c>
      <c r="N63" s="1">
        <v>42</v>
      </c>
      <c r="O63" s="33">
        <v>11.46</v>
      </c>
    </row>
    <row r="64" spans="1:15" x14ac:dyDescent="0.15">
      <c r="A64" s="1">
        <v>3</v>
      </c>
      <c r="B64" s="1">
        <v>4</v>
      </c>
      <c r="C64" s="1">
        <v>3</v>
      </c>
      <c r="D64" s="1">
        <v>43</v>
      </c>
      <c r="E64" s="1">
        <v>22.4</v>
      </c>
      <c r="K64" s="1">
        <v>3</v>
      </c>
      <c r="L64" s="1">
        <v>4</v>
      </c>
      <c r="M64" s="1">
        <v>3</v>
      </c>
      <c r="N64" s="1">
        <v>43</v>
      </c>
      <c r="O64" s="33">
        <v>10.37</v>
      </c>
    </row>
    <row r="65" spans="1:15" x14ac:dyDescent="0.15">
      <c r="A65" s="1">
        <v>3</v>
      </c>
      <c r="B65" s="1">
        <v>4</v>
      </c>
      <c r="C65" s="1">
        <v>4</v>
      </c>
      <c r="D65" s="1">
        <v>44</v>
      </c>
      <c r="E65" s="1">
        <v>29.4</v>
      </c>
      <c r="G65" s="6"/>
      <c r="K65" s="1">
        <v>3</v>
      </c>
      <c r="L65" s="1">
        <v>4</v>
      </c>
      <c r="M65" s="1">
        <v>4</v>
      </c>
      <c r="N65" s="1">
        <v>44</v>
      </c>
      <c r="O65" s="33">
        <v>13.61</v>
      </c>
    </row>
    <row r="66" spans="1:15" x14ac:dyDescent="0.15">
      <c r="A66" s="1">
        <v>3</v>
      </c>
      <c r="B66" s="1">
        <v>5</v>
      </c>
      <c r="C66" s="1">
        <v>1</v>
      </c>
      <c r="D66" s="1">
        <v>51</v>
      </c>
      <c r="E66" s="1">
        <v>27.4</v>
      </c>
      <c r="G66" s="6"/>
      <c r="K66" s="1">
        <v>3</v>
      </c>
      <c r="L66" s="1">
        <v>5</v>
      </c>
      <c r="M66" s="1">
        <v>1</v>
      </c>
      <c r="N66" s="1">
        <v>51</v>
      </c>
      <c r="O66" s="33">
        <v>12.69</v>
      </c>
    </row>
    <row r="67" spans="1:15" x14ac:dyDescent="0.15">
      <c r="A67" s="1">
        <v>3</v>
      </c>
      <c r="B67" s="1">
        <v>5</v>
      </c>
      <c r="C67" s="1">
        <v>2</v>
      </c>
      <c r="D67" s="1">
        <v>52</v>
      </c>
      <c r="E67" s="1">
        <v>22.4</v>
      </c>
      <c r="G67" s="6"/>
      <c r="K67" s="1">
        <v>3</v>
      </c>
      <c r="L67" s="1">
        <v>5</v>
      </c>
      <c r="M67" s="1">
        <v>2</v>
      </c>
      <c r="N67" s="1">
        <v>52</v>
      </c>
      <c r="O67" s="33">
        <v>10.37</v>
      </c>
    </row>
    <row r="68" spans="1:15" x14ac:dyDescent="0.15">
      <c r="A68" s="1">
        <v>3</v>
      </c>
      <c r="B68" s="1">
        <v>5</v>
      </c>
      <c r="C68" s="1">
        <v>3</v>
      </c>
      <c r="D68" s="1">
        <v>53</v>
      </c>
      <c r="E68" s="1">
        <v>17.799999999999997</v>
      </c>
      <c r="G68" s="6"/>
      <c r="K68" s="1">
        <v>3</v>
      </c>
      <c r="L68" s="1">
        <v>5</v>
      </c>
      <c r="M68" s="1">
        <v>3</v>
      </c>
      <c r="N68" s="1">
        <v>53</v>
      </c>
      <c r="O68" s="33">
        <v>9.25</v>
      </c>
    </row>
    <row r="69" spans="1:15" x14ac:dyDescent="0.15">
      <c r="A69" s="1">
        <v>3</v>
      </c>
      <c r="B69" s="1">
        <v>5</v>
      </c>
      <c r="C69" s="1">
        <v>4</v>
      </c>
      <c r="D69" s="1">
        <v>54</v>
      </c>
      <c r="E69" s="1">
        <v>24.4</v>
      </c>
      <c r="G69" s="6"/>
      <c r="K69" s="1">
        <v>3</v>
      </c>
      <c r="L69" s="1">
        <v>5</v>
      </c>
      <c r="M69" s="1">
        <v>4</v>
      </c>
      <c r="N69" s="1">
        <v>54</v>
      </c>
      <c r="O69" s="33">
        <v>11.3</v>
      </c>
    </row>
    <row r="70" spans="1:15" x14ac:dyDescent="0.15">
      <c r="A70" s="1">
        <v>3</v>
      </c>
      <c r="B70" s="1">
        <v>6</v>
      </c>
      <c r="C70" s="1">
        <v>1</v>
      </c>
      <c r="D70" s="1">
        <v>61</v>
      </c>
      <c r="E70" s="1">
        <v>22.4</v>
      </c>
      <c r="G70" s="6"/>
      <c r="K70" s="1">
        <v>3</v>
      </c>
      <c r="L70" s="1">
        <v>6</v>
      </c>
      <c r="M70" s="1">
        <v>1</v>
      </c>
      <c r="N70" s="1">
        <v>61</v>
      </c>
      <c r="O70" s="33">
        <v>11.46</v>
      </c>
    </row>
    <row r="71" spans="1:15" x14ac:dyDescent="0.15">
      <c r="A71" s="1">
        <v>3</v>
      </c>
      <c r="B71" s="1">
        <v>6</v>
      </c>
      <c r="C71" s="1">
        <v>2</v>
      </c>
      <c r="D71" s="1">
        <v>62</v>
      </c>
      <c r="E71" s="1">
        <v>22.4</v>
      </c>
      <c r="G71" s="6"/>
      <c r="K71" s="1">
        <v>3</v>
      </c>
      <c r="L71" s="1">
        <v>6</v>
      </c>
      <c r="M71" s="1">
        <v>2</v>
      </c>
      <c r="N71" s="1">
        <v>62</v>
      </c>
      <c r="O71" s="33">
        <v>10.37</v>
      </c>
    </row>
    <row r="72" spans="1:15" x14ac:dyDescent="0.15">
      <c r="A72" s="1">
        <v>3</v>
      </c>
      <c r="B72" s="1">
        <v>6</v>
      </c>
      <c r="C72" s="1">
        <v>3</v>
      </c>
      <c r="D72" s="1">
        <v>63</v>
      </c>
      <c r="E72" s="1">
        <v>17.399999999999999</v>
      </c>
      <c r="G72" s="6"/>
      <c r="K72" s="1">
        <v>3</v>
      </c>
      <c r="L72" s="1">
        <v>6</v>
      </c>
      <c r="M72" s="1">
        <v>3</v>
      </c>
      <c r="N72" s="1">
        <v>63</v>
      </c>
      <c r="O72" s="33">
        <v>10.09</v>
      </c>
    </row>
    <row r="73" spans="1:15" x14ac:dyDescent="0.15">
      <c r="A73" s="1">
        <v>3</v>
      </c>
      <c r="B73" s="1">
        <v>6</v>
      </c>
      <c r="C73" s="1">
        <v>4</v>
      </c>
      <c r="D73" s="1">
        <v>64</v>
      </c>
      <c r="E73" s="1">
        <v>22.4</v>
      </c>
      <c r="G73" s="6"/>
      <c r="K73" s="1">
        <v>3</v>
      </c>
      <c r="L73" s="1">
        <v>6</v>
      </c>
      <c r="M73" s="1">
        <v>4</v>
      </c>
      <c r="N73" s="1">
        <v>64</v>
      </c>
      <c r="O73" s="33">
        <v>11.46</v>
      </c>
    </row>
    <row r="151" spans="15:15" x14ac:dyDescent="0.15">
      <c r="O151" s="27">
        <v>0.05</v>
      </c>
    </row>
    <row r="152" spans="15:15" x14ac:dyDescent="0.15">
      <c r="O152" s="27">
        <v>0.2</v>
      </c>
    </row>
    <row r="153" spans="15:15" x14ac:dyDescent="0.15">
      <c r="O153" s="27">
        <v>0.35</v>
      </c>
    </row>
    <row r="154" spans="15:15" x14ac:dyDescent="0.15">
      <c r="O154" s="27">
        <v>0.5</v>
      </c>
    </row>
    <row r="155" spans="15:15" x14ac:dyDescent="0.15">
      <c r="O155" s="27">
        <v>0.65</v>
      </c>
    </row>
    <row r="156" spans="15:15" x14ac:dyDescent="0.15">
      <c r="O156" s="27">
        <v>0.8</v>
      </c>
    </row>
    <row r="157" spans="15:15" x14ac:dyDescent="0.15">
      <c r="O157" s="27">
        <v>0.95</v>
      </c>
    </row>
    <row r="158" spans="15:15" x14ac:dyDescent="0.15">
      <c r="O158" s="27">
        <v>1.1000000000000001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کاربرگ‌ها</vt:lpstr>
      </vt:variant>
      <vt:variant>
        <vt:i4>7</vt:i4>
      </vt:variant>
    </vt:vector>
  </HeadingPairs>
  <TitlesOfParts>
    <vt:vector size="7" baseType="lpstr">
      <vt:lpstr>Soil Nitrogen</vt:lpstr>
      <vt:lpstr>Soil Phosphorus</vt:lpstr>
      <vt:lpstr>Soil Potassium</vt:lpstr>
      <vt:lpstr>Plant Nitrogen</vt:lpstr>
      <vt:lpstr>Plant Phosphorus</vt:lpstr>
      <vt:lpstr>Plant Potassium</vt:lpstr>
      <vt:lpstr>Fruit Yield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ABAS</dc:creator>
  <cp:lastModifiedBy>ABAS</cp:lastModifiedBy>
  <dcterms:created xsi:type="dcterms:W3CDTF">2020-04-18T17:26:38Z</dcterms:created>
  <dcterms:modified xsi:type="dcterms:W3CDTF">2023-03-15T02:35:49Z</dcterms:modified>
</cp:coreProperties>
</file>