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p\Documents\Bournemouth\Toshiba_docs backup\A_Research\Bate_Tree_DP automatic recognition_2020\Paper 2_Qual\Post_SR_rejection_new documents\Files for SUbmission to PeerJ\"/>
    </mc:Choice>
  </mc:AlternateContent>
  <xr:revisionPtr revIDLastSave="0" documentId="13_ncr:1_{6494D53E-9245-4A20-9449-87A89ABE8B0F}" xr6:coauthVersionLast="47" xr6:coauthVersionMax="47" xr10:uidLastSave="{00000000-0000-0000-0000-000000000000}"/>
  <bookViews>
    <workbookView xWindow="-108" yWindow="-108" windowWidth="23256" windowHeight="12456" xr2:uid="{666A015D-B87B-4AE0-A577-5B2FA4C266F7}"/>
  </bookViews>
  <sheets>
    <sheet name="Control pts_overall acc" sheetId="1" r:id="rId1"/>
    <sheet name="DP pts_overall acc" sheetId="2" r:id="rId2"/>
    <sheet name="DP_reasons for recog" sheetId="3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3" l="1"/>
  <c r="F26" i="3"/>
  <c r="T26" i="3"/>
  <c r="N26" i="3"/>
  <c r="L26" i="3"/>
  <c r="K26" i="3"/>
  <c r="E26" i="3"/>
  <c r="D26" i="3"/>
  <c r="C26" i="3"/>
  <c r="C26" i="2"/>
  <c r="C25" i="2"/>
  <c r="M25" i="3" l="1"/>
  <c r="AR26" i="3"/>
  <c r="AC26" i="3"/>
  <c r="O25" i="3"/>
  <c r="H25" i="3"/>
  <c r="W26" i="3"/>
  <c r="AE26" i="3"/>
  <c r="AM26" i="3"/>
  <c r="AU26" i="3"/>
  <c r="P26" i="3"/>
  <c r="S25" i="3"/>
  <c r="AJ26" i="3"/>
  <c r="F25" i="3"/>
  <c r="AK26" i="3"/>
  <c r="V26" i="3"/>
  <c r="AD26" i="3"/>
  <c r="I25" i="3"/>
  <c r="X26" i="3"/>
  <c r="AF26" i="3"/>
  <c r="AN26" i="3"/>
  <c r="AV26" i="3"/>
  <c r="Q25" i="3"/>
  <c r="T25" i="3"/>
  <c r="AH26" i="3"/>
  <c r="AP26" i="3"/>
  <c r="C25" i="3"/>
  <c r="K25" i="3"/>
  <c r="I26" i="3"/>
  <c r="E25" i="3"/>
  <c r="J25" i="3"/>
  <c r="AO25" i="3"/>
  <c r="R26" i="3"/>
  <c r="D25" i="3"/>
  <c r="AI26" i="3"/>
  <c r="O26" i="3"/>
  <c r="B25" i="3"/>
  <c r="Y25" i="3"/>
  <c r="AG25" i="3"/>
  <c r="Z26" i="3"/>
  <c r="AQ25" i="3"/>
  <c r="L25" i="3"/>
  <c r="AA25" i="3"/>
  <c r="B26" i="3"/>
  <c r="Z25" i="3"/>
  <c r="AH25" i="3"/>
  <c r="AP25" i="3"/>
  <c r="S26" i="3"/>
  <c r="AA26" i="3"/>
  <c r="AR25" i="3"/>
  <c r="AB25" i="3"/>
  <c r="AJ25" i="3"/>
  <c r="H26" i="3"/>
  <c r="M26" i="3"/>
  <c r="AB26" i="3"/>
  <c r="U26" i="3"/>
  <c r="N25" i="3"/>
  <c r="AS26" i="3"/>
  <c r="G25" i="3"/>
  <c r="AL26" i="3"/>
  <c r="AT26" i="3"/>
  <c r="J26" i="3"/>
  <c r="AI25" i="3"/>
  <c r="R25" i="3"/>
  <c r="Q26" i="3"/>
  <c r="Y26" i="3"/>
  <c r="AG26" i="3"/>
  <c r="AO26" i="3"/>
  <c r="U25" i="3"/>
  <c r="AC25" i="3"/>
  <c r="AK25" i="3"/>
  <c r="AS25" i="3"/>
  <c r="AQ26" i="3"/>
  <c r="V25" i="3"/>
  <c r="AD25" i="3"/>
  <c r="AL25" i="3"/>
  <c r="AT25" i="3"/>
  <c r="W25" i="3"/>
  <c r="AE25" i="3"/>
  <c r="AM25" i="3"/>
  <c r="AU25" i="3"/>
  <c r="P25" i="3"/>
  <c r="X25" i="3"/>
  <c r="AF25" i="3"/>
  <c r="AN25" i="3"/>
  <c r="AV25" i="3"/>
  <c r="F52" i="1" l="1"/>
  <c r="E52" i="1"/>
  <c r="D52" i="1"/>
  <c r="C52" i="1"/>
  <c r="F51" i="1"/>
  <c r="E51" i="1"/>
  <c r="D51" i="1"/>
  <c r="C51" i="1"/>
</calcChain>
</file>

<file path=xl/sharedStrings.xml><?xml version="1.0" encoding="utf-8"?>
<sst xmlns="http://schemas.openxmlformats.org/spreadsheetml/2006/main" count="487" uniqueCount="135">
  <si>
    <t>Participant</t>
  </si>
  <si>
    <t>Sex</t>
  </si>
  <si>
    <t>Age</t>
  </si>
  <si>
    <t>A % fam correct</t>
  </si>
  <si>
    <t>A % ID correct</t>
  </si>
  <si>
    <t>A % Distractors correct</t>
  </si>
  <si>
    <t>C01</t>
  </si>
  <si>
    <t>F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</si>
  <si>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</si>
  <si>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</si>
  <si>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</si>
  <si>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</si>
  <si>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</si>
  <si>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</si>
  <si>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</si>
  <si>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</si>
  <si>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</si>
  <si>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</si>
  <si>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</si>
  <si>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</si>
  <si>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</si>
  <si>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</si>
  <si>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</si>
  <si>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M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</si>
  <si>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</si>
  <si>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</si>
  <si>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</si>
  <si>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</si>
  <si>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</si>
  <si>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</si>
  <si>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</si>
  <si>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</si>
  <si>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</si>
  <si>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</si>
  <si>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</si>
  <si>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</si>
  <si>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</si>
  <si>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</si>
  <si>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</si>
  <si>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</si>
  <si>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</si>
  <si>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</si>
  <si>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</si>
  <si>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</si>
  <si>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</si>
  <si>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</si>
  <si>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</si>
  <si>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</si>
  <si>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</si>
  <si>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</si>
  <si>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</si>
  <si>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</si>
  <si>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</si>
  <si>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</si>
  <si>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</si>
  <si>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</si>
  <si>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</si>
  <si>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Pt1</t>
  </si>
  <si>
    <t>Pt2</t>
  </si>
  <si>
    <t>Pt3</t>
  </si>
  <si>
    <t>Pt4</t>
  </si>
  <si>
    <t>Pt5</t>
  </si>
  <si>
    <t>Pt6</t>
  </si>
  <si>
    <t>Pt7</t>
  </si>
  <si>
    <t>Pt8</t>
  </si>
  <si>
    <t>Pt9</t>
  </si>
  <si>
    <t>Pt10</t>
  </si>
  <si>
    <t>Pt11</t>
  </si>
  <si>
    <t>Pt12</t>
  </si>
  <si>
    <t>Pt13</t>
  </si>
  <si>
    <t>Pt14</t>
  </si>
  <si>
    <t>Pt15</t>
  </si>
  <si>
    <t>Pt16</t>
  </si>
  <si>
    <t>Pt17</t>
  </si>
  <si>
    <t>Pt18</t>
  </si>
  <si>
    <t>Pt19</t>
  </si>
  <si>
    <t>Pt20</t>
  </si>
  <si>
    <t>Pt21</t>
  </si>
  <si>
    <t>Pt22</t>
  </si>
  <si>
    <t>Pt23</t>
  </si>
  <si>
    <t>Mean</t>
  </si>
  <si>
    <t>SD</t>
  </si>
  <si>
    <t>A% ID via compensatory mechanisms</t>
  </si>
  <si>
    <t>A% ID via spontaneous mechanisms</t>
  </si>
  <si>
    <t>pt_no</t>
  </si>
  <si>
    <t>categorisation_only_enough times</t>
  </si>
  <si>
    <t>categorisation_only_spontaneous</t>
  </si>
  <si>
    <t>categorisation_only_vague</t>
  </si>
  <si>
    <t>categorisation_only_overall</t>
  </si>
  <si>
    <t>categorisation_only_distinctive</t>
  </si>
  <si>
    <t>categorisation_only_image</t>
  </si>
  <si>
    <t>categorisation_only_emotion</t>
  </si>
  <si>
    <t>Identification_enough times</t>
  </si>
  <si>
    <t>Identification_spontaneous</t>
  </si>
  <si>
    <t>Identification_vague</t>
  </si>
  <si>
    <t>Identification_overall</t>
  </si>
  <si>
    <t>Identification_distinctive</t>
  </si>
  <si>
    <t>Identification_image</t>
  </si>
  <si>
    <t>Identification_emotion</t>
  </si>
  <si>
    <t>Familiar_False Alarm_identification__enough times</t>
  </si>
  <si>
    <t>Familiar_False Alarm_identification__spontaneous</t>
  </si>
  <si>
    <t>Familiar_False Alarm_identification__vague</t>
  </si>
  <si>
    <t>Familiar_False Alarm_identification__overall</t>
  </si>
  <si>
    <t>Familiar_False Alarm_identification__distinctive</t>
  </si>
  <si>
    <t>Familiar_False Alarm_identification__image</t>
  </si>
  <si>
    <t>Familiar_False Alarm_identification__emotion</t>
  </si>
  <si>
    <t>Distractor_False Alarm_categorisation__enough times</t>
  </si>
  <si>
    <t>Distractor_False alarm_Categorisation_spontaneous</t>
  </si>
  <si>
    <t>Distractor_False Alarm_categorisation__vague</t>
  </si>
  <si>
    <t>Distractor_False Alarm_categorisation__overall</t>
  </si>
  <si>
    <t>Distractor_False Alarm_categorisation__distinctive</t>
  </si>
  <si>
    <t>Distractor_False Alarm_categorisation__image</t>
  </si>
  <si>
    <t>Distractor_False Alarm_categorisation__emotion</t>
  </si>
  <si>
    <t>Distractor_False Alarm_Identification__enough times</t>
  </si>
  <si>
    <t>Distractor_False Alarm_Identification__spontaneous</t>
  </si>
  <si>
    <t>Distractor_False Alarm_Identification__FAID_vague</t>
  </si>
  <si>
    <t>Distractor_False Alarm_Identification__overall</t>
  </si>
  <si>
    <t>Distractor_False Alarm_Identification__distinctive</t>
  </si>
  <si>
    <t>Distractor_False Alarm_Identification__image</t>
  </si>
  <si>
    <t>Distractor_False Alarm_Identification__emotion</t>
  </si>
  <si>
    <t>Familiar_SPONTANEOUS_coreason_enough times</t>
  </si>
  <si>
    <t>Familiar_SPONTANEOUS_coreason_vague</t>
  </si>
  <si>
    <t>Familiar_SPONTANEOUS_coreason_overall</t>
  </si>
  <si>
    <t>Familiar_SPONTANEOUS_coreason_distinctive</t>
  </si>
  <si>
    <t>Familiar_SPONTANEOUS_coreason_image</t>
  </si>
  <si>
    <t>Familiar_SPONTANEOUS_coreason_emotion</t>
  </si>
  <si>
    <t>Familiar_COMPENSATED_enough times</t>
  </si>
  <si>
    <t>Familiar_COMPENSATED_vague</t>
  </si>
  <si>
    <t>Familiar_COMPENSATED_overall</t>
  </si>
  <si>
    <t>Familiar_COMPENSATED_distinctive</t>
  </si>
  <si>
    <t>Familiar_COMPENSATED_image</t>
  </si>
  <si>
    <t>Familiar_COMPENSATED_emotion</t>
  </si>
  <si>
    <t>no instances</t>
  </si>
  <si>
    <t>MEAN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</si>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</sst>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1" fillId="2" borderId="0" xfId="0" applyFont="1" applyFill="1"/>
    <xf numFmtId="2" fontId="1" fillId="2" borderId="0" xfId="0" applyNumberFormat="1" applyFont="1" applyFill="1"/>
    <xf numFmtId="2" fontId="1" fillId="2" borderId="1" xfId="0" applyNumberFormat="1" applyFont="1" applyFill="1" applyBorder="1"/>
    <xf numFmtId="0" fontId="1" fillId="2" borderId="0" xfId="0" applyFont="1" applyFill="1" applyAlignment="1">
      <alignment wrapText="1"/>
    </xf>
    <xf numFmtId="0" fontId="1" fillId="3" borderId="0" xfId="0" applyFont="1" applyFill="1"/>
    <xf numFmtId="0" fontId="0" fillId="0" borderId="2" xfId="0" applyBorder="1" applyAlignment="1">
      <alignment wrapText="1"/>
    </xf>
    <xf numFmtId="0" fontId="0" fillId="0" borderId="2" xfId="0" applyBorder="1"/>
    <xf numFmtId="0" fontId="1" fillId="2" borderId="2" xfId="0" applyFont="1" applyFill="1" applyBorder="1"/>
    <xf numFmtId="2" fontId="1" fillId="2" borderId="2" xfId="0" applyNumberFormat="1" applyFont="1" applyFill="1" applyBorder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77FF8-D5EF-4D29-8D1E-26F2DB1CC8E3}">
  <dimension ref="A1:F52"/>
  <sheetViews>
    <sheetView tabSelected="1" workbookViewId="0">
      <pane ySplit="1" topLeftCell="A35" activePane="bottomLeft" state="frozen"/>
      <selection pane="bottomLeft" activeCell="B51" sqref="B51:F52"/>
    </sheetView>
  </sheetViews>
  <sheetFormatPr defaultRowHeight="14.4" x14ac:dyDescent="0.3"/>
  <cols>
    <col min="1" max="1" width="11.44140625" customWidth="1"/>
  </cols>
  <sheetData>
    <row r="1" spans="1:6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6</v>
      </c>
      <c r="B2" t="s">
        <v>7</v>
      </c>
      <c r="C2">
        <v>33</v>
      </c>
      <c r="D2">
        <v>97.979797979797979</v>
      </c>
      <c r="E2">
        <v>96.969696969696969</v>
      </c>
      <c r="F2">
        <v>100</v>
      </c>
    </row>
    <row r="3" spans="1:6" x14ac:dyDescent="0.3">
      <c r="A3" t="s">
        <v>8</v>
      </c>
      <c r="B3" t="s">
        <v>7</v>
      </c>
      <c r="C3">
        <v>33</v>
      </c>
      <c r="D3">
        <v>98</v>
      </c>
      <c r="E3">
        <v>98</v>
      </c>
      <c r="F3">
        <v>97</v>
      </c>
    </row>
    <row r="4" spans="1:6" x14ac:dyDescent="0.3">
      <c r="A4" t="s">
        <v>9</v>
      </c>
      <c r="B4" t="s">
        <v>7</v>
      </c>
      <c r="C4">
        <v>34</v>
      </c>
      <c r="D4">
        <v>88.235294117647058</v>
      </c>
      <c r="E4">
        <v>86.764705882352942</v>
      </c>
      <c r="F4">
        <v>99</v>
      </c>
    </row>
    <row r="5" spans="1:6" x14ac:dyDescent="0.3">
      <c r="A5" t="s">
        <v>10</v>
      </c>
      <c r="B5" t="s">
        <v>7</v>
      </c>
      <c r="C5">
        <v>30</v>
      </c>
      <c r="D5">
        <v>87.012987012987011</v>
      </c>
      <c r="E5">
        <v>76.623376623376629</v>
      </c>
      <c r="F5">
        <v>89</v>
      </c>
    </row>
    <row r="6" spans="1:6" x14ac:dyDescent="0.3">
      <c r="A6" t="s">
        <v>11</v>
      </c>
      <c r="B6" t="s">
        <v>7</v>
      </c>
      <c r="C6">
        <v>53</v>
      </c>
      <c r="D6">
        <v>94.949494949494948</v>
      </c>
      <c r="E6">
        <v>72.727272727272734</v>
      </c>
      <c r="F6">
        <v>99</v>
      </c>
    </row>
    <row r="7" spans="1:6" x14ac:dyDescent="0.3">
      <c r="A7" t="s">
        <v>12</v>
      </c>
      <c r="B7" t="s">
        <v>7</v>
      </c>
      <c r="C7">
        <v>53</v>
      </c>
      <c r="D7">
        <v>83.529411764705884</v>
      </c>
      <c r="E7">
        <v>60</v>
      </c>
      <c r="F7">
        <v>98</v>
      </c>
    </row>
    <row r="8" spans="1:6" x14ac:dyDescent="0.3">
      <c r="A8" t="s">
        <v>13</v>
      </c>
      <c r="B8" t="s">
        <v>7</v>
      </c>
      <c r="C8">
        <v>52</v>
      </c>
      <c r="D8">
        <v>100</v>
      </c>
      <c r="E8">
        <v>100</v>
      </c>
      <c r="F8">
        <v>98</v>
      </c>
    </row>
    <row r="9" spans="1:6" x14ac:dyDescent="0.3">
      <c r="A9" t="s">
        <v>14</v>
      </c>
      <c r="B9" t="s">
        <v>7</v>
      </c>
      <c r="C9">
        <v>53</v>
      </c>
      <c r="D9">
        <v>95.833333333333343</v>
      </c>
      <c r="E9">
        <v>91.666666666666657</v>
      </c>
      <c r="F9">
        <v>100</v>
      </c>
    </row>
    <row r="10" spans="1:6" x14ac:dyDescent="0.3">
      <c r="A10" t="s">
        <v>15</v>
      </c>
      <c r="B10" t="s">
        <v>7</v>
      </c>
      <c r="C10">
        <v>51</v>
      </c>
      <c r="D10">
        <v>97.61904761904762</v>
      </c>
      <c r="E10">
        <v>97.61904761904762</v>
      </c>
      <c r="F10">
        <v>99</v>
      </c>
    </row>
    <row r="11" spans="1:6" x14ac:dyDescent="0.3">
      <c r="A11" t="s">
        <v>16</v>
      </c>
      <c r="B11" t="s">
        <v>7</v>
      </c>
      <c r="C11">
        <v>54</v>
      </c>
      <c r="D11">
        <v>93.548387096774192</v>
      </c>
      <c r="E11">
        <v>84.946236559139791</v>
      </c>
      <c r="F11">
        <v>99</v>
      </c>
    </row>
    <row r="12" spans="1:6" x14ac:dyDescent="0.3">
      <c r="A12" t="s">
        <v>17</v>
      </c>
      <c r="B12" t="s">
        <v>7</v>
      </c>
      <c r="C12">
        <v>52</v>
      </c>
      <c r="D12">
        <v>98.780487804878049</v>
      </c>
      <c r="E12">
        <v>91.463414634146346</v>
      </c>
      <c r="F12">
        <v>98</v>
      </c>
    </row>
    <row r="13" spans="1:6" x14ac:dyDescent="0.3">
      <c r="A13" t="s">
        <v>18</v>
      </c>
      <c r="B13" t="s">
        <v>7</v>
      </c>
      <c r="C13">
        <v>54</v>
      </c>
      <c r="D13">
        <v>97.752808988764045</v>
      </c>
      <c r="E13">
        <v>94.382022471910105</v>
      </c>
      <c r="F13">
        <v>97</v>
      </c>
    </row>
    <row r="14" spans="1:6" x14ac:dyDescent="0.3">
      <c r="A14" t="s">
        <v>19</v>
      </c>
      <c r="B14" t="s">
        <v>7</v>
      </c>
      <c r="C14">
        <v>30</v>
      </c>
      <c r="D14">
        <v>100</v>
      </c>
      <c r="E14">
        <v>99</v>
      </c>
      <c r="F14">
        <v>100</v>
      </c>
    </row>
    <row r="15" spans="1:6" x14ac:dyDescent="0.3">
      <c r="A15" t="s">
        <v>20</v>
      </c>
      <c r="B15" t="s">
        <v>7</v>
      </c>
      <c r="C15">
        <v>32</v>
      </c>
      <c r="D15">
        <v>99</v>
      </c>
      <c r="E15">
        <v>97</v>
      </c>
      <c r="F15">
        <v>94</v>
      </c>
    </row>
    <row r="16" spans="1:6" x14ac:dyDescent="0.3">
      <c r="A16" t="s">
        <v>21</v>
      </c>
      <c r="B16" t="s">
        <v>7</v>
      </c>
      <c r="C16">
        <v>40</v>
      </c>
      <c r="D16">
        <v>98.98989898989899</v>
      </c>
      <c r="E16">
        <v>97.979797979797979</v>
      </c>
      <c r="F16">
        <v>100</v>
      </c>
    </row>
    <row r="17" spans="1:6" x14ac:dyDescent="0.3">
      <c r="A17" t="s">
        <v>22</v>
      </c>
      <c r="B17" t="s">
        <v>23</v>
      </c>
      <c r="C17">
        <v>30</v>
      </c>
      <c r="D17">
        <v>91.397849462365585</v>
      </c>
      <c r="E17">
        <v>86.021505376344081</v>
      </c>
      <c r="F17">
        <v>99</v>
      </c>
    </row>
    <row r="18" spans="1:6" x14ac:dyDescent="0.3">
      <c r="A18" t="s">
        <v>24</v>
      </c>
      <c r="B18" t="s">
        <v>23</v>
      </c>
      <c r="C18">
        <v>30</v>
      </c>
      <c r="D18">
        <v>86.04651162790698</v>
      </c>
      <c r="E18">
        <v>66.279069767441854</v>
      </c>
      <c r="F18">
        <v>92</v>
      </c>
    </row>
    <row r="19" spans="1:6" x14ac:dyDescent="0.3">
      <c r="A19" t="s">
        <v>25</v>
      </c>
      <c r="B19" t="s">
        <v>23</v>
      </c>
      <c r="C19">
        <v>54</v>
      </c>
      <c r="D19">
        <v>93.478260869565219</v>
      </c>
      <c r="E19">
        <v>76.08695652173914</v>
      </c>
      <c r="F19">
        <v>99</v>
      </c>
    </row>
    <row r="20" spans="1:6" x14ac:dyDescent="0.3">
      <c r="A20" t="s">
        <v>26</v>
      </c>
      <c r="B20" t="s">
        <v>23</v>
      </c>
      <c r="C20">
        <v>55</v>
      </c>
      <c r="D20">
        <v>93.939393939393938</v>
      </c>
      <c r="E20">
        <v>82.828282828282823</v>
      </c>
      <c r="F20">
        <v>84</v>
      </c>
    </row>
    <row r="21" spans="1:6" x14ac:dyDescent="0.3">
      <c r="A21" t="s">
        <v>27</v>
      </c>
      <c r="B21" t="s">
        <v>23</v>
      </c>
      <c r="C21">
        <v>49</v>
      </c>
      <c r="D21">
        <v>94.565217391304344</v>
      </c>
      <c r="E21">
        <v>93.478260869565219</v>
      </c>
      <c r="F21">
        <v>100</v>
      </c>
    </row>
    <row r="22" spans="1:6" x14ac:dyDescent="0.3">
      <c r="A22" t="s">
        <v>28</v>
      </c>
      <c r="B22" t="s">
        <v>23</v>
      </c>
      <c r="C22">
        <v>33</v>
      </c>
      <c r="D22">
        <v>100</v>
      </c>
      <c r="E22">
        <v>97</v>
      </c>
      <c r="F22">
        <v>93</v>
      </c>
    </row>
    <row r="23" spans="1:6" x14ac:dyDescent="0.3">
      <c r="A23" t="s">
        <v>29</v>
      </c>
      <c r="B23" t="s">
        <v>23</v>
      </c>
      <c r="C23">
        <v>43</v>
      </c>
      <c r="D23">
        <v>98</v>
      </c>
      <c r="E23">
        <v>98</v>
      </c>
      <c r="F23">
        <v>100</v>
      </c>
    </row>
    <row r="24" spans="1:6" x14ac:dyDescent="0.3">
      <c r="A24" t="s">
        <v>30</v>
      </c>
      <c r="B24" t="s">
        <v>23</v>
      </c>
      <c r="C24">
        <v>32</v>
      </c>
      <c r="D24">
        <v>99</v>
      </c>
      <c r="E24">
        <v>96</v>
      </c>
      <c r="F24">
        <v>100</v>
      </c>
    </row>
    <row r="25" spans="1:6" x14ac:dyDescent="0.3">
      <c r="A25" t="s">
        <v>31</v>
      </c>
      <c r="B25" t="s">
        <v>23</v>
      </c>
      <c r="C25">
        <v>52</v>
      </c>
      <c r="D25">
        <v>98.98989898989899</v>
      </c>
      <c r="E25">
        <v>91.919191919191917</v>
      </c>
      <c r="F25">
        <v>100</v>
      </c>
    </row>
    <row r="26" spans="1:6" x14ac:dyDescent="0.3">
      <c r="A26" t="s">
        <v>32</v>
      </c>
      <c r="B26" t="s">
        <v>23</v>
      </c>
      <c r="C26">
        <v>39</v>
      </c>
      <c r="D26">
        <v>98.876404494382015</v>
      </c>
      <c r="E26">
        <v>95.50561797752809</v>
      </c>
      <c r="F26">
        <v>98</v>
      </c>
    </row>
    <row r="27" spans="1:6" x14ac:dyDescent="0.3">
      <c r="A27" t="s">
        <v>33</v>
      </c>
      <c r="B27" t="s">
        <v>23</v>
      </c>
      <c r="C27">
        <v>40</v>
      </c>
      <c r="D27">
        <v>100</v>
      </c>
      <c r="E27">
        <v>98.76543209876543</v>
      </c>
      <c r="F27">
        <v>98</v>
      </c>
    </row>
    <row r="28" spans="1:6" x14ac:dyDescent="0.3">
      <c r="A28" t="s">
        <v>34</v>
      </c>
      <c r="B28" t="s">
        <v>23</v>
      </c>
      <c r="C28">
        <v>45</v>
      </c>
      <c r="D28">
        <v>92.631578947368425</v>
      </c>
      <c r="E28">
        <v>86.31578947368422</v>
      </c>
      <c r="F28">
        <v>99</v>
      </c>
    </row>
    <row r="29" spans="1:6" x14ac:dyDescent="0.3">
      <c r="A29" t="s">
        <v>35</v>
      </c>
      <c r="B29" t="s">
        <v>23</v>
      </c>
      <c r="C29">
        <v>38</v>
      </c>
      <c r="D29">
        <v>96.25</v>
      </c>
      <c r="E29">
        <v>95</v>
      </c>
      <c r="F29">
        <v>98</v>
      </c>
    </row>
    <row r="30" spans="1:6" x14ac:dyDescent="0.3">
      <c r="A30" s="3" t="s">
        <v>36</v>
      </c>
      <c r="B30" t="s">
        <v>7</v>
      </c>
      <c r="C30">
        <v>39</v>
      </c>
      <c r="D30">
        <v>100</v>
      </c>
      <c r="E30">
        <v>96.875</v>
      </c>
      <c r="F30">
        <v>99</v>
      </c>
    </row>
    <row r="31" spans="1:6" x14ac:dyDescent="0.3">
      <c r="A31" t="s">
        <v>37</v>
      </c>
      <c r="B31" t="s">
        <v>7</v>
      </c>
      <c r="C31">
        <v>40</v>
      </c>
      <c r="D31">
        <v>95.876288659793815</v>
      </c>
      <c r="E31">
        <v>88.659793814432987</v>
      </c>
      <c r="F31">
        <v>100</v>
      </c>
    </row>
    <row r="32" spans="1:6" x14ac:dyDescent="0.3">
      <c r="A32" t="s">
        <v>38</v>
      </c>
      <c r="B32" t="s">
        <v>7</v>
      </c>
      <c r="C32">
        <v>43</v>
      </c>
      <c r="D32">
        <v>96.938775510204081</v>
      </c>
      <c r="E32">
        <v>95.918367346938766</v>
      </c>
      <c r="F32">
        <v>94</v>
      </c>
    </row>
    <row r="33" spans="1:6" x14ac:dyDescent="0.3">
      <c r="A33" t="s">
        <v>39</v>
      </c>
      <c r="B33" t="s">
        <v>7</v>
      </c>
      <c r="C33">
        <v>31</v>
      </c>
      <c r="D33">
        <v>97</v>
      </c>
      <c r="E33">
        <v>95</v>
      </c>
      <c r="F33">
        <v>99</v>
      </c>
    </row>
    <row r="34" spans="1:6" x14ac:dyDescent="0.3">
      <c r="A34" t="s">
        <v>40</v>
      </c>
      <c r="B34" t="s">
        <v>23</v>
      </c>
      <c r="C34">
        <v>32</v>
      </c>
      <c r="D34">
        <v>93.877551020408163</v>
      </c>
      <c r="E34">
        <v>89.795918367346943</v>
      </c>
      <c r="F34">
        <v>98</v>
      </c>
    </row>
    <row r="35" spans="1:6" x14ac:dyDescent="0.3">
      <c r="A35" t="s">
        <v>41</v>
      </c>
      <c r="B35" t="s">
        <v>23</v>
      </c>
      <c r="C35">
        <v>34</v>
      </c>
      <c r="D35">
        <v>98</v>
      </c>
      <c r="E35">
        <v>94</v>
      </c>
      <c r="F35">
        <v>97</v>
      </c>
    </row>
    <row r="36" spans="1:6" x14ac:dyDescent="0.3">
      <c r="A36" t="s">
        <v>42</v>
      </c>
      <c r="B36" t="s">
        <v>23</v>
      </c>
      <c r="C36">
        <v>47</v>
      </c>
      <c r="D36">
        <v>98</v>
      </c>
      <c r="E36">
        <v>96</v>
      </c>
      <c r="F36">
        <v>95</v>
      </c>
    </row>
    <row r="37" spans="1:6" x14ac:dyDescent="0.3">
      <c r="A37" t="s">
        <v>43</v>
      </c>
      <c r="B37" t="s">
        <v>23</v>
      </c>
      <c r="C37">
        <v>54</v>
      </c>
      <c r="D37">
        <v>92.10526315789474</v>
      </c>
      <c r="E37">
        <v>90.789473684210535</v>
      </c>
      <c r="F37">
        <v>100</v>
      </c>
    </row>
    <row r="38" spans="1:6" x14ac:dyDescent="0.3">
      <c r="A38" t="s">
        <v>44</v>
      </c>
      <c r="B38" t="s">
        <v>23</v>
      </c>
      <c r="C38">
        <v>54</v>
      </c>
      <c r="D38">
        <v>98.82352941176471</v>
      </c>
      <c r="E38">
        <v>97.647058823529406</v>
      </c>
      <c r="F38">
        <v>88</v>
      </c>
    </row>
    <row r="39" spans="1:6" x14ac:dyDescent="0.3">
      <c r="A39" t="s">
        <v>45</v>
      </c>
      <c r="B39" t="s">
        <v>23</v>
      </c>
      <c r="C39">
        <v>52</v>
      </c>
      <c r="D39">
        <v>94.505494505494497</v>
      </c>
      <c r="E39">
        <v>92.307692307692307</v>
      </c>
      <c r="F39">
        <v>100</v>
      </c>
    </row>
    <row r="40" spans="1:6" x14ac:dyDescent="0.3">
      <c r="A40" t="s">
        <v>46</v>
      </c>
      <c r="B40" t="s">
        <v>23</v>
      </c>
      <c r="C40">
        <v>48</v>
      </c>
      <c r="D40">
        <v>100</v>
      </c>
      <c r="E40">
        <v>97.647058823529406</v>
      </c>
      <c r="F40">
        <v>98</v>
      </c>
    </row>
    <row r="41" spans="1:6" x14ac:dyDescent="0.3">
      <c r="A41" t="s">
        <v>47</v>
      </c>
      <c r="B41" t="s">
        <v>23</v>
      </c>
      <c r="C41">
        <v>31</v>
      </c>
      <c r="D41">
        <v>89.690721649484544</v>
      </c>
      <c r="E41">
        <v>87.628865979381445</v>
      </c>
      <c r="F41">
        <v>97</v>
      </c>
    </row>
    <row r="42" spans="1:6" x14ac:dyDescent="0.3">
      <c r="A42" t="s">
        <v>48</v>
      </c>
      <c r="B42" t="s">
        <v>7</v>
      </c>
      <c r="C42">
        <v>37</v>
      </c>
      <c r="D42">
        <v>95.78947368421052</v>
      </c>
      <c r="E42">
        <v>89.473684210526315</v>
      </c>
      <c r="F42">
        <v>98</v>
      </c>
    </row>
    <row r="43" spans="1:6" x14ac:dyDescent="0.3">
      <c r="A43" t="s">
        <v>49</v>
      </c>
      <c r="B43" t="s">
        <v>7</v>
      </c>
      <c r="C43">
        <v>58</v>
      </c>
      <c r="D43">
        <v>97.727272727272734</v>
      </c>
      <c r="E43">
        <v>92.045454545454547</v>
      </c>
      <c r="F43">
        <v>94</v>
      </c>
    </row>
    <row r="44" spans="1:6" x14ac:dyDescent="0.3">
      <c r="A44" t="s">
        <v>50</v>
      </c>
      <c r="B44" t="s">
        <v>7</v>
      </c>
      <c r="C44">
        <v>56</v>
      </c>
      <c r="D44">
        <v>98.571428571428584</v>
      </c>
      <c r="E44">
        <v>75.714285714285708</v>
      </c>
      <c r="F44">
        <v>98</v>
      </c>
    </row>
    <row r="45" spans="1:6" x14ac:dyDescent="0.3">
      <c r="A45" t="s">
        <v>51</v>
      </c>
      <c r="B45" t="s">
        <v>7</v>
      </c>
      <c r="C45">
        <v>59</v>
      </c>
      <c r="D45">
        <v>92.045454545454547</v>
      </c>
      <c r="E45">
        <v>89.772727272727266</v>
      </c>
      <c r="F45">
        <v>97</v>
      </c>
    </row>
    <row r="46" spans="1:6" x14ac:dyDescent="0.3">
      <c r="A46" t="s">
        <v>52</v>
      </c>
      <c r="B46" t="s">
        <v>7</v>
      </c>
      <c r="C46">
        <v>64</v>
      </c>
      <c r="D46">
        <v>91.463414634146346</v>
      </c>
      <c r="E46">
        <v>80.487804878048792</v>
      </c>
      <c r="F46">
        <v>94</v>
      </c>
    </row>
    <row r="47" spans="1:6" x14ac:dyDescent="0.3">
      <c r="A47" t="s">
        <v>53</v>
      </c>
      <c r="B47" t="s">
        <v>7</v>
      </c>
      <c r="C47">
        <v>59</v>
      </c>
      <c r="D47">
        <v>91.954022988505741</v>
      </c>
      <c r="E47">
        <v>85.057471264367805</v>
      </c>
      <c r="F47">
        <v>88</v>
      </c>
    </row>
    <row r="48" spans="1:6" x14ac:dyDescent="0.3">
      <c r="A48" t="s">
        <v>54</v>
      </c>
      <c r="B48" t="s">
        <v>23</v>
      </c>
      <c r="C48">
        <v>62</v>
      </c>
      <c r="D48">
        <v>93.258426966292134</v>
      </c>
      <c r="E48">
        <v>82.022471910112358</v>
      </c>
      <c r="F48">
        <v>89</v>
      </c>
    </row>
    <row r="49" spans="1:6" x14ac:dyDescent="0.3">
      <c r="A49" t="s">
        <v>55</v>
      </c>
      <c r="B49" t="s">
        <v>7</v>
      </c>
      <c r="C49">
        <v>65</v>
      </c>
      <c r="D49">
        <v>84.090909090909093</v>
      </c>
      <c r="E49">
        <v>62.5</v>
      </c>
      <c r="F49">
        <v>96</v>
      </c>
    </row>
    <row r="50" spans="1:6" x14ac:dyDescent="0.3">
      <c r="A50" t="s">
        <v>56</v>
      </c>
      <c r="B50" t="s">
        <v>7</v>
      </c>
      <c r="C50">
        <v>58</v>
      </c>
      <c r="D50">
        <v>93.258426966292134</v>
      </c>
      <c r="E50">
        <v>92.134831460674164</v>
      </c>
      <c r="F50">
        <v>97</v>
      </c>
    </row>
    <row r="51" spans="1:6" x14ac:dyDescent="0.3">
      <c r="A51" s="2"/>
      <c r="B51" s="8" t="s">
        <v>80</v>
      </c>
      <c r="C51" s="8">
        <f t="shared" ref="C51" si="0">AVERAGE(C2:C50)</f>
        <v>45.244897959183675</v>
      </c>
      <c r="D51" s="8">
        <f>AVERAGE(D2:D50)</f>
        <v>95.252704478960624</v>
      </c>
      <c r="E51" s="8">
        <f t="shared" ref="E51:F51" si="1">AVERAGE(E2:E50)</f>
        <v>89.384087864677724</v>
      </c>
      <c r="F51" s="8">
        <f t="shared" si="1"/>
        <v>96.795918367346943</v>
      </c>
    </row>
    <row r="52" spans="1:6" x14ac:dyDescent="0.3">
      <c r="A52" s="2"/>
      <c r="B52" s="8" t="s">
        <v>81</v>
      </c>
      <c r="C52" s="8">
        <f>_xlfn.STDEV.S(C2:C50)</f>
        <v>10.798399982259903</v>
      </c>
      <c r="D52" s="8">
        <f t="shared" ref="D52:F52" si="2">_xlfn.STDEV.S(D2:D50)</f>
        <v>4.293509704090444</v>
      </c>
      <c r="E52" s="8">
        <f t="shared" si="2"/>
        <v>9.6336567903919228</v>
      </c>
      <c r="F52" s="8">
        <f t="shared" si="2"/>
        <v>3.774804585652606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06B40-393E-4C4A-A2F5-CADADD6966F1}">
  <dimension ref="A1:H26"/>
  <sheetViews>
    <sheetView workbookViewId="0">
      <pane ySplit="1" topLeftCell="A17" activePane="bottomLeft" state="frozen"/>
      <selection pane="bottomLeft" activeCell="B25" sqref="B25:H26"/>
    </sheetView>
  </sheetViews>
  <sheetFormatPr defaultRowHeight="14.4" x14ac:dyDescent="0.3"/>
  <cols>
    <col min="7" max="7" width="10.77734375" customWidth="1"/>
  </cols>
  <sheetData>
    <row r="1" spans="1:8" ht="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82</v>
      </c>
      <c r="H1" s="1" t="s">
        <v>83</v>
      </c>
    </row>
    <row r="2" spans="1:8" x14ac:dyDescent="0.3">
      <c r="A2" s="3" t="s">
        <v>57</v>
      </c>
      <c r="B2" t="s">
        <v>7</v>
      </c>
      <c r="C2">
        <v>33</v>
      </c>
      <c r="D2">
        <v>92</v>
      </c>
      <c r="E2">
        <v>81</v>
      </c>
      <c r="F2">
        <v>88</v>
      </c>
      <c r="G2">
        <v>33</v>
      </c>
      <c r="H2">
        <v>48</v>
      </c>
    </row>
    <row r="3" spans="1:8" x14ac:dyDescent="0.3">
      <c r="A3" s="3" t="s">
        <v>58</v>
      </c>
      <c r="B3" t="s">
        <v>7</v>
      </c>
      <c r="C3">
        <v>36</v>
      </c>
      <c r="D3">
        <v>52</v>
      </c>
      <c r="E3">
        <v>39</v>
      </c>
      <c r="F3">
        <v>98</v>
      </c>
      <c r="G3">
        <v>19</v>
      </c>
      <c r="H3">
        <v>20</v>
      </c>
    </row>
    <row r="4" spans="1:8" x14ac:dyDescent="0.3">
      <c r="A4" s="3" t="s">
        <v>59</v>
      </c>
      <c r="B4" t="s">
        <v>7</v>
      </c>
      <c r="C4">
        <v>53</v>
      </c>
      <c r="D4">
        <v>21</v>
      </c>
      <c r="E4">
        <v>19</v>
      </c>
      <c r="F4">
        <v>87</v>
      </c>
      <c r="G4">
        <v>19</v>
      </c>
      <c r="H4">
        <v>0</v>
      </c>
    </row>
    <row r="5" spans="1:8" x14ac:dyDescent="0.3">
      <c r="A5" s="3" t="s">
        <v>60</v>
      </c>
      <c r="B5" t="s">
        <v>7</v>
      </c>
      <c r="C5">
        <v>58</v>
      </c>
      <c r="D5">
        <v>39</v>
      </c>
      <c r="E5">
        <v>28</v>
      </c>
      <c r="F5">
        <v>94</v>
      </c>
      <c r="G5">
        <v>28</v>
      </c>
      <c r="H5">
        <v>0</v>
      </c>
    </row>
    <row r="6" spans="1:8" x14ac:dyDescent="0.3">
      <c r="A6" s="3" t="s">
        <v>61</v>
      </c>
      <c r="B6" t="s">
        <v>7</v>
      </c>
      <c r="C6">
        <v>49</v>
      </c>
      <c r="D6">
        <v>55</v>
      </c>
      <c r="E6">
        <v>47</v>
      </c>
      <c r="F6">
        <v>99</v>
      </c>
      <c r="G6">
        <v>42</v>
      </c>
      <c r="H6">
        <v>5</v>
      </c>
    </row>
    <row r="7" spans="1:8" x14ac:dyDescent="0.3">
      <c r="A7" s="3" t="s">
        <v>62</v>
      </c>
      <c r="B7" t="s">
        <v>7</v>
      </c>
      <c r="C7">
        <v>50</v>
      </c>
      <c r="D7">
        <v>57</v>
      </c>
      <c r="E7">
        <v>51</v>
      </c>
      <c r="F7">
        <v>95</v>
      </c>
      <c r="G7">
        <v>51</v>
      </c>
      <c r="H7">
        <v>0</v>
      </c>
    </row>
    <row r="8" spans="1:8" x14ac:dyDescent="0.3">
      <c r="A8" s="3" t="s">
        <v>63</v>
      </c>
      <c r="B8" t="s">
        <v>7</v>
      </c>
      <c r="C8">
        <v>53</v>
      </c>
      <c r="D8">
        <v>35</v>
      </c>
      <c r="E8">
        <v>31</v>
      </c>
      <c r="F8">
        <v>85</v>
      </c>
      <c r="G8">
        <v>31</v>
      </c>
      <c r="H8">
        <v>0</v>
      </c>
    </row>
    <row r="9" spans="1:8" x14ac:dyDescent="0.3">
      <c r="A9" s="3" t="s">
        <v>64</v>
      </c>
      <c r="B9" t="s">
        <v>7</v>
      </c>
      <c r="C9">
        <v>53</v>
      </c>
      <c r="D9">
        <v>28</v>
      </c>
      <c r="E9">
        <v>20</v>
      </c>
      <c r="F9">
        <v>81</v>
      </c>
      <c r="G9">
        <v>6</v>
      </c>
      <c r="H9">
        <v>14</v>
      </c>
    </row>
    <row r="10" spans="1:8" x14ac:dyDescent="0.3">
      <c r="A10" s="3" t="s">
        <v>65</v>
      </c>
      <c r="B10" t="s">
        <v>7</v>
      </c>
      <c r="C10">
        <v>57</v>
      </c>
      <c r="D10">
        <v>49</v>
      </c>
      <c r="E10">
        <v>42</v>
      </c>
      <c r="F10">
        <v>99</v>
      </c>
      <c r="G10">
        <v>41</v>
      </c>
      <c r="H10">
        <v>1</v>
      </c>
    </row>
    <row r="11" spans="1:8" x14ac:dyDescent="0.3">
      <c r="A11" s="3" t="s">
        <v>66</v>
      </c>
      <c r="B11" t="s">
        <v>23</v>
      </c>
      <c r="C11">
        <v>55</v>
      </c>
      <c r="D11">
        <v>55</v>
      </c>
      <c r="E11">
        <v>34</v>
      </c>
      <c r="F11">
        <v>80</v>
      </c>
      <c r="G11">
        <v>32</v>
      </c>
      <c r="H11">
        <v>2</v>
      </c>
    </row>
    <row r="12" spans="1:8" x14ac:dyDescent="0.3">
      <c r="A12" s="3" t="s">
        <v>67</v>
      </c>
      <c r="B12" t="s">
        <v>7</v>
      </c>
      <c r="C12">
        <v>49</v>
      </c>
      <c r="D12">
        <v>82</v>
      </c>
      <c r="E12">
        <v>64</v>
      </c>
      <c r="F12">
        <v>99</v>
      </c>
      <c r="G12">
        <v>50</v>
      </c>
      <c r="H12">
        <v>14</v>
      </c>
    </row>
    <row r="13" spans="1:8" x14ac:dyDescent="0.3">
      <c r="A13" s="3" t="s">
        <v>68</v>
      </c>
      <c r="B13" t="s">
        <v>23</v>
      </c>
      <c r="C13">
        <v>42</v>
      </c>
      <c r="D13">
        <v>28</v>
      </c>
      <c r="E13">
        <v>26</v>
      </c>
      <c r="F13">
        <v>95</v>
      </c>
      <c r="G13">
        <v>26</v>
      </c>
      <c r="H13">
        <v>0</v>
      </c>
    </row>
    <row r="14" spans="1:8" x14ac:dyDescent="0.3">
      <c r="A14" s="3" t="s">
        <v>69</v>
      </c>
      <c r="B14" t="s">
        <v>7</v>
      </c>
      <c r="C14">
        <v>38</v>
      </c>
      <c r="D14">
        <v>44</v>
      </c>
      <c r="E14">
        <v>33</v>
      </c>
      <c r="F14">
        <v>98</v>
      </c>
      <c r="G14">
        <v>21</v>
      </c>
      <c r="H14">
        <v>12</v>
      </c>
    </row>
    <row r="15" spans="1:8" x14ac:dyDescent="0.3">
      <c r="A15" s="3" t="s">
        <v>70</v>
      </c>
      <c r="B15" t="s">
        <v>23</v>
      </c>
      <c r="C15">
        <v>50</v>
      </c>
      <c r="D15">
        <v>59</v>
      </c>
      <c r="E15">
        <v>59</v>
      </c>
      <c r="F15">
        <v>99</v>
      </c>
      <c r="G15">
        <v>32</v>
      </c>
      <c r="H15">
        <v>27</v>
      </c>
    </row>
    <row r="16" spans="1:8" x14ac:dyDescent="0.3">
      <c r="A16" s="3" t="s">
        <v>71</v>
      </c>
      <c r="B16" t="s">
        <v>7</v>
      </c>
      <c r="C16">
        <v>52</v>
      </c>
      <c r="D16">
        <v>74</v>
      </c>
      <c r="E16">
        <v>56</v>
      </c>
      <c r="F16">
        <v>96</v>
      </c>
      <c r="G16">
        <v>36</v>
      </c>
      <c r="H16">
        <v>20</v>
      </c>
    </row>
    <row r="17" spans="1:8" x14ac:dyDescent="0.3">
      <c r="A17" s="3" t="s">
        <v>72</v>
      </c>
      <c r="B17" t="s">
        <v>7</v>
      </c>
      <c r="C17">
        <v>52</v>
      </c>
      <c r="D17">
        <v>36</v>
      </c>
      <c r="E17">
        <v>20</v>
      </c>
      <c r="F17">
        <v>65</v>
      </c>
      <c r="G17">
        <v>18</v>
      </c>
      <c r="H17">
        <v>2</v>
      </c>
    </row>
    <row r="18" spans="1:8" x14ac:dyDescent="0.3">
      <c r="A18" s="3" t="s">
        <v>73</v>
      </c>
      <c r="B18" t="s">
        <v>7</v>
      </c>
      <c r="C18">
        <v>30</v>
      </c>
      <c r="D18">
        <v>16</v>
      </c>
      <c r="E18">
        <v>14</v>
      </c>
      <c r="F18">
        <v>100</v>
      </c>
      <c r="G18">
        <v>14</v>
      </c>
      <c r="H18">
        <v>0</v>
      </c>
    </row>
    <row r="19" spans="1:8" x14ac:dyDescent="0.3">
      <c r="A19" s="3" t="s">
        <v>74</v>
      </c>
      <c r="B19" t="s">
        <v>7</v>
      </c>
      <c r="C19">
        <v>26</v>
      </c>
      <c r="D19">
        <v>27</v>
      </c>
      <c r="E19">
        <v>22</v>
      </c>
      <c r="F19">
        <v>100</v>
      </c>
      <c r="G19">
        <v>20</v>
      </c>
      <c r="H19">
        <v>2</v>
      </c>
    </row>
    <row r="20" spans="1:8" x14ac:dyDescent="0.3">
      <c r="A20" s="3" t="s">
        <v>75</v>
      </c>
      <c r="B20" t="s">
        <v>7</v>
      </c>
      <c r="C20">
        <v>55</v>
      </c>
      <c r="D20">
        <v>60</v>
      </c>
      <c r="E20">
        <v>50</v>
      </c>
      <c r="F20">
        <v>90</v>
      </c>
      <c r="G20">
        <v>49</v>
      </c>
      <c r="H20">
        <v>1</v>
      </c>
    </row>
    <row r="21" spans="1:8" x14ac:dyDescent="0.3">
      <c r="A21" s="3" t="s">
        <v>76</v>
      </c>
      <c r="B21" t="s">
        <v>7</v>
      </c>
      <c r="C21">
        <v>22</v>
      </c>
      <c r="D21">
        <v>41</v>
      </c>
      <c r="E21">
        <v>33</v>
      </c>
      <c r="F21">
        <v>99</v>
      </c>
      <c r="G21">
        <v>33</v>
      </c>
      <c r="H21">
        <v>0</v>
      </c>
    </row>
    <row r="22" spans="1:8" x14ac:dyDescent="0.3">
      <c r="A22" s="3" t="s">
        <v>77</v>
      </c>
      <c r="B22" t="s">
        <v>7</v>
      </c>
      <c r="C22">
        <v>50</v>
      </c>
      <c r="D22">
        <v>90</v>
      </c>
      <c r="E22">
        <v>82</v>
      </c>
      <c r="F22">
        <v>96</v>
      </c>
      <c r="G22">
        <v>1</v>
      </c>
      <c r="H22">
        <v>81</v>
      </c>
    </row>
    <row r="23" spans="1:8" x14ac:dyDescent="0.3">
      <c r="A23" s="3" t="s">
        <v>78</v>
      </c>
      <c r="B23" t="s">
        <v>7</v>
      </c>
      <c r="C23">
        <v>52</v>
      </c>
      <c r="D23">
        <v>40</v>
      </c>
      <c r="E23">
        <v>37</v>
      </c>
      <c r="F23">
        <v>100</v>
      </c>
      <c r="G23">
        <v>32</v>
      </c>
      <c r="H23">
        <v>5</v>
      </c>
    </row>
    <row r="24" spans="1:8" x14ac:dyDescent="0.3">
      <c r="A24" s="3" t="s">
        <v>79</v>
      </c>
      <c r="B24" t="s">
        <v>7</v>
      </c>
      <c r="C24">
        <v>59</v>
      </c>
      <c r="D24">
        <v>85</v>
      </c>
      <c r="E24">
        <v>70</v>
      </c>
      <c r="F24">
        <v>92</v>
      </c>
      <c r="G24">
        <v>24</v>
      </c>
      <c r="H24">
        <v>46</v>
      </c>
    </row>
    <row r="25" spans="1:8" x14ac:dyDescent="0.3">
      <c r="B25" s="8" t="s">
        <v>80</v>
      </c>
      <c r="C25" s="8">
        <f>AVERAGE(C2:C24)</f>
        <v>46.695652173913047</v>
      </c>
      <c r="D25" s="8">
        <v>50.652173913043477</v>
      </c>
      <c r="E25" s="8">
        <v>41.652173913043477</v>
      </c>
      <c r="F25" s="8">
        <v>92.826086956521735</v>
      </c>
      <c r="G25" s="8">
        <v>28.608695652173914</v>
      </c>
      <c r="H25" s="8">
        <v>13.043478260869565</v>
      </c>
    </row>
    <row r="26" spans="1:8" x14ac:dyDescent="0.3">
      <c r="B26" s="8" t="s">
        <v>81</v>
      </c>
      <c r="C26" s="8">
        <f>_xlfn.STDEV.S(C2:C24)</f>
        <v>10.632004782339953</v>
      </c>
      <c r="D26" s="8">
        <v>22.071389740097665</v>
      </c>
      <c r="E26" s="8">
        <v>19.719876211238272</v>
      </c>
      <c r="F26" s="8">
        <v>8.6216016963367483</v>
      </c>
      <c r="G26" s="8">
        <v>13.11743853333757</v>
      </c>
      <c r="H26" s="8">
        <v>20.446111568238827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EC73E-F6C4-40F0-86BF-D7C5949BF0A8}">
  <dimension ref="A1:AV26"/>
  <sheetViews>
    <sheetView workbookViewId="0">
      <pane ySplit="1" topLeftCell="A2" activePane="bottomLeft" state="frozen"/>
      <selection pane="bottomLeft" activeCell="L11" sqref="L11"/>
    </sheetView>
  </sheetViews>
  <sheetFormatPr defaultRowHeight="14.4" x14ac:dyDescent="0.3"/>
  <cols>
    <col min="8" max="8" width="8.88671875" style="10"/>
    <col min="15" max="15" width="8.88671875" style="10"/>
    <col min="22" max="22" width="8.88671875" style="10"/>
    <col min="29" max="29" width="8.88671875" style="10"/>
    <col min="36" max="36" width="8.88671875" style="10"/>
    <col min="43" max="43" width="8.88671875" style="10"/>
  </cols>
  <sheetData>
    <row r="1" spans="1:48" ht="86.4" x14ac:dyDescent="0.3">
      <c r="A1" t="s">
        <v>84</v>
      </c>
      <c r="B1" s="3" t="s">
        <v>85</v>
      </c>
      <c r="C1" s="3" t="s">
        <v>86</v>
      </c>
      <c r="D1" s="3" t="s">
        <v>87</v>
      </c>
      <c r="E1" s="3" t="s">
        <v>88</v>
      </c>
      <c r="F1" s="3" t="s">
        <v>89</v>
      </c>
      <c r="G1" s="3" t="s">
        <v>90</v>
      </c>
      <c r="H1" s="9" t="s">
        <v>91</v>
      </c>
      <c r="I1" s="3" t="s">
        <v>92</v>
      </c>
      <c r="J1" s="3" t="s">
        <v>93</v>
      </c>
      <c r="K1" s="3" t="s">
        <v>94</v>
      </c>
      <c r="L1" s="3" t="s">
        <v>95</v>
      </c>
      <c r="M1" s="3" t="s">
        <v>96</v>
      </c>
      <c r="N1" s="3" t="s">
        <v>97</v>
      </c>
      <c r="O1" s="9" t="s">
        <v>98</v>
      </c>
      <c r="P1" s="3" t="s">
        <v>99</v>
      </c>
      <c r="Q1" s="3" t="s">
        <v>100</v>
      </c>
      <c r="R1" s="3" t="s">
        <v>101</v>
      </c>
      <c r="S1" s="3" t="s">
        <v>102</v>
      </c>
      <c r="T1" s="3" t="s">
        <v>103</v>
      </c>
      <c r="U1" s="3" t="s">
        <v>104</v>
      </c>
      <c r="V1" s="9" t="s">
        <v>105</v>
      </c>
      <c r="W1" s="3" t="s">
        <v>106</v>
      </c>
      <c r="X1" s="3" t="s">
        <v>107</v>
      </c>
      <c r="Y1" s="3" t="s">
        <v>108</v>
      </c>
      <c r="Z1" s="3" t="s">
        <v>109</v>
      </c>
      <c r="AA1" s="3" t="s">
        <v>110</v>
      </c>
      <c r="AB1" s="3" t="s">
        <v>111</v>
      </c>
      <c r="AC1" s="9" t="s">
        <v>112</v>
      </c>
      <c r="AD1" s="3" t="s">
        <v>113</v>
      </c>
      <c r="AE1" s="3" t="s">
        <v>114</v>
      </c>
      <c r="AF1" s="3" t="s">
        <v>115</v>
      </c>
      <c r="AG1" s="3" t="s">
        <v>116</v>
      </c>
      <c r="AH1" s="3" t="s">
        <v>117</v>
      </c>
      <c r="AI1" s="3" t="s">
        <v>118</v>
      </c>
      <c r="AJ1" s="9" t="s">
        <v>119</v>
      </c>
      <c r="AK1" s="3" t="s">
        <v>120</v>
      </c>
      <c r="AL1" s="3" t="s">
        <v>121</v>
      </c>
      <c r="AM1" s="3" t="s">
        <v>122</v>
      </c>
      <c r="AN1" s="3" t="s">
        <v>123</v>
      </c>
      <c r="AO1" s="3" t="s">
        <v>124</v>
      </c>
      <c r="AP1" s="3" t="s">
        <v>125</v>
      </c>
      <c r="AQ1" s="9" t="s">
        <v>126</v>
      </c>
      <c r="AR1" s="3" t="s">
        <v>127</v>
      </c>
      <c r="AS1" s="3" t="s">
        <v>128</v>
      </c>
      <c r="AT1" s="3" t="s">
        <v>129</v>
      </c>
      <c r="AU1" s="3" t="s">
        <v>130</v>
      </c>
      <c r="AV1" s="3" t="s">
        <v>131</v>
      </c>
    </row>
    <row r="2" spans="1:48" x14ac:dyDescent="0.3">
      <c r="A2" s="3" t="s">
        <v>57</v>
      </c>
      <c r="B2">
        <v>0</v>
      </c>
      <c r="C2">
        <v>0</v>
      </c>
      <c r="D2">
        <v>100</v>
      </c>
      <c r="E2">
        <v>0</v>
      </c>
      <c r="F2">
        <v>0</v>
      </c>
      <c r="G2">
        <v>0</v>
      </c>
      <c r="H2" s="10">
        <v>0</v>
      </c>
      <c r="I2">
        <v>80.900621118012424</v>
      </c>
      <c r="J2">
        <v>59.316770186335404</v>
      </c>
      <c r="K2">
        <v>27.122153209109726</v>
      </c>
      <c r="L2">
        <v>43.555900621118013</v>
      </c>
      <c r="M2">
        <v>16.511387163561075</v>
      </c>
      <c r="N2">
        <v>1.0869565217391304</v>
      </c>
      <c r="O2" s="10">
        <v>0</v>
      </c>
      <c r="P2" t="s">
        <v>132</v>
      </c>
      <c r="Q2" t="s">
        <v>132</v>
      </c>
      <c r="R2" t="s">
        <v>132</v>
      </c>
      <c r="S2" t="s">
        <v>132</v>
      </c>
      <c r="T2" t="s">
        <v>132</v>
      </c>
      <c r="U2" t="s">
        <v>132</v>
      </c>
      <c r="V2" s="10" t="s">
        <v>132</v>
      </c>
      <c r="W2">
        <v>0</v>
      </c>
      <c r="X2">
        <v>0</v>
      </c>
      <c r="Y2">
        <v>100</v>
      </c>
      <c r="Z2">
        <v>0</v>
      </c>
      <c r="AA2">
        <v>0</v>
      </c>
      <c r="AB2">
        <v>0</v>
      </c>
      <c r="AC2" s="10">
        <v>0</v>
      </c>
      <c r="AD2">
        <v>0</v>
      </c>
      <c r="AE2">
        <v>0</v>
      </c>
      <c r="AF2">
        <v>100</v>
      </c>
      <c r="AG2">
        <v>0</v>
      </c>
      <c r="AH2">
        <v>0</v>
      </c>
      <c r="AI2">
        <v>0</v>
      </c>
      <c r="AJ2" s="10">
        <v>0</v>
      </c>
      <c r="AK2">
        <v>100</v>
      </c>
      <c r="AL2">
        <v>5.6060606060606064</v>
      </c>
      <c r="AM2">
        <v>68.777056277056275</v>
      </c>
      <c r="AN2">
        <v>20.865800865800864</v>
      </c>
      <c r="AO2">
        <v>0</v>
      </c>
      <c r="AP2">
        <v>0</v>
      </c>
      <c r="AQ2" s="10">
        <v>55.555555555555557</v>
      </c>
      <c r="AR2">
        <v>72.916666666666671</v>
      </c>
      <c r="AS2">
        <v>9.0277777777777768</v>
      </c>
      <c r="AT2">
        <v>9.7222222222222214</v>
      </c>
      <c r="AU2">
        <v>0</v>
      </c>
      <c r="AV2">
        <v>0</v>
      </c>
    </row>
    <row r="3" spans="1:48" x14ac:dyDescent="0.3">
      <c r="A3" s="3" t="s">
        <v>58</v>
      </c>
      <c r="B3">
        <v>0</v>
      </c>
      <c r="C3">
        <v>0</v>
      </c>
      <c r="D3">
        <v>100</v>
      </c>
      <c r="E3">
        <v>0</v>
      </c>
      <c r="F3">
        <v>0</v>
      </c>
      <c r="G3">
        <v>0</v>
      </c>
      <c r="H3" s="10">
        <v>0</v>
      </c>
      <c r="I3">
        <v>27.804487179487182</v>
      </c>
      <c r="J3">
        <v>47.676282051282051</v>
      </c>
      <c r="K3">
        <v>17.387820512820511</v>
      </c>
      <c r="L3">
        <v>72.516025641025635</v>
      </c>
      <c r="M3">
        <v>16.506410256410255</v>
      </c>
      <c r="N3">
        <v>1.9230769230769231</v>
      </c>
      <c r="O3" s="10">
        <v>11.298076923076923</v>
      </c>
      <c r="P3">
        <v>0</v>
      </c>
      <c r="Q3">
        <v>0</v>
      </c>
      <c r="R3">
        <v>50</v>
      </c>
      <c r="S3">
        <v>50</v>
      </c>
      <c r="T3">
        <v>0</v>
      </c>
      <c r="U3">
        <v>0</v>
      </c>
      <c r="V3" s="10">
        <v>0</v>
      </c>
      <c r="W3">
        <v>0</v>
      </c>
      <c r="X3">
        <v>0</v>
      </c>
      <c r="Y3">
        <v>100</v>
      </c>
      <c r="Z3">
        <v>0</v>
      </c>
      <c r="AA3">
        <v>0</v>
      </c>
      <c r="AB3">
        <v>0</v>
      </c>
      <c r="AC3" s="10">
        <v>0</v>
      </c>
      <c r="AD3" t="s">
        <v>132</v>
      </c>
      <c r="AE3" t="s">
        <v>132</v>
      </c>
      <c r="AF3" t="s">
        <v>132</v>
      </c>
      <c r="AG3" t="s">
        <v>132</v>
      </c>
      <c r="AH3" t="s">
        <v>132</v>
      </c>
      <c r="AI3" t="s">
        <v>132</v>
      </c>
      <c r="AJ3" s="10" t="s">
        <v>132</v>
      </c>
      <c r="AK3">
        <v>20.535714285714285</v>
      </c>
      <c r="AL3">
        <v>0</v>
      </c>
      <c r="AM3">
        <v>89.732142857142861</v>
      </c>
      <c r="AN3">
        <v>15.029761904761903</v>
      </c>
      <c r="AO3">
        <v>0</v>
      </c>
      <c r="AP3">
        <v>11.904761904761903</v>
      </c>
      <c r="AQ3" s="10">
        <v>26.25</v>
      </c>
      <c r="AR3">
        <v>31.25</v>
      </c>
      <c r="AS3">
        <v>63.75</v>
      </c>
      <c r="AT3">
        <v>16.25</v>
      </c>
      <c r="AU3">
        <v>5</v>
      </c>
      <c r="AV3">
        <v>11.25</v>
      </c>
    </row>
    <row r="4" spans="1:48" x14ac:dyDescent="0.3">
      <c r="A4" s="3" t="s">
        <v>59</v>
      </c>
      <c r="B4">
        <v>0</v>
      </c>
      <c r="C4">
        <v>0</v>
      </c>
      <c r="D4">
        <v>100</v>
      </c>
      <c r="E4">
        <v>0</v>
      </c>
      <c r="F4">
        <v>0</v>
      </c>
      <c r="G4">
        <v>0</v>
      </c>
      <c r="H4" s="10">
        <v>0</v>
      </c>
      <c r="I4">
        <v>92.857142857142861</v>
      </c>
      <c r="J4">
        <v>0</v>
      </c>
      <c r="K4">
        <v>15.476190476190474</v>
      </c>
      <c r="L4">
        <v>34.821428571428569</v>
      </c>
      <c r="M4">
        <v>0</v>
      </c>
      <c r="N4">
        <v>25</v>
      </c>
      <c r="O4" s="10">
        <v>0</v>
      </c>
      <c r="P4">
        <v>100</v>
      </c>
      <c r="Q4">
        <v>0</v>
      </c>
      <c r="R4">
        <v>0</v>
      </c>
      <c r="S4">
        <v>0</v>
      </c>
      <c r="T4">
        <v>0</v>
      </c>
      <c r="U4">
        <v>0</v>
      </c>
      <c r="V4" s="10">
        <v>0</v>
      </c>
      <c r="W4">
        <v>0</v>
      </c>
      <c r="X4">
        <v>0</v>
      </c>
      <c r="Y4">
        <v>66.666666666666671</v>
      </c>
      <c r="Z4">
        <v>0</v>
      </c>
      <c r="AA4">
        <v>0</v>
      </c>
      <c r="AB4">
        <v>33.333333333333336</v>
      </c>
      <c r="AC4" s="10">
        <v>0</v>
      </c>
      <c r="AD4" t="s">
        <v>132</v>
      </c>
      <c r="AE4" t="s">
        <v>132</v>
      </c>
      <c r="AF4" t="s">
        <v>132</v>
      </c>
      <c r="AG4" t="s">
        <v>132</v>
      </c>
      <c r="AH4" t="s">
        <v>132</v>
      </c>
      <c r="AI4" t="s">
        <v>132</v>
      </c>
      <c r="AJ4" s="10" t="s">
        <v>132</v>
      </c>
      <c r="AK4" t="s">
        <v>132</v>
      </c>
      <c r="AL4" t="s">
        <v>132</v>
      </c>
      <c r="AM4" t="s">
        <v>132</v>
      </c>
      <c r="AN4" t="s">
        <v>132</v>
      </c>
      <c r="AO4" t="s">
        <v>132</v>
      </c>
      <c r="AP4" t="s">
        <v>132</v>
      </c>
      <c r="AQ4" s="10">
        <v>92.857142857142861</v>
      </c>
      <c r="AR4">
        <v>15.476190476190474</v>
      </c>
      <c r="AS4">
        <v>34.821428571428569</v>
      </c>
      <c r="AT4">
        <v>0</v>
      </c>
      <c r="AU4">
        <v>25</v>
      </c>
      <c r="AV4">
        <v>0</v>
      </c>
    </row>
    <row r="5" spans="1:48" x14ac:dyDescent="0.3">
      <c r="A5" s="3" t="s">
        <v>60</v>
      </c>
      <c r="B5">
        <v>0</v>
      </c>
      <c r="C5">
        <v>0</v>
      </c>
      <c r="D5">
        <v>100</v>
      </c>
      <c r="E5">
        <v>0</v>
      </c>
      <c r="F5">
        <v>0</v>
      </c>
      <c r="G5">
        <v>0</v>
      </c>
      <c r="H5" s="10">
        <v>0</v>
      </c>
      <c r="I5">
        <v>38.541666666666664</v>
      </c>
      <c r="J5">
        <v>0</v>
      </c>
      <c r="K5">
        <v>18.402777777777779</v>
      </c>
      <c r="L5">
        <v>66.666666666666657</v>
      </c>
      <c r="M5">
        <v>52.777777777777779</v>
      </c>
      <c r="N5">
        <v>0</v>
      </c>
      <c r="O5" s="10">
        <v>9.0277777777777786</v>
      </c>
      <c r="P5">
        <v>16.666666666666668</v>
      </c>
      <c r="Q5">
        <v>0</v>
      </c>
      <c r="R5">
        <v>72.222222222222214</v>
      </c>
      <c r="S5">
        <v>44.444444444444436</v>
      </c>
      <c r="T5">
        <v>27.777777777777775</v>
      </c>
      <c r="U5">
        <v>0</v>
      </c>
      <c r="V5" s="10">
        <v>0</v>
      </c>
      <c r="W5">
        <v>0</v>
      </c>
      <c r="X5">
        <v>0</v>
      </c>
      <c r="Y5">
        <v>100</v>
      </c>
      <c r="Z5">
        <v>0</v>
      </c>
      <c r="AA5">
        <v>50</v>
      </c>
      <c r="AB5">
        <v>0</v>
      </c>
      <c r="AC5" s="10">
        <v>0</v>
      </c>
      <c r="AD5">
        <v>0</v>
      </c>
      <c r="AE5">
        <v>0</v>
      </c>
      <c r="AF5">
        <v>100</v>
      </c>
      <c r="AG5">
        <v>0</v>
      </c>
      <c r="AH5">
        <v>50</v>
      </c>
      <c r="AI5">
        <v>0</v>
      </c>
      <c r="AJ5" s="10">
        <v>0</v>
      </c>
      <c r="AK5" t="s">
        <v>132</v>
      </c>
      <c r="AL5" t="s">
        <v>132</v>
      </c>
      <c r="AM5" t="s">
        <v>132</v>
      </c>
      <c r="AN5" t="s">
        <v>132</v>
      </c>
      <c r="AO5" t="s">
        <v>132</v>
      </c>
      <c r="AP5" t="s">
        <v>132</v>
      </c>
      <c r="AQ5" s="10">
        <v>38.541666666666664</v>
      </c>
      <c r="AR5">
        <v>18.402777777777779</v>
      </c>
      <c r="AS5">
        <v>66.666666666666657</v>
      </c>
      <c r="AT5">
        <v>52.777777777777779</v>
      </c>
      <c r="AU5">
        <v>0</v>
      </c>
      <c r="AV5">
        <v>9.0277777777777786</v>
      </c>
    </row>
    <row r="6" spans="1:48" x14ac:dyDescent="0.3">
      <c r="A6" s="3" t="s">
        <v>61</v>
      </c>
      <c r="B6">
        <v>0</v>
      </c>
      <c r="C6">
        <v>0</v>
      </c>
      <c r="D6">
        <v>87.5</v>
      </c>
      <c r="E6">
        <v>12.5</v>
      </c>
      <c r="F6">
        <v>0</v>
      </c>
      <c r="G6">
        <v>12.5</v>
      </c>
      <c r="H6" s="10">
        <v>0</v>
      </c>
      <c r="I6">
        <v>70.363247863247864</v>
      </c>
      <c r="J6">
        <v>9.4230769230769234</v>
      </c>
      <c r="K6">
        <v>9.9358974358974361</v>
      </c>
      <c r="L6">
        <v>47.927350427350426</v>
      </c>
      <c r="M6">
        <v>45.726495726495727</v>
      </c>
      <c r="N6">
        <v>18.803418803418804</v>
      </c>
      <c r="O6" s="10">
        <v>1.6666666666666667</v>
      </c>
      <c r="P6">
        <v>0</v>
      </c>
      <c r="Q6">
        <v>0</v>
      </c>
      <c r="R6">
        <v>100</v>
      </c>
      <c r="S6">
        <v>0</v>
      </c>
      <c r="T6">
        <v>0</v>
      </c>
      <c r="U6">
        <v>0</v>
      </c>
      <c r="V6" s="10">
        <v>0</v>
      </c>
      <c r="W6" t="s">
        <v>132</v>
      </c>
      <c r="X6" t="s">
        <v>132</v>
      </c>
      <c r="Y6" t="s">
        <v>132</v>
      </c>
      <c r="Z6" t="s">
        <v>132</v>
      </c>
      <c r="AA6" t="s">
        <v>132</v>
      </c>
      <c r="AB6" t="s">
        <v>132</v>
      </c>
      <c r="AC6" s="10" t="s">
        <v>132</v>
      </c>
      <c r="AD6">
        <v>0</v>
      </c>
      <c r="AE6">
        <v>0</v>
      </c>
      <c r="AF6">
        <v>100</v>
      </c>
      <c r="AG6">
        <v>0</v>
      </c>
      <c r="AH6">
        <v>0</v>
      </c>
      <c r="AI6">
        <v>0</v>
      </c>
      <c r="AJ6" s="10">
        <v>0</v>
      </c>
      <c r="AK6">
        <v>77.777777777777771</v>
      </c>
      <c r="AL6">
        <v>0</v>
      </c>
      <c r="AM6">
        <v>88.888888888888872</v>
      </c>
      <c r="AN6">
        <v>44.444444444444436</v>
      </c>
      <c r="AO6">
        <v>66.666666666666671</v>
      </c>
      <c r="AP6">
        <v>11.111111111111109</v>
      </c>
      <c r="AQ6" s="10">
        <v>69.444444444444443</v>
      </c>
      <c r="AR6">
        <v>22.222222222222221</v>
      </c>
      <c r="AS6">
        <v>44.444444444444443</v>
      </c>
      <c r="AT6">
        <v>37.5</v>
      </c>
      <c r="AU6">
        <v>15.972222222222221</v>
      </c>
      <c r="AV6">
        <v>0</v>
      </c>
    </row>
    <row r="7" spans="1:48" x14ac:dyDescent="0.3">
      <c r="A7" s="3" t="s">
        <v>62</v>
      </c>
      <c r="B7">
        <v>0</v>
      </c>
      <c r="C7">
        <v>0</v>
      </c>
      <c r="D7">
        <v>75</v>
      </c>
      <c r="E7">
        <v>0</v>
      </c>
      <c r="F7">
        <v>0</v>
      </c>
      <c r="G7">
        <v>25</v>
      </c>
      <c r="H7" s="10">
        <v>0</v>
      </c>
      <c r="I7">
        <v>30.885225885225886</v>
      </c>
      <c r="J7">
        <v>0</v>
      </c>
      <c r="K7">
        <v>29.160561660561662</v>
      </c>
      <c r="L7">
        <v>5.1190476190476186</v>
      </c>
      <c r="M7">
        <v>22.179487179487179</v>
      </c>
      <c r="N7">
        <v>16.263736263736263</v>
      </c>
      <c r="O7" s="10">
        <v>3.5714285714285712</v>
      </c>
      <c r="P7">
        <v>100</v>
      </c>
      <c r="Q7">
        <v>0</v>
      </c>
      <c r="R7">
        <v>0</v>
      </c>
      <c r="S7">
        <v>0</v>
      </c>
      <c r="T7">
        <v>0</v>
      </c>
      <c r="U7">
        <v>0</v>
      </c>
      <c r="V7" s="10">
        <v>0</v>
      </c>
      <c r="W7">
        <v>0</v>
      </c>
      <c r="X7">
        <v>0</v>
      </c>
      <c r="Y7">
        <v>100</v>
      </c>
      <c r="Z7">
        <v>0</v>
      </c>
      <c r="AA7">
        <v>0</v>
      </c>
      <c r="AB7">
        <v>0</v>
      </c>
      <c r="AC7" s="10">
        <v>0</v>
      </c>
      <c r="AD7">
        <v>0</v>
      </c>
      <c r="AE7">
        <v>0</v>
      </c>
      <c r="AF7">
        <v>100</v>
      </c>
      <c r="AG7">
        <v>0</v>
      </c>
      <c r="AH7">
        <v>0</v>
      </c>
      <c r="AI7">
        <v>0</v>
      </c>
      <c r="AJ7" s="10">
        <v>0</v>
      </c>
      <c r="AK7" t="s">
        <v>132</v>
      </c>
      <c r="AL7" t="s">
        <v>132</v>
      </c>
      <c r="AM7" t="s">
        <v>132</v>
      </c>
      <c r="AN7" t="s">
        <v>132</v>
      </c>
      <c r="AO7" t="s">
        <v>132</v>
      </c>
      <c r="AP7" t="s">
        <v>132</v>
      </c>
      <c r="AQ7" s="10">
        <v>30.885225885225886</v>
      </c>
      <c r="AR7">
        <v>29.160561660561662</v>
      </c>
      <c r="AS7">
        <v>5.1190476190476186</v>
      </c>
      <c r="AT7">
        <v>22.179487179487179</v>
      </c>
      <c r="AU7">
        <v>16.263736263736263</v>
      </c>
      <c r="AV7">
        <v>3.5714285714285712</v>
      </c>
    </row>
    <row r="8" spans="1:48" x14ac:dyDescent="0.3">
      <c r="A8" s="3" t="s">
        <v>63</v>
      </c>
      <c r="B8">
        <v>0</v>
      </c>
      <c r="C8">
        <v>0</v>
      </c>
      <c r="D8">
        <v>66.666666666666671</v>
      </c>
      <c r="E8">
        <v>0</v>
      </c>
      <c r="F8">
        <v>66.666666666666671</v>
      </c>
      <c r="G8">
        <v>33.333333333333336</v>
      </c>
      <c r="H8" s="10">
        <v>0</v>
      </c>
      <c r="I8">
        <v>72.916666666666671</v>
      </c>
      <c r="J8">
        <v>0</v>
      </c>
      <c r="K8">
        <v>7.2916666666666661</v>
      </c>
      <c r="L8">
        <v>0</v>
      </c>
      <c r="M8">
        <v>71.577380952380949</v>
      </c>
      <c r="N8">
        <v>0</v>
      </c>
      <c r="O8" s="10">
        <v>0</v>
      </c>
      <c r="P8" t="s">
        <v>132</v>
      </c>
      <c r="Q8" t="s">
        <v>132</v>
      </c>
      <c r="R8" t="s">
        <v>132</v>
      </c>
      <c r="S8" t="s">
        <v>132</v>
      </c>
      <c r="T8" t="s">
        <v>132</v>
      </c>
      <c r="U8" t="s">
        <v>132</v>
      </c>
      <c r="V8" s="10" t="s">
        <v>132</v>
      </c>
      <c r="W8">
        <v>0</v>
      </c>
      <c r="X8">
        <v>0</v>
      </c>
      <c r="Y8">
        <v>75.757575757575751</v>
      </c>
      <c r="Z8">
        <v>0</v>
      </c>
      <c r="AA8">
        <v>21.212121212121211</v>
      </c>
      <c r="AB8">
        <v>30.303030303030301</v>
      </c>
      <c r="AC8" s="10">
        <v>0</v>
      </c>
      <c r="AD8">
        <v>0</v>
      </c>
      <c r="AE8">
        <v>0</v>
      </c>
      <c r="AF8">
        <v>100</v>
      </c>
      <c r="AG8">
        <v>0</v>
      </c>
      <c r="AH8">
        <v>0</v>
      </c>
      <c r="AI8">
        <v>0</v>
      </c>
      <c r="AJ8" s="10">
        <v>0</v>
      </c>
      <c r="AK8" t="s">
        <v>132</v>
      </c>
      <c r="AL8" t="s">
        <v>132</v>
      </c>
      <c r="AM8" t="s">
        <v>132</v>
      </c>
      <c r="AN8" t="s">
        <v>132</v>
      </c>
      <c r="AO8" t="s">
        <v>132</v>
      </c>
      <c r="AP8" t="s">
        <v>132</v>
      </c>
      <c r="AQ8" s="10">
        <v>72.916666666666671</v>
      </c>
      <c r="AR8">
        <v>7.2916666666666661</v>
      </c>
      <c r="AS8">
        <v>0</v>
      </c>
      <c r="AT8">
        <v>71.577380952380949</v>
      </c>
      <c r="AU8">
        <v>0</v>
      </c>
      <c r="AV8">
        <v>0</v>
      </c>
    </row>
    <row r="9" spans="1:48" x14ac:dyDescent="0.3">
      <c r="A9" s="3" t="s">
        <v>64</v>
      </c>
      <c r="B9">
        <v>0</v>
      </c>
      <c r="C9">
        <v>0</v>
      </c>
      <c r="D9">
        <v>100</v>
      </c>
      <c r="E9">
        <v>0</v>
      </c>
      <c r="F9">
        <v>0</v>
      </c>
      <c r="G9">
        <v>0</v>
      </c>
      <c r="H9" s="10">
        <v>0</v>
      </c>
      <c r="I9">
        <v>61.964285714285715</v>
      </c>
      <c r="J9">
        <v>70.357142857142861</v>
      </c>
      <c r="K9">
        <v>11.25</v>
      </c>
      <c r="L9">
        <v>3.5714285714285712</v>
      </c>
      <c r="M9">
        <v>26.785714285714285</v>
      </c>
      <c r="N9">
        <v>0</v>
      </c>
      <c r="O9" s="10">
        <v>8.5714285714285712</v>
      </c>
      <c r="P9" t="s">
        <v>132</v>
      </c>
      <c r="Q9" t="s">
        <v>132</v>
      </c>
      <c r="R9" t="s">
        <v>132</v>
      </c>
      <c r="S9" t="s">
        <v>132</v>
      </c>
      <c r="T9" t="s">
        <v>132</v>
      </c>
      <c r="U9" t="s">
        <v>132</v>
      </c>
      <c r="V9" s="10" t="s">
        <v>132</v>
      </c>
      <c r="W9">
        <v>0</v>
      </c>
      <c r="X9">
        <v>0</v>
      </c>
      <c r="Y9">
        <v>100</v>
      </c>
      <c r="Z9">
        <v>0</v>
      </c>
      <c r="AA9">
        <v>0</v>
      </c>
      <c r="AB9">
        <v>0</v>
      </c>
      <c r="AC9" s="10">
        <v>12.5</v>
      </c>
      <c r="AD9">
        <v>0</v>
      </c>
      <c r="AE9">
        <v>0</v>
      </c>
      <c r="AF9">
        <v>50</v>
      </c>
      <c r="AG9">
        <v>0</v>
      </c>
      <c r="AH9">
        <v>33.333333333333336</v>
      </c>
      <c r="AI9">
        <v>0</v>
      </c>
      <c r="AJ9" s="10">
        <v>0</v>
      </c>
      <c r="AK9">
        <v>56.666666666666664</v>
      </c>
      <c r="AL9">
        <v>0</v>
      </c>
      <c r="AM9">
        <v>5</v>
      </c>
      <c r="AN9">
        <v>5</v>
      </c>
      <c r="AO9">
        <v>0</v>
      </c>
      <c r="AP9">
        <v>5</v>
      </c>
      <c r="AQ9" s="10">
        <v>50</v>
      </c>
      <c r="AR9">
        <v>66.666666666666671</v>
      </c>
      <c r="AS9">
        <v>0</v>
      </c>
      <c r="AT9">
        <v>33.333333333333336</v>
      </c>
      <c r="AU9">
        <v>0</v>
      </c>
      <c r="AV9">
        <v>16.666666666666668</v>
      </c>
    </row>
    <row r="10" spans="1:48" x14ac:dyDescent="0.3">
      <c r="A10" s="3" t="s">
        <v>65</v>
      </c>
      <c r="B10">
        <v>0</v>
      </c>
      <c r="C10">
        <v>0</v>
      </c>
      <c r="D10">
        <v>50</v>
      </c>
      <c r="E10">
        <v>0</v>
      </c>
      <c r="F10">
        <v>0</v>
      </c>
      <c r="G10">
        <v>0</v>
      </c>
      <c r="H10" s="10">
        <v>0</v>
      </c>
      <c r="I10">
        <v>80.432692307692307</v>
      </c>
      <c r="J10">
        <v>2.5</v>
      </c>
      <c r="K10">
        <v>2.2727272727272729</v>
      </c>
      <c r="L10">
        <v>13.570804195804197</v>
      </c>
      <c r="M10">
        <v>5.7692307692307692</v>
      </c>
      <c r="N10">
        <v>0</v>
      </c>
      <c r="O10" s="10">
        <v>0</v>
      </c>
      <c r="P10">
        <v>0</v>
      </c>
      <c r="Q10">
        <v>0</v>
      </c>
      <c r="R10">
        <v>100</v>
      </c>
      <c r="S10">
        <v>0</v>
      </c>
      <c r="T10">
        <v>0</v>
      </c>
      <c r="U10">
        <v>0</v>
      </c>
      <c r="V10" s="10">
        <v>0</v>
      </c>
      <c r="W10" t="s">
        <v>132</v>
      </c>
      <c r="X10" t="s">
        <v>132</v>
      </c>
      <c r="Y10" t="s">
        <v>132</v>
      </c>
      <c r="Z10" t="s">
        <v>132</v>
      </c>
      <c r="AA10" t="s">
        <v>132</v>
      </c>
      <c r="AB10" t="s">
        <v>132</v>
      </c>
      <c r="AC10" s="10" t="s">
        <v>132</v>
      </c>
      <c r="AD10">
        <v>100</v>
      </c>
      <c r="AE10">
        <v>0</v>
      </c>
      <c r="AF10">
        <v>0</v>
      </c>
      <c r="AG10">
        <v>0</v>
      </c>
      <c r="AH10">
        <v>0</v>
      </c>
      <c r="AI10">
        <v>0</v>
      </c>
      <c r="AJ10" s="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 s="10">
        <v>82.932692307692307</v>
      </c>
      <c r="AR10">
        <v>2.2727272727272729</v>
      </c>
      <c r="AS10">
        <v>13.570804195804197</v>
      </c>
      <c r="AT10">
        <v>5.7692307692307692</v>
      </c>
      <c r="AU10">
        <v>0</v>
      </c>
      <c r="AV10">
        <v>0</v>
      </c>
    </row>
    <row r="11" spans="1:48" x14ac:dyDescent="0.3">
      <c r="A11" s="3" t="s">
        <v>66</v>
      </c>
      <c r="B11">
        <v>0</v>
      </c>
      <c r="C11">
        <v>0</v>
      </c>
      <c r="D11">
        <v>88.690476190476204</v>
      </c>
      <c r="E11">
        <v>0</v>
      </c>
      <c r="F11">
        <v>19.285714285714285</v>
      </c>
      <c r="G11">
        <v>0</v>
      </c>
      <c r="H11" s="10">
        <v>0</v>
      </c>
      <c r="I11">
        <v>89.487179487179489</v>
      </c>
      <c r="J11">
        <v>3.8461538461538463</v>
      </c>
      <c r="K11">
        <v>21.025641025641026</v>
      </c>
      <c r="L11">
        <v>21.923076923076923</v>
      </c>
      <c r="M11">
        <v>27.948717948717949</v>
      </c>
      <c r="N11">
        <v>0</v>
      </c>
      <c r="O11" s="10">
        <v>0</v>
      </c>
      <c r="P11">
        <v>0</v>
      </c>
      <c r="Q11">
        <v>0</v>
      </c>
      <c r="R11">
        <v>100</v>
      </c>
      <c r="S11">
        <v>0</v>
      </c>
      <c r="T11">
        <v>0</v>
      </c>
      <c r="U11">
        <v>0</v>
      </c>
      <c r="V11" s="10">
        <v>0</v>
      </c>
      <c r="W11">
        <v>0</v>
      </c>
      <c r="X11">
        <v>0</v>
      </c>
      <c r="Y11">
        <v>87.5</v>
      </c>
      <c r="Z11">
        <v>0</v>
      </c>
      <c r="AA11">
        <v>12.5</v>
      </c>
      <c r="AB11">
        <v>0</v>
      </c>
      <c r="AC11" s="10">
        <v>0</v>
      </c>
      <c r="AD11">
        <v>16.666666666666668</v>
      </c>
      <c r="AE11">
        <v>0</v>
      </c>
      <c r="AF11">
        <v>100</v>
      </c>
      <c r="AG11">
        <v>0</v>
      </c>
      <c r="AH11">
        <v>0</v>
      </c>
      <c r="AI11">
        <v>5.5555555555555545</v>
      </c>
      <c r="AJ11" s="10">
        <v>0</v>
      </c>
      <c r="AK11">
        <v>100</v>
      </c>
      <c r="AL11">
        <v>0</v>
      </c>
      <c r="AM11">
        <v>50</v>
      </c>
      <c r="AN11">
        <v>50</v>
      </c>
      <c r="AO11">
        <v>0</v>
      </c>
      <c r="AP11">
        <v>0</v>
      </c>
      <c r="AQ11" s="10">
        <v>88.787878787878796</v>
      </c>
      <c r="AR11">
        <v>22.424242424242422</v>
      </c>
      <c r="AS11">
        <v>20</v>
      </c>
      <c r="AT11">
        <v>27.424242424242422</v>
      </c>
      <c r="AU11">
        <v>0</v>
      </c>
      <c r="AV11">
        <v>0</v>
      </c>
    </row>
    <row r="12" spans="1:48" x14ac:dyDescent="0.3">
      <c r="A12" s="3" t="s">
        <v>67</v>
      </c>
      <c r="B12">
        <v>0</v>
      </c>
      <c r="C12">
        <v>0</v>
      </c>
      <c r="D12">
        <v>100</v>
      </c>
      <c r="E12">
        <v>0</v>
      </c>
      <c r="F12">
        <v>0</v>
      </c>
      <c r="G12">
        <v>0</v>
      </c>
      <c r="H12" s="10">
        <v>0</v>
      </c>
      <c r="I12">
        <v>56.685520361990953</v>
      </c>
      <c r="J12">
        <v>21.734001292824821</v>
      </c>
      <c r="K12">
        <v>43.314479638009047</v>
      </c>
      <c r="L12">
        <v>53.744343891402721</v>
      </c>
      <c r="M12">
        <v>52.262443438914033</v>
      </c>
      <c r="N12">
        <v>1.7857142857142856</v>
      </c>
      <c r="O12" s="10">
        <v>16.199095022624434</v>
      </c>
      <c r="P12" t="s">
        <v>132</v>
      </c>
      <c r="Q12" t="s">
        <v>132</v>
      </c>
      <c r="R12" t="s">
        <v>132</v>
      </c>
      <c r="S12" t="s">
        <v>132</v>
      </c>
      <c r="T12" t="s">
        <v>132</v>
      </c>
      <c r="U12" t="s">
        <v>132</v>
      </c>
      <c r="V12" s="10" t="s">
        <v>132</v>
      </c>
      <c r="W12">
        <v>0</v>
      </c>
      <c r="X12">
        <v>0</v>
      </c>
      <c r="Y12">
        <v>100</v>
      </c>
      <c r="Z12">
        <v>0</v>
      </c>
      <c r="AA12">
        <v>0</v>
      </c>
      <c r="AB12">
        <v>0</v>
      </c>
      <c r="AC12" s="10">
        <v>0</v>
      </c>
      <c r="AD12" t="s">
        <v>132</v>
      </c>
      <c r="AE12" t="s">
        <v>132</v>
      </c>
      <c r="AF12" t="s">
        <v>132</v>
      </c>
      <c r="AG12" t="s">
        <v>132</v>
      </c>
      <c r="AH12" t="s">
        <v>132</v>
      </c>
      <c r="AI12" t="s">
        <v>132</v>
      </c>
      <c r="AJ12" s="10" t="s">
        <v>132</v>
      </c>
      <c r="AK12">
        <v>88.75</v>
      </c>
      <c r="AL12">
        <v>0</v>
      </c>
      <c r="AM12">
        <v>100</v>
      </c>
      <c r="AN12">
        <v>93.75</v>
      </c>
      <c r="AO12">
        <v>5</v>
      </c>
      <c r="AP12">
        <v>50</v>
      </c>
      <c r="AQ12" s="10">
        <v>45.419337606837608</v>
      </c>
      <c r="AR12">
        <v>58.92094017094017</v>
      </c>
      <c r="AS12">
        <v>40.010683760683762</v>
      </c>
      <c r="AT12">
        <v>40.571581196581192</v>
      </c>
      <c r="AU12">
        <v>0</v>
      </c>
      <c r="AV12">
        <v>8.6939102564102555</v>
      </c>
    </row>
    <row r="13" spans="1:48" x14ac:dyDescent="0.3">
      <c r="A13" s="3" t="s">
        <v>68</v>
      </c>
      <c r="B13">
        <v>0</v>
      </c>
      <c r="C13">
        <v>0</v>
      </c>
      <c r="D13">
        <v>50</v>
      </c>
      <c r="E13">
        <v>0</v>
      </c>
      <c r="F13">
        <v>0</v>
      </c>
      <c r="G13">
        <v>50</v>
      </c>
      <c r="H13" s="10">
        <v>0</v>
      </c>
      <c r="I13">
        <v>76.547619047619051</v>
      </c>
      <c r="J13">
        <v>0</v>
      </c>
      <c r="K13">
        <v>23.452380952380949</v>
      </c>
      <c r="L13">
        <v>0</v>
      </c>
      <c r="M13">
        <v>11.904761904761903</v>
      </c>
      <c r="N13">
        <v>43.035714285714285</v>
      </c>
      <c r="O13" s="10">
        <v>23.154761904761905</v>
      </c>
      <c r="P13" t="s">
        <v>132</v>
      </c>
      <c r="Q13" t="s">
        <v>132</v>
      </c>
      <c r="R13" t="s">
        <v>132</v>
      </c>
      <c r="S13" t="s">
        <v>132</v>
      </c>
      <c r="T13" t="s">
        <v>132</v>
      </c>
      <c r="U13" t="s">
        <v>132</v>
      </c>
      <c r="V13" s="10" t="s">
        <v>132</v>
      </c>
      <c r="W13">
        <v>0</v>
      </c>
      <c r="X13">
        <v>0</v>
      </c>
      <c r="Y13">
        <v>88.888888888888872</v>
      </c>
      <c r="Z13">
        <v>0</v>
      </c>
      <c r="AA13">
        <v>0</v>
      </c>
      <c r="AB13">
        <v>22.222222222222218</v>
      </c>
      <c r="AC13" s="10">
        <v>0</v>
      </c>
      <c r="AD13" t="s">
        <v>132</v>
      </c>
      <c r="AE13" t="s">
        <v>132</v>
      </c>
      <c r="AF13" t="s">
        <v>132</v>
      </c>
      <c r="AG13" t="s">
        <v>132</v>
      </c>
      <c r="AH13" t="s">
        <v>132</v>
      </c>
      <c r="AI13" t="s">
        <v>132</v>
      </c>
      <c r="AJ13" s="10" t="s">
        <v>132</v>
      </c>
      <c r="AK13" t="s">
        <v>132</v>
      </c>
      <c r="AL13" t="s">
        <v>132</v>
      </c>
      <c r="AM13" t="s">
        <v>132</v>
      </c>
      <c r="AN13" t="s">
        <v>132</v>
      </c>
      <c r="AO13" t="s">
        <v>132</v>
      </c>
      <c r="AP13" t="s">
        <v>132</v>
      </c>
      <c r="AQ13" s="10">
        <v>71.547619047619051</v>
      </c>
      <c r="AR13">
        <v>23.452380952380949</v>
      </c>
      <c r="AS13">
        <v>0</v>
      </c>
      <c r="AT13">
        <v>11.904761904761903</v>
      </c>
      <c r="AU13">
        <v>38.035714285714285</v>
      </c>
      <c r="AV13">
        <v>23.154761904761905</v>
      </c>
    </row>
    <row r="14" spans="1:48" x14ac:dyDescent="0.3">
      <c r="A14" s="3" t="s">
        <v>69</v>
      </c>
      <c r="B14">
        <v>0</v>
      </c>
      <c r="C14">
        <v>0</v>
      </c>
      <c r="D14">
        <v>100</v>
      </c>
      <c r="E14">
        <v>0</v>
      </c>
      <c r="F14">
        <v>0</v>
      </c>
      <c r="G14">
        <v>6.666666666666667</v>
      </c>
      <c r="H14" s="10">
        <v>0</v>
      </c>
      <c r="I14">
        <v>70.982142857142861</v>
      </c>
      <c r="J14">
        <v>38.24404761904762</v>
      </c>
      <c r="K14">
        <v>39.732142857142861</v>
      </c>
      <c r="L14">
        <v>42.410714285714285</v>
      </c>
      <c r="M14">
        <v>36.160714285714278</v>
      </c>
      <c r="N14">
        <v>53.273809523809518</v>
      </c>
      <c r="O14" s="10">
        <v>0</v>
      </c>
      <c r="P14" t="s">
        <v>132</v>
      </c>
      <c r="Q14" t="s">
        <v>132</v>
      </c>
      <c r="R14" t="s">
        <v>132</v>
      </c>
      <c r="S14" t="s">
        <v>132</v>
      </c>
      <c r="T14" t="s">
        <v>132</v>
      </c>
      <c r="U14" t="s">
        <v>132</v>
      </c>
      <c r="V14" s="10" t="s">
        <v>132</v>
      </c>
      <c r="W14">
        <v>0</v>
      </c>
      <c r="X14">
        <v>0</v>
      </c>
      <c r="Y14">
        <v>100</v>
      </c>
      <c r="Z14">
        <v>0</v>
      </c>
      <c r="AA14">
        <v>0</v>
      </c>
      <c r="AB14">
        <v>0</v>
      </c>
      <c r="AC14" s="10">
        <v>0</v>
      </c>
      <c r="AD14" t="s">
        <v>132</v>
      </c>
      <c r="AE14" t="s">
        <v>132</v>
      </c>
      <c r="AF14" t="s">
        <v>132</v>
      </c>
      <c r="AG14" t="s">
        <v>132</v>
      </c>
      <c r="AH14" t="s">
        <v>132</v>
      </c>
      <c r="AI14" t="s">
        <v>132</v>
      </c>
      <c r="AJ14" s="10" t="s">
        <v>132</v>
      </c>
      <c r="AK14">
        <v>100</v>
      </c>
      <c r="AL14">
        <v>6.25</v>
      </c>
      <c r="AM14">
        <v>72.916666666666657</v>
      </c>
      <c r="AN14">
        <v>45.833333333333329</v>
      </c>
      <c r="AO14">
        <v>72.916666666666657</v>
      </c>
      <c r="AP14">
        <v>0</v>
      </c>
      <c r="AQ14" s="10">
        <v>45.386904761904759</v>
      </c>
      <c r="AR14">
        <v>62.946428571428569</v>
      </c>
      <c r="AS14">
        <v>17.410714285714285</v>
      </c>
      <c r="AT14">
        <v>34.077380952380949</v>
      </c>
      <c r="AU14">
        <v>45.982142857142861</v>
      </c>
      <c r="AV14">
        <v>0</v>
      </c>
    </row>
    <row r="15" spans="1:48" x14ac:dyDescent="0.3">
      <c r="A15" s="3" t="s">
        <v>70</v>
      </c>
      <c r="B15" t="s">
        <v>132</v>
      </c>
      <c r="C15" t="s">
        <v>132</v>
      </c>
      <c r="D15" t="s">
        <v>132</v>
      </c>
      <c r="E15" t="s">
        <v>132</v>
      </c>
      <c r="F15" t="s">
        <v>132</v>
      </c>
      <c r="G15" t="s">
        <v>132</v>
      </c>
      <c r="H15" s="10" t="s">
        <v>132</v>
      </c>
      <c r="I15">
        <v>77.917780748663105</v>
      </c>
      <c r="J15">
        <v>41.697303921568626</v>
      </c>
      <c r="K15">
        <v>16.672237076648841</v>
      </c>
      <c r="L15">
        <v>7.4866310160427805</v>
      </c>
      <c r="M15">
        <v>16.175913547237077</v>
      </c>
      <c r="N15">
        <v>0</v>
      </c>
      <c r="O15" s="10">
        <v>6.3664215686274508</v>
      </c>
      <c r="P15" t="s">
        <v>132</v>
      </c>
      <c r="Q15" t="s">
        <v>132</v>
      </c>
      <c r="R15" t="s">
        <v>132</v>
      </c>
      <c r="S15" t="s">
        <v>132</v>
      </c>
      <c r="T15" t="s">
        <v>132</v>
      </c>
      <c r="U15" t="s">
        <v>132</v>
      </c>
      <c r="V15" s="10" t="s">
        <v>132</v>
      </c>
      <c r="W15" t="s">
        <v>132</v>
      </c>
      <c r="X15" t="s">
        <v>132</v>
      </c>
      <c r="Y15" t="s">
        <v>132</v>
      </c>
      <c r="Z15" t="s">
        <v>132</v>
      </c>
      <c r="AA15" t="s">
        <v>132</v>
      </c>
      <c r="AB15" t="s">
        <v>132</v>
      </c>
      <c r="AC15" s="10" t="s">
        <v>132</v>
      </c>
      <c r="AD15">
        <v>0</v>
      </c>
      <c r="AE15">
        <v>0</v>
      </c>
      <c r="AF15">
        <v>100</v>
      </c>
      <c r="AG15">
        <v>0</v>
      </c>
      <c r="AH15">
        <v>0</v>
      </c>
      <c r="AI15">
        <v>0</v>
      </c>
      <c r="AJ15" s="10">
        <v>0</v>
      </c>
      <c r="AK15">
        <v>96.969696969696955</v>
      </c>
      <c r="AL15">
        <v>0</v>
      </c>
      <c r="AM15">
        <v>6.0606060606060614</v>
      </c>
      <c r="AN15">
        <v>27.878787878787879</v>
      </c>
      <c r="AO15">
        <v>0</v>
      </c>
      <c r="AP15">
        <v>19.393939393939394</v>
      </c>
      <c r="AQ15" s="10">
        <v>62.121212121212125</v>
      </c>
      <c r="AR15">
        <v>30.833333333333332</v>
      </c>
      <c r="AS15">
        <v>4.5454545454545459</v>
      </c>
      <c r="AT15">
        <v>4.7727272727272734</v>
      </c>
      <c r="AU15">
        <v>0</v>
      </c>
      <c r="AV15">
        <v>0</v>
      </c>
    </row>
    <row r="16" spans="1:48" x14ac:dyDescent="0.3">
      <c r="A16" s="3" t="s">
        <v>71</v>
      </c>
      <c r="B16">
        <v>0</v>
      </c>
      <c r="C16">
        <v>0</v>
      </c>
      <c r="D16">
        <v>96.875</v>
      </c>
      <c r="E16">
        <v>0</v>
      </c>
      <c r="F16">
        <v>0</v>
      </c>
      <c r="G16">
        <v>0</v>
      </c>
      <c r="H16" s="10">
        <v>0</v>
      </c>
      <c r="I16">
        <v>66.199633699633694</v>
      </c>
      <c r="J16">
        <v>36.199633699633701</v>
      </c>
      <c r="K16">
        <v>14.203296703296704</v>
      </c>
      <c r="L16">
        <v>37.728937728937723</v>
      </c>
      <c r="M16">
        <v>31.959706959706956</v>
      </c>
      <c r="N16">
        <v>1.7857142857142856</v>
      </c>
      <c r="O16" s="10">
        <v>0</v>
      </c>
      <c r="P16" t="s">
        <v>132</v>
      </c>
      <c r="Q16" t="s">
        <v>132</v>
      </c>
      <c r="R16" t="s">
        <v>132</v>
      </c>
      <c r="S16" t="s">
        <v>132</v>
      </c>
      <c r="T16" t="s">
        <v>132</v>
      </c>
      <c r="U16" t="s">
        <v>132</v>
      </c>
      <c r="V16" s="10" t="s">
        <v>132</v>
      </c>
      <c r="W16">
        <v>0</v>
      </c>
      <c r="X16">
        <v>0</v>
      </c>
      <c r="Y16">
        <v>100</v>
      </c>
      <c r="Z16">
        <v>0</v>
      </c>
      <c r="AA16">
        <v>0</v>
      </c>
      <c r="AB16">
        <v>0</v>
      </c>
      <c r="AC16" s="10">
        <v>0</v>
      </c>
      <c r="AD16" t="s">
        <v>132</v>
      </c>
      <c r="AE16" t="s">
        <v>132</v>
      </c>
      <c r="AF16" t="s">
        <v>132</v>
      </c>
      <c r="AG16" t="s">
        <v>132</v>
      </c>
      <c r="AH16" t="s">
        <v>132</v>
      </c>
      <c r="AI16" t="s">
        <v>132</v>
      </c>
      <c r="AJ16" s="10" t="s">
        <v>132</v>
      </c>
      <c r="AK16">
        <v>54.464285714285715</v>
      </c>
      <c r="AL16">
        <v>0</v>
      </c>
      <c r="AM16">
        <v>58.928571428571423</v>
      </c>
      <c r="AN16">
        <v>23.809523809523807</v>
      </c>
      <c r="AO16">
        <v>0</v>
      </c>
      <c r="AP16">
        <v>0</v>
      </c>
      <c r="AQ16" s="10">
        <v>75.757575757575751</v>
      </c>
      <c r="AR16">
        <v>22.821969696969695</v>
      </c>
      <c r="AS16">
        <v>19.886363636363633</v>
      </c>
      <c r="AT16">
        <v>34.848484848484844</v>
      </c>
      <c r="AU16">
        <v>2.2727272727272729</v>
      </c>
      <c r="AV16">
        <v>0</v>
      </c>
    </row>
    <row r="17" spans="1:48" x14ac:dyDescent="0.3">
      <c r="A17" s="3" t="s">
        <v>72</v>
      </c>
      <c r="B17">
        <v>0</v>
      </c>
      <c r="C17">
        <v>0</v>
      </c>
      <c r="D17">
        <v>43.75</v>
      </c>
      <c r="E17">
        <v>0</v>
      </c>
      <c r="F17">
        <v>0</v>
      </c>
      <c r="G17">
        <v>62.5</v>
      </c>
      <c r="H17" s="10">
        <v>0</v>
      </c>
      <c r="I17">
        <v>63.214285714285715</v>
      </c>
      <c r="J17">
        <v>10</v>
      </c>
      <c r="K17">
        <v>39.523809523809518</v>
      </c>
      <c r="L17">
        <v>59.642857142857139</v>
      </c>
      <c r="M17">
        <v>21.904761904761905</v>
      </c>
      <c r="N17">
        <v>32.142857142857139</v>
      </c>
      <c r="O17" s="10">
        <v>27.5</v>
      </c>
      <c r="P17">
        <v>50</v>
      </c>
      <c r="Q17">
        <v>0</v>
      </c>
      <c r="R17">
        <v>25</v>
      </c>
      <c r="S17">
        <v>100</v>
      </c>
      <c r="T17">
        <v>25</v>
      </c>
      <c r="U17">
        <v>25</v>
      </c>
      <c r="V17" s="10">
        <v>50</v>
      </c>
      <c r="W17">
        <v>0</v>
      </c>
      <c r="X17">
        <v>0</v>
      </c>
      <c r="Y17">
        <v>39.276695526695526</v>
      </c>
      <c r="Z17">
        <v>2.7777777777777777</v>
      </c>
      <c r="AA17">
        <v>0</v>
      </c>
      <c r="AB17">
        <v>69.056637806637809</v>
      </c>
      <c r="AC17" s="10">
        <v>0</v>
      </c>
      <c r="AD17">
        <v>0</v>
      </c>
      <c r="AE17">
        <v>0</v>
      </c>
      <c r="AF17">
        <v>66.666666666666671</v>
      </c>
      <c r="AG17">
        <v>0</v>
      </c>
      <c r="AH17">
        <v>0</v>
      </c>
      <c r="AI17">
        <v>66.666666666666671</v>
      </c>
      <c r="AJ17" s="10">
        <v>0</v>
      </c>
      <c r="AK17">
        <v>50</v>
      </c>
      <c r="AL17">
        <v>0</v>
      </c>
      <c r="AM17">
        <v>0</v>
      </c>
      <c r="AN17">
        <v>50</v>
      </c>
      <c r="AO17">
        <v>0</v>
      </c>
      <c r="AP17">
        <v>50</v>
      </c>
      <c r="AQ17" s="10">
        <v>64.88095238095238</v>
      </c>
      <c r="AR17">
        <v>42.857142857142854</v>
      </c>
      <c r="AS17">
        <v>69.642857142857139</v>
      </c>
      <c r="AT17">
        <v>20.238095238095234</v>
      </c>
      <c r="AU17">
        <v>32.142857142857139</v>
      </c>
      <c r="AV17">
        <v>29.166666666666664</v>
      </c>
    </row>
    <row r="18" spans="1:48" x14ac:dyDescent="0.3">
      <c r="A18" s="3" t="s">
        <v>73</v>
      </c>
      <c r="B18">
        <v>0</v>
      </c>
      <c r="C18">
        <v>0</v>
      </c>
      <c r="D18">
        <v>50</v>
      </c>
      <c r="E18">
        <v>0</v>
      </c>
      <c r="F18">
        <v>0</v>
      </c>
      <c r="G18">
        <v>0</v>
      </c>
      <c r="H18" s="10">
        <v>0</v>
      </c>
      <c r="I18">
        <v>87.5</v>
      </c>
      <c r="J18">
        <v>0</v>
      </c>
      <c r="K18">
        <v>16.071428571428569</v>
      </c>
      <c r="L18">
        <v>33.333333333333329</v>
      </c>
      <c r="M18">
        <v>45.238095238095234</v>
      </c>
      <c r="N18">
        <v>0</v>
      </c>
      <c r="O18" s="10">
        <v>16.071428571428569</v>
      </c>
      <c r="P18" t="s">
        <v>132</v>
      </c>
      <c r="Q18" t="s">
        <v>132</v>
      </c>
      <c r="R18" t="s">
        <v>132</v>
      </c>
      <c r="S18" t="s">
        <v>132</v>
      </c>
      <c r="T18" t="s">
        <v>132</v>
      </c>
      <c r="U18" t="s">
        <v>132</v>
      </c>
      <c r="V18" s="10" t="s">
        <v>132</v>
      </c>
      <c r="W18" t="s">
        <v>132</v>
      </c>
      <c r="X18" t="s">
        <v>132</v>
      </c>
      <c r="Y18" t="s">
        <v>132</v>
      </c>
      <c r="Z18" t="s">
        <v>132</v>
      </c>
      <c r="AA18" t="s">
        <v>132</v>
      </c>
      <c r="AB18" t="s">
        <v>132</v>
      </c>
      <c r="AC18" s="10" t="s">
        <v>132</v>
      </c>
      <c r="AD18" t="s">
        <v>132</v>
      </c>
      <c r="AE18" t="s">
        <v>132</v>
      </c>
      <c r="AF18" t="s">
        <v>132</v>
      </c>
      <c r="AG18" t="s">
        <v>132</v>
      </c>
      <c r="AH18" t="s">
        <v>132</v>
      </c>
      <c r="AI18" t="s">
        <v>132</v>
      </c>
      <c r="AJ18" s="10" t="s">
        <v>132</v>
      </c>
      <c r="AK18" t="s">
        <v>132</v>
      </c>
      <c r="AL18" t="s">
        <v>132</v>
      </c>
      <c r="AM18" t="s">
        <v>132</v>
      </c>
      <c r="AN18" t="s">
        <v>132</v>
      </c>
      <c r="AO18" t="s">
        <v>132</v>
      </c>
      <c r="AP18" t="s">
        <v>132</v>
      </c>
      <c r="AQ18" s="10">
        <v>87.5</v>
      </c>
      <c r="AR18">
        <v>16.071428571428569</v>
      </c>
      <c r="AS18">
        <v>33.333333333333329</v>
      </c>
      <c r="AT18">
        <v>45.238095238095234</v>
      </c>
      <c r="AU18">
        <v>0</v>
      </c>
      <c r="AV18">
        <v>16.071428571428569</v>
      </c>
    </row>
    <row r="19" spans="1:48" x14ac:dyDescent="0.3">
      <c r="A19" s="3" t="s">
        <v>74</v>
      </c>
      <c r="B19">
        <v>0</v>
      </c>
      <c r="C19">
        <v>0</v>
      </c>
      <c r="D19">
        <v>100</v>
      </c>
      <c r="E19">
        <v>0</v>
      </c>
      <c r="F19">
        <v>0</v>
      </c>
      <c r="G19">
        <v>0</v>
      </c>
      <c r="H19" s="10">
        <v>0</v>
      </c>
      <c r="I19">
        <v>23.75</v>
      </c>
      <c r="J19">
        <v>11.458333333333332</v>
      </c>
      <c r="K19">
        <v>28.541666666666664</v>
      </c>
      <c r="L19">
        <v>56.875</v>
      </c>
      <c r="M19">
        <v>59.791666666666671</v>
      </c>
      <c r="N19">
        <v>58.958333333333329</v>
      </c>
      <c r="O19" s="10">
        <v>21.458333333333332</v>
      </c>
      <c r="P19" t="s">
        <v>132</v>
      </c>
      <c r="Q19" t="s">
        <v>132</v>
      </c>
      <c r="R19" t="s">
        <v>132</v>
      </c>
      <c r="S19" t="s">
        <v>132</v>
      </c>
      <c r="T19" t="s">
        <v>132</v>
      </c>
      <c r="U19" t="s">
        <v>132</v>
      </c>
      <c r="V19" s="10" t="s">
        <v>132</v>
      </c>
      <c r="W19" t="s">
        <v>132</v>
      </c>
      <c r="X19" t="s">
        <v>132</v>
      </c>
      <c r="Y19" t="s">
        <v>132</v>
      </c>
      <c r="Z19" t="s">
        <v>132</v>
      </c>
      <c r="AA19" t="s">
        <v>132</v>
      </c>
      <c r="AB19" t="s">
        <v>132</v>
      </c>
      <c r="AC19" s="10" t="s">
        <v>132</v>
      </c>
      <c r="AD19" t="s">
        <v>132</v>
      </c>
      <c r="AE19" t="s">
        <v>132</v>
      </c>
      <c r="AF19" t="s">
        <v>132</v>
      </c>
      <c r="AG19" t="s">
        <v>132</v>
      </c>
      <c r="AH19" t="s">
        <v>132</v>
      </c>
      <c r="AI19" t="s">
        <v>132</v>
      </c>
      <c r="AJ19" s="10" t="s">
        <v>132</v>
      </c>
      <c r="AK19">
        <v>100</v>
      </c>
      <c r="AL19">
        <v>0</v>
      </c>
      <c r="AM19">
        <v>100</v>
      </c>
      <c r="AN19">
        <v>100</v>
      </c>
      <c r="AO19">
        <v>100</v>
      </c>
      <c r="AP19">
        <v>100</v>
      </c>
      <c r="AQ19" s="10">
        <v>12.738095238095237</v>
      </c>
      <c r="AR19">
        <v>29.88095238095238</v>
      </c>
      <c r="AS19">
        <v>54.642857142857139</v>
      </c>
      <c r="AT19">
        <v>50.11904761904762</v>
      </c>
      <c r="AU19">
        <v>53.452380952380949</v>
      </c>
      <c r="AV19">
        <v>10</v>
      </c>
    </row>
    <row r="20" spans="1:48" x14ac:dyDescent="0.3">
      <c r="A20" s="3" t="s">
        <v>75</v>
      </c>
      <c r="B20">
        <v>0</v>
      </c>
      <c r="C20">
        <v>0</v>
      </c>
      <c r="D20">
        <v>75</v>
      </c>
      <c r="E20">
        <v>0</v>
      </c>
      <c r="F20">
        <v>0</v>
      </c>
      <c r="G20">
        <v>16.666666666666668</v>
      </c>
      <c r="H20" s="10">
        <v>0</v>
      </c>
      <c r="I20">
        <v>37.011599511599513</v>
      </c>
      <c r="J20">
        <v>1.7857142857142856</v>
      </c>
      <c r="K20">
        <v>35.317460317460316</v>
      </c>
      <c r="L20">
        <v>18.467643467643466</v>
      </c>
      <c r="M20">
        <v>25.473137973137973</v>
      </c>
      <c r="N20">
        <v>10.714285714285714</v>
      </c>
      <c r="O20" s="10">
        <v>0</v>
      </c>
      <c r="P20">
        <v>50</v>
      </c>
      <c r="Q20">
        <v>0</v>
      </c>
      <c r="R20">
        <v>50</v>
      </c>
      <c r="S20">
        <v>0</v>
      </c>
      <c r="T20">
        <v>0</v>
      </c>
      <c r="U20">
        <v>50</v>
      </c>
      <c r="V20" s="10">
        <v>0</v>
      </c>
      <c r="W20">
        <v>0</v>
      </c>
      <c r="X20">
        <v>0</v>
      </c>
      <c r="Y20">
        <v>100</v>
      </c>
      <c r="Z20">
        <v>0</v>
      </c>
      <c r="AA20">
        <v>16.666666666666668</v>
      </c>
      <c r="AB20">
        <v>0</v>
      </c>
      <c r="AC20" s="10">
        <v>0</v>
      </c>
      <c r="AD20">
        <v>0</v>
      </c>
      <c r="AE20">
        <v>0</v>
      </c>
      <c r="AF20">
        <v>100</v>
      </c>
      <c r="AG20">
        <v>0</v>
      </c>
      <c r="AH20">
        <v>0</v>
      </c>
      <c r="AI20">
        <v>0</v>
      </c>
      <c r="AJ20" s="10">
        <v>0</v>
      </c>
      <c r="AK20">
        <v>100</v>
      </c>
      <c r="AL20">
        <v>0</v>
      </c>
      <c r="AM20">
        <v>0</v>
      </c>
      <c r="AN20">
        <v>100</v>
      </c>
      <c r="AO20">
        <v>0</v>
      </c>
      <c r="AP20">
        <v>0</v>
      </c>
      <c r="AQ20" s="10">
        <v>35.912698412698411</v>
      </c>
      <c r="AR20">
        <v>36.141636141636141</v>
      </c>
      <c r="AS20">
        <v>18.742368742368743</v>
      </c>
      <c r="AT20">
        <v>24.236874236874236</v>
      </c>
      <c r="AU20">
        <v>11.263736263736263</v>
      </c>
      <c r="AV20">
        <v>0</v>
      </c>
    </row>
    <row r="21" spans="1:48" x14ac:dyDescent="0.3">
      <c r="A21" s="3" t="s">
        <v>76</v>
      </c>
      <c r="B21">
        <v>0</v>
      </c>
      <c r="C21">
        <v>0</v>
      </c>
      <c r="D21">
        <v>95</v>
      </c>
      <c r="E21">
        <v>0</v>
      </c>
      <c r="F21">
        <v>0</v>
      </c>
      <c r="G21">
        <v>0</v>
      </c>
      <c r="H21" s="10">
        <v>0</v>
      </c>
      <c r="I21">
        <v>94.949494949494948</v>
      </c>
      <c r="J21">
        <v>0</v>
      </c>
      <c r="K21">
        <v>5.0505050505050502</v>
      </c>
      <c r="L21">
        <v>11.904761904761903</v>
      </c>
      <c r="M21">
        <v>6.3492063492063489</v>
      </c>
      <c r="N21">
        <v>0</v>
      </c>
      <c r="O21" s="10">
        <v>28.733766233766232</v>
      </c>
      <c r="P21" t="s">
        <v>132</v>
      </c>
      <c r="Q21" t="s">
        <v>132</v>
      </c>
      <c r="R21" t="s">
        <v>132</v>
      </c>
      <c r="S21" t="s">
        <v>132</v>
      </c>
      <c r="T21" t="s">
        <v>132</v>
      </c>
      <c r="U21" t="s">
        <v>132</v>
      </c>
      <c r="V21" s="10" t="s">
        <v>132</v>
      </c>
      <c r="W21">
        <v>0</v>
      </c>
      <c r="X21">
        <v>0</v>
      </c>
      <c r="Y21">
        <v>100</v>
      </c>
      <c r="Z21">
        <v>0</v>
      </c>
      <c r="AA21">
        <v>0</v>
      </c>
      <c r="AB21">
        <v>0</v>
      </c>
      <c r="AC21" s="10">
        <v>0</v>
      </c>
      <c r="AD21" t="s">
        <v>132</v>
      </c>
      <c r="AE21" t="s">
        <v>132</v>
      </c>
      <c r="AF21" t="s">
        <v>132</v>
      </c>
      <c r="AG21" t="s">
        <v>132</v>
      </c>
      <c r="AH21" t="s">
        <v>132</v>
      </c>
      <c r="AI21" t="s">
        <v>132</v>
      </c>
      <c r="AJ21" s="10" t="s">
        <v>132</v>
      </c>
      <c r="AK21" t="s">
        <v>132</v>
      </c>
      <c r="AL21" t="s">
        <v>132</v>
      </c>
      <c r="AM21" t="s">
        <v>132</v>
      </c>
      <c r="AN21" t="s">
        <v>132</v>
      </c>
      <c r="AO21" t="s">
        <v>132</v>
      </c>
      <c r="AP21" t="s">
        <v>132</v>
      </c>
      <c r="AQ21" s="10">
        <v>94.949494949494948</v>
      </c>
      <c r="AR21">
        <v>5.0505050505050502</v>
      </c>
      <c r="AS21">
        <v>11.904761904761903</v>
      </c>
      <c r="AT21">
        <v>6.3492063492063489</v>
      </c>
      <c r="AU21">
        <v>8.3333333333333321</v>
      </c>
      <c r="AV21">
        <v>28.733766233766232</v>
      </c>
    </row>
    <row r="22" spans="1:48" x14ac:dyDescent="0.3">
      <c r="A22" s="3" t="s">
        <v>77</v>
      </c>
      <c r="B22">
        <v>0</v>
      </c>
      <c r="C22">
        <v>0</v>
      </c>
      <c r="D22">
        <v>87.5</v>
      </c>
      <c r="E22">
        <v>12.5</v>
      </c>
      <c r="F22">
        <v>12.5</v>
      </c>
      <c r="G22">
        <v>25</v>
      </c>
      <c r="H22" s="10">
        <v>0</v>
      </c>
      <c r="I22">
        <v>93.928571428571431</v>
      </c>
      <c r="J22">
        <v>98.80952380952381</v>
      </c>
      <c r="K22">
        <v>0</v>
      </c>
      <c r="L22">
        <v>98.75</v>
      </c>
      <c r="M22">
        <v>98.75</v>
      </c>
      <c r="N22">
        <v>98.75</v>
      </c>
      <c r="O22" s="10">
        <v>1.3157894736842104</v>
      </c>
      <c r="P22" t="s">
        <v>132</v>
      </c>
      <c r="Q22" t="s">
        <v>132</v>
      </c>
      <c r="R22" t="s">
        <v>132</v>
      </c>
      <c r="S22" t="s">
        <v>132</v>
      </c>
      <c r="T22" t="s">
        <v>132</v>
      </c>
      <c r="U22" t="s">
        <v>132</v>
      </c>
      <c r="V22" s="10" t="s">
        <v>132</v>
      </c>
      <c r="W22">
        <v>0</v>
      </c>
      <c r="X22">
        <v>0</v>
      </c>
      <c r="Y22">
        <v>100</v>
      </c>
      <c r="Z22">
        <v>0</v>
      </c>
      <c r="AA22">
        <v>0</v>
      </c>
      <c r="AB22">
        <v>0</v>
      </c>
      <c r="AC22" s="10">
        <v>0</v>
      </c>
      <c r="AD22" t="s">
        <v>132</v>
      </c>
      <c r="AE22" t="s">
        <v>132</v>
      </c>
      <c r="AF22" t="s">
        <v>132</v>
      </c>
      <c r="AG22" t="s">
        <v>132</v>
      </c>
      <c r="AH22" t="s">
        <v>132</v>
      </c>
      <c r="AI22" t="s">
        <v>132</v>
      </c>
      <c r="AJ22" s="10" t="s">
        <v>132</v>
      </c>
      <c r="AK22">
        <v>95</v>
      </c>
      <c r="AL22">
        <v>0</v>
      </c>
      <c r="AM22">
        <v>98.75</v>
      </c>
      <c r="AN22">
        <v>98.75</v>
      </c>
      <c r="AO22">
        <v>98.75</v>
      </c>
      <c r="AP22">
        <v>1.3157894736842104</v>
      </c>
      <c r="AQ22" s="10">
        <v>0</v>
      </c>
      <c r="AR22">
        <v>0</v>
      </c>
      <c r="AS22">
        <v>100</v>
      </c>
      <c r="AT22">
        <v>100</v>
      </c>
      <c r="AU22">
        <v>100</v>
      </c>
      <c r="AV22">
        <v>0</v>
      </c>
    </row>
    <row r="23" spans="1:48" x14ac:dyDescent="0.3">
      <c r="A23" s="3" t="s">
        <v>78</v>
      </c>
      <c r="B23">
        <v>0</v>
      </c>
      <c r="C23">
        <v>0</v>
      </c>
      <c r="D23">
        <v>100</v>
      </c>
      <c r="E23">
        <v>0</v>
      </c>
      <c r="F23">
        <v>100</v>
      </c>
      <c r="G23">
        <v>0</v>
      </c>
      <c r="H23" s="10">
        <v>0</v>
      </c>
      <c r="I23">
        <v>54.880189255189251</v>
      </c>
      <c r="J23">
        <v>12.873931623931625</v>
      </c>
      <c r="K23">
        <v>54.54441391941392</v>
      </c>
      <c r="L23">
        <v>22.996794871794869</v>
      </c>
      <c r="M23">
        <v>59.569597069597066</v>
      </c>
      <c r="N23">
        <v>4.700854700854701</v>
      </c>
      <c r="O23" s="10">
        <v>43.433302808302805</v>
      </c>
      <c r="P23">
        <v>0</v>
      </c>
      <c r="Q23">
        <v>0</v>
      </c>
      <c r="R23">
        <v>100</v>
      </c>
      <c r="S23">
        <v>0</v>
      </c>
      <c r="T23">
        <v>0</v>
      </c>
      <c r="U23">
        <v>0</v>
      </c>
      <c r="V23" s="10">
        <v>0</v>
      </c>
      <c r="W23" t="s">
        <v>132</v>
      </c>
      <c r="X23" t="s">
        <v>132</v>
      </c>
      <c r="Y23" t="s">
        <v>132</v>
      </c>
      <c r="Z23" t="s">
        <v>132</v>
      </c>
      <c r="AA23" t="s">
        <v>132</v>
      </c>
      <c r="AB23" t="s">
        <v>132</v>
      </c>
      <c r="AC23" s="10" t="s">
        <v>132</v>
      </c>
      <c r="AD23" t="s">
        <v>132</v>
      </c>
      <c r="AE23" t="s">
        <v>132</v>
      </c>
      <c r="AF23" t="s">
        <v>132</v>
      </c>
      <c r="AG23" t="s">
        <v>132</v>
      </c>
      <c r="AH23" t="s">
        <v>132</v>
      </c>
      <c r="AI23" t="s">
        <v>132</v>
      </c>
      <c r="AJ23" s="10" t="s">
        <v>132</v>
      </c>
      <c r="AK23">
        <v>83.333333333333329</v>
      </c>
      <c r="AL23">
        <v>16.666666666666668</v>
      </c>
      <c r="AM23">
        <v>16.666666666666668</v>
      </c>
      <c r="AN23">
        <v>50</v>
      </c>
      <c r="AO23">
        <v>0</v>
      </c>
      <c r="AP23">
        <v>0</v>
      </c>
      <c r="AQ23" s="10">
        <v>53.476731601731601</v>
      </c>
      <c r="AR23">
        <v>56.642316017316013</v>
      </c>
      <c r="AS23">
        <v>24.905303030303031</v>
      </c>
      <c r="AT23">
        <v>62.337662337662337</v>
      </c>
      <c r="AU23">
        <v>5.3977272727272734</v>
      </c>
      <c r="AV23">
        <v>49.161255411255411</v>
      </c>
    </row>
    <row r="24" spans="1:48" x14ac:dyDescent="0.3">
      <c r="A24" s="3" t="s">
        <v>79</v>
      </c>
      <c r="B24">
        <v>0</v>
      </c>
      <c r="C24">
        <v>0</v>
      </c>
      <c r="D24">
        <v>75</v>
      </c>
      <c r="E24">
        <v>0</v>
      </c>
      <c r="F24">
        <v>0</v>
      </c>
      <c r="G24">
        <v>0</v>
      </c>
      <c r="H24" s="10">
        <v>0</v>
      </c>
      <c r="I24">
        <v>95.476190476190482</v>
      </c>
      <c r="J24">
        <v>65.338345864661648</v>
      </c>
      <c r="K24">
        <v>2.8571428571428572</v>
      </c>
      <c r="L24">
        <v>61.152882205513777</v>
      </c>
      <c r="M24">
        <v>2.3809523809523809</v>
      </c>
      <c r="N24">
        <v>0</v>
      </c>
      <c r="O24" s="10">
        <v>7.5062656641604013</v>
      </c>
      <c r="P24">
        <v>50</v>
      </c>
      <c r="Q24">
        <v>0</v>
      </c>
      <c r="R24">
        <v>25</v>
      </c>
      <c r="S24">
        <v>25</v>
      </c>
      <c r="T24">
        <v>0</v>
      </c>
      <c r="U24">
        <v>0</v>
      </c>
      <c r="V24" s="10">
        <v>0</v>
      </c>
      <c r="W24">
        <v>0</v>
      </c>
      <c r="X24">
        <v>0</v>
      </c>
      <c r="Y24">
        <v>100</v>
      </c>
      <c r="Z24">
        <v>0</v>
      </c>
      <c r="AA24">
        <v>0</v>
      </c>
      <c r="AB24">
        <v>0</v>
      </c>
      <c r="AC24" s="10">
        <v>0</v>
      </c>
      <c r="AD24">
        <v>66.666666666666671</v>
      </c>
      <c r="AE24">
        <v>0</v>
      </c>
      <c r="AF24">
        <v>33.333333333333336</v>
      </c>
      <c r="AG24">
        <v>11.111111111111109</v>
      </c>
      <c r="AH24">
        <v>0</v>
      </c>
      <c r="AI24">
        <v>0</v>
      </c>
      <c r="AJ24" s="10">
        <v>0</v>
      </c>
      <c r="AK24">
        <v>100</v>
      </c>
      <c r="AL24">
        <v>0</v>
      </c>
      <c r="AM24">
        <v>86.5625</v>
      </c>
      <c r="AN24">
        <v>2.083333333333333</v>
      </c>
      <c r="AO24">
        <v>0</v>
      </c>
      <c r="AP24">
        <v>6.770833333333333</v>
      </c>
      <c r="AQ24" s="10">
        <v>97.222222222222229</v>
      </c>
      <c r="AR24">
        <v>7.7777777777777777</v>
      </c>
      <c r="AS24">
        <v>14.285714285714285</v>
      </c>
      <c r="AT24">
        <v>2.7777777777777777</v>
      </c>
      <c r="AU24">
        <v>0</v>
      </c>
      <c r="AV24">
        <v>10</v>
      </c>
    </row>
    <row r="25" spans="1:48" x14ac:dyDescent="0.3">
      <c r="A25" s="4" t="s">
        <v>133</v>
      </c>
      <c r="B25" s="5">
        <f>AVERAGE(B2:B14, B16:B24)</f>
        <v>0</v>
      </c>
      <c r="C25" s="4">
        <f t="shared" ref="C25:O25" si="0">AVERAGE(C2:C24)</f>
        <v>0</v>
      </c>
      <c r="D25" s="5">
        <f>AVERAGE(D2:D14, D16:D24)</f>
        <v>83.681006493506501</v>
      </c>
      <c r="E25" s="5">
        <f>AVERAGE(E2:E14, E16:E24)</f>
        <v>1.1363636363636365</v>
      </c>
      <c r="F25" s="5">
        <f>AVERAGE(F2:F14, F16:F24)</f>
        <v>9.0205627705627709</v>
      </c>
      <c r="G25" s="4">
        <f>AVERAGE(G2:G14, G16:G24)</f>
        <v>10.530303030303029</v>
      </c>
      <c r="H25" s="11">
        <f t="shared" si="0"/>
        <v>0</v>
      </c>
      <c r="I25" s="4">
        <f t="shared" si="0"/>
        <v>67.182445382434253</v>
      </c>
      <c r="J25" s="4">
        <f t="shared" si="0"/>
        <v>23.098272231053503</v>
      </c>
      <c r="K25" s="4">
        <f t="shared" si="0"/>
        <v>20.808973920491209</v>
      </c>
      <c r="L25" s="4">
        <f t="shared" si="0"/>
        <v>35.398505612389073</v>
      </c>
      <c r="M25" s="4">
        <f t="shared" si="0"/>
        <v>32.769719990370781</v>
      </c>
      <c r="N25" s="4">
        <f t="shared" si="0"/>
        <v>16.009759642793668</v>
      </c>
      <c r="O25" s="11">
        <f t="shared" si="0"/>
        <v>9.8206323083072977</v>
      </c>
      <c r="P25" s="5">
        <f>AVERAGE(P3:P7, P10:P11, P17, P20, P23:P24)</f>
        <v>33.333333333333336</v>
      </c>
      <c r="Q25" s="5">
        <f t="shared" ref="Q25:V25" si="1">AVERAGE(Q3:Q7, Q10:Q11, Q17, Q20, Q23:Q24)</f>
        <v>0</v>
      </c>
      <c r="R25" s="5">
        <f t="shared" si="1"/>
        <v>56.56565656565656</v>
      </c>
      <c r="S25" s="5">
        <f t="shared" si="1"/>
        <v>19.949494949494948</v>
      </c>
      <c r="T25" s="5">
        <f t="shared" si="1"/>
        <v>4.7979797979797976</v>
      </c>
      <c r="U25" s="5">
        <f t="shared" si="1"/>
        <v>6.8181818181818183</v>
      </c>
      <c r="V25" s="12">
        <f t="shared" si="1"/>
        <v>4.5454545454545459</v>
      </c>
      <c r="W25" s="5">
        <f>AVERAGE(W2:W5, W7:W9, W11:W14, W16:W17, W20:W22, W24)</f>
        <v>0</v>
      </c>
      <c r="X25" s="5">
        <f t="shared" ref="X25:AC25" si="2">AVERAGE(X2:X5, X7:X9, X11:X14, X16:X17, X20:X22, X24)</f>
        <v>0</v>
      </c>
      <c r="Y25" s="5">
        <f t="shared" si="2"/>
        <v>91.652342755283939</v>
      </c>
      <c r="Z25" s="5">
        <f t="shared" si="2"/>
        <v>0.16339869281045752</v>
      </c>
      <c r="AA25" s="5">
        <f t="shared" si="2"/>
        <v>5.9046345811051699</v>
      </c>
      <c r="AB25" s="5">
        <f t="shared" si="2"/>
        <v>9.1126602156013927</v>
      </c>
      <c r="AC25" s="12">
        <f t="shared" si="2"/>
        <v>0.73529411764705888</v>
      </c>
      <c r="AD25" s="5">
        <f>AVERAGE(AD2, AD5:AD11, AD15, AD17, AD20, AD24)</f>
        <v>15.277777777777779</v>
      </c>
      <c r="AE25" s="5">
        <f t="shared" ref="AE25:AJ25" si="3">AVERAGE(AE2, AE5:AE11, AE15, AE17, AE20, AE24)</f>
        <v>0</v>
      </c>
      <c r="AF25" s="5">
        <f t="shared" si="3"/>
        <v>79.166666666666671</v>
      </c>
      <c r="AG25" s="5">
        <f t="shared" si="3"/>
        <v>0.92592592592592571</v>
      </c>
      <c r="AH25" s="5">
        <f t="shared" si="3"/>
        <v>6.9444444444444455</v>
      </c>
      <c r="AI25" s="5">
        <f t="shared" si="3"/>
        <v>6.018518518518519</v>
      </c>
      <c r="AJ25" s="12">
        <f t="shared" si="3"/>
        <v>0</v>
      </c>
      <c r="AK25" s="5">
        <f>AVERAGE(AK2:AK3, AK6, AK9, AK10, AK11:AK12, AK14:AK17, AK19:AK20, AK22:AK24)</f>
        <v>76.468592171717162</v>
      </c>
      <c r="AL25" s="5">
        <f t="shared" ref="AL25:AP25" si="4">AVERAGE(AL2:AL3, AL6, AL9, AL10, AL11:AL12, AL14:AL17, AL19:AL20, AL22:AL24)</f>
        <v>1.7826704545454546</v>
      </c>
      <c r="AM25" s="5">
        <f t="shared" si="4"/>
        <v>52.64269367784992</v>
      </c>
      <c r="AN25" s="5">
        <f t="shared" si="4"/>
        <v>45.465311598124096</v>
      </c>
      <c r="AO25" s="5">
        <f t="shared" si="4"/>
        <v>21.458333333333332</v>
      </c>
      <c r="AP25" s="6">
        <f t="shared" si="4"/>
        <v>15.968527201051872</v>
      </c>
      <c r="AQ25" s="11">
        <f>AVERAGE(AQ2:AQ24)</f>
        <v>58.916700750939874</v>
      </c>
      <c r="AR25" s="4">
        <f t="shared" ref="AR25:AV25" si="5">AVERAGE(AR2:AR24)</f>
        <v>29.629588406762323</v>
      </c>
      <c r="AS25" s="4">
        <f t="shared" si="5"/>
        <v>28.987416568938308</v>
      </c>
      <c r="AT25" s="4">
        <f t="shared" si="5"/>
        <v>31.043711723059548</v>
      </c>
      <c r="AU25" s="4">
        <f t="shared" si="5"/>
        <v>15.613764255068602</v>
      </c>
      <c r="AV25" s="4">
        <f t="shared" si="5"/>
        <v>9.3694635678331331</v>
      </c>
    </row>
    <row r="26" spans="1:48" x14ac:dyDescent="0.3">
      <c r="A26" s="7" t="s">
        <v>134</v>
      </c>
      <c r="B26" s="4">
        <f>_xlfn.STDEV.S(B2:B14,B16:B24)/SQRT(COUNT(B2:B14,B16:B24))</f>
        <v>0</v>
      </c>
      <c r="C26" s="4">
        <f t="shared" ref="C26:H26" si="6">_xlfn.STDEV.S(C2:C14,C16:C24)/SQRT(COUNT(C2:C14,C16:C24))</f>
        <v>0</v>
      </c>
      <c r="D26" s="4">
        <f t="shared" si="6"/>
        <v>4.2300037572977152</v>
      </c>
      <c r="E26" s="4">
        <f t="shared" si="6"/>
        <v>0.78416540834358428</v>
      </c>
      <c r="F26" s="4">
        <f t="shared" si="6"/>
        <v>5.3416765897226126</v>
      </c>
      <c r="G26" s="4">
        <f t="shared" si="6"/>
        <v>3.8382651686675811</v>
      </c>
      <c r="H26" s="11">
        <f t="shared" si="6"/>
        <v>0</v>
      </c>
      <c r="I26" s="4">
        <f>_xlfn.STDEV.S(I2:I24)/SQRT(COUNT(I2:I24))</f>
        <v>4.7196247248168453</v>
      </c>
      <c r="J26" s="4">
        <f t="shared" ref="J26:O26" si="7">_xlfn.STDEV.S(J2:J24)/SQRT(COUNT(J2:J24))</f>
        <v>5.9638191297172476</v>
      </c>
      <c r="K26" s="4">
        <f t="shared" si="7"/>
        <v>3.0178922762735709</v>
      </c>
      <c r="L26" s="4">
        <f t="shared" si="7"/>
        <v>5.5464012649324177</v>
      </c>
      <c r="M26" s="4">
        <f t="shared" si="7"/>
        <v>5.1518550710904316</v>
      </c>
      <c r="N26" s="4">
        <f t="shared" si="7"/>
        <v>5.343354246930164</v>
      </c>
      <c r="O26" s="11">
        <f t="shared" si="7"/>
        <v>2.5006564650309921</v>
      </c>
      <c r="P26" s="4">
        <f>_xlfn.STDEV.S(P3:P7, P10:P11, P17, P20, P23:P24)/SQRT(COUNT(P3:P7, P10:P11, P17, P20, P23:P24))</f>
        <v>11.891767800211262</v>
      </c>
      <c r="Q26" s="4">
        <f t="shared" ref="Q26:V26" si="8">_xlfn.STDEV.S(Q3:Q7, Q10:Q11, Q17, Q20, Q23:Q24)/SQRT(COUNT(Q3:Q7, Q10:Q11, Q17, Q20, Q23:Q24))</f>
        <v>0</v>
      </c>
      <c r="R26" s="4">
        <f t="shared" si="8"/>
        <v>12.161653914502295</v>
      </c>
      <c r="S26" s="4">
        <f t="shared" si="8"/>
        <v>9.8730592135808646</v>
      </c>
      <c r="T26" s="4">
        <f t="shared" si="8"/>
        <v>3.2240265996979045</v>
      </c>
      <c r="U26" s="4">
        <f t="shared" si="8"/>
        <v>4.8744569521652767</v>
      </c>
      <c r="V26" s="11">
        <f t="shared" si="8"/>
        <v>4.545454545454545</v>
      </c>
      <c r="W26" s="4">
        <f>_xlfn.STDEV.S(W2:W5, W7:W9, W11:W14, W16:W17, W20:W22, W24)/SQRT(COUNT(W2:W5, W7:W9, W11:W14, W16:W17, W20:W22, W24))</f>
        <v>0</v>
      </c>
      <c r="X26" s="4">
        <f t="shared" ref="X26:AC26" si="9">_xlfn.STDEV.S(X2:X5, X7:X9, X11:X14, X16:X17, X20:X22, X24)/SQRT(COUNT(X2:X5, X7:X9, X11:X14, X16:X17, X20:X22, X24))</f>
        <v>0</v>
      </c>
      <c r="Y26" s="4">
        <f t="shared" si="9"/>
        <v>4.0589476574919026</v>
      </c>
      <c r="Z26" s="4">
        <f t="shared" si="9"/>
        <v>0.16339869281045752</v>
      </c>
      <c r="AA26" s="4">
        <f t="shared" si="9"/>
        <v>3.203445871002788</v>
      </c>
      <c r="AB26" s="4">
        <f t="shared" si="9"/>
        <v>4.6496131033001156</v>
      </c>
      <c r="AC26" s="11">
        <f t="shared" si="9"/>
        <v>0.73529411764705876</v>
      </c>
      <c r="AD26" s="4">
        <f>_xlfn.STDEV.S(AD2, AD5:AD11, AD15, AD17, AD20, AD24)/SQRT(COUNT(AD2, AD5:AD11, AD15, AD17, AD20, AD24))</f>
        <v>9.5033073574160181</v>
      </c>
      <c r="AE26" s="4">
        <f t="shared" ref="AE26:AJ26" si="10">_xlfn.STDEV.S(AE2, AE5:AE11, AE15, AE17, AE20, AE24)/SQRT(COUNT(AE2, AE5:AE11, AE15, AE17, AE20, AE24))</f>
        <v>0</v>
      </c>
      <c r="AF26" s="4">
        <f t="shared" si="10"/>
        <v>9.8654670987967439</v>
      </c>
      <c r="AG26" s="4">
        <f t="shared" si="10"/>
        <v>0.92592592592592582</v>
      </c>
      <c r="AH26" s="4">
        <f t="shared" si="10"/>
        <v>4.7929931555813905</v>
      </c>
      <c r="AI26" s="4">
        <f t="shared" si="10"/>
        <v>5.5327111689850037</v>
      </c>
      <c r="AJ26" s="11">
        <f t="shared" si="10"/>
        <v>0</v>
      </c>
      <c r="AK26" s="4">
        <f>_xlfn.STDEV.S(AK2:AK3, AK6, AK9:AK12, AK14:AK17, AK19:AK20, AK22:AK24)/SQRT(COUNT(AK2:AK3, AK6, AK9:AK12, AK14:AK17, AK19:AK20, AK22:AK24))</f>
        <v>7.8630378623662294</v>
      </c>
      <c r="AL26" s="4">
        <f t="shared" ref="AL26:AP26" si="11">_xlfn.STDEV.S(AL2:AL3, AL6, AL9:AL12, AL14:AL17, AL19:AL20, AL22:AL24)/SQRT(COUNT(AL2:AL3, AL6, AL9:AL12, AL14:AL17, AL19:AL20, AL22:AL24))</f>
        <v>1.1132190000632807</v>
      </c>
      <c r="AM26" s="4">
        <f t="shared" si="11"/>
        <v>10.250381857816709</v>
      </c>
      <c r="AN26" s="4">
        <f t="shared" si="11"/>
        <v>8.9157751231261138</v>
      </c>
      <c r="AO26" s="4">
        <f t="shared" si="11"/>
        <v>9.611296762818375</v>
      </c>
      <c r="AP26" s="4">
        <f t="shared" si="11"/>
        <v>6.9623926508131948</v>
      </c>
      <c r="AQ26" s="11">
        <f>_xlfn.STDEV.S(AQ2:AQ24)/SQRT(COUNT(AQ2:AQ24))</f>
        <v>5.6031460595100784</v>
      </c>
      <c r="AR26" s="4">
        <f t="shared" ref="AR26:AV26" si="12">_xlfn.STDEV.S(AR2:AR24)/SQRT(COUNT(AR2:AR24))</f>
        <v>4.4618118603928156</v>
      </c>
      <c r="AS26" s="4">
        <f t="shared" si="12"/>
        <v>5.5607593730396507</v>
      </c>
      <c r="AT26" s="4">
        <f t="shared" si="12"/>
        <v>5.1790758033911866</v>
      </c>
      <c r="AU26" s="4">
        <f t="shared" si="12"/>
        <v>5.1161353835244698</v>
      </c>
      <c r="AV26" s="4">
        <f t="shared" si="12"/>
        <v>2.683086148776519</v>
      </c>
    </row>
  </sheetData>
  <phoneticPr fontId="2" type="noConversion"/>
  <conditionalFormatting sqref="B1:AV1">
    <cfRule type="cellIs" dxfId="6" priority="4" operator="equal">
      <formula>"no instances"</formula>
    </cfRule>
  </conditionalFormatting>
  <conditionalFormatting sqref="AQ1:AQ1048576">
    <cfRule type="cellIs" dxfId="5" priority="3" operator="equal">
      <formula>"no instances"</formula>
    </cfRule>
  </conditionalFormatting>
  <conditionalFormatting sqref="B15">
    <cfRule type="cellIs" dxfId="4" priority="2" operator="equal">
      <formula>"no instances"</formula>
    </cfRule>
  </conditionalFormatting>
  <conditionalFormatting sqref="A1:XFD1048576">
    <cfRule type="cellIs" dxfId="0" priority="1" operator="equal">
      <formula>"no instances"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0E2B-D70F-40AD-815E-524E9ECFCEFA}">
  <dimension ref="A1"/>
  <sheetViews>
    <sheetView workbookViewId="0">
      <selection activeCell="J25" sqref="J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Control pts_overall acc</vt:lpstr>
      <vt:lpstr>DP pts_overall acc</vt:lpstr>
      <vt:lpstr>DP_reasons for recog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Portch</dc:creator>
  <cp:lastModifiedBy>Emma Portch</cp:lastModifiedBy>
  <dcterms:created xsi:type="dcterms:W3CDTF">2022-11-22T11:24:11Z</dcterms:created>
  <dcterms:modified xsi:type="dcterms:W3CDTF">2022-11-25T11:06:48Z</dcterms:modified>
</cp:coreProperties>
</file>