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uz\OneDrive\Documentos\Fabián\Manuscritos y paper\MS-XIGL\MS-XIGLA Peerj new_24.11.22\Material suplementario\"/>
    </mc:Choice>
  </mc:AlternateContent>
  <xr:revisionPtr revIDLastSave="0" documentId="13_ncr:1_{A42742BC-8BD0-40A8-BA74-3990EDE532D8}" xr6:coauthVersionLast="47" xr6:coauthVersionMax="47" xr10:uidLastSave="{00000000-0000-0000-0000-000000000000}"/>
  <bookViews>
    <workbookView xWindow="-110" yWindow="-110" windowWidth="19420" windowHeight="10420" xr2:uid="{16EC8D74-977E-477A-9B68-49C7FDDD9729}"/>
  </bookViews>
  <sheets>
    <sheet name="Data" sheetId="1" r:id="rId1"/>
  </sheets>
  <definedNames>
    <definedName name="_xlnm._FilterDatabase" localSheetId="0" hidden="1">Data!$A$1:$L$1052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M15" i="1"/>
  <c r="M16" i="1"/>
  <c r="J14" i="1"/>
  <c r="M14" i="1"/>
  <c r="AC3" i="1"/>
  <c r="AB6" i="1"/>
  <c r="AB5" i="1"/>
  <c r="AB4" i="1"/>
  <c r="AB3" i="1"/>
  <c r="V35" i="1"/>
  <c r="V36" i="1"/>
  <c r="V37" i="1"/>
  <c r="V38" i="1"/>
  <c r="V39" i="1"/>
  <c r="V40" i="1"/>
  <c r="V41" i="1"/>
  <c r="V42" i="1"/>
  <c r="V43" i="1"/>
  <c r="V44" i="1"/>
  <c r="V45" i="1"/>
  <c r="AH12" i="1"/>
  <c r="V24" i="1"/>
  <c r="V25" i="1"/>
  <c r="V26" i="1"/>
  <c r="V27" i="1"/>
  <c r="V28" i="1"/>
  <c r="V29" i="1"/>
  <c r="V30" i="1"/>
  <c r="V31" i="1"/>
  <c r="V32" i="1"/>
  <c r="V33" i="1"/>
  <c r="V34" i="1"/>
  <c r="AH11" i="1"/>
  <c r="V13" i="1"/>
  <c r="V14" i="1"/>
  <c r="V15" i="1"/>
  <c r="V16" i="1"/>
  <c r="V17" i="1"/>
  <c r="V18" i="1"/>
  <c r="V19" i="1"/>
  <c r="V20" i="1"/>
  <c r="V21" i="1"/>
  <c r="V22" i="1"/>
  <c r="V23" i="1"/>
  <c r="AH10" i="1"/>
  <c r="V2" i="1"/>
  <c r="V3" i="1"/>
  <c r="V4" i="1"/>
  <c r="V5" i="1"/>
  <c r="V6" i="1"/>
  <c r="V7" i="1"/>
  <c r="V8" i="1"/>
  <c r="V9" i="1"/>
  <c r="V10" i="1"/>
  <c r="V11" i="1"/>
  <c r="V12" i="1"/>
  <c r="AH9" i="1"/>
  <c r="AI12" i="1"/>
  <c r="AI11" i="1"/>
  <c r="AI10" i="1"/>
  <c r="AI9" i="1"/>
  <c r="AF12" i="1"/>
  <c r="AG18" i="1"/>
  <c r="AC16" i="1"/>
  <c r="AE10" i="1"/>
  <c r="AE16" i="1"/>
  <c r="AG10" i="1"/>
  <c r="AG16" i="1"/>
  <c r="AC17" i="1"/>
  <c r="AE11" i="1"/>
  <c r="AE17" i="1"/>
  <c r="AG11" i="1"/>
  <c r="AG17" i="1"/>
  <c r="AC18" i="1"/>
  <c r="AE12" i="1"/>
  <c r="AE18" i="1"/>
  <c r="AG12" i="1"/>
  <c r="AC12" i="1"/>
  <c r="AC11" i="1"/>
  <c r="AC10" i="1"/>
  <c r="AC15" i="1"/>
  <c r="AE9" i="1"/>
  <c r="AE15" i="1"/>
  <c r="AG9" i="1"/>
  <c r="AG15" i="1"/>
  <c r="AC9" i="1"/>
  <c r="AB16" i="1"/>
  <c r="AD10" i="1"/>
  <c r="AD16" i="1"/>
  <c r="AF10" i="1"/>
  <c r="AF16" i="1"/>
  <c r="AB17" i="1"/>
  <c r="AB18" i="1"/>
  <c r="AD11" i="1"/>
  <c r="AD12" i="1"/>
  <c r="AD17" i="1"/>
  <c r="AF11" i="1"/>
  <c r="AF17" i="1"/>
  <c r="AD18" i="1"/>
  <c r="AF18" i="1"/>
  <c r="AB12" i="1"/>
  <c r="AB11" i="1"/>
  <c r="AB10" i="1"/>
  <c r="AF15" i="1"/>
  <c r="AB15" i="1"/>
  <c r="AD9" i="1"/>
  <c r="AD15" i="1"/>
  <c r="AF9" i="1"/>
  <c r="AB9" i="1"/>
  <c r="AC6" i="1"/>
  <c r="AC5" i="1"/>
  <c r="AC4" i="1"/>
  <c r="J3" i="1"/>
  <c r="M3" i="1"/>
  <c r="J4" i="1"/>
  <c r="J5" i="1"/>
  <c r="M5" i="1"/>
  <c r="J6" i="1"/>
  <c r="M6" i="1"/>
  <c r="J7" i="1"/>
  <c r="M7" i="1"/>
  <c r="J8" i="1"/>
  <c r="M8" i="1"/>
  <c r="J9" i="1"/>
  <c r="M9" i="1"/>
  <c r="J10" i="1"/>
  <c r="M10" i="1"/>
  <c r="J11" i="1"/>
  <c r="M11" i="1"/>
  <c r="J12" i="1"/>
  <c r="M12" i="1"/>
  <c r="J13" i="1"/>
  <c r="M13" i="1"/>
  <c r="J17" i="1"/>
  <c r="M17" i="1"/>
  <c r="J18" i="1"/>
  <c r="M18" i="1"/>
  <c r="J19" i="1"/>
  <c r="M19" i="1"/>
  <c r="J20" i="1"/>
  <c r="M20" i="1"/>
  <c r="J21" i="1"/>
  <c r="M21" i="1"/>
  <c r="J22" i="1"/>
  <c r="M22" i="1"/>
  <c r="J23" i="1"/>
  <c r="M23" i="1"/>
  <c r="J24" i="1"/>
  <c r="M24" i="1"/>
  <c r="J25" i="1"/>
  <c r="M25" i="1"/>
  <c r="J26" i="1"/>
  <c r="M26" i="1"/>
  <c r="J27" i="1"/>
  <c r="M27" i="1"/>
  <c r="J28" i="1"/>
  <c r="M28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J37" i="1"/>
  <c r="M37" i="1"/>
  <c r="J38" i="1"/>
  <c r="M38" i="1"/>
  <c r="J39" i="1"/>
  <c r="M39" i="1"/>
  <c r="J40" i="1"/>
  <c r="M40" i="1"/>
  <c r="J41" i="1"/>
  <c r="M41" i="1"/>
  <c r="J42" i="1"/>
  <c r="M42" i="1"/>
  <c r="J43" i="1"/>
  <c r="M43" i="1"/>
  <c r="J44" i="1"/>
  <c r="M44" i="1"/>
  <c r="J45" i="1"/>
  <c r="M45" i="1"/>
  <c r="M4" i="1"/>
  <c r="J2" i="1"/>
  <c r="AE4" i="1"/>
  <c r="AE5" i="1"/>
  <c r="AE6" i="1"/>
  <c r="AD4" i="1"/>
  <c r="AD5" i="1"/>
  <c r="M2" i="1"/>
  <c r="AE3" i="1"/>
  <c r="AD6" i="1"/>
  <c r="AD3" i="1"/>
</calcChain>
</file>

<file path=xl/sharedStrings.xml><?xml version="1.0" encoding="utf-8"?>
<sst xmlns="http://schemas.openxmlformats.org/spreadsheetml/2006/main" count="321" uniqueCount="55">
  <si>
    <t>VAMA II</t>
  </si>
  <si>
    <t>ID11</t>
  </si>
  <si>
    <t>PUERTO LINDO</t>
  </si>
  <si>
    <t>ID12</t>
  </si>
  <si>
    <t>ARAUCO II</t>
  </si>
  <si>
    <t>ID14</t>
  </si>
  <si>
    <t>ID15</t>
  </si>
  <si>
    <t>ID16</t>
  </si>
  <si>
    <t>ID17</t>
  </si>
  <si>
    <t>ID18</t>
  </si>
  <si>
    <t>ID19</t>
  </si>
  <si>
    <t>ID20</t>
  </si>
  <si>
    <t>ID21</t>
  </si>
  <si>
    <t>ID22</t>
  </si>
  <si>
    <t>Small</t>
  </si>
  <si>
    <t>Spring</t>
  </si>
  <si>
    <t>Winter</t>
  </si>
  <si>
    <t>Large</t>
  </si>
  <si>
    <t>Mean</t>
  </si>
  <si>
    <t>Total weight (kg)</t>
  </si>
  <si>
    <t>Total weight (g)</t>
  </si>
  <si>
    <t>Gonad weight</t>
  </si>
  <si>
    <t>sex</t>
  </si>
  <si>
    <t>Sample</t>
  </si>
  <si>
    <t>Protein (mg)</t>
  </si>
  <si>
    <t>Protein (%)</t>
  </si>
  <si>
    <t>Lipids (mg)</t>
  </si>
  <si>
    <t>Lipids (%)</t>
  </si>
  <si>
    <t>Glucose (mg)</t>
  </si>
  <si>
    <t>Glucose (%)</t>
  </si>
  <si>
    <t>Lipids</t>
  </si>
  <si>
    <t>Protein</t>
  </si>
  <si>
    <t>Glucose</t>
  </si>
  <si>
    <t>Small-winter</t>
  </si>
  <si>
    <t>Small-spring</t>
  </si>
  <si>
    <t>Large-winter</t>
  </si>
  <si>
    <t>Large-spring</t>
  </si>
  <si>
    <t>Season</t>
  </si>
  <si>
    <t>Size</t>
  </si>
  <si>
    <t>Ship</t>
  </si>
  <si>
    <t>Code</t>
  </si>
  <si>
    <t>tipe</t>
  </si>
  <si>
    <t>Energy (J mg)</t>
  </si>
  <si>
    <t>Energy (J)</t>
  </si>
  <si>
    <t>Gonad</t>
  </si>
  <si>
    <t>Female</t>
  </si>
  <si>
    <t>Year</t>
  </si>
  <si>
    <t>id_travel</t>
  </si>
  <si>
    <t>Gonadosomatic index (GSI)</t>
  </si>
  <si>
    <t xml:space="preserve"> Oocyte diameter (mm)</t>
  </si>
  <si>
    <t>Oocyte diameter</t>
  </si>
  <si>
    <t>Gonadosomatic index</t>
  </si>
  <si>
    <t>Standard deviation</t>
  </si>
  <si>
    <t>Lower Jaw Fork Lenght (LJFL)</t>
  </si>
  <si>
    <r>
      <t>Energy (J mg</t>
    </r>
    <r>
      <rPr>
        <b/>
        <vertAlign val="superscript"/>
        <sz val="12"/>
        <color theme="1"/>
        <rFont val="Arial Narrow"/>
        <family val="2"/>
      </rPr>
      <t>-1</t>
    </r>
    <r>
      <rPr>
        <b/>
        <sz val="12"/>
        <color theme="1"/>
        <rFont val="Arial Narrow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</si>
</sst>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0"/>
    <numFmt numFmtId="165" formatCode="0.0"/>
    <numFmt numFmtId="166" formatCode="0.000"/>
    <numFmt numFmtId="167" formatCode="0.00000"/>
    <numFmt numFmtId="168" formatCode="0.0000000000"/>
  </numFmts>
  <fonts count="3" x14ac:knownFonts="1"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6BA8-31D6-4F83-8A32-3121139FCD06}">
  <dimension ref="A1:AI45"/>
  <sheetViews>
    <sheetView tabSelected="1" zoomScale="92" zoomScaleNormal="92" workbookViewId="0">
      <pane ySplit="1" topLeftCell="A2" activePane="bottomLeft" state="frozen"/>
      <selection pane="bottomLeft" activeCell="W16" sqref="W16"/>
    </sheetView>
  </sheetViews>
  <sheetFormatPr baseColWidth="10" defaultColWidth="11.54296875" defaultRowHeight="15.5" x14ac:dyDescent="0.35"/>
  <cols>
    <col min="1" max="1" width="14.90625" style="2" bestFit="1" customWidth="1"/>
    <col min="2" max="2" width="7" style="2" bestFit="1" customWidth="1"/>
    <col min="3" max="3" width="7.6328125" style="2" bestFit="1" customWidth="1"/>
    <col min="4" max="5" width="7.90625" style="2" bestFit="1" customWidth="1"/>
    <col min="6" max="6" width="9" style="2" bestFit="1" customWidth="1"/>
    <col min="7" max="7" width="7" style="2" customWidth="1"/>
    <col min="8" max="8" width="6.90625" style="2" customWidth="1"/>
    <col min="9" max="9" width="12" style="2" bestFit="1" customWidth="1"/>
    <col min="10" max="10" width="12" style="2" customWidth="1"/>
    <col min="11" max="11" width="8.54296875" style="2" customWidth="1"/>
    <col min="12" max="12" width="12" style="4" bestFit="1" customWidth="1"/>
    <col min="13" max="13" width="12.26953125" style="2" bestFit="1" customWidth="1"/>
    <col min="14" max="16384" width="11.54296875" style="2"/>
  </cols>
  <sheetData>
    <row r="1" spans="1:35" ht="18" x14ac:dyDescent="0.35">
      <c r="A1" s="1" t="s">
        <v>39</v>
      </c>
      <c r="B1" s="1" t="s">
        <v>40</v>
      </c>
      <c r="C1" s="1" t="s">
        <v>47</v>
      </c>
      <c r="D1" s="1" t="s">
        <v>46</v>
      </c>
      <c r="E1" s="1" t="s">
        <v>23</v>
      </c>
      <c r="F1" s="1" t="s">
        <v>41</v>
      </c>
      <c r="G1" s="1" t="s">
        <v>22</v>
      </c>
      <c r="H1" s="1" t="s">
        <v>53</v>
      </c>
      <c r="I1" s="1" t="s">
        <v>19</v>
      </c>
      <c r="J1" s="1" t="s">
        <v>20</v>
      </c>
      <c r="K1" s="1" t="s">
        <v>21</v>
      </c>
      <c r="L1" s="3" t="s">
        <v>49</v>
      </c>
      <c r="M1" s="1" t="s">
        <v>48</v>
      </c>
      <c r="N1" s="1" t="s">
        <v>37</v>
      </c>
      <c r="O1" s="1" t="s">
        <v>38</v>
      </c>
      <c r="P1" s="1" t="s">
        <v>26</v>
      </c>
      <c r="Q1" s="1" t="s">
        <v>27</v>
      </c>
      <c r="R1" s="1" t="s">
        <v>24</v>
      </c>
      <c r="S1" s="1" t="s">
        <v>25</v>
      </c>
      <c r="T1" s="1" t="s">
        <v>28</v>
      </c>
      <c r="U1" s="1" t="s">
        <v>29</v>
      </c>
      <c r="V1" s="1" t="s">
        <v>54</v>
      </c>
      <c r="Y1" s="2" t="s">
        <v>43</v>
      </c>
      <c r="AB1" s="2" t="s">
        <v>18</v>
      </c>
    </row>
    <row r="2" spans="1:35" x14ac:dyDescent="0.35">
      <c r="A2" s="7" t="s">
        <v>4</v>
      </c>
      <c r="B2" s="7">
        <v>942380</v>
      </c>
      <c r="C2" s="7" t="s">
        <v>5</v>
      </c>
      <c r="D2" s="7">
        <v>2017</v>
      </c>
      <c r="E2" s="7">
        <v>48</v>
      </c>
      <c r="F2" s="7" t="s">
        <v>44</v>
      </c>
      <c r="G2" s="7" t="s">
        <v>45</v>
      </c>
      <c r="H2" s="7">
        <v>136</v>
      </c>
      <c r="I2" s="7">
        <v>25.0267248637135</v>
      </c>
      <c r="J2" s="7">
        <f>I2*1000</f>
        <v>25026.724863713502</v>
      </c>
      <c r="K2" s="7">
        <v>95</v>
      </c>
      <c r="L2" s="8">
        <v>6.7891333333333304E-2</v>
      </c>
      <c r="M2" s="7">
        <f>(K2/J2)*100</f>
        <v>0.37959421585259623</v>
      </c>
      <c r="N2" s="7" t="s">
        <v>16</v>
      </c>
      <c r="O2" s="7" t="s">
        <v>14</v>
      </c>
      <c r="P2" s="7">
        <v>1.2333333333321901</v>
      </c>
      <c r="Q2" s="7">
        <v>2.4666666666643802</v>
      </c>
      <c r="R2" s="7">
        <v>2.55692158760891</v>
      </c>
      <c r="S2" s="7">
        <v>5.1138431752178199</v>
      </c>
      <c r="T2" s="7">
        <v>0.12832369942196534</v>
      </c>
      <c r="U2" s="7">
        <v>0.25664739884393067</v>
      </c>
      <c r="V2" s="7">
        <f>(P2*$Y$2)+(R2*$Y$3)+(T2*$Y$4)</f>
        <v>111.41237777611614</v>
      </c>
      <c r="X2" s="2" t="s">
        <v>30</v>
      </c>
      <c r="Y2" s="2">
        <v>39.54</v>
      </c>
      <c r="AB2" s="2" t="s">
        <v>50</v>
      </c>
      <c r="AC2" s="2" t="s">
        <v>52</v>
      </c>
      <c r="AD2" s="1" t="s">
        <v>51</v>
      </c>
      <c r="AE2" s="2" t="s">
        <v>52</v>
      </c>
    </row>
    <row r="3" spans="1:35" x14ac:dyDescent="0.35">
      <c r="A3" s="7" t="s">
        <v>4</v>
      </c>
      <c r="B3" s="7">
        <v>942380</v>
      </c>
      <c r="C3" s="7" t="s">
        <v>5</v>
      </c>
      <c r="D3" s="7">
        <v>2017</v>
      </c>
      <c r="E3" s="7">
        <v>57</v>
      </c>
      <c r="F3" s="7" t="s">
        <v>44</v>
      </c>
      <c r="G3" s="7" t="s">
        <v>45</v>
      </c>
      <c r="H3" s="7">
        <v>166</v>
      </c>
      <c r="I3" s="7">
        <v>61.216324668137702</v>
      </c>
      <c r="J3" s="7">
        <f t="shared" ref="J3:J45" si="0">I3*1000</f>
        <v>61216.324668137699</v>
      </c>
      <c r="K3" s="7">
        <v>170</v>
      </c>
      <c r="L3" s="8">
        <v>6.7075999999999997E-2</v>
      </c>
      <c r="M3" s="7">
        <f>(K3/J3)*100</f>
        <v>0.2777037022748326</v>
      </c>
      <c r="N3" s="7" t="s">
        <v>16</v>
      </c>
      <c r="O3" s="7" t="s">
        <v>14</v>
      </c>
      <c r="P3" s="7">
        <v>0.83333333333528403</v>
      </c>
      <c r="Q3" s="7">
        <v>1.6666666666705681</v>
      </c>
      <c r="R3" s="7">
        <v>4.1500000000000004</v>
      </c>
      <c r="S3" s="7">
        <v>8.3000000000000007</v>
      </c>
      <c r="T3" s="7">
        <v>0.10404624277456646</v>
      </c>
      <c r="U3" s="7">
        <v>0.20809248554913293</v>
      </c>
      <c r="V3" s="7">
        <f t="shared" ref="V3:V45" si="1">(P3*$Y$2)+(R3*$Y$3)+(T3*$Y$4)</f>
        <v>132.84039306366097</v>
      </c>
      <c r="X3" s="2" t="s">
        <v>31</v>
      </c>
      <c r="Y3" s="2">
        <v>23.64</v>
      </c>
      <c r="AA3" s="2" t="s">
        <v>33</v>
      </c>
      <c r="AB3" s="13">
        <f>AVERAGE(L2:L12)</f>
        <v>6.9100363636363613E-2</v>
      </c>
      <c r="AC3" s="13">
        <f>STDEV(L2:L12)</f>
        <v>6.2909084902200499E-3</v>
      </c>
      <c r="AD3" s="14">
        <f>AVERAGE(M2:M12)</f>
        <v>0.30580221982805572</v>
      </c>
      <c r="AE3" s="13">
        <f>STDEV(M2:M12)</f>
        <v>5.9996549124822392E-2</v>
      </c>
      <c r="AF3" s="14"/>
      <c r="AG3" s="14"/>
      <c r="AH3" s="14"/>
      <c r="AI3" s="14"/>
    </row>
    <row r="4" spans="1:35" x14ac:dyDescent="0.35">
      <c r="A4" s="7" t="s">
        <v>4</v>
      </c>
      <c r="B4" s="7">
        <v>942380</v>
      </c>
      <c r="C4" s="7" t="s">
        <v>7</v>
      </c>
      <c r="D4" s="7">
        <v>2017</v>
      </c>
      <c r="E4" s="7">
        <v>1</v>
      </c>
      <c r="F4" s="7" t="s">
        <v>44</v>
      </c>
      <c r="G4" s="7" t="s">
        <v>45</v>
      </c>
      <c r="H4" s="7">
        <v>168</v>
      </c>
      <c r="I4" s="7">
        <v>61.216324668137702</v>
      </c>
      <c r="J4" s="7">
        <f t="shared" si="0"/>
        <v>61216.324668137699</v>
      </c>
      <c r="K4" s="7">
        <v>240</v>
      </c>
      <c r="L4" s="8">
        <v>7.9289999999999999E-2</v>
      </c>
      <c r="M4" s="7">
        <f>(K4/J4)*100</f>
        <v>0.39205228556446947</v>
      </c>
      <c r="N4" s="7" t="s">
        <v>16</v>
      </c>
      <c r="O4" s="7" t="s">
        <v>14</v>
      </c>
      <c r="P4" s="7">
        <v>0.5333333333332746</v>
      </c>
      <c r="Q4" s="7">
        <v>1.0666666666665492</v>
      </c>
      <c r="R4" s="7">
        <v>3.2700871248789918</v>
      </c>
      <c r="S4" s="7">
        <v>6.5401742497579836</v>
      </c>
      <c r="T4" s="7">
        <v>0.10751445086705204</v>
      </c>
      <c r="U4" s="7">
        <v>0.21502890173410408</v>
      </c>
      <c r="V4" s="7">
        <f t="shared" si="1"/>
        <v>100.23673246450699</v>
      </c>
      <c r="X4" s="2" t="s">
        <v>32</v>
      </c>
      <c r="Y4" s="2">
        <v>17.149999999999999</v>
      </c>
      <c r="AA4" s="2" t="s">
        <v>34</v>
      </c>
      <c r="AB4" s="13">
        <f>AVERAGE(L13:L23)</f>
        <v>7.4062787878788186E-2</v>
      </c>
      <c r="AC4" s="14">
        <f>STDEV(L13:L23)</f>
        <v>4.379539720291638E-3</v>
      </c>
      <c r="AD4" s="14">
        <f>AVERAGE(M13:M23)</f>
        <v>0.3429476917746182</v>
      </c>
      <c r="AE4" s="14">
        <f>STDEV(M13:M23)</f>
        <v>5.4543681136525496E-2</v>
      </c>
      <c r="AF4" s="14"/>
      <c r="AG4" s="14"/>
      <c r="AH4" s="14"/>
      <c r="AI4" s="14"/>
    </row>
    <row r="5" spans="1:35" x14ac:dyDescent="0.35">
      <c r="A5" s="7" t="s">
        <v>4</v>
      </c>
      <c r="B5" s="7">
        <v>942380</v>
      </c>
      <c r="C5" s="7" t="s">
        <v>9</v>
      </c>
      <c r="D5" s="7">
        <v>2017</v>
      </c>
      <c r="E5" s="7">
        <v>52</v>
      </c>
      <c r="F5" s="7" t="s">
        <v>44</v>
      </c>
      <c r="G5" s="7" t="s">
        <v>45</v>
      </c>
      <c r="H5" s="7">
        <v>128</v>
      </c>
      <c r="I5" s="7">
        <v>26.284550828498801</v>
      </c>
      <c r="J5" s="7">
        <f t="shared" si="0"/>
        <v>26284.550828498803</v>
      </c>
      <c r="K5" s="7">
        <v>70</v>
      </c>
      <c r="L5" s="8">
        <v>7.5467333333332998E-2</v>
      </c>
      <c r="M5" s="7">
        <f t="shared" ref="M5:M45" si="2">(K5/J5)*100</f>
        <v>0.2663161355000333</v>
      </c>
      <c r="N5" s="7" t="s">
        <v>16</v>
      </c>
      <c r="O5" s="7" t="s">
        <v>14</v>
      </c>
      <c r="P5" s="7">
        <v>0.70000000000014495</v>
      </c>
      <c r="Q5" s="7">
        <v>1.4000000000002899</v>
      </c>
      <c r="R5" s="7">
        <v>3.6766698935140365</v>
      </c>
      <c r="S5" s="7">
        <v>7.353339787028073</v>
      </c>
      <c r="T5" s="7">
        <v>0.12485549132947976</v>
      </c>
      <c r="U5" s="7">
        <v>0.24971098265895952</v>
      </c>
      <c r="V5" s="7">
        <f t="shared" si="1"/>
        <v>116.73574795897814</v>
      </c>
      <c r="AA5" s="2" t="s">
        <v>35</v>
      </c>
      <c r="AB5" s="13">
        <f>AVERAGE(L24:L34)</f>
        <v>0.16370018181818169</v>
      </c>
      <c r="AC5" s="14">
        <f>STDEV(L24:L34)</f>
        <v>1.3281257641556949E-2</v>
      </c>
      <c r="AD5" s="14">
        <f>AVERAGE(M24:M34)</f>
        <v>0.49106465825687784</v>
      </c>
      <c r="AE5" s="14">
        <f>STDEV(M24:M34)</f>
        <v>3.7010090923951272E-2</v>
      </c>
      <c r="AF5" s="14"/>
      <c r="AG5" s="14"/>
      <c r="AH5" s="14"/>
      <c r="AI5" s="14"/>
    </row>
    <row r="6" spans="1:35" x14ac:dyDescent="0.35">
      <c r="A6" s="7" t="s">
        <v>2</v>
      </c>
      <c r="B6" s="7">
        <v>942379</v>
      </c>
      <c r="C6" s="7" t="s">
        <v>3</v>
      </c>
      <c r="D6" s="7">
        <v>2017</v>
      </c>
      <c r="E6" s="7">
        <v>25</v>
      </c>
      <c r="F6" s="7" t="s">
        <v>44</v>
      </c>
      <c r="G6" s="7" t="s">
        <v>45</v>
      </c>
      <c r="H6" s="7">
        <v>164</v>
      </c>
      <c r="I6" s="7">
        <v>60.245851877702101</v>
      </c>
      <c r="J6" s="7">
        <f t="shared" si="0"/>
        <v>60245.851877702102</v>
      </c>
      <c r="K6" s="7">
        <v>205</v>
      </c>
      <c r="L6" s="8">
        <v>6.5447333333333399E-2</v>
      </c>
      <c r="M6" s="7">
        <f t="shared" si="2"/>
        <v>0.34027238990021419</v>
      </c>
      <c r="N6" s="7" t="s">
        <v>16</v>
      </c>
      <c r="O6" s="7" t="s">
        <v>14</v>
      </c>
      <c r="P6" s="7">
        <v>0.46666666666439482</v>
      </c>
      <c r="Q6" s="7">
        <v>0.93333333332878965</v>
      </c>
      <c r="R6" s="7">
        <v>3.9766698935140399</v>
      </c>
      <c r="S6" s="7">
        <v>7.9533397870280798</v>
      </c>
      <c r="T6" s="7">
        <v>8.3236994219653179E-2</v>
      </c>
      <c r="U6" s="7">
        <v>0.16647398843930636</v>
      </c>
      <c r="V6" s="7">
        <f t="shared" si="1"/>
        <v>113.88799073344913</v>
      </c>
      <c r="AA6" s="2" t="s">
        <v>36</v>
      </c>
      <c r="AB6" s="13">
        <f>AVERAGE(L35:L45)</f>
        <v>0.171383393939394</v>
      </c>
      <c r="AC6" s="14">
        <f>STDEV(L35:L45)</f>
        <v>2.5708313634057622E-2</v>
      </c>
      <c r="AD6" s="14">
        <f>AVERAGE(M35:M45)</f>
        <v>0.5309363830444801</v>
      </c>
      <c r="AE6" s="14">
        <f>STDEV(M35:M45)</f>
        <v>6.6301530168175832E-2</v>
      </c>
      <c r="AF6" s="14"/>
      <c r="AG6" s="14"/>
      <c r="AH6" s="14"/>
      <c r="AI6" s="14"/>
    </row>
    <row r="7" spans="1:35" x14ac:dyDescent="0.35">
      <c r="A7" s="7" t="s">
        <v>2</v>
      </c>
      <c r="B7" s="7">
        <v>942379</v>
      </c>
      <c r="C7" s="7" t="s">
        <v>3</v>
      </c>
      <c r="D7" s="7">
        <v>2017</v>
      </c>
      <c r="E7" s="7">
        <v>36</v>
      </c>
      <c r="F7" s="7" t="s">
        <v>44</v>
      </c>
      <c r="G7" s="7" t="s">
        <v>45</v>
      </c>
      <c r="H7" s="7">
        <v>153</v>
      </c>
      <c r="I7" s="7">
        <v>43.390983949579002</v>
      </c>
      <c r="J7" s="7">
        <f t="shared" si="0"/>
        <v>43390.983949579</v>
      </c>
      <c r="K7" s="7">
        <v>105</v>
      </c>
      <c r="L7" s="8">
        <v>7.6168E-2</v>
      </c>
      <c r="M7" s="7">
        <f t="shared" si="2"/>
        <v>0.24198575474115</v>
      </c>
      <c r="N7" s="7" t="s">
        <v>16</v>
      </c>
      <c r="O7" s="7" t="s">
        <v>14</v>
      </c>
      <c r="P7" s="7">
        <v>0.93333333333242996</v>
      </c>
      <c r="Q7" s="7">
        <v>1.8666666666648597</v>
      </c>
      <c r="R7" s="7">
        <v>2.9635043562439498</v>
      </c>
      <c r="S7" s="7">
        <v>5.9270087124879005</v>
      </c>
      <c r="T7" s="7">
        <v>7.6300578034682071E-2</v>
      </c>
      <c r="U7" s="7">
        <v>0.15260115606936414</v>
      </c>
      <c r="V7" s="7">
        <f t="shared" si="1"/>
        <v>108.26979789486604</v>
      </c>
      <c r="AB7" s="14"/>
      <c r="AC7" s="14"/>
      <c r="AD7" s="14"/>
      <c r="AE7" s="14"/>
      <c r="AF7" s="14"/>
      <c r="AG7" s="14"/>
      <c r="AH7" s="14"/>
      <c r="AI7" s="14"/>
    </row>
    <row r="8" spans="1:35" x14ac:dyDescent="0.35">
      <c r="A8" s="7" t="s">
        <v>2</v>
      </c>
      <c r="B8" s="7">
        <v>942379</v>
      </c>
      <c r="C8" s="7" t="s">
        <v>8</v>
      </c>
      <c r="D8" s="7">
        <v>2017</v>
      </c>
      <c r="E8" s="7">
        <v>11</v>
      </c>
      <c r="F8" s="7" t="s">
        <v>44</v>
      </c>
      <c r="G8" s="7" t="s">
        <v>45</v>
      </c>
      <c r="H8" s="7">
        <v>163</v>
      </c>
      <c r="I8" s="7">
        <v>44.900375107321402</v>
      </c>
      <c r="J8" s="7">
        <f t="shared" si="0"/>
        <v>44900.375107321401</v>
      </c>
      <c r="K8" s="7">
        <v>165</v>
      </c>
      <c r="L8" s="8">
        <v>6.3361333333333394E-2</v>
      </c>
      <c r="M8" s="7">
        <f t="shared" si="2"/>
        <v>0.36748022617988174</v>
      </c>
      <c r="N8" s="7" t="s">
        <v>16</v>
      </c>
      <c r="O8" s="7" t="s">
        <v>14</v>
      </c>
      <c r="P8" s="7">
        <v>0.60000000000037801</v>
      </c>
      <c r="Q8" s="7">
        <v>1.200000000000756</v>
      </c>
      <c r="R8" s="7">
        <v>2.7599225556631199</v>
      </c>
      <c r="S8" s="7">
        <v>5.5198451113262399</v>
      </c>
      <c r="T8" s="7">
        <v>8.3236994219653179E-2</v>
      </c>
      <c r="U8" s="7">
        <v>0.16647398843930636</v>
      </c>
      <c r="V8" s="7">
        <f t="shared" si="1"/>
        <v>90.396083666758159</v>
      </c>
      <c r="AB8" s="14" t="s">
        <v>26</v>
      </c>
      <c r="AC8" s="14" t="s">
        <v>52</v>
      </c>
      <c r="AD8" s="14" t="s">
        <v>24</v>
      </c>
      <c r="AE8" s="14" t="s">
        <v>52</v>
      </c>
      <c r="AF8" s="14" t="s">
        <v>28</v>
      </c>
      <c r="AG8" s="14" t="s">
        <v>52</v>
      </c>
      <c r="AH8" s="14" t="s">
        <v>42</v>
      </c>
      <c r="AI8" s="14" t="s">
        <v>52</v>
      </c>
    </row>
    <row r="9" spans="1:35" x14ac:dyDescent="0.35">
      <c r="A9" s="7" t="s">
        <v>0</v>
      </c>
      <c r="B9" s="7">
        <v>301014</v>
      </c>
      <c r="C9" s="7" t="s">
        <v>1</v>
      </c>
      <c r="D9" s="7">
        <v>2017</v>
      </c>
      <c r="E9" s="7">
        <v>546</v>
      </c>
      <c r="F9" s="7" t="s">
        <v>44</v>
      </c>
      <c r="G9" s="7" t="s">
        <v>45</v>
      </c>
      <c r="H9" s="7">
        <v>140</v>
      </c>
      <c r="I9" s="7">
        <v>37.479201915088098</v>
      </c>
      <c r="J9" s="7">
        <f t="shared" si="0"/>
        <v>37479.201915088095</v>
      </c>
      <c r="K9" s="7">
        <v>130</v>
      </c>
      <c r="L9" s="8">
        <v>6.2188666666666698E-2</v>
      </c>
      <c r="M9" s="7">
        <f t="shared" si="2"/>
        <v>0.34685904010049262</v>
      </c>
      <c r="N9" s="7" t="s">
        <v>16</v>
      </c>
      <c r="O9" s="7" t="s">
        <v>14</v>
      </c>
      <c r="P9" s="7">
        <v>1.0333333333338857</v>
      </c>
      <c r="Q9" s="9">
        <v>2.0666666666677713</v>
      </c>
      <c r="R9" s="7">
        <v>6.2323330106485963</v>
      </c>
      <c r="S9" s="7">
        <v>12.464666021297194</v>
      </c>
      <c r="T9" s="7">
        <v>0.10057803468208094</v>
      </c>
      <c r="U9" s="7">
        <v>0.20115606936416189</v>
      </c>
      <c r="V9" s="7">
        <f t="shared" si="1"/>
        <v>189.91526566655233</v>
      </c>
      <c r="AA9" s="2" t="s">
        <v>33</v>
      </c>
      <c r="AB9" s="15">
        <f>AVERAGE(P2:P12)</f>
        <v>0.77272727272696917</v>
      </c>
      <c r="AC9" s="15">
        <f>STDEV(P2:P12)</f>
        <v>0.2444123027541836</v>
      </c>
      <c r="AD9" s="15">
        <f>AVERAGE(R2:R12)</f>
        <v>4.3026005456305558</v>
      </c>
      <c r="AE9" s="15">
        <f>STDEV(R2:R12)</f>
        <v>1.513105078672438</v>
      </c>
      <c r="AF9" s="15">
        <f>AVERAGE(T2:T12)</f>
        <v>9.9632159747766652E-2</v>
      </c>
      <c r="AG9" s="15">
        <f>STDEV(T2:T12)</f>
        <v>1.9128097331918979E-2</v>
      </c>
      <c r="AH9" s="15">
        <f>AVERAGE(V2:V12)</f>
        <v>133.97580480200492</v>
      </c>
      <c r="AI9" s="15">
        <f>STDEV(V2:V12)</f>
        <v>37.310666381043326</v>
      </c>
    </row>
    <row r="10" spans="1:35" x14ac:dyDescent="0.35">
      <c r="A10" s="7" t="s">
        <v>0</v>
      </c>
      <c r="B10" s="7">
        <v>301014</v>
      </c>
      <c r="C10" s="7" t="s">
        <v>1</v>
      </c>
      <c r="D10" s="7">
        <v>2017</v>
      </c>
      <c r="E10" s="7">
        <v>551</v>
      </c>
      <c r="F10" s="7" t="s">
        <v>44</v>
      </c>
      <c r="G10" s="7" t="s">
        <v>45</v>
      </c>
      <c r="H10" s="7">
        <v>161</v>
      </c>
      <c r="I10" s="7">
        <v>55.969243597432097</v>
      </c>
      <c r="J10" s="7">
        <f t="shared" si="0"/>
        <v>55969.243597432098</v>
      </c>
      <c r="K10" s="7">
        <v>150</v>
      </c>
      <c r="L10" s="8">
        <v>6.0559333333333298E-2</v>
      </c>
      <c r="M10" s="7">
        <f t="shared" si="2"/>
        <v>0.26800433659403983</v>
      </c>
      <c r="N10" s="7" t="s">
        <v>16</v>
      </c>
      <c r="O10" s="7" t="s">
        <v>14</v>
      </c>
      <c r="P10" s="7">
        <v>0.73333333333350004</v>
      </c>
      <c r="Q10" s="7">
        <v>0.86666666666701531</v>
      </c>
      <c r="R10" s="7">
        <v>7.1364956437560503</v>
      </c>
      <c r="S10" s="7">
        <v>14.272991287512101</v>
      </c>
      <c r="T10" s="7">
        <v>0.12138728323699424</v>
      </c>
      <c r="U10" s="7">
        <v>0.24277456647398851</v>
      </c>
      <c r="V10" s="7">
        <f t="shared" si="1"/>
        <v>199.78454892591409</v>
      </c>
      <c r="AA10" s="2" t="s">
        <v>34</v>
      </c>
      <c r="AB10" s="15">
        <f>AVERAGE(P13:P23)</f>
        <v>1.0272727272733837</v>
      </c>
      <c r="AC10" s="15">
        <f>STDEV(P13:P23)</f>
        <v>0.38000531628402506</v>
      </c>
      <c r="AD10" s="15">
        <f>AVERAGE(R13:R23)</f>
        <v>3.8968442394498695</v>
      </c>
      <c r="AE10" s="15">
        <f>STDEV(R13:R23)</f>
        <v>0.8022645969501534</v>
      </c>
      <c r="AF10" s="15">
        <f>AVERAGE(T13:T23)</f>
        <v>0.1227434633501734</v>
      </c>
      <c r="AG10" s="15">
        <f>STDEV(T13:T23)</f>
        <v>3.8290898010284583E-2</v>
      </c>
      <c r="AH10" s="15">
        <f>AVERAGE(V13:V23)</f>
        <v>134.84481185343995</v>
      </c>
      <c r="AI10" s="15">
        <f>STDEV(V13:V23)</f>
        <v>28.848887563748921</v>
      </c>
    </row>
    <row r="11" spans="1:35" x14ac:dyDescent="0.35">
      <c r="A11" s="7" t="s">
        <v>0</v>
      </c>
      <c r="B11" s="7">
        <v>301014</v>
      </c>
      <c r="C11" s="7" t="s">
        <v>6</v>
      </c>
      <c r="D11" s="7">
        <v>2017</v>
      </c>
      <c r="E11" s="7">
        <v>1059</v>
      </c>
      <c r="F11" s="7" t="s">
        <v>44</v>
      </c>
      <c r="G11" s="7" t="s">
        <v>45</v>
      </c>
      <c r="H11" s="7">
        <v>146</v>
      </c>
      <c r="I11" s="7">
        <v>39.114375669308998</v>
      </c>
      <c r="J11" s="7">
        <f t="shared" si="0"/>
        <v>39114.375669308996</v>
      </c>
      <c r="K11" s="7">
        <v>100</v>
      </c>
      <c r="L11" s="8">
        <v>6.8248666666666694E-2</v>
      </c>
      <c r="M11" s="7">
        <f t="shared" si="2"/>
        <v>0.25566047850398077</v>
      </c>
      <c r="N11" s="7" t="s">
        <v>16</v>
      </c>
      <c r="O11" s="7" t="s">
        <v>14</v>
      </c>
      <c r="P11" s="7">
        <v>0.93333333333411872</v>
      </c>
      <c r="Q11" s="7">
        <v>1.8666666666682374</v>
      </c>
      <c r="R11" s="7">
        <v>5.7095837366892548</v>
      </c>
      <c r="S11" s="7">
        <v>11.41916747337851</v>
      </c>
      <c r="T11" s="7">
        <v>7.9768786127167632E-2</v>
      </c>
      <c r="U11" s="7">
        <v>0.15953757225433526</v>
      </c>
      <c r="V11" s="7">
        <f t="shared" si="1"/>
        <v>173.24659421744596</v>
      </c>
      <c r="AA11" s="2" t="s">
        <v>35</v>
      </c>
      <c r="AB11" s="15">
        <f>AVERAGE(P24:P34)</f>
        <v>0.99393939393910957</v>
      </c>
      <c r="AC11" s="15">
        <f>STDEV(P24:P34)</f>
        <v>0.31333978072033897</v>
      </c>
      <c r="AD11" s="15">
        <f>AVERAGE(R24:R34)</f>
        <v>3.8404118630643311</v>
      </c>
      <c r="AE11" s="15">
        <f>STDEV(R24:R34)</f>
        <v>1.5691962977206375</v>
      </c>
      <c r="AF11" s="15">
        <f>AVERAGE(T24:T34)</f>
        <v>7.2201786652653741E-2</v>
      </c>
      <c r="AG11" s="15">
        <f>STDEV(T24:T34)</f>
        <v>1.8785939608587199E-2</v>
      </c>
      <c r="AH11" s="15">
        <f>AVERAGE(V24:V34)</f>
        <v>131.32596072028619</v>
      </c>
      <c r="AI11" s="15">
        <f>STDEV(V24:V34)</f>
        <v>40.510032460667368</v>
      </c>
    </row>
    <row r="12" spans="1:35" x14ac:dyDescent="0.35">
      <c r="A12" s="7" t="s">
        <v>0</v>
      </c>
      <c r="B12" s="7">
        <v>301014</v>
      </c>
      <c r="C12" s="7" t="s">
        <v>6</v>
      </c>
      <c r="D12" s="7">
        <v>2017</v>
      </c>
      <c r="E12" s="7">
        <v>1060</v>
      </c>
      <c r="F12" s="7" t="s">
        <v>44</v>
      </c>
      <c r="G12" s="7" t="s">
        <v>45</v>
      </c>
      <c r="H12" s="7">
        <v>145</v>
      </c>
      <c r="I12" s="7">
        <v>39.491723458744502</v>
      </c>
      <c r="J12" s="7">
        <f t="shared" si="0"/>
        <v>39491.723458744505</v>
      </c>
      <c r="K12" s="7">
        <v>90</v>
      </c>
      <c r="L12" s="8">
        <v>7.4406E-2</v>
      </c>
      <c r="M12" s="7">
        <f t="shared" si="2"/>
        <v>0.22789585289692296</v>
      </c>
      <c r="N12" s="7" t="s">
        <v>16</v>
      </c>
      <c r="O12" s="7" t="s">
        <v>14</v>
      </c>
      <c r="P12" s="7">
        <v>0.49999999999705835</v>
      </c>
      <c r="Q12" s="7">
        <v>0.99999999999411671</v>
      </c>
      <c r="R12" s="7">
        <v>4.896418199419168</v>
      </c>
      <c r="S12" s="7">
        <v>9.792836398838336</v>
      </c>
      <c r="T12" s="7">
        <v>8.6705202312138727E-2</v>
      </c>
      <c r="U12" s="7">
        <v>0.17341040462427745</v>
      </c>
      <c r="V12" s="7">
        <f t="shared" si="1"/>
        <v>137.00832045380599</v>
      </c>
      <c r="AA12" s="2" t="s">
        <v>36</v>
      </c>
      <c r="AB12" s="15">
        <f>AVERAGE(P35:P45)</f>
        <v>4.0636363636362214</v>
      </c>
      <c r="AC12" s="15">
        <f>STDEV(P35:P45)</f>
        <v>1.7794165426693229</v>
      </c>
      <c r="AD12" s="15">
        <f>AVERAGE(R35:R45)</f>
        <v>3.6624130951333274</v>
      </c>
      <c r="AE12" s="15">
        <f>STDEV(R35:R45)</f>
        <v>1.5950253595528228</v>
      </c>
      <c r="AF12" s="15">
        <f>AVERAGE(T35:T45)</f>
        <v>0.15067262217551219</v>
      </c>
      <c r="AG12" s="15">
        <f>STDEV(T35:T45)</f>
        <v>4.2077488844724308E-2</v>
      </c>
      <c r="AH12" s="15">
        <f>AVERAGE(V35:V45)</f>
        <v>249.83966285743807</v>
      </c>
      <c r="AI12" s="15">
        <f>STDEV(V35:V45)</f>
        <v>92.288255318743225</v>
      </c>
    </row>
    <row r="13" spans="1:35" x14ac:dyDescent="0.35">
      <c r="A13" s="7" t="s">
        <v>4</v>
      </c>
      <c r="B13" s="7">
        <v>942380</v>
      </c>
      <c r="C13" s="7" t="s">
        <v>11</v>
      </c>
      <c r="D13" s="7">
        <v>2017</v>
      </c>
      <c r="E13" s="7">
        <v>179</v>
      </c>
      <c r="F13" s="7" t="s">
        <v>44</v>
      </c>
      <c r="G13" s="7" t="s">
        <v>45</v>
      </c>
      <c r="H13" s="7">
        <v>170</v>
      </c>
      <c r="I13" s="7">
        <v>75.717111244561494</v>
      </c>
      <c r="J13" s="7">
        <f t="shared" si="0"/>
        <v>75717.1112445615</v>
      </c>
      <c r="K13" s="7">
        <v>230</v>
      </c>
      <c r="L13" s="8">
        <v>7.4321333333333406E-2</v>
      </c>
      <c r="M13" s="7">
        <f t="shared" si="2"/>
        <v>0.30376224900751231</v>
      </c>
      <c r="N13" s="7" t="s">
        <v>15</v>
      </c>
      <c r="O13" s="7" t="s">
        <v>14</v>
      </c>
      <c r="P13" s="7">
        <v>0.66666666666748142</v>
      </c>
      <c r="Q13" s="7">
        <v>1.3333333333349628</v>
      </c>
      <c r="R13" s="7">
        <v>3.3281703775411411</v>
      </c>
      <c r="S13" s="7">
        <v>6.6563407550822822</v>
      </c>
      <c r="T13" s="7">
        <v>9.3641618497109821E-2</v>
      </c>
      <c r="U13" s="7">
        <v>0.18728323699421964</v>
      </c>
      <c r="V13" s="7">
        <f t="shared" si="1"/>
        <v>106.64390148233022</v>
      </c>
      <c r="AB13" s="15"/>
      <c r="AC13" s="15"/>
      <c r="AD13" s="15"/>
      <c r="AE13" s="15"/>
      <c r="AF13" s="15"/>
      <c r="AG13" s="15"/>
      <c r="AH13" s="14"/>
      <c r="AI13" s="14"/>
    </row>
    <row r="14" spans="1:35" x14ac:dyDescent="0.35">
      <c r="A14" s="7" t="s">
        <v>4</v>
      </c>
      <c r="B14" s="7">
        <v>942380</v>
      </c>
      <c r="C14" s="7" t="s">
        <v>12</v>
      </c>
      <c r="D14" s="7">
        <v>2017</v>
      </c>
      <c r="E14" s="7">
        <v>97</v>
      </c>
      <c r="F14" s="7" t="s">
        <v>44</v>
      </c>
      <c r="G14" s="7" t="s">
        <v>45</v>
      </c>
      <c r="H14" s="7">
        <v>131</v>
      </c>
      <c r="I14" s="7">
        <v>26.661898617934401</v>
      </c>
      <c r="J14" s="7">
        <f t="shared" si="0"/>
        <v>26661.898617934403</v>
      </c>
      <c r="K14" s="7">
        <v>70</v>
      </c>
      <c r="L14" s="8">
        <v>7.6848E-2</v>
      </c>
      <c r="M14" s="10">
        <f>(K14/J14)*100</f>
        <v>0.26254694387335853</v>
      </c>
      <c r="N14" s="7" t="s">
        <v>15</v>
      </c>
      <c r="O14" s="7" t="s">
        <v>14</v>
      </c>
      <c r="P14" s="7">
        <v>1.1666666666680925</v>
      </c>
      <c r="Q14" s="7">
        <v>2.333333333336185</v>
      </c>
      <c r="R14" s="7">
        <v>5.0287512100677603</v>
      </c>
      <c r="S14" s="7">
        <v>10.057502420135521</v>
      </c>
      <c r="T14" s="7">
        <v>0.108150289017341</v>
      </c>
      <c r="U14" s="7">
        <v>0.216300578034682</v>
      </c>
      <c r="V14" s="7">
        <f t="shared" si="1"/>
        <v>166.86445606270564</v>
      </c>
      <c r="AB14" s="15" t="s">
        <v>27</v>
      </c>
      <c r="AC14" s="14" t="s">
        <v>52</v>
      </c>
      <c r="AD14" s="15" t="s">
        <v>25</v>
      </c>
      <c r="AE14" s="14" t="s">
        <v>52</v>
      </c>
      <c r="AF14" s="15" t="s">
        <v>29</v>
      </c>
      <c r="AG14" s="14" t="s">
        <v>52</v>
      </c>
      <c r="AH14" s="15"/>
      <c r="AI14" s="15"/>
    </row>
    <row r="15" spans="1:35" x14ac:dyDescent="0.35">
      <c r="A15" s="7" t="s">
        <v>4</v>
      </c>
      <c r="B15" s="7">
        <v>942380</v>
      </c>
      <c r="C15" s="7" t="s">
        <v>12</v>
      </c>
      <c r="D15" s="7">
        <v>2017</v>
      </c>
      <c r="E15" s="7">
        <v>99</v>
      </c>
      <c r="F15" s="7" t="s">
        <v>44</v>
      </c>
      <c r="G15" s="7" t="s">
        <v>45</v>
      </c>
      <c r="H15" s="7">
        <v>137</v>
      </c>
      <c r="I15" s="7">
        <v>28.735384410000002</v>
      </c>
      <c r="J15" s="7">
        <f t="shared" si="0"/>
        <v>28735.384410000002</v>
      </c>
      <c r="K15" s="7">
        <v>90</v>
      </c>
      <c r="L15" s="8">
        <v>7.3099999999999998E-2</v>
      </c>
      <c r="M15" s="10">
        <f>(K15/J15)*100</f>
        <v>0.31320270060030836</v>
      </c>
      <c r="N15" s="7" t="s">
        <v>15</v>
      </c>
      <c r="O15" s="7" t="s">
        <v>14</v>
      </c>
      <c r="P15" s="7">
        <v>0.76666666666794803</v>
      </c>
      <c r="Q15" s="7">
        <v>1.5333333333358958</v>
      </c>
      <c r="R15" s="7">
        <v>4.3474431367399999</v>
      </c>
      <c r="S15" s="7">
        <v>8.6948862734799999</v>
      </c>
      <c r="T15" s="7">
        <v>7.7635887360000003E-2</v>
      </c>
      <c r="U15" s="7">
        <v>0.15527177472000001</v>
      </c>
      <c r="V15" s="7">
        <f t="shared" si="1"/>
        <v>134.41901122080824</v>
      </c>
      <c r="AA15" s="2" t="s">
        <v>33</v>
      </c>
      <c r="AB15" s="15">
        <f>AVERAGE(Q2:Q12)</f>
        <v>1.4909090909084848</v>
      </c>
      <c r="AC15" s="15">
        <f>STDEV(Q2:Q12)</f>
        <v>0.53021817502997226</v>
      </c>
      <c r="AD15" s="15">
        <f>AVERAGE(S2:S12)</f>
        <v>8.6052010912611117</v>
      </c>
      <c r="AE15" s="15">
        <f>STDEV(S2:S12)</f>
        <v>3.0262101573448761</v>
      </c>
      <c r="AF15" s="15">
        <f>AVERAGE(U2:U12)</f>
        <v>0.1992643194955333</v>
      </c>
      <c r="AG15" s="15">
        <f>STDEV(U2:U12)</f>
        <v>3.8256194663837957E-2</v>
      </c>
      <c r="AH15" s="15"/>
      <c r="AI15" s="15"/>
    </row>
    <row r="16" spans="1:35" x14ac:dyDescent="0.35">
      <c r="A16" s="7" t="s">
        <v>4</v>
      </c>
      <c r="B16" s="7">
        <v>942380</v>
      </c>
      <c r="C16" s="7" t="s">
        <v>12</v>
      </c>
      <c r="D16" s="7">
        <v>2017</v>
      </c>
      <c r="E16" s="7">
        <v>188</v>
      </c>
      <c r="F16" s="7" t="s">
        <v>44</v>
      </c>
      <c r="G16" s="7" t="s">
        <v>45</v>
      </c>
      <c r="H16" s="7">
        <v>141</v>
      </c>
      <c r="I16" s="7">
        <v>25.866625532499999</v>
      </c>
      <c r="J16" s="7">
        <f t="shared" si="0"/>
        <v>25866.625532499998</v>
      </c>
      <c r="K16" s="7">
        <v>97</v>
      </c>
      <c r="L16" s="8">
        <v>7.5200000000000003E-2</v>
      </c>
      <c r="M16" s="10">
        <f t="shared" ref="M16" si="3">(K16/J16)*100</f>
        <v>0.37500059634034916</v>
      </c>
      <c r="N16" s="7" t="s">
        <v>15</v>
      </c>
      <c r="O16" s="7" t="s">
        <v>14</v>
      </c>
      <c r="P16" s="7">
        <v>0.96666666666794798</v>
      </c>
      <c r="Q16" s="7">
        <v>1.933333333335896</v>
      </c>
      <c r="R16" s="7">
        <v>4.6565656656499996</v>
      </c>
      <c r="S16" s="7">
        <v>9.3131313312999993</v>
      </c>
      <c r="T16" s="7">
        <v>0.1003456777</v>
      </c>
      <c r="U16" s="7">
        <v>0.20069135539999997</v>
      </c>
      <c r="V16" s="7">
        <f t="shared" si="1"/>
        <v>150.02414070857165</v>
      </c>
      <c r="AA16" s="2" t="s">
        <v>34</v>
      </c>
      <c r="AB16" s="15">
        <f>AVERAGE(Q13:Q23)</f>
        <v>2.0545454545467674</v>
      </c>
      <c r="AC16" s="15">
        <f>STDEV(Q13:Q23)</f>
        <v>0.76001063256805013</v>
      </c>
      <c r="AD16" s="15">
        <f>AVERAGE(S13:S23)</f>
        <v>7.7936884788997389</v>
      </c>
      <c r="AE16" s="15">
        <f>STDEV(S13:S23)</f>
        <v>1.6045291939003068</v>
      </c>
      <c r="AF16" s="15">
        <f>AVERAGE(U13:U23)</f>
        <v>0.24548692670034677</v>
      </c>
      <c r="AG16" s="15">
        <f>STDEV(U13:U23)</f>
        <v>7.6581796020569318E-2</v>
      </c>
      <c r="AH16" s="15"/>
      <c r="AI16" s="15"/>
    </row>
    <row r="17" spans="1:35" x14ac:dyDescent="0.35">
      <c r="A17" s="7" t="s">
        <v>2</v>
      </c>
      <c r="B17" s="7">
        <v>942379</v>
      </c>
      <c r="C17" s="7" t="s">
        <v>10</v>
      </c>
      <c r="D17" s="7">
        <v>2017</v>
      </c>
      <c r="E17" s="7">
        <v>142</v>
      </c>
      <c r="F17" s="7" t="s">
        <v>44</v>
      </c>
      <c r="G17" s="7" t="s">
        <v>45</v>
      </c>
      <c r="H17" s="7">
        <v>153</v>
      </c>
      <c r="I17" s="7">
        <v>44.774592510842801</v>
      </c>
      <c r="J17" s="7">
        <f t="shared" si="0"/>
        <v>44774.592510842798</v>
      </c>
      <c r="K17" s="7">
        <v>115</v>
      </c>
      <c r="L17" s="8">
        <v>6.4631999999999995E-2</v>
      </c>
      <c r="M17" s="7">
        <f t="shared" si="2"/>
        <v>0.25684209180050299</v>
      </c>
      <c r="N17" s="7" t="s">
        <v>15</v>
      </c>
      <c r="O17" s="7" t="s">
        <v>14</v>
      </c>
      <c r="P17" s="7">
        <v>1.5000000000000568</v>
      </c>
      <c r="Q17" s="7">
        <v>3.0000000000001137</v>
      </c>
      <c r="R17" s="7">
        <v>4.1994191674733781</v>
      </c>
      <c r="S17" s="7">
        <v>8.3988383349467561</v>
      </c>
      <c r="T17" s="7">
        <v>0.11098265895953759</v>
      </c>
      <c r="U17" s="7">
        <v>0.22196531791907517</v>
      </c>
      <c r="V17" s="7">
        <f t="shared" si="1"/>
        <v>160.48762172022899</v>
      </c>
      <c r="AA17" s="2" t="s">
        <v>35</v>
      </c>
      <c r="AB17" s="15">
        <f>AVERAGE(Q24:Q34)</f>
        <v>1.9878787878782191</v>
      </c>
      <c r="AC17" s="15">
        <f>STDEV(Q24:Q34)</f>
        <v>0.62667956144067793</v>
      </c>
      <c r="AD17" s="15">
        <f>AVERAGE(S24:S34)</f>
        <v>7.6808237261286623</v>
      </c>
      <c r="AE17" s="15">
        <f>STDEV(S24:S34)</f>
        <v>3.138392595441275</v>
      </c>
      <c r="AF17" s="15">
        <f>AVERAGE(U24:U34)</f>
        <v>0.14440357330530748</v>
      </c>
      <c r="AG17" s="15">
        <f>STDEV(U24:U34)</f>
        <v>3.7571879217174399E-2</v>
      </c>
      <c r="AH17" s="15"/>
      <c r="AI17" s="15"/>
    </row>
    <row r="18" spans="1:35" x14ac:dyDescent="0.35">
      <c r="A18" s="7" t="s">
        <v>2</v>
      </c>
      <c r="B18" s="7">
        <v>942379</v>
      </c>
      <c r="C18" s="7" t="s">
        <v>10</v>
      </c>
      <c r="D18" s="7">
        <v>2017</v>
      </c>
      <c r="E18" s="7">
        <v>307</v>
      </c>
      <c r="F18" s="7" t="s">
        <v>44</v>
      </c>
      <c r="G18" s="7" t="s">
        <v>45</v>
      </c>
      <c r="H18" s="7">
        <v>166</v>
      </c>
      <c r="I18" s="7">
        <v>56.598156579824703</v>
      </c>
      <c r="J18" s="7">
        <f t="shared" si="0"/>
        <v>56598.156579824703</v>
      </c>
      <c r="K18" s="7">
        <v>185</v>
      </c>
      <c r="L18" s="8">
        <v>7.9838000000000006E-2</v>
      </c>
      <c r="M18" s="7">
        <f t="shared" si="2"/>
        <v>0.32686576945148449</v>
      </c>
      <c r="N18" s="7" t="s">
        <v>15</v>
      </c>
      <c r="O18" s="7" t="s">
        <v>14</v>
      </c>
      <c r="P18" s="7">
        <v>0.96666666666794798</v>
      </c>
      <c r="Q18" s="7">
        <v>1.933333333335896</v>
      </c>
      <c r="R18" s="7">
        <v>3.4443368828654402</v>
      </c>
      <c r="S18" s="7">
        <v>6.8886737657308803</v>
      </c>
      <c r="T18" s="7">
        <v>0.11445086705202312</v>
      </c>
      <c r="U18" s="7">
        <v>0.22890173410404624</v>
      </c>
      <c r="V18" s="7">
        <f t="shared" si="1"/>
        <v>121.60895628093186</v>
      </c>
      <c r="AA18" s="2" t="s">
        <v>36</v>
      </c>
      <c r="AB18" s="15">
        <f>AVERAGE(Q35:Q45)</f>
        <v>8.1272727272724428</v>
      </c>
      <c r="AC18" s="15">
        <f>STDEV(Q35:Q45)</f>
        <v>3.5588330853386458</v>
      </c>
      <c r="AD18" s="15">
        <f>AVERAGE(S35:S45)</f>
        <v>7.3248261902666547</v>
      </c>
      <c r="AE18" s="15">
        <f>STDEV(S35:S45)</f>
        <v>3.1900507191056442</v>
      </c>
      <c r="AF18" s="15">
        <f>AVERAGE(U35:U45)</f>
        <v>0.30134524435102444</v>
      </c>
      <c r="AG18" s="15">
        <f>STDEV(U35:U45)</f>
        <v>8.4154977689448546E-2</v>
      </c>
      <c r="AH18" s="15"/>
      <c r="AI18" s="15"/>
    </row>
    <row r="19" spans="1:35" x14ac:dyDescent="0.35">
      <c r="A19" s="7" t="s">
        <v>2</v>
      </c>
      <c r="B19" s="7">
        <v>942379</v>
      </c>
      <c r="C19" s="7" t="s">
        <v>13</v>
      </c>
      <c r="D19" s="7">
        <v>2017</v>
      </c>
      <c r="E19" s="7">
        <v>91</v>
      </c>
      <c r="F19" s="7" t="s">
        <v>44</v>
      </c>
      <c r="G19" s="7" t="s">
        <v>45</v>
      </c>
      <c r="H19" s="7">
        <v>150</v>
      </c>
      <c r="I19" s="7">
        <v>35.969810757345698</v>
      </c>
      <c r="J19" s="7">
        <f t="shared" si="0"/>
        <v>35969.810757345695</v>
      </c>
      <c r="K19" s="7">
        <v>150</v>
      </c>
      <c r="L19" s="8">
        <v>7.7105333333333304E-2</v>
      </c>
      <c r="M19" s="7">
        <f t="shared" si="2"/>
        <v>0.41701637245719242</v>
      </c>
      <c r="N19" s="7" t="s">
        <v>15</v>
      </c>
      <c r="O19" s="7" t="s">
        <v>14</v>
      </c>
      <c r="P19" s="7">
        <v>0.49999999999883471</v>
      </c>
      <c r="Q19" s="7">
        <v>0.99999999999766942</v>
      </c>
      <c r="R19" s="7">
        <v>3.9090029041626329</v>
      </c>
      <c r="S19" s="7">
        <v>7.8180058083252648</v>
      </c>
      <c r="T19" s="7">
        <v>0.13179190751445086</v>
      </c>
      <c r="U19" s="7">
        <v>0.26358381502890171</v>
      </c>
      <c r="V19" s="7">
        <f t="shared" si="1"/>
        <v>114.4390598682314</v>
      </c>
      <c r="AB19" s="14"/>
      <c r="AC19" s="14"/>
      <c r="AD19" s="14"/>
      <c r="AE19" s="14"/>
      <c r="AF19" s="14"/>
      <c r="AG19" s="14"/>
      <c r="AH19" s="14"/>
      <c r="AI19" s="14"/>
    </row>
    <row r="20" spans="1:35" x14ac:dyDescent="0.35">
      <c r="A20" s="7" t="s">
        <v>2</v>
      </c>
      <c r="B20" s="7">
        <v>942379</v>
      </c>
      <c r="C20" s="7" t="s">
        <v>13</v>
      </c>
      <c r="D20" s="7">
        <v>2017</v>
      </c>
      <c r="E20" s="7">
        <v>98</v>
      </c>
      <c r="F20" s="7" t="s">
        <v>44</v>
      </c>
      <c r="G20" s="7" t="s">
        <v>45</v>
      </c>
      <c r="H20" s="7">
        <v>141</v>
      </c>
      <c r="I20" s="7">
        <v>40.497984230572797</v>
      </c>
      <c r="J20" s="7">
        <f t="shared" si="0"/>
        <v>40497.984230572794</v>
      </c>
      <c r="K20" s="7">
        <v>150</v>
      </c>
      <c r="L20" s="8">
        <v>7.6034000000000004E-2</v>
      </c>
      <c r="M20" s="7">
        <f t="shared" si="2"/>
        <v>0.37038880539333557</v>
      </c>
      <c r="N20" s="7" t="s">
        <v>15</v>
      </c>
      <c r="O20" s="7" t="s">
        <v>14</v>
      </c>
      <c r="P20" s="7">
        <v>0.86666666666701531</v>
      </c>
      <c r="Q20" s="7">
        <v>1.7333333333340306</v>
      </c>
      <c r="R20" s="7">
        <v>2.6311713455953538</v>
      </c>
      <c r="S20" s="7">
        <v>5.2623426911907076</v>
      </c>
      <c r="T20" s="7">
        <v>0.20508670520231201</v>
      </c>
      <c r="U20" s="7">
        <v>0.41017341040462407</v>
      </c>
      <c r="V20" s="7">
        <f t="shared" si="1"/>
        <v>99.986127604107594</v>
      </c>
    </row>
    <row r="21" spans="1:35" x14ac:dyDescent="0.35">
      <c r="A21" s="7" t="s">
        <v>2</v>
      </c>
      <c r="B21" s="7">
        <v>942379</v>
      </c>
      <c r="C21" s="7" t="s">
        <v>13</v>
      </c>
      <c r="D21" s="7">
        <v>2017</v>
      </c>
      <c r="E21" s="7">
        <v>269</v>
      </c>
      <c r="F21" s="7" t="s">
        <v>44</v>
      </c>
      <c r="G21" s="7" t="s">
        <v>45</v>
      </c>
      <c r="H21" s="7">
        <v>147</v>
      </c>
      <c r="I21" s="7">
        <v>33.328376231296502</v>
      </c>
      <c r="J21" s="7">
        <f t="shared" si="0"/>
        <v>33328.376231296505</v>
      </c>
      <c r="K21" s="7">
        <v>120</v>
      </c>
      <c r="L21" s="8">
        <v>6.7986666666669998E-2</v>
      </c>
      <c r="M21" s="7">
        <f t="shared" si="2"/>
        <v>0.36005354466478878</v>
      </c>
      <c r="N21" s="7" t="s">
        <v>15</v>
      </c>
      <c r="O21" s="7" t="s">
        <v>14</v>
      </c>
      <c r="P21" s="7">
        <v>0.80000000000084404</v>
      </c>
      <c r="Q21" s="7">
        <v>1.6000000000016881</v>
      </c>
      <c r="R21" s="7">
        <v>3.095837366892547</v>
      </c>
      <c r="S21" s="7">
        <v>6.1916747337850939</v>
      </c>
      <c r="T21" s="7">
        <v>8.9364161849710994E-2</v>
      </c>
      <c r="U21" s="7">
        <v>0.17872832369942199</v>
      </c>
      <c r="V21" s="7">
        <f t="shared" si="1"/>
        <v>106.35019072909571</v>
      </c>
    </row>
    <row r="22" spans="1:35" x14ac:dyDescent="0.35">
      <c r="A22" s="7" t="s">
        <v>2</v>
      </c>
      <c r="B22" s="7">
        <v>942379</v>
      </c>
      <c r="C22" s="7" t="s">
        <v>13</v>
      </c>
      <c r="D22" s="7">
        <v>2017</v>
      </c>
      <c r="E22" s="7">
        <v>289</v>
      </c>
      <c r="F22" s="7" t="s">
        <v>44</v>
      </c>
      <c r="G22" s="7" t="s">
        <v>45</v>
      </c>
      <c r="H22" s="7">
        <v>158</v>
      </c>
      <c r="I22" s="7">
        <v>53.076243878425899</v>
      </c>
      <c r="J22" s="7">
        <f t="shared" si="0"/>
        <v>53076.243878425899</v>
      </c>
      <c r="K22" s="7">
        <v>200</v>
      </c>
      <c r="L22" s="8">
        <v>7.6847333333333406E-2</v>
      </c>
      <c r="M22" s="7">
        <f t="shared" si="2"/>
        <v>0.37681641613169004</v>
      </c>
      <c r="N22" s="7" t="s">
        <v>15</v>
      </c>
      <c r="O22" s="7" t="s">
        <v>14</v>
      </c>
      <c r="P22" s="7">
        <v>1.7666666666673101</v>
      </c>
      <c r="Q22" s="7">
        <v>3.5333333333346202</v>
      </c>
      <c r="R22" s="7">
        <v>4.9545014520813169</v>
      </c>
      <c r="S22" s="7">
        <v>9.9090029041626337</v>
      </c>
      <c r="T22" s="7">
        <v>0.14936416184971099</v>
      </c>
      <c r="U22" s="7">
        <v>0.29872832369942198</v>
      </c>
      <c r="V22" s="7">
        <f t="shared" si="1"/>
        <v>189.5400097029503</v>
      </c>
    </row>
    <row r="23" spans="1:35" x14ac:dyDescent="0.35">
      <c r="A23" s="7" t="s">
        <v>2</v>
      </c>
      <c r="B23" s="7">
        <v>942379</v>
      </c>
      <c r="C23" s="7" t="s">
        <v>13</v>
      </c>
      <c r="D23" s="7">
        <v>2017</v>
      </c>
      <c r="E23" s="7">
        <v>392</v>
      </c>
      <c r="F23" s="7" t="s">
        <v>44</v>
      </c>
      <c r="G23" s="7" t="s">
        <v>45</v>
      </c>
      <c r="H23" s="7">
        <v>141</v>
      </c>
      <c r="I23" s="7">
        <v>36.591691771758498</v>
      </c>
      <c r="J23" s="7">
        <f t="shared" si="0"/>
        <v>36591.691771758495</v>
      </c>
      <c r="K23" s="7">
        <v>150</v>
      </c>
      <c r="L23" s="8">
        <v>7.2777999999999995E-2</v>
      </c>
      <c r="M23" s="7">
        <f t="shared" si="2"/>
        <v>0.40992911980027702</v>
      </c>
      <c r="N23" s="7" t="s">
        <v>15</v>
      </c>
      <c r="O23" s="7" t="s">
        <v>14</v>
      </c>
      <c r="P23" s="7">
        <v>1.33333333333374</v>
      </c>
      <c r="Q23" s="7">
        <v>2.6666666666674801</v>
      </c>
      <c r="R23" s="7">
        <v>3.2700871248789918</v>
      </c>
      <c r="S23" s="7">
        <v>6.5401742497579836</v>
      </c>
      <c r="T23" s="7">
        <v>0.16936416184971101</v>
      </c>
      <c r="U23" s="7">
        <v>0.33872832369942202</v>
      </c>
      <c r="V23" s="7">
        <f t="shared" si="1"/>
        <v>132.929455007878</v>
      </c>
    </row>
    <row r="24" spans="1:35" x14ac:dyDescent="0.35">
      <c r="A24" s="7" t="s">
        <v>4</v>
      </c>
      <c r="B24" s="7">
        <v>942380</v>
      </c>
      <c r="C24" s="7" t="s">
        <v>5</v>
      </c>
      <c r="D24" s="7">
        <v>2017</v>
      </c>
      <c r="E24" s="7">
        <v>53</v>
      </c>
      <c r="F24" s="7" t="s">
        <v>44</v>
      </c>
      <c r="G24" s="7" t="s">
        <v>45</v>
      </c>
      <c r="H24" s="7">
        <v>210</v>
      </c>
      <c r="I24" s="7">
        <v>94.238456786046697</v>
      </c>
      <c r="J24" s="7">
        <f t="shared" si="0"/>
        <v>94238.456786046692</v>
      </c>
      <c r="K24" s="7">
        <v>420</v>
      </c>
      <c r="L24" s="8">
        <v>0.17539933333333299</v>
      </c>
      <c r="M24" s="7">
        <f t="shared" si="2"/>
        <v>0.44567792631997644</v>
      </c>
      <c r="N24" s="7" t="s">
        <v>16</v>
      </c>
      <c r="O24" s="7" t="s">
        <v>17</v>
      </c>
      <c r="P24" s="7">
        <v>0.89999999999967883</v>
      </c>
      <c r="Q24" s="7">
        <v>1.7999999999993577</v>
      </c>
      <c r="R24" s="7">
        <v>4.2</v>
      </c>
      <c r="S24" s="7">
        <v>8.4</v>
      </c>
      <c r="T24" s="7">
        <v>9.3641618497109821E-2</v>
      </c>
      <c r="U24" s="7">
        <v>0.18728323699421964</v>
      </c>
      <c r="V24" s="7">
        <f t="shared" si="1"/>
        <v>136.47995375721274</v>
      </c>
      <c r="X24" s="6"/>
      <c r="Y24" s="6"/>
      <c r="Z24" s="6"/>
      <c r="AA24" s="6"/>
      <c r="AB24" s="6"/>
    </row>
    <row r="25" spans="1:35" x14ac:dyDescent="0.35">
      <c r="A25" s="7" t="s">
        <v>4</v>
      </c>
      <c r="B25" s="7">
        <v>942380</v>
      </c>
      <c r="C25" s="7" t="s">
        <v>5</v>
      </c>
      <c r="D25" s="7">
        <v>2017</v>
      </c>
      <c r="E25" s="7">
        <v>106</v>
      </c>
      <c r="F25" s="7" t="s">
        <v>44</v>
      </c>
      <c r="G25" s="7" t="s">
        <v>45</v>
      </c>
      <c r="H25" s="7">
        <v>191</v>
      </c>
      <c r="I25" s="7">
        <v>74.993719524831505</v>
      </c>
      <c r="J25" s="7">
        <f t="shared" si="0"/>
        <v>74993.719524831511</v>
      </c>
      <c r="K25" s="7">
        <v>350</v>
      </c>
      <c r="L25" s="8">
        <v>0.14861133333333301</v>
      </c>
      <c r="M25" s="7">
        <f t="shared" si="2"/>
        <v>0.46670574845152185</v>
      </c>
      <c r="N25" s="7" t="s">
        <v>16</v>
      </c>
      <c r="O25" s="7" t="s">
        <v>17</v>
      </c>
      <c r="P25" s="7">
        <v>0.86666666666701531</v>
      </c>
      <c r="Q25" s="7">
        <v>1.7333333333340306</v>
      </c>
      <c r="R25" s="7">
        <v>2.4114230396902201</v>
      </c>
      <c r="S25" s="7">
        <v>4.8228460793804402</v>
      </c>
      <c r="T25" s="7">
        <v>4.4682080924855497E-2</v>
      </c>
      <c r="U25" s="7">
        <v>8.9364161849710994E-2</v>
      </c>
      <c r="V25" s="7">
        <f t="shared" si="1"/>
        <v>92.040338346151856</v>
      </c>
      <c r="X25" s="6"/>
      <c r="Y25" s="6"/>
      <c r="Z25" s="6"/>
      <c r="AA25" s="6"/>
      <c r="AB25" s="6"/>
    </row>
    <row r="26" spans="1:35" x14ac:dyDescent="0.35">
      <c r="A26" s="7" t="s">
        <v>2</v>
      </c>
      <c r="B26" s="7">
        <v>942379</v>
      </c>
      <c r="C26" s="7" t="s">
        <v>3</v>
      </c>
      <c r="D26" s="7">
        <v>2017</v>
      </c>
      <c r="E26" s="7">
        <v>264</v>
      </c>
      <c r="F26" s="7" t="s">
        <v>44</v>
      </c>
      <c r="G26" s="7" t="s">
        <v>45</v>
      </c>
      <c r="H26" s="7">
        <v>202</v>
      </c>
      <c r="I26" s="7">
        <v>100.886152083924</v>
      </c>
      <c r="J26" s="7">
        <f t="shared" si="0"/>
        <v>100886.152083924</v>
      </c>
      <c r="K26" s="7">
        <v>460</v>
      </c>
      <c r="L26" s="8">
        <v>0.17929</v>
      </c>
      <c r="M26" s="7">
        <f t="shared" si="2"/>
        <v>0.45595950534156615</v>
      </c>
      <c r="N26" s="7" t="s">
        <v>16</v>
      </c>
      <c r="O26" s="7" t="s">
        <v>17</v>
      </c>
      <c r="P26" s="7">
        <v>0.5333333333332746</v>
      </c>
      <c r="Q26" s="7">
        <v>1.0666666666665492</v>
      </c>
      <c r="R26" s="7">
        <v>2.2826718296224584</v>
      </c>
      <c r="S26" s="8">
        <v>4.5653436592449168</v>
      </c>
      <c r="T26" s="7">
        <v>5.8959537572254347E-2</v>
      </c>
      <c r="U26" s="7">
        <v>0.11791907514450869</v>
      </c>
      <c r="V26" s="7">
        <f t="shared" si="1"/>
        <v>76.061518121636752</v>
      </c>
      <c r="X26" s="6"/>
      <c r="Y26" s="6"/>
      <c r="Z26" s="6"/>
      <c r="AA26" s="6"/>
      <c r="AB26" s="6"/>
    </row>
    <row r="27" spans="1:35" x14ac:dyDescent="0.35">
      <c r="A27" s="7" t="s">
        <v>2</v>
      </c>
      <c r="B27" s="7">
        <v>942379</v>
      </c>
      <c r="C27" s="7" t="s">
        <v>8</v>
      </c>
      <c r="D27" s="7">
        <v>2017</v>
      </c>
      <c r="E27" s="7">
        <v>47</v>
      </c>
      <c r="F27" s="7" t="s">
        <v>44</v>
      </c>
      <c r="G27" s="7" t="s">
        <v>45</v>
      </c>
      <c r="H27" s="7">
        <v>235</v>
      </c>
      <c r="I27" s="7">
        <v>129.29423657258701</v>
      </c>
      <c r="J27" s="7">
        <f t="shared" si="0"/>
        <v>129294.236572587</v>
      </c>
      <c r="K27" s="7">
        <v>675</v>
      </c>
      <c r="L27" s="8">
        <v>0.146892666666667</v>
      </c>
      <c r="M27" s="7">
        <f t="shared" si="2"/>
        <v>0.52206503390508718</v>
      </c>
      <c r="N27" s="7" t="s">
        <v>16</v>
      </c>
      <c r="O27" s="7" t="s">
        <v>17</v>
      </c>
      <c r="P27" s="7">
        <v>1.13333333333327</v>
      </c>
      <c r="Q27" s="7">
        <v>2.26666666666654</v>
      </c>
      <c r="R27" s="7">
        <v>3.1539206195546963</v>
      </c>
      <c r="S27" s="8">
        <v>6.3078412391093925</v>
      </c>
      <c r="T27" s="7">
        <v>6.5895953757225428E-2</v>
      </c>
      <c r="U27" s="7">
        <v>0.13179190751445086</v>
      </c>
      <c r="V27" s="7">
        <f t="shared" si="1"/>
        <v>120.50079905320693</v>
      </c>
      <c r="X27" s="6"/>
      <c r="Y27" s="6"/>
      <c r="Z27" s="6"/>
      <c r="AA27" s="6"/>
      <c r="AB27" s="6"/>
    </row>
    <row r="28" spans="1:35" x14ac:dyDescent="0.35">
      <c r="A28" s="7" t="s">
        <v>2</v>
      </c>
      <c r="B28" s="7">
        <v>942379</v>
      </c>
      <c r="C28" s="7" t="s">
        <v>8</v>
      </c>
      <c r="D28" s="7">
        <v>2017</v>
      </c>
      <c r="E28" s="7">
        <v>66</v>
      </c>
      <c r="F28" s="7" t="s">
        <v>44</v>
      </c>
      <c r="G28" s="7" t="s">
        <v>45</v>
      </c>
      <c r="H28" s="7">
        <v>210</v>
      </c>
      <c r="I28" s="7">
        <v>94.458718119862596</v>
      </c>
      <c r="J28" s="7">
        <f t="shared" si="0"/>
        <v>94458.718119862591</v>
      </c>
      <c r="K28" s="7">
        <v>500</v>
      </c>
      <c r="L28" s="8">
        <v>0.17766199999999999</v>
      </c>
      <c r="M28" s="7">
        <f t="shared" si="2"/>
        <v>0.52933176519030167</v>
      </c>
      <c r="N28" s="7" t="s">
        <v>16</v>
      </c>
      <c r="O28" s="7" t="s">
        <v>17</v>
      </c>
      <c r="P28" s="7">
        <v>1.4999999999993601</v>
      </c>
      <c r="Q28" s="7">
        <v>2.9999999999987197</v>
      </c>
      <c r="R28" s="7">
        <v>2.1084220716360114</v>
      </c>
      <c r="S28" s="7">
        <v>4.2168441432720227</v>
      </c>
      <c r="T28" s="7">
        <v>5.2023121387283232E-2</v>
      </c>
      <c r="U28" s="7">
        <v>0.10404624277456646</v>
      </c>
      <c r="V28" s="7">
        <f t="shared" si="1"/>
        <v>110.04529430524191</v>
      </c>
      <c r="X28" s="6"/>
      <c r="Y28" s="6"/>
      <c r="Z28" s="6"/>
      <c r="AA28" s="6"/>
      <c r="AB28" s="6"/>
    </row>
    <row r="29" spans="1:35" x14ac:dyDescent="0.35">
      <c r="A29" s="7" t="s">
        <v>0</v>
      </c>
      <c r="B29" s="7">
        <v>301014</v>
      </c>
      <c r="C29" s="7" t="s">
        <v>1</v>
      </c>
      <c r="D29" s="7">
        <v>2017</v>
      </c>
      <c r="E29" s="7">
        <v>586</v>
      </c>
      <c r="F29" s="7" t="s">
        <v>44</v>
      </c>
      <c r="G29" s="7" t="s">
        <v>45</v>
      </c>
      <c r="H29" s="7">
        <v>191</v>
      </c>
      <c r="I29" s="7">
        <v>79.742154331874403</v>
      </c>
      <c r="J29" s="7">
        <f t="shared" si="0"/>
        <v>79742.154331874408</v>
      </c>
      <c r="K29" s="7">
        <v>400</v>
      </c>
      <c r="L29" s="8">
        <v>0.14245733333333299</v>
      </c>
      <c r="M29" s="7">
        <f t="shared" si="2"/>
        <v>0.50161674631370312</v>
      </c>
      <c r="N29" s="7" t="s">
        <v>16</v>
      </c>
      <c r="O29" s="7" t="s">
        <v>17</v>
      </c>
      <c r="P29" s="7">
        <v>0.933333333331964</v>
      </c>
      <c r="Q29" s="7">
        <v>1.8666666666639282</v>
      </c>
      <c r="R29" s="7">
        <v>3.7347531461761854</v>
      </c>
      <c r="S29" s="7">
        <v>7.4695062923523707</v>
      </c>
      <c r="T29" s="7">
        <v>7.2832369942196551E-2</v>
      </c>
      <c r="U29" s="7">
        <v>0.1456647398843931</v>
      </c>
      <c r="V29" s="7">
        <f t="shared" si="1"/>
        <v>126.44263952005954</v>
      </c>
      <c r="X29" s="6"/>
      <c r="Y29" s="6"/>
      <c r="Z29" s="6"/>
      <c r="AA29" s="6"/>
      <c r="AB29" s="6"/>
    </row>
    <row r="30" spans="1:35" x14ac:dyDescent="0.35">
      <c r="A30" s="7" t="s">
        <v>0</v>
      </c>
      <c r="B30" s="7">
        <v>301014</v>
      </c>
      <c r="C30" s="7" t="s">
        <v>1</v>
      </c>
      <c r="D30" s="7">
        <v>2017</v>
      </c>
      <c r="E30" s="7">
        <v>630</v>
      </c>
      <c r="F30" s="7" t="s">
        <v>44</v>
      </c>
      <c r="G30" s="7" t="s">
        <v>45</v>
      </c>
      <c r="H30" s="7">
        <v>213</v>
      </c>
      <c r="I30" s="7">
        <v>106.911195171237</v>
      </c>
      <c r="J30" s="7">
        <f t="shared" si="0"/>
        <v>106911.19517123699</v>
      </c>
      <c r="K30" s="7">
        <v>580</v>
      </c>
      <c r="L30" s="8">
        <v>0.164085333333333</v>
      </c>
      <c r="M30" s="7">
        <f t="shared" si="2"/>
        <v>0.5425063288002987</v>
      </c>
      <c r="N30" s="7" t="s">
        <v>16</v>
      </c>
      <c r="O30" s="7" t="s">
        <v>17</v>
      </c>
      <c r="P30" s="7">
        <v>1.0333333333338857</v>
      </c>
      <c r="Q30" s="7">
        <v>2.0666666666677713</v>
      </c>
      <c r="R30" s="7">
        <v>6.2778315585672804</v>
      </c>
      <c r="S30" s="7">
        <v>12.555663117134561</v>
      </c>
      <c r="T30" s="7">
        <v>7.2832369942196551E-2</v>
      </c>
      <c r="U30" s="7">
        <v>0.1456647398843931</v>
      </c>
      <c r="V30" s="7">
        <f t="shared" si="1"/>
        <v>190.51501318906102</v>
      </c>
      <c r="X30" s="6"/>
      <c r="Y30" s="6"/>
      <c r="Z30" s="6"/>
      <c r="AA30" s="6"/>
      <c r="AB30" s="6"/>
    </row>
    <row r="31" spans="1:35" x14ac:dyDescent="0.35">
      <c r="A31" s="7" t="s">
        <v>0</v>
      </c>
      <c r="B31" s="7">
        <v>301014</v>
      </c>
      <c r="C31" s="7" t="s">
        <v>1</v>
      </c>
      <c r="D31" s="7">
        <v>2017</v>
      </c>
      <c r="E31" s="7">
        <v>720</v>
      </c>
      <c r="F31" s="7" t="s">
        <v>44</v>
      </c>
      <c r="G31" s="7" t="s">
        <v>45</v>
      </c>
      <c r="H31" s="7">
        <v>227</v>
      </c>
      <c r="I31" s="7">
        <v>127.79110618667301</v>
      </c>
      <c r="J31" s="7">
        <f t="shared" si="0"/>
        <v>127791.106186673</v>
      </c>
      <c r="K31" s="7">
        <v>690</v>
      </c>
      <c r="L31" s="8">
        <v>0.171327333333333</v>
      </c>
      <c r="M31" s="7">
        <f t="shared" si="2"/>
        <v>0.53994367885983463</v>
      </c>
      <c r="N31" s="7" t="s">
        <v>16</v>
      </c>
      <c r="O31" s="7" t="s">
        <v>17</v>
      </c>
      <c r="P31" s="7">
        <v>1.46666666666623</v>
      </c>
      <c r="Q31" s="7">
        <v>2.93333333333246</v>
      </c>
      <c r="R31" s="7">
        <v>4.0832526621490794</v>
      </c>
      <c r="S31" s="7">
        <v>8.1665053242981589</v>
      </c>
      <c r="T31" s="7">
        <v>8.3236994219653179E-2</v>
      </c>
      <c r="U31" s="7">
        <v>0.16647398843930636</v>
      </c>
      <c r="V31" s="7">
        <f t="shared" si="1"/>
        <v>155.94760738405401</v>
      </c>
      <c r="X31" s="6"/>
      <c r="Y31" s="6"/>
      <c r="Z31" s="6"/>
      <c r="AA31" s="6"/>
      <c r="AB31" s="6"/>
    </row>
    <row r="32" spans="1:35" x14ac:dyDescent="0.35">
      <c r="A32" s="7" t="s">
        <v>0</v>
      </c>
      <c r="B32" s="7">
        <v>301014</v>
      </c>
      <c r="C32" s="7" t="s">
        <v>6</v>
      </c>
      <c r="D32" s="7">
        <v>2017</v>
      </c>
      <c r="E32" s="7">
        <v>343</v>
      </c>
      <c r="F32" s="7" t="s">
        <v>44</v>
      </c>
      <c r="G32" s="7" t="s">
        <v>45</v>
      </c>
      <c r="H32" s="7">
        <v>217</v>
      </c>
      <c r="I32" s="7">
        <v>118.143410888796</v>
      </c>
      <c r="J32" s="7">
        <f t="shared" si="0"/>
        <v>118143.410888796</v>
      </c>
      <c r="K32" s="7">
        <v>540</v>
      </c>
      <c r="L32" s="8">
        <v>0.15829599999999999</v>
      </c>
      <c r="M32" s="7">
        <f t="shared" si="2"/>
        <v>0.45707161824562687</v>
      </c>
      <c r="N32" s="7" t="s">
        <v>16</v>
      </c>
      <c r="O32" s="7" t="s">
        <v>17</v>
      </c>
      <c r="P32" s="7">
        <v>0.63333333333304154</v>
      </c>
      <c r="Q32" s="7">
        <v>1.2666666666660831</v>
      </c>
      <c r="R32" s="7">
        <v>2.2826718296224584</v>
      </c>
      <c r="S32" s="7">
        <v>4.5653436592449168</v>
      </c>
      <c r="T32" s="7">
        <v>9.3641618497109821E-2</v>
      </c>
      <c r="U32" s="7">
        <v>0.18728323699421964</v>
      </c>
      <c r="V32" s="7">
        <f t="shared" si="1"/>
        <v>80.610315809488824</v>
      </c>
      <c r="X32" s="6"/>
      <c r="Y32" s="6"/>
      <c r="Z32" s="6"/>
      <c r="AA32" s="6"/>
      <c r="AB32" s="6"/>
    </row>
    <row r="33" spans="1:29" x14ac:dyDescent="0.35">
      <c r="A33" s="7" t="s">
        <v>0</v>
      </c>
      <c r="B33" s="7">
        <v>301014</v>
      </c>
      <c r="C33" s="7" t="s">
        <v>6</v>
      </c>
      <c r="D33" s="7">
        <v>2017</v>
      </c>
      <c r="E33" s="7">
        <v>644</v>
      </c>
      <c r="F33" s="7" t="s">
        <v>44</v>
      </c>
      <c r="G33" s="7" t="s">
        <v>45</v>
      </c>
      <c r="H33" s="7">
        <v>212</v>
      </c>
      <c r="I33" s="7">
        <v>135.08649678242799</v>
      </c>
      <c r="J33" s="7">
        <f t="shared" si="0"/>
        <v>135086.49678242797</v>
      </c>
      <c r="K33" s="7">
        <v>650</v>
      </c>
      <c r="L33" s="8">
        <v>0.175306666666667</v>
      </c>
      <c r="M33" s="7">
        <f t="shared" si="2"/>
        <v>0.48117318568627793</v>
      </c>
      <c r="N33" s="7" t="s">
        <v>16</v>
      </c>
      <c r="O33" s="7" t="s">
        <v>17</v>
      </c>
      <c r="P33" s="7">
        <v>1.200000000000756</v>
      </c>
      <c r="Q33" s="7">
        <v>2.400000000001512</v>
      </c>
      <c r="R33" s="7">
        <v>5.8257502420135525</v>
      </c>
      <c r="S33" s="7">
        <v>11.651500484027105</v>
      </c>
      <c r="T33" s="7">
        <v>0.10098265895953799</v>
      </c>
      <c r="U33" s="7">
        <v>0.20196531791907599</v>
      </c>
      <c r="V33" s="7">
        <f t="shared" si="1"/>
        <v>186.90058832238637</v>
      </c>
      <c r="X33" s="6"/>
      <c r="Y33" s="6"/>
      <c r="Z33" s="6"/>
      <c r="AA33" s="6"/>
      <c r="AB33" s="6"/>
    </row>
    <row r="34" spans="1:29" x14ac:dyDescent="0.35">
      <c r="A34" s="7" t="s">
        <v>0</v>
      </c>
      <c r="B34" s="7">
        <v>301014</v>
      </c>
      <c r="C34" s="7" t="s">
        <v>6</v>
      </c>
      <c r="D34" s="7">
        <v>2017</v>
      </c>
      <c r="E34" s="7">
        <v>897</v>
      </c>
      <c r="F34" s="7" t="s">
        <v>44</v>
      </c>
      <c r="G34" s="7" t="s">
        <v>45</v>
      </c>
      <c r="H34" s="7">
        <v>198</v>
      </c>
      <c r="I34" s="7">
        <v>71.792240506500406</v>
      </c>
      <c r="J34" s="7">
        <f t="shared" si="0"/>
        <v>71792.240506500399</v>
      </c>
      <c r="K34" s="7">
        <v>330</v>
      </c>
      <c r="L34" s="8">
        <v>0.16137399999999999</v>
      </c>
      <c r="M34" s="7">
        <f t="shared" si="2"/>
        <v>0.45965970371146214</v>
      </c>
      <c r="N34" s="7" t="s">
        <v>16</v>
      </c>
      <c r="O34" s="7" t="s">
        <v>17</v>
      </c>
      <c r="P34" s="7">
        <v>0.73333333333173101</v>
      </c>
      <c r="Q34" s="7">
        <v>1.466666666663462</v>
      </c>
      <c r="R34" s="7">
        <v>5.8838334946757014</v>
      </c>
      <c r="S34" s="7">
        <v>11.767666989351403</v>
      </c>
      <c r="T34" s="7">
        <v>5.5491329479768793E-2</v>
      </c>
      <c r="U34" s="7">
        <v>0.11098265895953759</v>
      </c>
      <c r="V34" s="7">
        <f t="shared" si="1"/>
        <v>169.04150011464824</v>
      </c>
    </row>
    <row r="35" spans="1:29" x14ac:dyDescent="0.35">
      <c r="A35" s="7" t="s">
        <v>4</v>
      </c>
      <c r="B35" s="7">
        <v>942380</v>
      </c>
      <c r="C35" s="7" t="s">
        <v>11</v>
      </c>
      <c r="D35" s="7">
        <v>2017</v>
      </c>
      <c r="E35" s="7">
        <v>2</v>
      </c>
      <c r="F35" s="7" t="s">
        <v>44</v>
      </c>
      <c r="G35" s="7" t="s">
        <v>45</v>
      </c>
      <c r="H35" s="7">
        <v>201</v>
      </c>
      <c r="I35" s="7">
        <v>84.024456224058994</v>
      </c>
      <c r="J35" s="7">
        <f t="shared" si="0"/>
        <v>84024.456224058988</v>
      </c>
      <c r="K35" s="7">
        <v>380</v>
      </c>
      <c r="L35" s="8">
        <v>0.164312666666667</v>
      </c>
      <c r="M35" s="7">
        <f t="shared" si="2"/>
        <v>0.45224928202652664</v>
      </c>
      <c r="N35" s="7" t="s">
        <v>15</v>
      </c>
      <c r="O35" s="7" t="s">
        <v>17</v>
      </c>
      <c r="P35" s="7">
        <v>4.89999999999967</v>
      </c>
      <c r="Q35" s="7">
        <v>9.7999999999993399</v>
      </c>
      <c r="R35" s="7">
        <v>2.5730880929332045</v>
      </c>
      <c r="S35" s="7">
        <v>5.146176185866409</v>
      </c>
      <c r="T35" s="7">
        <v>0.142196531791908</v>
      </c>
      <c r="U35" s="7">
        <v>0.284393063583816</v>
      </c>
      <c r="V35" s="7">
        <f t="shared" si="1"/>
        <v>257.01247303715911</v>
      </c>
    </row>
    <row r="36" spans="1:29" x14ac:dyDescent="0.35">
      <c r="A36" s="7" t="s">
        <v>4</v>
      </c>
      <c r="B36" s="7">
        <v>942380</v>
      </c>
      <c r="C36" s="7" t="s">
        <v>11</v>
      </c>
      <c r="D36" s="7">
        <v>2017</v>
      </c>
      <c r="E36" s="7">
        <v>111</v>
      </c>
      <c r="F36" s="7" t="s">
        <v>44</v>
      </c>
      <c r="G36" s="7" t="s">
        <v>45</v>
      </c>
      <c r="H36" s="7">
        <v>190</v>
      </c>
      <c r="I36" s="7">
        <v>94.710283312819598</v>
      </c>
      <c r="J36" s="7">
        <f t="shared" si="0"/>
        <v>94710.283312819593</v>
      </c>
      <c r="K36" s="7">
        <v>430</v>
      </c>
      <c r="L36" s="8">
        <v>0.1449</v>
      </c>
      <c r="M36" s="7">
        <f t="shared" si="2"/>
        <v>0.45401616905711123</v>
      </c>
      <c r="N36" s="7" t="s">
        <v>15</v>
      </c>
      <c r="O36" s="7" t="s">
        <v>17</v>
      </c>
      <c r="P36" s="7">
        <v>4.0666666666650002</v>
      </c>
      <c r="Q36" s="7">
        <v>8.1333333333300004</v>
      </c>
      <c r="R36" s="7">
        <v>3.9090029041626329</v>
      </c>
      <c r="S36" s="7">
        <v>7.8180058083252648</v>
      </c>
      <c r="T36" s="7">
        <v>0.11549132947976801</v>
      </c>
      <c r="U36" s="7">
        <v>0.23098265895953601</v>
      </c>
      <c r="V36" s="7">
        <f t="shared" si="1"/>
        <v>255.18550495491678</v>
      </c>
      <c r="X36" s="5"/>
      <c r="Y36" s="6"/>
      <c r="Z36" s="6"/>
    </row>
    <row r="37" spans="1:29" x14ac:dyDescent="0.35">
      <c r="A37" s="7" t="s">
        <v>4</v>
      </c>
      <c r="B37" s="7">
        <v>942380</v>
      </c>
      <c r="C37" s="7" t="s">
        <v>12</v>
      </c>
      <c r="D37" s="7">
        <v>2017</v>
      </c>
      <c r="E37" s="7">
        <v>103</v>
      </c>
      <c r="F37" s="7" t="s">
        <v>44</v>
      </c>
      <c r="G37" s="7" t="s">
        <v>45</v>
      </c>
      <c r="H37" s="7">
        <v>190</v>
      </c>
      <c r="I37" s="7">
        <v>78.232763174132103</v>
      </c>
      <c r="J37" s="7">
        <f t="shared" si="0"/>
        <v>78232.763174132109</v>
      </c>
      <c r="K37" s="7">
        <v>360</v>
      </c>
      <c r="L37" s="8">
        <v>0.135488</v>
      </c>
      <c r="M37" s="7">
        <f t="shared" si="2"/>
        <v>0.46016526247283962</v>
      </c>
      <c r="N37" s="7" t="s">
        <v>15</v>
      </c>
      <c r="O37" s="7" t="s">
        <v>17</v>
      </c>
      <c r="P37" s="7">
        <v>1.7666666666672399</v>
      </c>
      <c r="Q37" s="7">
        <v>3.5333333333344799</v>
      </c>
      <c r="R37" s="7">
        <v>1.876089060987415</v>
      </c>
      <c r="S37" s="7">
        <v>3.75217812197483</v>
      </c>
      <c r="T37" s="7">
        <v>0.12549132947976799</v>
      </c>
      <c r="U37" s="7">
        <v>0.25098265895953598</v>
      </c>
      <c r="V37" s="7">
        <f t="shared" si="1"/>
        <v>116.35692170234319</v>
      </c>
      <c r="X37" s="5"/>
      <c r="Y37" s="6"/>
      <c r="Z37" s="6"/>
    </row>
    <row r="38" spans="1:29" x14ac:dyDescent="0.35">
      <c r="A38" s="7" t="s">
        <v>4</v>
      </c>
      <c r="B38" s="7">
        <v>942380</v>
      </c>
      <c r="C38" s="7" t="s">
        <v>12</v>
      </c>
      <c r="D38" s="7">
        <v>2017</v>
      </c>
      <c r="E38" s="7">
        <v>130</v>
      </c>
      <c r="F38" s="7" t="s">
        <v>44</v>
      </c>
      <c r="G38" s="7" t="s">
        <v>45</v>
      </c>
      <c r="H38" s="7">
        <v>200</v>
      </c>
      <c r="I38" s="7">
        <v>109.67841229376501</v>
      </c>
      <c r="J38" s="7">
        <f t="shared" si="0"/>
        <v>109678.41229376501</v>
      </c>
      <c r="K38" s="7">
        <v>650</v>
      </c>
      <c r="L38" s="8">
        <v>0.196574</v>
      </c>
      <c r="M38" s="7">
        <f t="shared" si="2"/>
        <v>0.5926416934802321</v>
      </c>
      <c r="N38" s="7" t="s">
        <v>15</v>
      </c>
      <c r="O38" s="7" t="s">
        <v>17</v>
      </c>
      <c r="P38" s="7">
        <v>2.5999999999992696</v>
      </c>
      <c r="Q38" s="7">
        <v>5.1999999999985391</v>
      </c>
      <c r="R38" s="11">
        <v>4.3736689254598256</v>
      </c>
      <c r="S38" s="12">
        <v>8.7473378509196511</v>
      </c>
      <c r="T38" s="7">
        <v>0.18034682080924855</v>
      </c>
      <c r="U38" s="7">
        <v>0.36069364161849715</v>
      </c>
      <c r="V38" s="7">
        <f t="shared" si="1"/>
        <v>209.29048137471997</v>
      </c>
      <c r="X38" s="5"/>
      <c r="Y38" s="6"/>
      <c r="Z38" s="6"/>
    </row>
    <row r="39" spans="1:29" x14ac:dyDescent="0.35">
      <c r="A39" s="7" t="s">
        <v>2</v>
      </c>
      <c r="B39" s="7">
        <v>942379</v>
      </c>
      <c r="C39" s="7" t="s">
        <v>10</v>
      </c>
      <c r="D39" s="7">
        <v>2017</v>
      </c>
      <c r="E39" s="7">
        <v>63</v>
      </c>
      <c r="F39" s="7" t="s">
        <v>44</v>
      </c>
      <c r="G39" s="7" t="s">
        <v>45</v>
      </c>
      <c r="H39" s="7">
        <v>218</v>
      </c>
      <c r="I39" s="7">
        <v>176.09162323442899</v>
      </c>
      <c r="J39" s="7">
        <f t="shared" si="0"/>
        <v>176091.62323442899</v>
      </c>
      <c r="K39" s="7">
        <v>1100</v>
      </c>
      <c r="L39" s="8">
        <v>0.177028666666667</v>
      </c>
      <c r="M39" s="7">
        <f t="shared" si="2"/>
        <v>0.62467480269381193</v>
      </c>
      <c r="N39" s="7" t="s">
        <v>15</v>
      </c>
      <c r="O39" s="7" t="s">
        <v>17</v>
      </c>
      <c r="P39" s="7">
        <v>5.8666666666660205</v>
      </c>
      <c r="Q39" s="7">
        <v>11.733333333332041</v>
      </c>
      <c r="R39" s="7">
        <v>2.5150048402710552</v>
      </c>
      <c r="S39" s="7">
        <v>5.0300096805421104</v>
      </c>
      <c r="T39" s="7">
        <v>0.17930635838150299</v>
      </c>
      <c r="U39" s="7">
        <v>0.35861271676300599</v>
      </c>
      <c r="V39" s="7">
        <f t="shared" si="1"/>
        <v>294.49781847022496</v>
      </c>
      <c r="X39" s="5"/>
      <c r="Y39" s="6"/>
      <c r="Z39" s="6"/>
    </row>
    <row r="40" spans="1:29" x14ac:dyDescent="0.35">
      <c r="A40" s="7" t="s">
        <v>2</v>
      </c>
      <c r="B40" s="7">
        <v>942379</v>
      </c>
      <c r="C40" s="7" t="s">
        <v>10</v>
      </c>
      <c r="D40" s="7">
        <v>2017</v>
      </c>
      <c r="E40" s="7">
        <v>201</v>
      </c>
      <c r="F40" s="7" t="s">
        <v>44</v>
      </c>
      <c r="G40" s="7" t="s">
        <v>45</v>
      </c>
      <c r="H40" s="7">
        <v>208</v>
      </c>
      <c r="I40" s="7">
        <v>93.955587733948406</v>
      </c>
      <c r="J40" s="7">
        <f t="shared" si="0"/>
        <v>93955.5877339484</v>
      </c>
      <c r="K40" s="7">
        <v>460</v>
      </c>
      <c r="L40" s="8">
        <v>0.158294666666667</v>
      </c>
      <c r="M40" s="7">
        <f t="shared" si="2"/>
        <v>0.48959302059029214</v>
      </c>
      <c r="N40" s="7" t="s">
        <v>15</v>
      </c>
      <c r="O40" s="7" t="s">
        <v>17</v>
      </c>
      <c r="P40" s="7">
        <v>3.9333333333323401</v>
      </c>
      <c r="Q40" s="7">
        <v>7.8666666666646803</v>
      </c>
      <c r="R40" s="7">
        <v>4.6640851887705717</v>
      </c>
      <c r="S40" s="7">
        <v>9.3281703775411433</v>
      </c>
      <c r="T40" s="7">
        <v>0.12832369942196534</v>
      </c>
      <c r="U40" s="7">
        <v>0.25664739884393067</v>
      </c>
      <c r="V40" s="7">
        <f t="shared" si="1"/>
        <v>267.98372530758377</v>
      </c>
      <c r="AA40" s="6"/>
      <c r="AC40" s="1"/>
    </row>
    <row r="41" spans="1:29" x14ac:dyDescent="0.35">
      <c r="A41" s="7" t="s">
        <v>2</v>
      </c>
      <c r="B41" s="7">
        <v>942379</v>
      </c>
      <c r="C41" s="7" t="s">
        <v>10</v>
      </c>
      <c r="D41" s="7">
        <v>2017</v>
      </c>
      <c r="E41" s="7">
        <v>246</v>
      </c>
      <c r="F41" s="7" t="s">
        <v>44</v>
      </c>
      <c r="G41" s="7" t="s">
        <v>45</v>
      </c>
      <c r="H41" s="7">
        <v>262</v>
      </c>
      <c r="I41" s="7">
        <v>203.00909888083501</v>
      </c>
      <c r="J41" s="7">
        <f t="shared" si="0"/>
        <v>203009.09888083502</v>
      </c>
      <c r="K41" s="7">
        <v>1150</v>
      </c>
      <c r="L41" s="8">
        <v>0.171327333333333</v>
      </c>
      <c r="M41" s="7">
        <f t="shared" si="2"/>
        <v>0.5664770723774516</v>
      </c>
      <c r="N41" s="7" t="s">
        <v>15</v>
      </c>
      <c r="O41" s="7" t="s">
        <v>17</v>
      </c>
      <c r="P41" s="7">
        <v>2.9666666666674502</v>
      </c>
      <c r="Q41" s="7">
        <v>5.9333333333349003</v>
      </c>
      <c r="R41" s="7">
        <v>2.7725072604065799</v>
      </c>
      <c r="S41" s="7">
        <v>5.5450145208131598</v>
      </c>
      <c r="T41" s="7">
        <v>0.163410404624277</v>
      </c>
      <c r="U41" s="7">
        <v>0.326820809248554</v>
      </c>
      <c r="V41" s="7">
        <f t="shared" si="1"/>
        <v>185.6465600753489</v>
      </c>
    </row>
    <row r="42" spans="1:29" x14ac:dyDescent="0.35">
      <c r="A42" s="7" t="s">
        <v>2</v>
      </c>
      <c r="B42" s="7">
        <v>942379</v>
      </c>
      <c r="C42" s="7" t="s">
        <v>10</v>
      </c>
      <c r="D42" s="7">
        <v>2017</v>
      </c>
      <c r="E42" s="7">
        <v>341</v>
      </c>
      <c r="F42" s="7" t="s">
        <v>44</v>
      </c>
      <c r="G42" s="7" t="s">
        <v>45</v>
      </c>
      <c r="H42" s="7">
        <v>198</v>
      </c>
      <c r="I42" s="7">
        <v>88.6727186818501</v>
      </c>
      <c r="J42" s="7">
        <f t="shared" si="0"/>
        <v>88672.718681850107</v>
      </c>
      <c r="K42" s="7">
        <v>485</v>
      </c>
      <c r="L42" s="8">
        <v>0.13956199999999999</v>
      </c>
      <c r="M42" s="7">
        <f t="shared" si="2"/>
        <v>0.54695514833613845</v>
      </c>
      <c r="N42" s="7" t="s">
        <v>15</v>
      </c>
      <c r="O42" s="7" t="s">
        <v>17</v>
      </c>
      <c r="P42" s="7">
        <v>2.3999999999972901</v>
      </c>
      <c r="Q42" s="7">
        <v>4.7999999999945802</v>
      </c>
      <c r="R42" s="7">
        <v>4.8886737657308803</v>
      </c>
      <c r="S42" s="7">
        <v>9.7773475314617606</v>
      </c>
      <c r="T42" s="7">
        <v>0.106300578034682</v>
      </c>
      <c r="U42" s="7">
        <v>0.212601156069364</v>
      </c>
      <c r="V42" s="7">
        <f t="shared" si="1"/>
        <v>212.28730273506565</v>
      </c>
    </row>
    <row r="43" spans="1:29" x14ac:dyDescent="0.35">
      <c r="A43" s="7" t="s">
        <v>2</v>
      </c>
      <c r="B43" s="7">
        <v>942379</v>
      </c>
      <c r="C43" s="7" t="s">
        <v>13</v>
      </c>
      <c r="D43" s="7">
        <v>2017</v>
      </c>
      <c r="E43" s="7">
        <v>28</v>
      </c>
      <c r="F43" s="7" t="s">
        <v>44</v>
      </c>
      <c r="G43" s="7" t="s">
        <v>45</v>
      </c>
      <c r="H43" s="7">
        <v>240</v>
      </c>
      <c r="I43" s="7">
        <v>196.845751653387</v>
      </c>
      <c r="J43" s="7">
        <f t="shared" si="0"/>
        <v>196845.75165338701</v>
      </c>
      <c r="K43" s="7">
        <v>1200</v>
      </c>
      <c r="L43" s="8">
        <v>0.20471866666666699</v>
      </c>
      <c r="M43" s="7">
        <f t="shared" si="2"/>
        <v>0.60961437568284571</v>
      </c>
      <c r="N43" s="7" t="s">
        <v>15</v>
      </c>
      <c r="O43" s="7" t="s">
        <v>17</v>
      </c>
      <c r="P43" s="7">
        <v>6.8333333333346902</v>
      </c>
      <c r="Q43" s="7">
        <v>13.66666666666938</v>
      </c>
      <c r="R43" s="7">
        <v>3.7928363988383347</v>
      </c>
      <c r="S43" s="7">
        <v>7.5856727976766694</v>
      </c>
      <c r="T43" s="7">
        <v>0.210520231213873</v>
      </c>
      <c r="U43" s="7">
        <v>0.42104046242774601</v>
      </c>
      <c r="V43" s="7">
        <f t="shared" si="1"/>
        <v>363.46307443390981</v>
      </c>
    </row>
    <row r="44" spans="1:29" x14ac:dyDescent="0.35">
      <c r="A44" s="7" t="s">
        <v>2</v>
      </c>
      <c r="B44" s="7">
        <v>942379</v>
      </c>
      <c r="C44" s="7" t="s">
        <v>13</v>
      </c>
      <c r="D44" s="7">
        <v>2017</v>
      </c>
      <c r="E44" s="7">
        <v>119</v>
      </c>
      <c r="F44" s="7" t="s">
        <v>44</v>
      </c>
      <c r="G44" s="7" t="s">
        <v>45</v>
      </c>
      <c r="H44" s="7">
        <v>207</v>
      </c>
      <c r="I44" s="7">
        <v>103.451890188121</v>
      </c>
      <c r="J44" s="7">
        <f t="shared" si="0"/>
        <v>103451.890188121</v>
      </c>
      <c r="K44" s="7">
        <v>490</v>
      </c>
      <c r="L44" s="8">
        <v>0.18336266666666601</v>
      </c>
      <c r="M44" s="7">
        <f t="shared" si="2"/>
        <v>0.47365011804904156</v>
      </c>
      <c r="N44" s="7" t="s">
        <v>15</v>
      </c>
      <c r="O44" s="7" t="s">
        <v>17</v>
      </c>
      <c r="P44" s="7">
        <v>2.70000000000076</v>
      </c>
      <c r="Q44" s="7">
        <v>5.40000000000152</v>
      </c>
      <c r="R44" s="7">
        <v>1.7599225556631175</v>
      </c>
      <c r="S44" s="7">
        <v>3.519845111326235</v>
      </c>
      <c r="T44" s="7">
        <v>9.0404624277456602E-2</v>
      </c>
      <c r="U44" s="7">
        <v>0.1808092485549132</v>
      </c>
      <c r="V44" s="7">
        <f t="shared" si="1"/>
        <v>149.91300852226453</v>
      </c>
    </row>
    <row r="45" spans="1:29" x14ac:dyDescent="0.35">
      <c r="A45" s="7" t="s">
        <v>2</v>
      </c>
      <c r="B45" s="7">
        <v>942379</v>
      </c>
      <c r="C45" s="7" t="s">
        <v>13</v>
      </c>
      <c r="D45" s="7">
        <v>2017</v>
      </c>
      <c r="E45" s="7">
        <v>198</v>
      </c>
      <c r="F45" s="7" t="s">
        <v>44</v>
      </c>
      <c r="G45" s="7" t="s">
        <v>45</v>
      </c>
      <c r="H45" s="7">
        <v>231</v>
      </c>
      <c r="I45" s="7">
        <v>157.82184288590099</v>
      </c>
      <c r="J45" s="7">
        <f t="shared" si="0"/>
        <v>157821.84288590099</v>
      </c>
      <c r="K45" s="7">
        <v>900</v>
      </c>
      <c r="L45" s="8">
        <v>0.20964866666666701</v>
      </c>
      <c r="M45" s="7">
        <f t="shared" si="2"/>
        <v>0.5702632687229896</v>
      </c>
      <c r="N45" s="7" t="s">
        <v>15</v>
      </c>
      <c r="O45" s="7" t="s">
        <v>17</v>
      </c>
      <c r="P45" s="7">
        <v>6.6666666666687</v>
      </c>
      <c r="Q45" s="7">
        <v>13.3333333333374</v>
      </c>
      <c r="R45" s="7">
        <v>7.16166505324298</v>
      </c>
      <c r="S45" s="7">
        <v>14.32333010648596</v>
      </c>
      <c r="T45" s="7">
        <v>0.215606936416185</v>
      </c>
      <c r="U45" s="7">
        <v>0.43121387283237</v>
      </c>
      <c r="V45" s="7">
        <f t="shared" si="1"/>
        <v>436.599420818282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Devia</dc:creator>
  <cp:lastModifiedBy>Fabián Guzmán Rivas</cp:lastModifiedBy>
  <dcterms:created xsi:type="dcterms:W3CDTF">2022-06-26T01:33:00Z</dcterms:created>
  <dcterms:modified xsi:type="dcterms:W3CDTF">2022-12-14T14:11:38Z</dcterms:modified>
</cp:coreProperties>
</file>