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gda\Dropbox\Nauka &amp; praca\SD\publikacja - po doktoracie\"/>
    </mc:Choice>
  </mc:AlternateContent>
  <xr:revisionPtr revIDLastSave="0" documentId="13_ncr:1_{3686069B-F835-40E5-85DA-50B9F2DA5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ticipants" sheetId="1" r:id="rId1"/>
    <sheet name="categories data" sheetId="5" r:id="rId2"/>
    <sheet name="numbers - drugs and diseases" sheetId="8" r:id="rId3"/>
    <sheet name="Arkusz6" sheetId="11" state="hidden" r:id="rId4"/>
  </sheets>
  <definedNames>
    <definedName name="_xlnm._FilterDatabase" localSheetId="0" hidden="1">participants!$A$1:$JQ$127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11" l="1"/>
  <c r="K127" i="11" s="1"/>
  <c r="C126" i="11"/>
  <c r="K126" i="11" s="1"/>
  <c r="C125" i="11"/>
  <c r="K125" i="11" s="1"/>
  <c r="C124" i="11"/>
  <c r="C123" i="11"/>
  <c r="K123" i="11" s="1"/>
  <c r="C122" i="11"/>
  <c r="K122" i="11" s="1"/>
  <c r="C121" i="11"/>
  <c r="K121" i="11" s="1"/>
  <c r="C120" i="11"/>
  <c r="K120" i="11" s="1"/>
  <c r="C119" i="11"/>
  <c r="K119" i="11" s="1"/>
  <c r="C118" i="11"/>
  <c r="K118" i="11" s="1"/>
  <c r="C117" i="11"/>
  <c r="K117" i="11" s="1"/>
  <c r="C116" i="11"/>
  <c r="C115" i="11"/>
  <c r="K115" i="11" s="1"/>
  <c r="C114" i="11"/>
  <c r="K114" i="11" s="1"/>
  <c r="C113" i="11"/>
  <c r="K113" i="11" s="1"/>
  <c r="C112" i="11"/>
  <c r="K112" i="11" s="1"/>
  <c r="C111" i="11"/>
  <c r="K111" i="11" s="1"/>
  <c r="C110" i="11"/>
  <c r="K110" i="11" s="1"/>
  <c r="C109" i="11"/>
  <c r="K109" i="11" s="1"/>
  <c r="C108" i="11"/>
  <c r="C107" i="11"/>
  <c r="K107" i="11" s="1"/>
  <c r="C105" i="11"/>
  <c r="K105" i="11" s="1"/>
  <c r="C104" i="11"/>
  <c r="K104" i="11" s="1"/>
  <c r="C103" i="11"/>
  <c r="K103" i="11" s="1"/>
  <c r="C102" i="11"/>
  <c r="K102" i="11" s="1"/>
  <c r="C101" i="11"/>
  <c r="K101" i="11" s="1"/>
  <c r="C100" i="11"/>
  <c r="K100" i="11" s="1"/>
  <c r="C99" i="11"/>
  <c r="C98" i="11"/>
  <c r="K98" i="11" s="1"/>
  <c r="C97" i="11"/>
  <c r="K97" i="11" s="1"/>
  <c r="C96" i="11"/>
  <c r="K96" i="11" s="1"/>
  <c r="C95" i="11"/>
  <c r="K95" i="11" s="1"/>
  <c r="C94" i="11"/>
  <c r="K94" i="11" s="1"/>
  <c r="C93" i="11"/>
  <c r="K93" i="11" s="1"/>
  <c r="C92" i="11"/>
  <c r="K92" i="11" s="1"/>
  <c r="C91" i="11"/>
  <c r="C90" i="11"/>
  <c r="K90" i="11" s="1"/>
  <c r="C89" i="11"/>
  <c r="K89" i="11" s="1"/>
  <c r="C88" i="11"/>
  <c r="K88" i="11" s="1"/>
  <c r="C87" i="11"/>
  <c r="K87" i="11" s="1"/>
  <c r="C86" i="11"/>
  <c r="K86" i="11" s="1"/>
  <c r="C85" i="11"/>
  <c r="K85" i="11" s="1"/>
  <c r="C84" i="11"/>
  <c r="K84" i="11" s="1"/>
  <c r="C83" i="11"/>
  <c r="C82" i="11"/>
  <c r="K82" i="11" s="1"/>
  <c r="C81" i="11"/>
  <c r="K81" i="11" s="1"/>
  <c r="C80" i="11"/>
  <c r="K80" i="11" s="1"/>
  <c r="C79" i="11"/>
  <c r="K79" i="11" s="1"/>
  <c r="C78" i="11"/>
  <c r="K78" i="11" s="1"/>
  <c r="C77" i="11"/>
  <c r="K77" i="11" s="1"/>
  <c r="C76" i="11"/>
  <c r="K76" i="11" s="1"/>
  <c r="C75" i="11"/>
  <c r="C74" i="11"/>
  <c r="K74" i="11" s="1"/>
  <c r="C73" i="11"/>
  <c r="K73" i="11" s="1"/>
  <c r="C72" i="11"/>
  <c r="K72" i="11" s="1"/>
  <c r="C71" i="11"/>
  <c r="K71" i="11" s="1"/>
  <c r="C70" i="11"/>
  <c r="K70" i="11" s="1"/>
  <c r="C69" i="11"/>
  <c r="K69" i="11" s="1"/>
  <c r="C68" i="11"/>
  <c r="K68" i="11" s="1"/>
  <c r="C67" i="11"/>
  <c r="C66" i="11"/>
  <c r="K66" i="11" s="1"/>
  <c r="C65" i="11"/>
  <c r="K65" i="11" s="1"/>
  <c r="C64" i="11"/>
  <c r="K64" i="11" s="1"/>
  <c r="C63" i="11"/>
  <c r="K63" i="11" s="1"/>
  <c r="C62" i="11"/>
  <c r="K62" i="11" s="1"/>
  <c r="C61" i="11"/>
  <c r="K61" i="11" s="1"/>
  <c r="C60" i="11"/>
  <c r="K60" i="11" s="1"/>
  <c r="C59" i="11"/>
  <c r="C58" i="11"/>
  <c r="K58" i="11" s="1"/>
  <c r="C57" i="11"/>
  <c r="K57" i="11" s="1"/>
  <c r="C56" i="11"/>
  <c r="K56" i="11" s="1"/>
  <c r="C55" i="11"/>
  <c r="K55" i="11" s="1"/>
  <c r="C54" i="11"/>
  <c r="K54" i="11" s="1"/>
  <c r="C53" i="11"/>
  <c r="K53" i="11" s="1"/>
  <c r="C52" i="11"/>
  <c r="K52" i="11" s="1"/>
  <c r="C51" i="11"/>
  <c r="C50" i="11"/>
  <c r="K50" i="11" s="1"/>
  <c r="C49" i="11"/>
  <c r="K49" i="11" s="1"/>
  <c r="C48" i="11"/>
  <c r="K48" i="11" s="1"/>
  <c r="C47" i="11"/>
  <c r="K47" i="11" s="1"/>
  <c r="C46" i="11"/>
  <c r="K46" i="11" s="1"/>
  <c r="C45" i="11"/>
  <c r="C44" i="11"/>
  <c r="K44" i="11" s="1"/>
  <c r="C43" i="11"/>
  <c r="C42" i="11"/>
  <c r="K42" i="11" s="1"/>
  <c r="C41" i="11"/>
  <c r="K41" i="11" s="1"/>
  <c r="C40" i="11"/>
  <c r="K40" i="11" s="1"/>
  <c r="C39" i="11"/>
  <c r="K39" i="11" s="1"/>
  <c r="C38" i="11"/>
  <c r="K38" i="11" s="1"/>
  <c r="C37" i="11"/>
  <c r="K37" i="11" s="1"/>
  <c r="C36" i="11"/>
  <c r="K36" i="11" s="1"/>
  <c r="C35" i="11"/>
  <c r="C34" i="11"/>
  <c r="K34" i="11" s="1"/>
  <c r="C33" i="11"/>
  <c r="K33" i="11" s="1"/>
  <c r="C32" i="11"/>
  <c r="K32" i="11" s="1"/>
  <c r="C31" i="11"/>
  <c r="K31" i="11" s="1"/>
  <c r="C30" i="11"/>
  <c r="K30" i="11" s="1"/>
  <c r="C29" i="11"/>
  <c r="K29" i="11" s="1"/>
  <c r="C28" i="11"/>
  <c r="K28" i="11" s="1"/>
  <c r="C27" i="11"/>
  <c r="C26" i="11"/>
  <c r="K26" i="11" s="1"/>
  <c r="C25" i="11"/>
  <c r="K25" i="11" s="1"/>
  <c r="C24" i="11"/>
  <c r="K24" i="11" s="1"/>
  <c r="C23" i="11"/>
  <c r="K23" i="11" s="1"/>
  <c r="C22" i="11"/>
  <c r="K22" i="11" s="1"/>
  <c r="C21" i="11"/>
  <c r="K21" i="11" s="1"/>
  <c r="C20" i="11"/>
  <c r="K20" i="11" s="1"/>
  <c r="C19" i="11"/>
  <c r="C18" i="11"/>
  <c r="K18" i="11" s="1"/>
  <c r="C17" i="11"/>
  <c r="K17" i="11" s="1"/>
  <c r="C16" i="11"/>
  <c r="K16" i="11" s="1"/>
  <c r="C15" i="11"/>
  <c r="K15" i="11" s="1"/>
  <c r="C14" i="11"/>
  <c r="K14" i="11" s="1"/>
  <c r="C13" i="11"/>
  <c r="K13" i="11" s="1"/>
  <c r="C12" i="11"/>
  <c r="K12" i="11" s="1"/>
  <c r="C11" i="11"/>
  <c r="C10" i="11"/>
  <c r="K10" i="11" s="1"/>
  <c r="C9" i="11"/>
  <c r="K9" i="11" s="1"/>
  <c r="C8" i="11"/>
  <c r="K8" i="11" s="1"/>
  <c r="C7" i="11"/>
  <c r="K7" i="11" s="1"/>
  <c r="C6" i="11"/>
  <c r="K6" i="11" s="1"/>
  <c r="C5" i="11"/>
  <c r="K5" i="11" s="1"/>
  <c r="C4" i="11"/>
  <c r="K4" i="11" s="1"/>
  <c r="C3" i="11"/>
  <c r="C2" i="11"/>
  <c r="K2" i="11" s="1"/>
  <c r="KS3" i="1"/>
  <c r="KS4" i="1"/>
  <c r="KS5" i="1"/>
  <c r="KS6" i="1"/>
  <c r="KS8" i="1"/>
  <c r="KS10" i="1"/>
  <c r="KS7" i="1"/>
  <c r="KS9" i="1"/>
  <c r="KS11" i="1"/>
  <c r="KS12" i="1"/>
  <c r="KS13" i="1"/>
  <c r="KS14" i="1"/>
  <c r="KS15" i="1"/>
  <c r="KS17" i="1"/>
  <c r="KS16" i="1"/>
  <c r="KS18" i="1"/>
  <c r="KS19" i="1"/>
  <c r="KS20" i="1"/>
  <c r="KS21" i="1"/>
  <c r="KS22" i="1"/>
  <c r="KS23" i="1"/>
  <c r="KS24" i="1"/>
  <c r="KS25" i="1"/>
  <c r="KS26" i="1"/>
  <c r="KS27" i="1"/>
  <c r="KS28" i="1"/>
  <c r="KS29" i="1"/>
  <c r="KS30" i="1"/>
  <c r="KS31" i="1"/>
  <c r="KS32" i="1"/>
  <c r="KS33" i="1"/>
  <c r="KS34" i="1"/>
  <c r="KS35" i="1"/>
  <c r="KS36" i="1"/>
  <c r="KS37" i="1"/>
  <c r="KS38" i="1"/>
  <c r="KS39" i="1"/>
  <c r="KS40" i="1"/>
  <c r="KS41" i="1"/>
  <c r="KS42" i="1"/>
  <c r="KS43" i="1"/>
  <c r="KS44" i="1"/>
  <c r="KS45" i="1"/>
  <c r="KS46" i="1"/>
  <c r="KS47" i="1"/>
  <c r="KS48" i="1"/>
  <c r="KS49" i="1"/>
  <c r="KS50" i="1"/>
  <c r="KS51" i="1"/>
  <c r="KS52" i="1"/>
  <c r="KS53" i="1"/>
  <c r="KS54" i="1"/>
  <c r="KS55" i="1"/>
  <c r="KS58" i="1"/>
  <c r="KS56" i="1"/>
  <c r="KS57" i="1"/>
  <c r="KS59" i="1"/>
  <c r="KS60" i="1"/>
  <c r="KS61" i="1"/>
  <c r="KS62" i="1"/>
  <c r="KS63" i="1"/>
  <c r="KS65" i="1"/>
  <c r="KS64" i="1"/>
  <c r="KS66" i="1"/>
  <c r="KS67" i="1"/>
  <c r="KS68" i="1"/>
  <c r="KS69" i="1"/>
  <c r="KS70" i="1"/>
  <c r="KS71" i="1"/>
  <c r="KS72" i="1"/>
  <c r="KS73" i="1"/>
  <c r="KS74" i="1"/>
  <c r="KS75" i="1"/>
  <c r="KS78" i="1"/>
  <c r="KS76" i="1"/>
  <c r="KS77" i="1"/>
  <c r="KS79" i="1"/>
  <c r="KS80" i="1"/>
  <c r="KS81" i="1"/>
  <c r="KS82" i="1"/>
  <c r="KS83" i="1"/>
  <c r="KS84" i="1"/>
  <c r="KS85" i="1"/>
  <c r="KS86" i="1"/>
  <c r="KS87" i="1"/>
  <c r="KS88" i="1"/>
  <c r="KS89" i="1"/>
  <c r="KS90" i="1"/>
  <c r="KS91" i="1"/>
  <c r="KS92" i="1"/>
  <c r="KS93" i="1"/>
  <c r="KS94" i="1"/>
  <c r="KS95" i="1"/>
  <c r="KS96" i="1"/>
  <c r="KS97" i="1"/>
  <c r="KS98" i="1"/>
  <c r="KS99" i="1"/>
  <c r="KS100" i="1"/>
  <c r="KS101" i="1"/>
  <c r="KS102" i="1"/>
  <c r="KS103" i="1"/>
  <c r="KS104" i="1"/>
  <c r="KS105" i="1"/>
  <c r="KS106" i="1"/>
  <c r="KS107" i="1"/>
  <c r="KS108" i="1"/>
  <c r="KS109" i="1"/>
  <c r="KS110" i="1"/>
  <c r="KS111" i="1"/>
  <c r="KS112" i="1"/>
  <c r="KS113" i="1"/>
  <c r="KS114" i="1"/>
  <c r="KS115" i="1"/>
  <c r="KS116" i="1"/>
  <c r="KS117" i="1"/>
  <c r="KS118" i="1"/>
  <c r="KS119" i="1"/>
  <c r="KS120" i="1"/>
  <c r="KS121" i="1"/>
  <c r="KS122" i="1"/>
  <c r="KS123" i="1"/>
  <c r="KS124" i="1"/>
  <c r="KS125" i="1"/>
  <c r="KS126" i="1"/>
  <c r="KS127" i="1"/>
  <c r="KS2" i="1"/>
  <c r="KR3" i="1"/>
  <c r="KR4" i="1"/>
  <c r="KR5" i="1"/>
  <c r="KR6" i="1"/>
  <c r="KR8" i="1"/>
  <c r="KR10" i="1"/>
  <c r="KR7" i="1"/>
  <c r="KR9" i="1"/>
  <c r="KR11" i="1"/>
  <c r="KR12" i="1"/>
  <c r="KR13" i="1"/>
  <c r="KR14" i="1"/>
  <c r="KR15" i="1"/>
  <c r="KR17" i="1"/>
  <c r="KR16" i="1"/>
  <c r="KR18" i="1"/>
  <c r="KR19" i="1"/>
  <c r="KR20" i="1"/>
  <c r="KR21" i="1"/>
  <c r="KR22" i="1"/>
  <c r="KR23" i="1"/>
  <c r="KR24" i="1"/>
  <c r="KR25" i="1"/>
  <c r="KR26" i="1"/>
  <c r="KR27" i="1"/>
  <c r="KR28" i="1"/>
  <c r="KR29" i="1"/>
  <c r="KR30" i="1"/>
  <c r="KR31" i="1"/>
  <c r="KR32" i="1"/>
  <c r="KR33" i="1"/>
  <c r="KR34" i="1"/>
  <c r="KR35" i="1"/>
  <c r="KR36" i="1"/>
  <c r="KR37" i="1"/>
  <c r="KR38" i="1"/>
  <c r="KR39" i="1"/>
  <c r="KR40" i="1"/>
  <c r="KR41" i="1"/>
  <c r="KR42" i="1"/>
  <c r="KR43" i="1"/>
  <c r="KR44" i="1"/>
  <c r="KR45" i="1"/>
  <c r="KR46" i="1"/>
  <c r="KR47" i="1"/>
  <c r="KR48" i="1"/>
  <c r="KR49" i="1"/>
  <c r="KR50" i="1"/>
  <c r="KR51" i="1"/>
  <c r="KR52" i="1"/>
  <c r="KR53" i="1"/>
  <c r="KR54" i="1"/>
  <c r="KR55" i="1"/>
  <c r="KR58" i="1"/>
  <c r="KR56" i="1"/>
  <c r="KR57" i="1"/>
  <c r="KR59" i="1"/>
  <c r="KR60" i="1"/>
  <c r="KR61" i="1"/>
  <c r="KR62" i="1"/>
  <c r="KR63" i="1"/>
  <c r="KR65" i="1"/>
  <c r="KR64" i="1"/>
  <c r="KR66" i="1"/>
  <c r="KR67" i="1"/>
  <c r="KR68" i="1"/>
  <c r="KR69" i="1"/>
  <c r="KR70" i="1"/>
  <c r="KR71" i="1"/>
  <c r="KR72" i="1"/>
  <c r="KR73" i="1"/>
  <c r="KR74" i="1"/>
  <c r="KR75" i="1"/>
  <c r="KR78" i="1"/>
  <c r="KR76" i="1"/>
  <c r="KR77" i="1"/>
  <c r="KR79" i="1"/>
  <c r="KR80" i="1"/>
  <c r="KR81" i="1"/>
  <c r="KR82" i="1"/>
  <c r="KR83" i="1"/>
  <c r="KR84" i="1"/>
  <c r="KR85" i="1"/>
  <c r="KR86" i="1"/>
  <c r="KR87" i="1"/>
  <c r="KR88" i="1"/>
  <c r="KR89" i="1"/>
  <c r="KR90" i="1"/>
  <c r="KR91" i="1"/>
  <c r="KR92" i="1"/>
  <c r="KR93" i="1"/>
  <c r="KR94" i="1"/>
  <c r="KR95" i="1"/>
  <c r="KR96" i="1"/>
  <c r="KR97" i="1"/>
  <c r="KR98" i="1"/>
  <c r="KR99" i="1"/>
  <c r="KR100" i="1"/>
  <c r="KR101" i="1"/>
  <c r="KR102" i="1"/>
  <c r="KR103" i="1"/>
  <c r="KR104" i="1"/>
  <c r="KR105" i="1"/>
  <c r="KR106" i="1"/>
  <c r="KR107" i="1"/>
  <c r="KR108" i="1"/>
  <c r="KR109" i="1"/>
  <c r="KR110" i="1"/>
  <c r="KR111" i="1"/>
  <c r="KR112" i="1"/>
  <c r="KR113" i="1"/>
  <c r="KR114" i="1"/>
  <c r="KR115" i="1"/>
  <c r="KR116" i="1"/>
  <c r="KR117" i="1"/>
  <c r="KR118" i="1"/>
  <c r="KR119" i="1"/>
  <c r="KR120" i="1"/>
  <c r="KR121" i="1"/>
  <c r="KR122" i="1"/>
  <c r="KR123" i="1"/>
  <c r="KR124" i="1"/>
  <c r="KR125" i="1"/>
  <c r="KR126" i="1"/>
  <c r="KR127" i="1"/>
  <c r="KR2" i="1"/>
  <c r="KQ3" i="1"/>
  <c r="KQ4" i="1"/>
  <c r="KQ5" i="1"/>
  <c r="KQ6" i="1"/>
  <c r="KQ8" i="1"/>
  <c r="KQ10" i="1"/>
  <c r="KQ7" i="1"/>
  <c r="KQ9" i="1"/>
  <c r="KQ11" i="1"/>
  <c r="KQ12" i="1"/>
  <c r="KQ13" i="1"/>
  <c r="KQ14" i="1"/>
  <c r="KQ15" i="1"/>
  <c r="KQ17" i="1"/>
  <c r="KQ16" i="1"/>
  <c r="KQ18" i="1"/>
  <c r="KQ19" i="1"/>
  <c r="KQ20" i="1"/>
  <c r="KQ21" i="1"/>
  <c r="KQ22" i="1"/>
  <c r="KQ23" i="1"/>
  <c r="KQ24" i="1"/>
  <c r="KQ25" i="1"/>
  <c r="KQ26" i="1"/>
  <c r="KQ27" i="1"/>
  <c r="KQ28" i="1"/>
  <c r="KQ29" i="1"/>
  <c r="KQ30" i="1"/>
  <c r="KQ31" i="1"/>
  <c r="KQ32" i="1"/>
  <c r="KQ33" i="1"/>
  <c r="KQ34" i="1"/>
  <c r="KQ35" i="1"/>
  <c r="KQ36" i="1"/>
  <c r="KQ37" i="1"/>
  <c r="KQ38" i="1"/>
  <c r="KQ39" i="1"/>
  <c r="KQ40" i="1"/>
  <c r="KQ41" i="1"/>
  <c r="KQ42" i="1"/>
  <c r="KQ43" i="1"/>
  <c r="KQ44" i="1"/>
  <c r="KQ45" i="1"/>
  <c r="KQ46" i="1"/>
  <c r="KQ47" i="1"/>
  <c r="KQ48" i="1"/>
  <c r="KQ49" i="1"/>
  <c r="KQ50" i="1"/>
  <c r="KQ51" i="1"/>
  <c r="KQ52" i="1"/>
  <c r="KQ53" i="1"/>
  <c r="KQ54" i="1"/>
  <c r="KQ55" i="1"/>
  <c r="KQ58" i="1"/>
  <c r="KQ56" i="1"/>
  <c r="KQ57" i="1"/>
  <c r="KQ59" i="1"/>
  <c r="KQ60" i="1"/>
  <c r="KQ61" i="1"/>
  <c r="KQ62" i="1"/>
  <c r="KQ63" i="1"/>
  <c r="KQ65" i="1"/>
  <c r="KQ64" i="1"/>
  <c r="KQ66" i="1"/>
  <c r="KQ67" i="1"/>
  <c r="KQ68" i="1"/>
  <c r="KQ69" i="1"/>
  <c r="KQ70" i="1"/>
  <c r="KQ71" i="1"/>
  <c r="KQ72" i="1"/>
  <c r="KQ73" i="1"/>
  <c r="KQ74" i="1"/>
  <c r="KQ75" i="1"/>
  <c r="KQ78" i="1"/>
  <c r="KQ76" i="1"/>
  <c r="KQ77" i="1"/>
  <c r="KQ79" i="1"/>
  <c r="KQ80" i="1"/>
  <c r="KQ81" i="1"/>
  <c r="KQ82" i="1"/>
  <c r="KQ83" i="1"/>
  <c r="KQ84" i="1"/>
  <c r="KQ85" i="1"/>
  <c r="KQ86" i="1"/>
  <c r="KQ87" i="1"/>
  <c r="KQ88" i="1"/>
  <c r="KQ89" i="1"/>
  <c r="KQ90" i="1"/>
  <c r="KQ91" i="1"/>
  <c r="KQ92" i="1"/>
  <c r="KQ93" i="1"/>
  <c r="KQ94" i="1"/>
  <c r="KQ95" i="1"/>
  <c r="KQ96" i="1"/>
  <c r="KQ97" i="1"/>
  <c r="KQ98" i="1"/>
  <c r="KQ99" i="1"/>
  <c r="KQ100" i="1"/>
  <c r="KQ101" i="1"/>
  <c r="KQ102" i="1"/>
  <c r="KQ103" i="1"/>
  <c r="KQ104" i="1"/>
  <c r="KQ105" i="1"/>
  <c r="KQ106" i="1"/>
  <c r="KQ107" i="1"/>
  <c r="KQ108" i="1"/>
  <c r="KQ109" i="1"/>
  <c r="KQ110" i="1"/>
  <c r="KQ111" i="1"/>
  <c r="KQ112" i="1"/>
  <c r="KQ113" i="1"/>
  <c r="KQ114" i="1"/>
  <c r="KQ115" i="1"/>
  <c r="KQ116" i="1"/>
  <c r="KQ117" i="1"/>
  <c r="KQ118" i="1"/>
  <c r="KQ119" i="1"/>
  <c r="KQ120" i="1"/>
  <c r="KQ121" i="1"/>
  <c r="KQ122" i="1"/>
  <c r="KQ123" i="1"/>
  <c r="KQ124" i="1"/>
  <c r="KQ125" i="1"/>
  <c r="KQ126" i="1"/>
  <c r="KQ127" i="1"/>
  <c r="KQ2" i="1"/>
  <c r="KP3" i="1"/>
  <c r="KP4" i="1"/>
  <c r="KP5" i="1"/>
  <c r="KP6" i="1"/>
  <c r="KP8" i="1"/>
  <c r="KP10" i="1"/>
  <c r="KP7" i="1"/>
  <c r="KP9" i="1"/>
  <c r="KP11" i="1"/>
  <c r="KP12" i="1"/>
  <c r="KP13" i="1"/>
  <c r="KP14" i="1"/>
  <c r="KP15" i="1"/>
  <c r="KP17" i="1"/>
  <c r="KP16" i="1"/>
  <c r="KP18" i="1"/>
  <c r="KP19" i="1"/>
  <c r="KP20" i="1"/>
  <c r="KP21" i="1"/>
  <c r="KP22" i="1"/>
  <c r="KP23" i="1"/>
  <c r="KP24" i="1"/>
  <c r="KP25" i="1"/>
  <c r="KP26" i="1"/>
  <c r="KP27" i="1"/>
  <c r="KP28" i="1"/>
  <c r="KP29" i="1"/>
  <c r="KP30" i="1"/>
  <c r="KP31" i="1"/>
  <c r="KP32" i="1"/>
  <c r="KP33" i="1"/>
  <c r="KP34" i="1"/>
  <c r="KP35" i="1"/>
  <c r="KP36" i="1"/>
  <c r="KP37" i="1"/>
  <c r="KP38" i="1"/>
  <c r="KP39" i="1"/>
  <c r="KP40" i="1"/>
  <c r="KP41" i="1"/>
  <c r="KP42" i="1"/>
  <c r="KP43" i="1"/>
  <c r="KP44" i="1"/>
  <c r="KP45" i="1"/>
  <c r="KP46" i="1"/>
  <c r="KP47" i="1"/>
  <c r="KP48" i="1"/>
  <c r="KP49" i="1"/>
  <c r="KP50" i="1"/>
  <c r="KP51" i="1"/>
  <c r="KP52" i="1"/>
  <c r="KP53" i="1"/>
  <c r="KP54" i="1"/>
  <c r="KP55" i="1"/>
  <c r="KP58" i="1"/>
  <c r="KP56" i="1"/>
  <c r="KP57" i="1"/>
  <c r="KP59" i="1"/>
  <c r="KP60" i="1"/>
  <c r="KP61" i="1"/>
  <c r="KP62" i="1"/>
  <c r="KP63" i="1"/>
  <c r="KP65" i="1"/>
  <c r="KP64" i="1"/>
  <c r="KP66" i="1"/>
  <c r="KP67" i="1"/>
  <c r="KP68" i="1"/>
  <c r="KP69" i="1"/>
  <c r="KP70" i="1"/>
  <c r="KP71" i="1"/>
  <c r="KP72" i="1"/>
  <c r="KP73" i="1"/>
  <c r="KP74" i="1"/>
  <c r="KP75" i="1"/>
  <c r="KP78" i="1"/>
  <c r="KP76" i="1"/>
  <c r="KP77" i="1"/>
  <c r="KP79" i="1"/>
  <c r="KP80" i="1"/>
  <c r="KP81" i="1"/>
  <c r="KP82" i="1"/>
  <c r="KP83" i="1"/>
  <c r="KP84" i="1"/>
  <c r="KP85" i="1"/>
  <c r="KP86" i="1"/>
  <c r="KP87" i="1"/>
  <c r="KP88" i="1"/>
  <c r="KP89" i="1"/>
  <c r="KP90" i="1"/>
  <c r="KP91" i="1"/>
  <c r="KP92" i="1"/>
  <c r="KP93" i="1"/>
  <c r="KP94" i="1"/>
  <c r="KP95" i="1"/>
  <c r="KP96" i="1"/>
  <c r="KP97" i="1"/>
  <c r="KP98" i="1"/>
  <c r="KP99" i="1"/>
  <c r="KP100" i="1"/>
  <c r="KP101" i="1"/>
  <c r="KP102" i="1"/>
  <c r="KP103" i="1"/>
  <c r="KP104" i="1"/>
  <c r="KP105" i="1"/>
  <c r="KP106" i="1"/>
  <c r="KP107" i="1"/>
  <c r="KP108" i="1"/>
  <c r="KP109" i="1"/>
  <c r="KP110" i="1"/>
  <c r="KP111" i="1"/>
  <c r="KP112" i="1"/>
  <c r="KP113" i="1"/>
  <c r="KP114" i="1"/>
  <c r="KP115" i="1"/>
  <c r="KP116" i="1"/>
  <c r="KP117" i="1"/>
  <c r="KP118" i="1"/>
  <c r="KP119" i="1"/>
  <c r="KP120" i="1"/>
  <c r="KP121" i="1"/>
  <c r="KP122" i="1"/>
  <c r="KP123" i="1"/>
  <c r="KP124" i="1"/>
  <c r="KP125" i="1"/>
  <c r="KP126" i="1"/>
  <c r="KP127" i="1"/>
  <c r="KP2" i="1"/>
  <c r="KO3" i="1"/>
  <c r="KO4" i="1"/>
  <c r="KO5" i="1"/>
  <c r="KO6" i="1"/>
  <c r="KO8" i="1"/>
  <c r="KO10" i="1"/>
  <c r="KO7" i="1"/>
  <c r="KO9" i="1"/>
  <c r="KO11" i="1"/>
  <c r="KO12" i="1"/>
  <c r="KO13" i="1"/>
  <c r="KO14" i="1"/>
  <c r="KO15" i="1"/>
  <c r="KO17" i="1"/>
  <c r="KO16" i="1"/>
  <c r="KO18" i="1"/>
  <c r="KO19" i="1"/>
  <c r="KO20" i="1"/>
  <c r="KO21" i="1"/>
  <c r="KO22" i="1"/>
  <c r="KO23" i="1"/>
  <c r="KO24" i="1"/>
  <c r="KO25" i="1"/>
  <c r="KO26" i="1"/>
  <c r="KO27" i="1"/>
  <c r="KO28" i="1"/>
  <c r="KO29" i="1"/>
  <c r="KO30" i="1"/>
  <c r="KO31" i="1"/>
  <c r="KO32" i="1"/>
  <c r="KO33" i="1"/>
  <c r="KO34" i="1"/>
  <c r="KO35" i="1"/>
  <c r="KO36" i="1"/>
  <c r="KO37" i="1"/>
  <c r="KO38" i="1"/>
  <c r="KO39" i="1"/>
  <c r="KO40" i="1"/>
  <c r="KO41" i="1"/>
  <c r="KO42" i="1"/>
  <c r="KO43" i="1"/>
  <c r="KO44" i="1"/>
  <c r="KO45" i="1"/>
  <c r="KO46" i="1"/>
  <c r="KO47" i="1"/>
  <c r="KO48" i="1"/>
  <c r="KO49" i="1"/>
  <c r="KO50" i="1"/>
  <c r="KO51" i="1"/>
  <c r="KO52" i="1"/>
  <c r="KO53" i="1"/>
  <c r="KO54" i="1"/>
  <c r="KO55" i="1"/>
  <c r="KO58" i="1"/>
  <c r="KO56" i="1"/>
  <c r="KO57" i="1"/>
  <c r="KO59" i="1"/>
  <c r="KO60" i="1"/>
  <c r="KO61" i="1"/>
  <c r="KO62" i="1"/>
  <c r="KO63" i="1"/>
  <c r="KO65" i="1"/>
  <c r="KO64" i="1"/>
  <c r="KO66" i="1"/>
  <c r="KO67" i="1"/>
  <c r="KO68" i="1"/>
  <c r="KO69" i="1"/>
  <c r="KO70" i="1"/>
  <c r="KO71" i="1"/>
  <c r="KO72" i="1"/>
  <c r="KO73" i="1"/>
  <c r="KO74" i="1"/>
  <c r="KO75" i="1"/>
  <c r="KO78" i="1"/>
  <c r="KO76" i="1"/>
  <c r="KO77" i="1"/>
  <c r="KO79" i="1"/>
  <c r="KO80" i="1"/>
  <c r="KO81" i="1"/>
  <c r="KO82" i="1"/>
  <c r="KO83" i="1"/>
  <c r="KO84" i="1"/>
  <c r="KO85" i="1"/>
  <c r="KO86" i="1"/>
  <c r="KO87" i="1"/>
  <c r="KO88" i="1"/>
  <c r="KO89" i="1"/>
  <c r="KO90" i="1"/>
  <c r="KO91" i="1"/>
  <c r="KO92" i="1"/>
  <c r="KO93" i="1"/>
  <c r="KO94" i="1"/>
  <c r="KO95" i="1"/>
  <c r="KO96" i="1"/>
  <c r="KO97" i="1"/>
  <c r="KO98" i="1"/>
  <c r="KO99" i="1"/>
  <c r="KO100" i="1"/>
  <c r="KO101" i="1"/>
  <c r="KO102" i="1"/>
  <c r="KO103" i="1"/>
  <c r="KO104" i="1"/>
  <c r="KO105" i="1"/>
  <c r="KO106" i="1"/>
  <c r="KO107" i="1"/>
  <c r="KO108" i="1"/>
  <c r="KO109" i="1"/>
  <c r="KO110" i="1"/>
  <c r="KO111" i="1"/>
  <c r="KO112" i="1"/>
  <c r="KO113" i="1"/>
  <c r="KO114" i="1"/>
  <c r="KO115" i="1"/>
  <c r="KO116" i="1"/>
  <c r="KO117" i="1"/>
  <c r="KO118" i="1"/>
  <c r="KO119" i="1"/>
  <c r="KO120" i="1"/>
  <c r="KO121" i="1"/>
  <c r="KO122" i="1"/>
  <c r="KO123" i="1"/>
  <c r="KO124" i="1"/>
  <c r="KO125" i="1"/>
  <c r="KO126" i="1"/>
  <c r="KO127" i="1"/>
  <c r="KO2" i="1"/>
  <c r="KL3" i="1"/>
  <c r="KM3" i="1"/>
  <c r="KN3" i="1"/>
  <c r="KL4" i="1"/>
  <c r="KM4" i="1"/>
  <c r="KN4" i="1"/>
  <c r="KL5" i="1"/>
  <c r="KM5" i="1"/>
  <c r="KN5" i="1"/>
  <c r="KL6" i="1"/>
  <c r="KM6" i="1"/>
  <c r="KN6" i="1"/>
  <c r="KL8" i="1"/>
  <c r="KM8" i="1"/>
  <c r="KN8" i="1"/>
  <c r="KL10" i="1"/>
  <c r="KM10" i="1"/>
  <c r="KN10" i="1"/>
  <c r="KL7" i="1"/>
  <c r="KM7" i="1"/>
  <c r="KN7" i="1"/>
  <c r="KL9" i="1"/>
  <c r="KM9" i="1"/>
  <c r="KN9" i="1"/>
  <c r="KL11" i="1"/>
  <c r="KM11" i="1"/>
  <c r="KN11" i="1"/>
  <c r="KL12" i="1"/>
  <c r="KM12" i="1"/>
  <c r="KN12" i="1"/>
  <c r="KL13" i="1"/>
  <c r="KM13" i="1"/>
  <c r="KN13" i="1"/>
  <c r="KL14" i="1"/>
  <c r="KM14" i="1"/>
  <c r="KN14" i="1"/>
  <c r="KL15" i="1"/>
  <c r="KM15" i="1"/>
  <c r="KN15" i="1"/>
  <c r="KL17" i="1"/>
  <c r="KM17" i="1"/>
  <c r="KN17" i="1"/>
  <c r="KL16" i="1"/>
  <c r="KM16" i="1"/>
  <c r="KN16" i="1"/>
  <c r="KL18" i="1"/>
  <c r="KM18" i="1"/>
  <c r="KN18" i="1"/>
  <c r="KL19" i="1"/>
  <c r="KM19" i="1"/>
  <c r="KN19" i="1"/>
  <c r="KL20" i="1"/>
  <c r="KM20" i="1"/>
  <c r="KN20" i="1"/>
  <c r="KL21" i="1"/>
  <c r="KM21" i="1"/>
  <c r="KN21" i="1"/>
  <c r="KL22" i="1"/>
  <c r="KM22" i="1"/>
  <c r="KN22" i="1"/>
  <c r="KL23" i="1"/>
  <c r="KM23" i="1"/>
  <c r="KN23" i="1"/>
  <c r="KL24" i="1"/>
  <c r="KM24" i="1"/>
  <c r="KN24" i="1"/>
  <c r="KL25" i="1"/>
  <c r="KM25" i="1"/>
  <c r="KN25" i="1"/>
  <c r="KL26" i="1"/>
  <c r="KM26" i="1"/>
  <c r="KN26" i="1"/>
  <c r="KL27" i="1"/>
  <c r="KM27" i="1"/>
  <c r="KN27" i="1"/>
  <c r="KL28" i="1"/>
  <c r="KM28" i="1"/>
  <c r="KN28" i="1"/>
  <c r="KL29" i="1"/>
  <c r="KM29" i="1"/>
  <c r="KN29" i="1"/>
  <c r="KL30" i="1"/>
  <c r="KM30" i="1"/>
  <c r="KN30" i="1"/>
  <c r="KL31" i="1"/>
  <c r="KM31" i="1"/>
  <c r="KN31" i="1"/>
  <c r="KL32" i="1"/>
  <c r="KM32" i="1"/>
  <c r="KN32" i="1"/>
  <c r="KL33" i="1"/>
  <c r="KM33" i="1"/>
  <c r="KN33" i="1"/>
  <c r="KL34" i="1"/>
  <c r="KM34" i="1"/>
  <c r="KN34" i="1"/>
  <c r="KL35" i="1"/>
  <c r="KM35" i="1"/>
  <c r="KN35" i="1"/>
  <c r="KL36" i="1"/>
  <c r="KM36" i="1"/>
  <c r="KN36" i="1"/>
  <c r="KL37" i="1"/>
  <c r="KM37" i="1"/>
  <c r="KN37" i="1"/>
  <c r="KL38" i="1"/>
  <c r="KM38" i="1"/>
  <c r="KN38" i="1"/>
  <c r="KL39" i="1"/>
  <c r="KM39" i="1"/>
  <c r="KN39" i="1"/>
  <c r="KL40" i="1"/>
  <c r="KM40" i="1"/>
  <c r="KN40" i="1"/>
  <c r="KL41" i="1"/>
  <c r="KM41" i="1"/>
  <c r="KN41" i="1"/>
  <c r="KL42" i="1"/>
  <c r="KM42" i="1"/>
  <c r="KN42" i="1"/>
  <c r="KL43" i="1"/>
  <c r="KM43" i="1"/>
  <c r="KN43" i="1"/>
  <c r="KL44" i="1"/>
  <c r="KM44" i="1"/>
  <c r="KN44" i="1"/>
  <c r="KL45" i="1"/>
  <c r="KM45" i="1"/>
  <c r="KN45" i="1"/>
  <c r="KL46" i="1"/>
  <c r="KM46" i="1"/>
  <c r="KN46" i="1"/>
  <c r="KL47" i="1"/>
  <c r="KM47" i="1"/>
  <c r="KN47" i="1"/>
  <c r="KL48" i="1"/>
  <c r="KM48" i="1"/>
  <c r="KN48" i="1"/>
  <c r="KL49" i="1"/>
  <c r="KM49" i="1"/>
  <c r="KN49" i="1"/>
  <c r="KL50" i="1"/>
  <c r="KM50" i="1"/>
  <c r="KN50" i="1"/>
  <c r="KL51" i="1"/>
  <c r="KM51" i="1"/>
  <c r="KN51" i="1"/>
  <c r="KL52" i="1"/>
  <c r="KM52" i="1"/>
  <c r="KN52" i="1"/>
  <c r="KL53" i="1"/>
  <c r="KM53" i="1"/>
  <c r="KN53" i="1"/>
  <c r="KL54" i="1"/>
  <c r="KM54" i="1"/>
  <c r="KN54" i="1"/>
  <c r="KL55" i="1"/>
  <c r="KM55" i="1"/>
  <c r="KN55" i="1"/>
  <c r="KL58" i="1"/>
  <c r="KM58" i="1"/>
  <c r="KN58" i="1"/>
  <c r="KL56" i="1"/>
  <c r="KM56" i="1"/>
  <c r="KN56" i="1"/>
  <c r="KL57" i="1"/>
  <c r="KM57" i="1"/>
  <c r="KN57" i="1"/>
  <c r="KL59" i="1"/>
  <c r="KM59" i="1"/>
  <c r="KN59" i="1"/>
  <c r="KL60" i="1"/>
  <c r="KM60" i="1"/>
  <c r="KN60" i="1"/>
  <c r="KL61" i="1"/>
  <c r="KM61" i="1"/>
  <c r="KN61" i="1"/>
  <c r="KL62" i="1"/>
  <c r="KM62" i="1"/>
  <c r="KN62" i="1"/>
  <c r="KL63" i="1"/>
  <c r="KM63" i="1"/>
  <c r="KN63" i="1"/>
  <c r="KL65" i="1"/>
  <c r="KM65" i="1"/>
  <c r="KN65" i="1"/>
  <c r="KL64" i="1"/>
  <c r="KM64" i="1"/>
  <c r="KN64" i="1"/>
  <c r="KL66" i="1"/>
  <c r="KM66" i="1"/>
  <c r="KN66" i="1"/>
  <c r="KL67" i="1"/>
  <c r="KM67" i="1"/>
  <c r="KN67" i="1"/>
  <c r="KL68" i="1"/>
  <c r="KM68" i="1"/>
  <c r="KN68" i="1"/>
  <c r="KL69" i="1"/>
  <c r="KM69" i="1"/>
  <c r="KN69" i="1"/>
  <c r="KL70" i="1"/>
  <c r="KM70" i="1"/>
  <c r="KN70" i="1"/>
  <c r="KL71" i="1"/>
  <c r="KM71" i="1"/>
  <c r="KN71" i="1"/>
  <c r="KL72" i="1"/>
  <c r="KM72" i="1"/>
  <c r="KN72" i="1"/>
  <c r="KL73" i="1"/>
  <c r="KM73" i="1"/>
  <c r="KN73" i="1"/>
  <c r="KL74" i="1"/>
  <c r="KM74" i="1"/>
  <c r="KN74" i="1"/>
  <c r="KL75" i="1"/>
  <c r="KM75" i="1"/>
  <c r="KN75" i="1"/>
  <c r="KL78" i="1"/>
  <c r="KM78" i="1"/>
  <c r="KN78" i="1"/>
  <c r="KL76" i="1"/>
  <c r="KM76" i="1"/>
  <c r="KN76" i="1"/>
  <c r="KL77" i="1"/>
  <c r="KM77" i="1"/>
  <c r="KN77" i="1"/>
  <c r="KL79" i="1"/>
  <c r="KM79" i="1"/>
  <c r="KN79" i="1"/>
  <c r="KL80" i="1"/>
  <c r="KM80" i="1"/>
  <c r="KN80" i="1"/>
  <c r="KL81" i="1"/>
  <c r="KM81" i="1"/>
  <c r="KN81" i="1"/>
  <c r="KL82" i="1"/>
  <c r="KM82" i="1"/>
  <c r="KN82" i="1"/>
  <c r="KL83" i="1"/>
  <c r="KM83" i="1"/>
  <c r="KN83" i="1"/>
  <c r="KL84" i="1"/>
  <c r="KM84" i="1"/>
  <c r="KN84" i="1"/>
  <c r="KL85" i="1"/>
  <c r="KM85" i="1"/>
  <c r="KN85" i="1"/>
  <c r="KL86" i="1"/>
  <c r="KM86" i="1"/>
  <c r="KN86" i="1"/>
  <c r="KL87" i="1"/>
  <c r="KM87" i="1"/>
  <c r="KN87" i="1"/>
  <c r="KL88" i="1"/>
  <c r="KM88" i="1"/>
  <c r="KN88" i="1"/>
  <c r="KL89" i="1"/>
  <c r="KM89" i="1"/>
  <c r="KN89" i="1"/>
  <c r="KL90" i="1"/>
  <c r="KM90" i="1"/>
  <c r="KN90" i="1"/>
  <c r="KL91" i="1"/>
  <c r="KM91" i="1"/>
  <c r="KN91" i="1"/>
  <c r="KL92" i="1"/>
  <c r="KM92" i="1"/>
  <c r="KN92" i="1"/>
  <c r="KL93" i="1"/>
  <c r="KM93" i="1"/>
  <c r="KN93" i="1"/>
  <c r="KL94" i="1"/>
  <c r="KM94" i="1"/>
  <c r="KN94" i="1"/>
  <c r="KL95" i="1"/>
  <c r="KM95" i="1"/>
  <c r="KN95" i="1"/>
  <c r="KL96" i="1"/>
  <c r="KM96" i="1"/>
  <c r="KN96" i="1"/>
  <c r="KL97" i="1"/>
  <c r="KM97" i="1"/>
  <c r="KN97" i="1"/>
  <c r="KL98" i="1"/>
  <c r="KM98" i="1"/>
  <c r="KN98" i="1"/>
  <c r="KL99" i="1"/>
  <c r="KM99" i="1"/>
  <c r="KN99" i="1"/>
  <c r="KL100" i="1"/>
  <c r="KM100" i="1"/>
  <c r="KN100" i="1"/>
  <c r="KL101" i="1"/>
  <c r="KM101" i="1"/>
  <c r="KN101" i="1"/>
  <c r="KL102" i="1"/>
  <c r="KM102" i="1"/>
  <c r="KN102" i="1"/>
  <c r="KL103" i="1"/>
  <c r="KM103" i="1"/>
  <c r="KN103" i="1"/>
  <c r="KL104" i="1"/>
  <c r="KM104" i="1"/>
  <c r="KN104" i="1"/>
  <c r="KL105" i="1"/>
  <c r="KM105" i="1"/>
  <c r="KN105" i="1"/>
  <c r="KL106" i="1"/>
  <c r="KM106" i="1"/>
  <c r="KN106" i="1"/>
  <c r="KL107" i="1"/>
  <c r="KM107" i="1"/>
  <c r="KN107" i="1"/>
  <c r="KL108" i="1"/>
  <c r="KM108" i="1"/>
  <c r="KN108" i="1"/>
  <c r="KL109" i="1"/>
  <c r="KM109" i="1"/>
  <c r="KN109" i="1"/>
  <c r="KL110" i="1"/>
  <c r="KM110" i="1"/>
  <c r="KN110" i="1"/>
  <c r="KL111" i="1"/>
  <c r="KM111" i="1"/>
  <c r="KN111" i="1"/>
  <c r="KL112" i="1"/>
  <c r="KM112" i="1"/>
  <c r="KN112" i="1"/>
  <c r="KL113" i="1"/>
  <c r="KM113" i="1"/>
  <c r="KN113" i="1"/>
  <c r="KL114" i="1"/>
  <c r="KM114" i="1"/>
  <c r="KN114" i="1"/>
  <c r="KL115" i="1"/>
  <c r="KM115" i="1"/>
  <c r="KN115" i="1"/>
  <c r="KL116" i="1"/>
  <c r="KM116" i="1"/>
  <c r="KN116" i="1"/>
  <c r="KL117" i="1"/>
  <c r="KM117" i="1"/>
  <c r="KN117" i="1"/>
  <c r="KL118" i="1"/>
  <c r="KM118" i="1"/>
  <c r="KN118" i="1"/>
  <c r="KL119" i="1"/>
  <c r="KM119" i="1"/>
  <c r="KN119" i="1"/>
  <c r="KL120" i="1"/>
  <c r="KM120" i="1"/>
  <c r="KN120" i="1"/>
  <c r="KL121" i="1"/>
  <c r="KM121" i="1"/>
  <c r="KN121" i="1"/>
  <c r="KL122" i="1"/>
  <c r="KM122" i="1"/>
  <c r="KN122" i="1"/>
  <c r="KL123" i="1"/>
  <c r="KM123" i="1"/>
  <c r="KN123" i="1"/>
  <c r="KL124" i="1"/>
  <c r="KM124" i="1"/>
  <c r="KN124" i="1"/>
  <c r="KL125" i="1"/>
  <c r="KM125" i="1"/>
  <c r="KN125" i="1"/>
  <c r="KL126" i="1"/>
  <c r="KM126" i="1"/>
  <c r="KN126" i="1"/>
  <c r="KL127" i="1"/>
  <c r="KM127" i="1"/>
  <c r="KN127" i="1"/>
  <c r="KM2" i="1"/>
  <c r="KN2" i="1"/>
  <c r="KL2" i="1"/>
  <c r="KI3" i="1"/>
  <c r="KJ3" i="1"/>
  <c r="KK3" i="1"/>
  <c r="KI4" i="1"/>
  <c r="KJ4" i="1"/>
  <c r="KK4" i="1"/>
  <c r="KI5" i="1"/>
  <c r="KJ5" i="1"/>
  <c r="KK5" i="1"/>
  <c r="KI6" i="1"/>
  <c r="KJ6" i="1"/>
  <c r="KK6" i="1"/>
  <c r="KI8" i="1"/>
  <c r="KJ8" i="1"/>
  <c r="KK8" i="1"/>
  <c r="KI10" i="1"/>
  <c r="KJ10" i="1"/>
  <c r="KK10" i="1"/>
  <c r="KI7" i="1"/>
  <c r="KJ7" i="1"/>
  <c r="KK7" i="1"/>
  <c r="KI9" i="1"/>
  <c r="KJ9" i="1"/>
  <c r="KK9" i="1"/>
  <c r="KI11" i="1"/>
  <c r="KJ11" i="1"/>
  <c r="KK11" i="1"/>
  <c r="KI12" i="1"/>
  <c r="KJ12" i="1"/>
  <c r="KK12" i="1"/>
  <c r="KI13" i="1"/>
  <c r="KJ13" i="1"/>
  <c r="KK13" i="1"/>
  <c r="KI14" i="1"/>
  <c r="KJ14" i="1"/>
  <c r="KK14" i="1"/>
  <c r="KI15" i="1"/>
  <c r="KJ15" i="1"/>
  <c r="KK15" i="1"/>
  <c r="KI17" i="1"/>
  <c r="KJ17" i="1"/>
  <c r="KK17" i="1"/>
  <c r="KI16" i="1"/>
  <c r="KJ16" i="1"/>
  <c r="KK16" i="1"/>
  <c r="KI18" i="1"/>
  <c r="KJ18" i="1"/>
  <c r="KK18" i="1"/>
  <c r="KI19" i="1"/>
  <c r="KJ19" i="1"/>
  <c r="KK19" i="1"/>
  <c r="KI20" i="1"/>
  <c r="KJ20" i="1"/>
  <c r="KK20" i="1"/>
  <c r="KI21" i="1"/>
  <c r="KJ21" i="1"/>
  <c r="KK21" i="1"/>
  <c r="KI22" i="1"/>
  <c r="KJ22" i="1"/>
  <c r="KK22" i="1"/>
  <c r="KI23" i="1"/>
  <c r="KJ23" i="1"/>
  <c r="KK23" i="1"/>
  <c r="KI24" i="1"/>
  <c r="KJ24" i="1"/>
  <c r="KK24" i="1"/>
  <c r="KI25" i="1"/>
  <c r="KJ25" i="1"/>
  <c r="KK25" i="1"/>
  <c r="KI26" i="1"/>
  <c r="KJ26" i="1"/>
  <c r="KK26" i="1"/>
  <c r="KI27" i="1"/>
  <c r="KJ27" i="1"/>
  <c r="KK27" i="1"/>
  <c r="KI28" i="1"/>
  <c r="KJ28" i="1"/>
  <c r="KK28" i="1"/>
  <c r="KI29" i="1"/>
  <c r="KJ29" i="1"/>
  <c r="KK29" i="1"/>
  <c r="KI30" i="1"/>
  <c r="KJ30" i="1"/>
  <c r="KK30" i="1"/>
  <c r="KI31" i="1"/>
  <c r="KJ31" i="1"/>
  <c r="KK31" i="1"/>
  <c r="KI32" i="1"/>
  <c r="KJ32" i="1"/>
  <c r="KK32" i="1"/>
  <c r="KI33" i="1"/>
  <c r="KJ33" i="1"/>
  <c r="KK33" i="1"/>
  <c r="KI34" i="1"/>
  <c r="KJ34" i="1"/>
  <c r="KK34" i="1"/>
  <c r="KI35" i="1"/>
  <c r="KJ35" i="1"/>
  <c r="KK35" i="1"/>
  <c r="KI36" i="1"/>
  <c r="KJ36" i="1"/>
  <c r="KK36" i="1"/>
  <c r="KI37" i="1"/>
  <c r="KJ37" i="1"/>
  <c r="KK37" i="1"/>
  <c r="KI38" i="1"/>
  <c r="KJ38" i="1"/>
  <c r="KK38" i="1"/>
  <c r="KI39" i="1"/>
  <c r="KJ39" i="1"/>
  <c r="KK39" i="1"/>
  <c r="KI40" i="1"/>
  <c r="KJ40" i="1"/>
  <c r="KK40" i="1"/>
  <c r="KI41" i="1"/>
  <c r="KJ41" i="1"/>
  <c r="KK41" i="1"/>
  <c r="KI42" i="1"/>
  <c r="KJ42" i="1"/>
  <c r="KK42" i="1"/>
  <c r="KI43" i="1"/>
  <c r="KJ43" i="1"/>
  <c r="KK43" i="1"/>
  <c r="KI44" i="1"/>
  <c r="KJ44" i="1"/>
  <c r="KK44" i="1"/>
  <c r="KI45" i="1"/>
  <c r="KJ45" i="1"/>
  <c r="KK45" i="1"/>
  <c r="KI46" i="1"/>
  <c r="KJ46" i="1"/>
  <c r="KK46" i="1"/>
  <c r="KI47" i="1"/>
  <c r="KJ47" i="1"/>
  <c r="KK47" i="1"/>
  <c r="KI48" i="1"/>
  <c r="KJ48" i="1"/>
  <c r="KK48" i="1"/>
  <c r="KI49" i="1"/>
  <c r="KJ49" i="1"/>
  <c r="KK49" i="1"/>
  <c r="KI50" i="1"/>
  <c r="KJ50" i="1"/>
  <c r="KK50" i="1"/>
  <c r="KI51" i="1"/>
  <c r="KJ51" i="1"/>
  <c r="KK51" i="1"/>
  <c r="KI52" i="1"/>
  <c r="KJ52" i="1"/>
  <c r="KK52" i="1"/>
  <c r="KI53" i="1"/>
  <c r="KJ53" i="1"/>
  <c r="KK53" i="1"/>
  <c r="KI54" i="1"/>
  <c r="KJ54" i="1"/>
  <c r="KK54" i="1"/>
  <c r="KI55" i="1"/>
  <c r="KJ55" i="1"/>
  <c r="KK55" i="1"/>
  <c r="KI58" i="1"/>
  <c r="KJ58" i="1"/>
  <c r="KK58" i="1"/>
  <c r="KI56" i="1"/>
  <c r="KJ56" i="1"/>
  <c r="KK56" i="1"/>
  <c r="KI57" i="1"/>
  <c r="KJ57" i="1"/>
  <c r="KK57" i="1"/>
  <c r="KI59" i="1"/>
  <c r="KJ59" i="1"/>
  <c r="KK59" i="1"/>
  <c r="KI60" i="1"/>
  <c r="KJ60" i="1"/>
  <c r="KK60" i="1"/>
  <c r="KI61" i="1"/>
  <c r="KJ61" i="1"/>
  <c r="KK61" i="1"/>
  <c r="KI62" i="1"/>
  <c r="KJ62" i="1"/>
  <c r="KK62" i="1"/>
  <c r="KI63" i="1"/>
  <c r="KJ63" i="1"/>
  <c r="KK63" i="1"/>
  <c r="KI65" i="1"/>
  <c r="KJ65" i="1"/>
  <c r="KK65" i="1"/>
  <c r="KI64" i="1"/>
  <c r="KJ64" i="1"/>
  <c r="KK64" i="1"/>
  <c r="KI66" i="1"/>
  <c r="KJ66" i="1"/>
  <c r="KK66" i="1"/>
  <c r="KI67" i="1"/>
  <c r="KJ67" i="1"/>
  <c r="KK67" i="1"/>
  <c r="KI68" i="1"/>
  <c r="KJ68" i="1"/>
  <c r="KK68" i="1"/>
  <c r="KI69" i="1"/>
  <c r="KJ69" i="1"/>
  <c r="KK69" i="1"/>
  <c r="KI70" i="1"/>
  <c r="KJ70" i="1"/>
  <c r="KK70" i="1"/>
  <c r="KI71" i="1"/>
  <c r="KJ71" i="1"/>
  <c r="KK71" i="1"/>
  <c r="KI72" i="1"/>
  <c r="KJ72" i="1"/>
  <c r="KK72" i="1"/>
  <c r="KI73" i="1"/>
  <c r="KJ73" i="1"/>
  <c r="KK73" i="1"/>
  <c r="KI74" i="1"/>
  <c r="KJ74" i="1"/>
  <c r="KK74" i="1"/>
  <c r="KI75" i="1"/>
  <c r="KJ75" i="1"/>
  <c r="KK75" i="1"/>
  <c r="KI78" i="1"/>
  <c r="KJ78" i="1"/>
  <c r="KK78" i="1"/>
  <c r="KI76" i="1"/>
  <c r="KJ76" i="1"/>
  <c r="KK76" i="1"/>
  <c r="KI77" i="1"/>
  <c r="KJ77" i="1"/>
  <c r="KK77" i="1"/>
  <c r="KI79" i="1"/>
  <c r="KJ79" i="1"/>
  <c r="KK79" i="1"/>
  <c r="KI80" i="1"/>
  <c r="KJ80" i="1"/>
  <c r="KK80" i="1"/>
  <c r="KI81" i="1"/>
  <c r="KJ81" i="1"/>
  <c r="KK81" i="1"/>
  <c r="KI82" i="1"/>
  <c r="KJ82" i="1"/>
  <c r="KK82" i="1"/>
  <c r="KI83" i="1"/>
  <c r="KJ83" i="1"/>
  <c r="KK83" i="1"/>
  <c r="KI84" i="1"/>
  <c r="KJ84" i="1"/>
  <c r="KK84" i="1"/>
  <c r="KI85" i="1"/>
  <c r="KJ85" i="1"/>
  <c r="KK85" i="1"/>
  <c r="KI86" i="1"/>
  <c r="KJ86" i="1"/>
  <c r="KK86" i="1"/>
  <c r="KI87" i="1"/>
  <c r="KJ87" i="1"/>
  <c r="KK87" i="1"/>
  <c r="KI88" i="1"/>
  <c r="KJ88" i="1"/>
  <c r="KK88" i="1"/>
  <c r="KI89" i="1"/>
  <c r="KJ89" i="1"/>
  <c r="KK89" i="1"/>
  <c r="KI90" i="1"/>
  <c r="KJ90" i="1"/>
  <c r="KK90" i="1"/>
  <c r="KI91" i="1"/>
  <c r="KJ91" i="1"/>
  <c r="KK91" i="1"/>
  <c r="KI92" i="1"/>
  <c r="KJ92" i="1"/>
  <c r="KK92" i="1"/>
  <c r="KI93" i="1"/>
  <c r="KJ93" i="1"/>
  <c r="KK93" i="1"/>
  <c r="KI94" i="1"/>
  <c r="KJ94" i="1"/>
  <c r="KK94" i="1"/>
  <c r="KI95" i="1"/>
  <c r="KJ95" i="1"/>
  <c r="KK95" i="1"/>
  <c r="KI96" i="1"/>
  <c r="KJ96" i="1"/>
  <c r="KK96" i="1"/>
  <c r="KI97" i="1"/>
  <c r="KJ97" i="1"/>
  <c r="KK97" i="1"/>
  <c r="KI98" i="1"/>
  <c r="KJ98" i="1"/>
  <c r="KK98" i="1"/>
  <c r="KI99" i="1"/>
  <c r="KJ99" i="1"/>
  <c r="KK99" i="1"/>
  <c r="KI100" i="1"/>
  <c r="KJ100" i="1"/>
  <c r="KK100" i="1"/>
  <c r="KI101" i="1"/>
  <c r="KJ101" i="1"/>
  <c r="KK101" i="1"/>
  <c r="KI102" i="1"/>
  <c r="KJ102" i="1"/>
  <c r="KK102" i="1"/>
  <c r="KI103" i="1"/>
  <c r="KJ103" i="1"/>
  <c r="KK103" i="1"/>
  <c r="KI104" i="1"/>
  <c r="KJ104" i="1"/>
  <c r="KK104" i="1"/>
  <c r="KI105" i="1"/>
  <c r="KJ105" i="1"/>
  <c r="KK105" i="1"/>
  <c r="KI106" i="1"/>
  <c r="KJ106" i="1"/>
  <c r="KK106" i="1"/>
  <c r="KI107" i="1"/>
  <c r="KJ107" i="1"/>
  <c r="KK107" i="1"/>
  <c r="KI108" i="1"/>
  <c r="KJ108" i="1"/>
  <c r="KK108" i="1"/>
  <c r="KI109" i="1"/>
  <c r="KJ109" i="1"/>
  <c r="KK109" i="1"/>
  <c r="KI110" i="1"/>
  <c r="KJ110" i="1"/>
  <c r="KK110" i="1"/>
  <c r="KI111" i="1"/>
  <c r="KJ111" i="1"/>
  <c r="KK111" i="1"/>
  <c r="KI112" i="1"/>
  <c r="KJ112" i="1"/>
  <c r="KK112" i="1"/>
  <c r="KI113" i="1"/>
  <c r="KJ113" i="1"/>
  <c r="KK113" i="1"/>
  <c r="KI114" i="1"/>
  <c r="KJ114" i="1"/>
  <c r="KK114" i="1"/>
  <c r="KI115" i="1"/>
  <c r="KJ115" i="1"/>
  <c r="KK115" i="1"/>
  <c r="KI116" i="1"/>
  <c r="KJ116" i="1"/>
  <c r="KK116" i="1"/>
  <c r="KI117" i="1"/>
  <c r="KJ117" i="1"/>
  <c r="KK117" i="1"/>
  <c r="KI118" i="1"/>
  <c r="KJ118" i="1"/>
  <c r="KK118" i="1"/>
  <c r="KI119" i="1"/>
  <c r="KJ119" i="1"/>
  <c r="KK119" i="1"/>
  <c r="KI120" i="1"/>
  <c r="KJ120" i="1"/>
  <c r="KK120" i="1"/>
  <c r="KI121" i="1"/>
  <c r="KJ121" i="1"/>
  <c r="KK121" i="1"/>
  <c r="KI122" i="1"/>
  <c r="KJ122" i="1"/>
  <c r="KK122" i="1"/>
  <c r="KI123" i="1"/>
  <c r="KJ123" i="1"/>
  <c r="KK123" i="1"/>
  <c r="KI124" i="1"/>
  <c r="KJ124" i="1"/>
  <c r="KK124" i="1"/>
  <c r="KI125" i="1"/>
  <c r="KJ125" i="1"/>
  <c r="KK125" i="1"/>
  <c r="KI126" i="1"/>
  <c r="KJ126" i="1"/>
  <c r="KK126" i="1"/>
  <c r="KI127" i="1"/>
  <c r="KJ127" i="1"/>
  <c r="KK127" i="1"/>
  <c r="KI2" i="1"/>
  <c r="KJ2" i="1"/>
  <c r="KK2" i="1"/>
  <c r="KH2" i="1"/>
  <c r="KH3" i="1"/>
  <c r="KH4" i="1"/>
  <c r="KH5" i="1"/>
  <c r="KH6" i="1"/>
  <c r="KH8" i="1"/>
  <c r="KH10" i="1"/>
  <c r="KH7" i="1"/>
  <c r="KH9" i="1"/>
  <c r="KH11" i="1"/>
  <c r="KH12" i="1"/>
  <c r="KH13" i="1"/>
  <c r="KH14" i="1"/>
  <c r="KH15" i="1"/>
  <c r="KH17" i="1"/>
  <c r="KH16" i="1"/>
  <c r="KH18" i="1"/>
  <c r="KH19" i="1"/>
  <c r="KH20" i="1"/>
  <c r="KH21" i="1"/>
  <c r="KH22" i="1"/>
  <c r="KH23" i="1"/>
  <c r="KH24" i="1"/>
  <c r="KH25" i="1"/>
  <c r="KH26" i="1"/>
  <c r="KH27" i="1"/>
  <c r="KH28" i="1"/>
  <c r="KH29" i="1"/>
  <c r="KH30" i="1"/>
  <c r="KH31" i="1"/>
  <c r="KH32" i="1"/>
  <c r="KH33" i="1"/>
  <c r="KH34" i="1"/>
  <c r="KH35" i="1"/>
  <c r="KH36" i="1"/>
  <c r="KH37" i="1"/>
  <c r="KH38" i="1"/>
  <c r="KH39" i="1"/>
  <c r="KH40" i="1"/>
  <c r="KH41" i="1"/>
  <c r="KH42" i="1"/>
  <c r="KH43" i="1"/>
  <c r="KH44" i="1"/>
  <c r="KH45" i="1"/>
  <c r="KH46" i="1"/>
  <c r="KH47" i="1"/>
  <c r="KH48" i="1"/>
  <c r="KH49" i="1"/>
  <c r="KH50" i="1"/>
  <c r="KH51" i="1"/>
  <c r="KH52" i="1"/>
  <c r="KH53" i="1"/>
  <c r="KH54" i="1"/>
  <c r="KH55" i="1"/>
  <c r="KH58" i="1"/>
  <c r="KH56" i="1"/>
  <c r="KH57" i="1"/>
  <c r="KH59" i="1"/>
  <c r="KH60" i="1"/>
  <c r="KH61" i="1"/>
  <c r="KH62" i="1"/>
  <c r="KH63" i="1"/>
  <c r="KH65" i="1"/>
  <c r="KH64" i="1"/>
  <c r="KH66" i="1"/>
  <c r="KH67" i="1"/>
  <c r="KH68" i="1"/>
  <c r="KH69" i="1"/>
  <c r="KH70" i="1"/>
  <c r="KH71" i="1"/>
  <c r="KH72" i="1"/>
  <c r="KH73" i="1"/>
  <c r="KH74" i="1"/>
  <c r="KH75" i="1"/>
  <c r="KH78" i="1"/>
  <c r="KH76" i="1"/>
  <c r="KH77" i="1"/>
  <c r="KH79" i="1"/>
  <c r="KH80" i="1"/>
  <c r="KH81" i="1"/>
  <c r="KH82" i="1"/>
  <c r="KH83" i="1"/>
  <c r="KH84" i="1"/>
  <c r="KH85" i="1"/>
  <c r="KH86" i="1"/>
  <c r="KH87" i="1"/>
  <c r="KH88" i="1"/>
  <c r="KH89" i="1"/>
  <c r="KH90" i="1"/>
  <c r="KH91" i="1"/>
  <c r="KH92" i="1"/>
  <c r="KH93" i="1"/>
  <c r="KH94" i="1"/>
  <c r="KH95" i="1"/>
  <c r="KH96" i="1"/>
  <c r="KH97" i="1"/>
  <c r="KH98" i="1"/>
  <c r="KH99" i="1"/>
  <c r="KH100" i="1"/>
  <c r="KH101" i="1"/>
  <c r="KH102" i="1"/>
  <c r="KH103" i="1"/>
  <c r="KH104" i="1"/>
  <c r="KH105" i="1"/>
  <c r="KH106" i="1"/>
  <c r="KH107" i="1"/>
  <c r="KH108" i="1"/>
  <c r="KH109" i="1"/>
  <c r="KH110" i="1"/>
  <c r="KH111" i="1"/>
  <c r="KH112" i="1"/>
  <c r="KH113" i="1"/>
  <c r="KH114" i="1"/>
  <c r="KH115" i="1"/>
  <c r="KH116" i="1"/>
  <c r="KH117" i="1"/>
  <c r="KH118" i="1"/>
  <c r="KH119" i="1"/>
  <c r="KH120" i="1"/>
  <c r="KH121" i="1"/>
  <c r="KH122" i="1"/>
  <c r="KH123" i="1"/>
  <c r="KH124" i="1"/>
  <c r="KH125" i="1"/>
  <c r="KH126" i="1"/>
  <c r="KH127" i="1"/>
  <c r="KG3" i="1"/>
  <c r="KG4" i="1"/>
  <c r="KG5" i="1"/>
  <c r="KG6" i="1"/>
  <c r="KG8" i="1"/>
  <c r="KG10" i="1"/>
  <c r="KG7" i="1"/>
  <c r="KG9" i="1"/>
  <c r="KG11" i="1"/>
  <c r="KG12" i="1"/>
  <c r="KG13" i="1"/>
  <c r="KG14" i="1"/>
  <c r="KG15" i="1"/>
  <c r="KG17" i="1"/>
  <c r="KG16" i="1"/>
  <c r="KG18" i="1"/>
  <c r="KG19" i="1"/>
  <c r="KG20" i="1"/>
  <c r="KG21" i="1"/>
  <c r="KG22" i="1"/>
  <c r="KG23" i="1"/>
  <c r="KG24" i="1"/>
  <c r="KG25" i="1"/>
  <c r="KG26" i="1"/>
  <c r="KG27" i="1"/>
  <c r="KG28" i="1"/>
  <c r="KG29" i="1"/>
  <c r="KG30" i="1"/>
  <c r="KG31" i="1"/>
  <c r="KG32" i="1"/>
  <c r="KG33" i="1"/>
  <c r="KG34" i="1"/>
  <c r="KG35" i="1"/>
  <c r="KG36" i="1"/>
  <c r="KG37" i="1"/>
  <c r="KG38" i="1"/>
  <c r="KG39" i="1"/>
  <c r="KG40" i="1"/>
  <c r="KG41" i="1"/>
  <c r="KG42" i="1"/>
  <c r="KG43" i="1"/>
  <c r="KG44" i="1"/>
  <c r="KG45" i="1"/>
  <c r="KG46" i="1"/>
  <c r="KG47" i="1"/>
  <c r="KG48" i="1"/>
  <c r="KG49" i="1"/>
  <c r="KG50" i="1"/>
  <c r="KG51" i="1"/>
  <c r="KG52" i="1"/>
  <c r="KG53" i="1"/>
  <c r="KG54" i="1"/>
  <c r="KG55" i="1"/>
  <c r="KG58" i="1"/>
  <c r="KG56" i="1"/>
  <c r="KG57" i="1"/>
  <c r="KG59" i="1"/>
  <c r="KG60" i="1"/>
  <c r="KG61" i="1"/>
  <c r="KG62" i="1"/>
  <c r="KG63" i="1"/>
  <c r="KG65" i="1"/>
  <c r="KG64" i="1"/>
  <c r="KG66" i="1"/>
  <c r="KG67" i="1"/>
  <c r="KG68" i="1"/>
  <c r="KG69" i="1"/>
  <c r="KG70" i="1"/>
  <c r="KG71" i="1"/>
  <c r="KG72" i="1"/>
  <c r="KG73" i="1"/>
  <c r="KG74" i="1"/>
  <c r="KG75" i="1"/>
  <c r="KG78" i="1"/>
  <c r="KG76" i="1"/>
  <c r="KG77" i="1"/>
  <c r="KG79" i="1"/>
  <c r="KG80" i="1"/>
  <c r="KG81" i="1"/>
  <c r="KG82" i="1"/>
  <c r="KG83" i="1"/>
  <c r="KG84" i="1"/>
  <c r="KG85" i="1"/>
  <c r="KG86" i="1"/>
  <c r="KG87" i="1"/>
  <c r="KG88" i="1"/>
  <c r="KG89" i="1"/>
  <c r="KG90" i="1"/>
  <c r="KG91" i="1"/>
  <c r="KG92" i="1"/>
  <c r="KG93" i="1"/>
  <c r="KG94" i="1"/>
  <c r="KG95" i="1"/>
  <c r="KG96" i="1"/>
  <c r="KG97" i="1"/>
  <c r="KG98" i="1"/>
  <c r="KG99" i="1"/>
  <c r="KG100" i="1"/>
  <c r="KG101" i="1"/>
  <c r="KG102" i="1"/>
  <c r="KG103" i="1"/>
  <c r="KG104" i="1"/>
  <c r="KG105" i="1"/>
  <c r="KG106" i="1"/>
  <c r="KG107" i="1"/>
  <c r="KG108" i="1"/>
  <c r="KG109" i="1"/>
  <c r="KG110" i="1"/>
  <c r="KG111" i="1"/>
  <c r="KG112" i="1"/>
  <c r="KG113" i="1"/>
  <c r="KG114" i="1"/>
  <c r="KG115" i="1"/>
  <c r="KG116" i="1"/>
  <c r="KG117" i="1"/>
  <c r="KG118" i="1"/>
  <c r="KG119" i="1"/>
  <c r="KG120" i="1"/>
  <c r="KG121" i="1"/>
  <c r="KG122" i="1"/>
  <c r="KG123" i="1"/>
  <c r="KG124" i="1"/>
  <c r="KG125" i="1"/>
  <c r="KG126" i="1"/>
  <c r="KG127" i="1"/>
  <c r="KG2" i="1"/>
  <c r="KF3" i="1"/>
  <c r="KF4" i="1"/>
  <c r="KF5" i="1"/>
  <c r="KF6" i="1"/>
  <c r="KF8" i="1"/>
  <c r="KF10" i="1"/>
  <c r="KF7" i="1"/>
  <c r="KF9" i="1"/>
  <c r="KF11" i="1"/>
  <c r="KF12" i="1"/>
  <c r="KF13" i="1"/>
  <c r="KF14" i="1"/>
  <c r="KF15" i="1"/>
  <c r="KF17" i="1"/>
  <c r="KF16" i="1"/>
  <c r="KF18" i="1"/>
  <c r="KF19" i="1"/>
  <c r="KF20" i="1"/>
  <c r="KF21" i="1"/>
  <c r="KF22" i="1"/>
  <c r="KF23" i="1"/>
  <c r="KF24" i="1"/>
  <c r="KF25" i="1"/>
  <c r="KF26" i="1"/>
  <c r="KF27" i="1"/>
  <c r="KF28" i="1"/>
  <c r="KF29" i="1"/>
  <c r="KF30" i="1"/>
  <c r="KF31" i="1"/>
  <c r="KF32" i="1"/>
  <c r="KF33" i="1"/>
  <c r="KF34" i="1"/>
  <c r="KF35" i="1"/>
  <c r="KF36" i="1"/>
  <c r="KF37" i="1"/>
  <c r="KF38" i="1"/>
  <c r="KF39" i="1"/>
  <c r="KF40" i="1"/>
  <c r="KF41" i="1"/>
  <c r="KF42" i="1"/>
  <c r="KF43" i="1"/>
  <c r="KF44" i="1"/>
  <c r="KF45" i="1"/>
  <c r="KF46" i="1"/>
  <c r="KF47" i="1"/>
  <c r="KF48" i="1"/>
  <c r="KF49" i="1"/>
  <c r="KF50" i="1"/>
  <c r="KF51" i="1"/>
  <c r="KF52" i="1"/>
  <c r="KF53" i="1"/>
  <c r="KF54" i="1"/>
  <c r="KF55" i="1"/>
  <c r="KF58" i="1"/>
  <c r="KF56" i="1"/>
  <c r="KF57" i="1"/>
  <c r="KF59" i="1"/>
  <c r="KF60" i="1"/>
  <c r="KF61" i="1"/>
  <c r="KF62" i="1"/>
  <c r="KF63" i="1"/>
  <c r="KF65" i="1"/>
  <c r="KF64" i="1"/>
  <c r="KF66" i="1"/>
  <c r="KF67" i="1"/>
  <c r="KF68" i="1"/>
  <c r="KF69" i="1"/>
  <c r="KF70" i="1"/>
  <c r="KF71" i="1"/>
  <c r="KF72" i="1"/>
  <c r="KF73" i="1"/>
  <c r="KF74" i="1"/>
  <c r="KF75" i="1"/>
  <c r="KF78" i="1"/>
  <c r="KF76" i="1"/>
  <c r="KF77" i="1"/>
  <c r="KF79" i="1"/>
  <c r="KF80" i="1"/>
  <c r="KF81" i="1"/>
  <c r="KF82" i="1"/>
  <c r="KF83" i="1"/>
  <c r="KF84" i="1"/>
  <c r="KF85" i="1"/>
  <c r="KF86" i="1"/>
  <c r="KF87" i="1"/>
  <c r="KF88" i="1"/>
  <c r="KF89" i="1"/>
  <c r="KF90" i="1"/>
  <c r="KF91" i="1"/>
  <c r="KF92" i="1"/>
  <c r="KF93" i="1"/>
  <c r="KF94" i="1"/>
  <c r="KF95" i="1"/>
  <c r="KF96" i="1"/>
  <c r="KF97" i="1"/>
  <c r="KF98" i="1"/>
  <c r="KF99" i="1"/>
  <c r="KF100" i="1"/>
  <c r="KF101" i="1"/>
  <c r="KF102" i="1"/>
  <c r="KF103" i="1"/>
  <c r="KF104" i="1"/>
  <c r="KF105" i="1"/>
  <c r="KF106" i="1"/>
  <c r="KF107" i="1"/>
  <c r="KF108" i="1"/>
  <c r="KF109" i="1"/>
  <c r="KF110" i="1"/>
  <c r="KF111" i="1"/>
  <c r="KF112" i="1"/>
  <c r="KF113" i="1"/>
  <c r="KF114" i="1"/>
  <c r="KF115" i="1"/>
  <c r="KF116" i="1"/>
  <c r="KF117" i="1"/>
  <c r="KF118" i="1"/>
  <c r="KF119" i="1"/>
  <c r="KF120" i="1"/>
  <c r="KF121" i="1"/>
  <c r="KF122" i="1"/>
  <c r="KF123" i="1"/>
  <c r="KF124" i="1"/>
  <c r="KF125" i="1"/>
  <c r="KF126" i="1"/>
  <c r="KF127" i="1"/>
  <c r="KF2" i="1"/>
  <c r="KC3" i="1"/>
  <c r="KD3" i="1"/>
  <c r="KC4" i="1"/>
  <c r="KD4" i="1"/>
  <c r="KC5" i="1"/>
  <c r="KD5" i="1"/>
  <c r="KC6" i="1"/>
  <c r="KD6" i="1"/>
  <c r="KC8" i="1"/>
  <c r="KD8" i="1"/>
  <c r="KC10" i="1"/>
  <c r="KD10" i="1"/>
  <c r="KC7" i="1"/>
  <c r="KD7" i="1"/>
  <c r="KC9" i="1"/>
  <c r="KD9" i="1"/>
  <c r="KC11" i="1"/>
  <c r="KD11" i="1"/>
  <c r="KC12" i="1"/>
  <c r="KD12" i="1"/>
  <c r="KC13" i="1"/>
  <c r="KD13" i="1"/>
  <c r="KC14" i="1"/>
  <c r="KD14" i="1"/>
  <c r="KC15" i="1"/>
  <c r="KD15" i="1"/>
  <c r="KC17" i="1"/>
  <c r="KD17" i="1"/>
  <c r="KC16" i="1"/>
  <c r="KD16" i="1"/>
  <c r="KC18" i="1"/>
  <c r="KD18" i="1"/>
  <c r="KC19" i="1"/>
  <c r="KD19" i="1"/>
  <c r="KC20" i="1"/>
  <c r="KD20" i="1"/>
  <c r="KC21" i="1"/>
  <c r="KD21" i="1"/>
  <c r="KC22" i="1"/>
  <c r="KD22" i="1"/>
  <c r="KC23" i="1"/>
  <c r="KD23" i="1"/>
  <c r="KC24" i="1"/>
  <c r="KD24" i="1"/>
  <c r="KC25" i="1"/>
  <c r="KD25" i="1"/>
  <c r="KC26" i="1"/>
  <c r="KD26" i="1"/>
  <c r="KC27" i="1"/>
  <c r="KD27" i="1"/>
  <c r="KC28" i="1"/>
  <c r="KD28" i="1"/>
  <c r="KC29" i="1"/>
  <c r="KD29" i="1"/>
  <c r="KC30" i="1"/>
  <c r="KD30" i="1"/>
  <c r="KC31" i="1"/>
  <c r="KD31" i="1"/>
  <c r="KC32" i="1"/>
  <c r="KD32" i="1"/>
  <c r="KC33" i="1"/>
  <c r="KD33" i="1"/>
  <c r="KC34" i="1"/>
  <c r="KD34" i="1"/>
  <c r="KC35" i="1"/>
  <c r="KD35" i="1"/>
  <c r="KC36" i="1"/>
  <c r="KD36" i="1"/>
  <c r="KC37" i="1"/>
  <c r="KD37" i="1"/>
  <c r="KC38" i="1"/>
  <c r="KD38" i="1"/>
  <c r="KC39" i="1"/>
  <c r="KD39" i="1"/>
  <c r="KC40" i="1"/>
  <c r="KD40" i="1"/>
  <c r="KC41" i="1"/>
  <c r="KD41" i="1"/>
  <c r="KC42" i="1"/>
  <c r="KD42" i="1"/>
  <c r="KC43" i="1"/>
  <c r="KD43" i="1"/>
  <c r="KC44" i="1"/>
  <c r="KD44" i="1"/>
  <c r="KC45" i="1"/>
  <c r="KD45" i="1"/>
  <c r="KC46" i="1"/>
  <c r="KD46" i="1"/>
  <c r="KC47" i="1"/>
  <c r="KD47" i="1"/>
  <c r="KC48" i="1"/>
  <c r="KD48" i="1"/>
  <c r="KC49" i="1"/>
  <c r="KD49" i="1"/>
  <c r="KC50" i="1"/>
  <c r="KD50" i="1"/>
  <c r="KC51" i="1"/>
  <c r="KD51" i="1"/>
  <c r="KC52" i="1"/>
  <c r="KD52" i="1"/>
  <c r="KC53" i="1"/>
  <c r="KD53" i="1"/>
  <c r="KC54" i="1"/>
  <c r="KD54" i="1"/>
  <c r="KC55" i="1"/>
  <c r="KD55" i="1"/>
  <c r="KC58" i="1"/>
  <c r="KD58" i="1"/>
  <c r="KC56" i="1"/>
  <c r="KD56" i="1"/>
  <c r="KC57" i="1"/>
  <c r="KD57" i="1"/>
  <c r="KC59" i="1"/>
  <c r="KD59" i="1"/>
  <c r="KC60" i="1"/>
  <c r="KD60" i="1"/>
  <c r="KC61" i="1"/>
  <c r="KD61" i="1"/>
  <c r="KC62" i="1"/>
  <c r="KD62" i="1"/>
  <c r="KC63" i="1"/>
  <c r="KD63" i="1"/>
  <c r="KC65" i="1"/>
  <c r="KD65" i="1"/>
  <c r="KC64" i="1"/>
  <c r="KD64" i="1"/>
  <c r="KC66" i="1"/>
  <c r="KD66" i="1"/>
  <c r="KC67" i="1"/>
  <c r="KD67" i="1"/>
  <c r="KC68" i="1"/>
  <c r="KD68" i="1"/>
  <c r="KC69" i="1"/>
  <c r="KD69" i="1"/>
  <c r="KC70" i="1"/>
  <c r="KD70" i="1"/>
  <c r="KC71" i="1"/>
  <c r="KD71" i="1"/>
  <c r="KC72" i="1"/>
  <c r="KD72" i="1"/>
  <c r="KC73" i="1"/>
  <c r="KD73" i="1"/>
  <c r="KC74" i="1"/>
  <c r="KD74" i="1"/>
  <c r="KC75" i="1"/>
  <c r="KD75" i="1"/>
  <c r="KC78" i="1"/>
  <c r="KD78" i="1"/>
  <c r="KC76" i="1"/>
  <c r="KD76" i="1"/>
  <c r="KC77" i="1"/>
  <c r="KD77" i="1"/>
  <c r="KC79" i="1"/>
  <c r="KD79" i="1"/>
  <c r="KC80" i="1"/>
  <c r="KD80" i="1"/>
  <c r="KC81" i="1"/>
  <c r="KD81" i="1"/>
  <c r="KC82" i="1"/>
  <c r="KD82" i="1"/>
  <c r="KC83" i="1"/>
  <c r="KD83" i="1"/>
  <c r="KC84" i="1"/>
  <c r="KD84" i="1"/>
  <c r="KC85" i="1"/>
  <c r="KD85" i="1"/>
  <c r="KC86" i="1"/>
  <c r="KD86" i="1"/>
  <c r="KC87" i="1"/>
  <c r="KD87" i="1"/>
  <c r="KC88" i="1"/>
  <c r="KD88" i="1"/>
  <c r="KC89" i="1"/>
  <c r="KD89" i="1"/>
  <c r="KC90" i="1"/>
  <c r="KD90" i="1"/>
  <c r="KC91" i="1"/>
  <c r="KD91" i="1"/>
  <c r="KC92" i="1"/>
  <c r="KD92" i="1"/>
  <c r="KC93" i="1"/>
  <c r="KD93" i="1"/>
  <c r="KC94" i="1"/>
  <c r="KD94" i="1"/>
  <c r="KC95" i="1"/>
  <c r="KD95" i="1"/>
  <c r="KC96" i="1"/>
  <c r="KD96" i="1"/>
  <c r="KC97" i="1"/>
  <c r="KD97" i="1"/>
  <c r="KC98" i="1"/>
  <c r="KD98" i="1"/>
  <c r="KC99" i="1"/>
  <c r="KD99" i="1"/>
  <c r="KC100" i="1"/>
  <c r="KD100" i="1"/>
  <c r="KC101" i="1"/>
  <c r="KD101" i="1"/>
  <c r="KC102" i="1"/>
  <c r="KD102" i="1"/>
  <c r="KC103" i="1"/>
  <c r="KD103" i="1"/>
  <c r="KC104" i="1"/>
  <c r="KD104" i="1"/>
  <c r="KC105" i="1"/>
  <c r="KD105" i="1"/>
  <c r="KC106" i="1"/>
  <c r="KD106" i="1"/>
  <c r="KC107" i="1"/>
  <c r="KD107" i="1"/>
  <c r="KC108" i="1"/>
  <c r="KD108" i="1"/>
  <c r="KC109" i="1"/>
  <c r="KD109" i="1"/>
  <c r="KC110" i="1"/>
  <c r="KD110" i="1"/>
  <c r="KC111" i="1"/>
  <c r="KD111" i="1"/>
  <c r="KC112" i="1"/>
  <c r="KD112" i="1"/>
  <c r="KC113" i="1"/>
  <c r="KD113" i="1"/>
  <c r="KC114" i="1"/>
  <c r="KD114" i="1"/>
  <c r="KC115" i="1"/>
  <c r="KD115" i="1"/>
  <c r="KC116" i="1"/>
  <c r="KD116" i="1"/>
  <c r="KC117" i="1"/>
  <c r="KD117" i="1"/>
  <c r="KC118" i="1"/>
  <c r="KD118" i="1"/>
  <c r="KC119" i="1"/>
  <c r="KD119" i="1"/>
  <c r="KC120" i="1"/>
  <c r="KD120" i="1"/>
  <c r="KC121" i="1"/>
  <c r="KD121" i="1"/>
  <c r="KC122" i="1"/>
  <c r="KD122" i="1"/>
  <c r="KC123" i="1"/>
  <c r="KD123" i="1"/>
  <c r="KC124" i="1"/>
  <c r="KD124" i="1"/>
  <c r="KC125" i="1"/>
  <c r="KD125" i="1"/>
  <c r="KC126" i="1"/>
  <c r="KD126" i="1"/>
  <c r="KC127" i="1"/>
  <c r="KD127" i="1"/>
  <c r="KD2" i="1"/>
  <c r="KC2" i="1"/>
  <c r="KB3" i="1"/>
  <c r="KB4" i="1"/>
  <c r="KB5" i="1"/>
  <c r="KB6" i="1"/>
  <c r="KB8" i="1"/>
  <c r="KB10" i="1"/>
  <c r="KB7" i="1"/>
  <c r="KB9" i="1"/>
  <c r="KB11" i="1"/>
  <c r="KB12" i="1"/>
  <c r="KB13" i="1"/>
  <c r="KB14" i="1"/>
  <c r="KB15" i="1"/>
  <c r="KB17" i="1"/>
  <c r="KB16" i="1"/>
  <c r="KB18" i="1"/>
  <c r="KB19" i="1"/>
  <c r="KB20" i="1"/>
  <c r="KB21" i="1"/>
  <c r="KB22" i="1"/>
  <c r="KB23" i="1"/>
  <c r="KB24" i="1"/>
  <c r="KB25" i="1"/>
  <c r="KB26" i="1"/>
  <c r="KB27" i="1"/>
  <c r="KB28" i="1"/>
  <c r="KB29" i="1"/>
  <c r="KB30" i="1"/>
  <c r="KB31" i="1"/>
  <c r="KB32" i="1"/>
  <c r="KB33" i="1"/>
  <c r="KB34" i="1"/>
  <c r="KB35" i="1"/>
  <c r="KB36" i="1"/>
  <c r="KB37" i="1"/>
  <c r="KB38" i="1"/>
  <c r="KB39" i="1"/>
  <c r="KB40" i="1"/>
  <c r="KB41" i="1"/>
  <c r="KB42" i="1"/>
  <c r="KB43" i="1"/>
  <c r="KB44" i="1"/>
  <c r="KB45" i="1"/>
  <c r="KB46" i="1"/>
  <c r="KB47" i="1"/>
  <c r="KB48" i="1"/>
  <c r="KB49" i="1"/>
  <c r="KB50" i="1"/>
  <c r="KB51" i="1"/>
  <c r="KB52" i="1"/>
  <c r="KB53" i="1"/>
  <c r="KB54" i="1"/>
  <c r="KB55" i="1"/>
  <c r="KB58" i="1"/>
  <c r="KB56" i="1"/>
  <c r="KB57" i="1"/>
  <c r="KB59" i="1"/>
  <c r="KB60" i="1"/>
  <c r="KB61" i="1"/>
  <c r="KB62" i="1"/>
  <c r="KB63" i="1"/>
  <c r="KB65" i="1"/>
  <c r="KB64" i="1"/>
  <c r="KB66" i="1"/>
  <c r="KB67" i="1"/>
  <c r="KB68" i="1"/>
  <c r="KB69" i="1"/>
  <c r="KB70" i="1"/>
  <c r="KB71" i="1"/>
  <c r="KB72" i="1"/>
  <c r="KB73" i="1"/>
  <c r="KB74" i="1"/>
  <c r="KB75" i="1"/>
  <c r="KB78" i="1"/>
  <c r="KB76" i="1"/>
  <c r="KB77" i="1"/>
  <c r="KB79" i="1"/>
  <c r="KB80" i="1"/>
  <c r="KB81" i="1"/>
  <c r="KB82" i="1"/>
  <c r="KB83" i="1"/>
  <c r="KB84" i="1"/>
  <c r="KB85" i="1"/>
  <c r="KB86" i="1"/>
  <c r="KB87" i="1"/>
  <c r="KB88" i="1"/>
  <c r="KB89" i="1"/>
  <c r="KB90" i="1"/>
  <c r="KB91" i="1"/>
  <c r="KB92" i="1"/>
  <c r="KB93" i="1"/>
  <c r="KB94" i="1"/>
  <c r="KB95" i="1"/>
  <c r="KB96" i="1"/>
  <c r="KB97" i="1"/>
  <c r="KB98" i="1"/>
  <c r="KB99" i="1"/>
  <c r="KB100" i="1"/>
  <c r="KB101" i="1"/>
  <c r="KB102" i="1"/>
  <c r="KB103" i="1"/>
  <c r="KB104" i="1"/>
  <c r="KB105" i="1"/>
  <c r="KB106" i="1"/>
  <c r="KB107" i="1"/>
  <c r="KB108" i="1"/>
  <c r="KB109" i="1"/>
  <c r="KB110" i="1"/>
  <c r="KB111" i="1"/>
  <c r="KB112" i="1"/>
  <c r="KB113" i="1"/>
  <c r="KB114" i="1"/>
  <c r="KB115" i="1"/>
  <c r="KB116" i="1"/>
  <c r="KB117" i="1"/>
  <c r="KB118" i="1"/>
  <c r="KB119" i="1"/>
  <c r="KB120" i="1"/>
  <c r="KB121" i="1"/>
  <c r="KB122" i="1"/>
  <c r="KB123" i="1"/>
  <c r="KB124" i="1"/>
  <c r="KB125" i="1"/>
  <c r="KB126" i="1"/>
  <c r="KB127" i="1"/>
  <c r="KB2" i="1"/>
  <c r="KA3" i="1"/>
  <c r="KA4" i="1"/>
  <c r="KA5" i="1"/>
  <c r="KA6" i="1"/>
  <c r="KA8" i="1"/>
  <c r="KA10" i="1"/>
  <c r="KA7" i="1"/>
  <c r="KA9" i="1"/>
  <c r="KA11" i="1"/>
  <c r="KA12" i="1"/>
  <c r="KA13" i="1"/>
  <c r="KA14" i="1"/>
  <c r="KA15" i="1"/>
  <c r="KA17" i="1"/>
  <c r="KA16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36" i="1"/>
  <c r="KA37" i="1"/>
  <c r="KA38" i="1"/>
  <c r="KA39" i="1"/>
  <c r="KA40" i="1"/>
  <c r="KA41" i="1"/>
  <c r="KA42" i="1"/>
  <c r="KA43" i="1"/>
  <c r="KA44" i="1"/>
  <c r="KA45" i="1"/>
  <c r="KA46" i="1"/>
  <c r="KA47" i="1"/>
  <c r="KA48" i="1"/>
  <c r="KA49" i="1"/>
  <c r="KA50" i="1"/>
  <c r="KA51" i="1"/>
  <c r="KA52" i="1"/>
  <c r="KA53" i="1"/>
  <c r="KA54" i="1"/>
  <c r="KA55" i="1"/>
  <c r="KA58" i="1"/>
  <c r="KA56" i="1"/>
  <c r="KA57" i="1"/>
  <c r="KA59" i="1"/>
  <c r="KA60" i="1"/>
  <c r="KA61" i="1"/>
  <c r="KA62" i="1"/>
  <c r="KA63" i="1"/>
  <c r="KA65" i="1"/>
  <c r="KA64" i="1"/>
  <c r="KA66" i="1"/>
  <c r="KA67" i="1"/>
  <c r="KA68" i="1"/>
  <c r="KA69" i="1"/>
  <c r="KA70" i="1"/>
  <c r="KA71" i="1"/>
  <c r="KA72" i="1"/>
  <c r="KA73" i="1"/>
  <c r="KA74" i="1"/>
  <c r="KA75" i="1"/>
  <c r="KA78" i="1"/>
  <c r="KA76" i="1"/>
  <c r="KA77" i="1"/>
  <c r="KA79" i="1"/>
  <c r="KA80" i="1"/>
  <c r="KA81" i="1"/>
  <c r="KA82" i="1"/>
  <c r="KA83" i="1"/>
  <c r="KA84" i="1"/>
  <c r="KA85" i="1"/>
  <c r="KA86" i="1"/>
  <c r="KA87" i="1"/>
  <c r="KA88" i="1"/>
  <c r="KA89" i="1"/>
  <c r="KA90" i="1"/>
  <c r="KA91" i="1"/>
  <c r="KA92" i="1"/>
  <c r="KA93" i="1"/>
  <c r="KA94" i="1"/>
  <c r="KA95" i="1"/>
  <c r="KA96" i="1"/>
  <c r="KA97" i="1"/>
  <c r="KA98" i="1"/>
  <c r="KA99" i="1"/>
  <c r="KA100" i="1"/>
  <c r="KA101" i="1"/>
  <c r="KA102" i="1"/>
  <c r="KA103" i="1"/>
  <c r="KA104" i="1"/>
  <c r="KA105" i="1"/>
  <c r="KA106" i="1"/>
  <c r="KA107" i="1"/>
  <c r="KA108" i="1"/>
  <c r="KA109" i="1"/>
  <c r="KA110" i="1"/>
  <c r="KA111" i="1"/>
  <c r="KA112" i="1"/>
  <c r="KA113" i="1"/>
  <c r="KA114" i="1"/>
  <c r="KA115" i="1"/>
  <c r="KA116" i="1"/>
  <c r="KA117" i="1"/>
  <c r="KA118" i="1"/>
  <c r="KA119" i="1"/>
  <c r="KA120" i="1"/>
  <c r="KA121" i="1"/>
  <c r="KA122" i="1"/>
  <c r="KA123" i="1"/>
  <c r="KA124" i="1"/>
  <c r="KA125" i="1"/>
  <c r="KA126" i="1"/>
  <c r="KA127" i="1"/>
  <c r="KA2" i="1"/>
  <c r="JZ3" i="1"/>
  <c r="JZ4" i="1"/>
  <c r="JZ5" i="1"/>
  <c r="JZ6" i="1"/>
  <c r="JZ8" i="1"/>
  <c r="JZ10" i="1"/>
  <c r="JZ7" i="1"/>
  <c r="JZ9" i="1"/>
  <c r="JZ11" i="1"/>
  <c r="JZ12" i="1"/>
  <c r="JZ13" i="1"/>
  <c r="JZ14" i="1"/>
  <c r="JZ15" i="1"/>
  <c r="JZ17" i="1"/>
  <c r="JZ16" i="1"/>
  <c r="JZ18" i="1"/>
  <c r="JZ19" i="1"/>
  <c r="JZ20" i="1"/>
  <c r="JZ21" i="1"/>
  <c r="JZ22" i="1"/>
  <c r="JZ23" i="1"/>
  <c r="JZ24" i="1"/>
  <c r="JZ25" i="1"/>
  <c r="JZ26" i="1"/>
  <c r="JZ27" i="1"/>
  <c r="JZ28" i="1"/>
  <c r="JZ29" i="1"/>
  <c r="JZ30" i="1"/>
  <c r="JZ31" i="1"/>
  <c r="JZ32" i="1"/>
  <c r="JZ33" i="1"/>
  <c r="JZ34" i="1"/>
  <c r="JZ35" i="1"/>
  <c r="JZ36" i="1"/>
  <c r="JZ37" i="1"/>
  <c r="JZ38" i="1"/>
  <c r="JZ39" i="1"/>
  <c r="JZ40" i="1"/>
  <c r="JZ41" i="1"/>
  <c r="JZ42" i="1"/>
  <c r="JZ43" i="1"/>
  <c r="JZ44" i="1"/>
  <c r="JZ45" i="1"/>
  <c r="JZ46" i="1"/>
  <c r="JZ47" i="1"/>
  <c r="JZ48" i="1"/>
  <c r="JZ49" i="1"/>
  <c r="JZ50" i="1"/>
  <c r="JZ51" i="1"/>
  <c r="JZ52" i="1"/>
  <c r="JZ53" i="1"/>
  <c r="JZ54" i="1"/>
  <c r="JZ55" i="1"/>
  <c r="JZ58" i="1"/>
  <c r="JZ56" i="1"/>
  <c r="JZ57" i="1"/>
  <c r="JZ59" i="1"/>
  <c r="JZ60" i="1"/>
  <c r="JZ61" i="1"/>
  <c r="JZ62" i="1"/>
  <c r="JZ63" i="1"/>
  <c r="JZ65" i="1"/>
  <c r="JZ64" i="1"/>
  <c r="JZ66" i="1"/>
  <c r="JZ67" i="1"/>
  <c r="JZ68" i="1"/>
  <c r="JZ69" i="1"/>
  <c r="JZ70" i="1"/>
  <c r="JZ71" i="1"/>
  <c r="JZ72" i="1"/>
  <c r="JZ73" i="1"/>
  <c r="JZ74" i="1"/>
  <c r="JZ75" i="1"/>
  <c r="JZ78" i="1"/>
  <c r="JZ76" i="1"/>
  <c r="JZ77" i="1"/>
  <c r="JZ79" i="1"/>
  <c r="JZ80" i="1"/>
  <c r="JZ81" i="1"/>
  <c r="JZ82" i="1"/>
  <c r="JZ83" i="1"/>
  <c r="JZ84" i="1"/>
  <c r="JZ85" i="1"/>
  <c r="JZ86" i="1"/>
  <c r="JZ87" i="1"/>
  <c r="JZ88" i="1"/>
  <c r="JZ89" i="1"/>
  <c r="JZ90" i="1"/>
  <c r="JZ91" i="1"/>
  <c r="JZ92" i="1"/>
  <c r="JZ93" i="1"/>
  <c r="JZ94" i="1"/>
  <c r="JZ95" i="1"/>
  <c r="JZ96" i="1"/>
  <c r="JZ97" i="1"/>
  <c r="JZ98" i="1"/>
  <c r="JZ99" i="1"/>
  <c r="JZ100" i="1"/>
  <c r="JZ101" i="1"/>
  <c r="JZ102" i="1"/>
  <c r="JZ103" i="1"/>
  <c r="JZ104" i="1"/>
  <c r="JZ105" i="1"/>
  <c r="JZ106" i="1"/>
  <c r="JZ107" i="1"/>
  <c r="JZ108" i="1"/>
  <c r="JZ109" i="1"/>
  <c r="JZ110" i="1"/>
  <c r="JZ111" i="1"/>
  <c r="JZ112" i="1"/>
  <c r="JZ113" i="1"/>
  <c r="JZ114" i="1"/>
  <c r="JZ115" i="1"/>
  <c r="JZ116" i="1"/>
  <c r="JZ117" i="1"/>
  <c r="JZ118" i="1"/>
  <c r="JZ119" i="1"/>
  <c r="JZ120" i="1"/>
  <c r="JZ121" i="1"/>
  <c r="JZ122" i="1"/>
  <c r="JZ123" i="1"/>
  <c r="JZ124" i="1"/>
  <c r="JZ125" i="1"/>
  <c r="JZ126" i="1"/>
  <c r="JZ127" i="1"/>
  <c r="JZ2" i="1"/>
  <c r="JX3" i="1"/>
  <c r="JY3" i="1"/>
  <c r="JX4" i="1"/>
  <c r="JY4" i="1"/>
  <c r="JX5" i="1"/>
  <c r="JY5" i="1"/>
  <c r="JX6" i="1"/>
  <c r="JY6" i="1"/>
  <c r="JX8" i="1"/>
  <c r="JY8" i="1"/>
  <c r="JX10" i="1"/>
  <c r="JY10" i="1"/>
  <c r="JX7" i="1"/>
  <c r="JY7" i="1"/>
  <c r="JX9" i="1"/>
  <c r="JY9" i="1"/>
  <c r="JX11" i="1"/>
  <c r="JY11" i="1"/>
  <c r="JX12" i="1"/>
  <c r="JY12" i="1"/>
  <c r="JX13" i="1"/>
  <c r="JY13" i="1"/>
  <c r="JX14" i="1"/>
  <c r="JY14" i="1"/>
  <c r="JX15" i="1"/>
  <c r="JY15" i="1"/>
  <c r="JX17" i="1"/>
  <c r="JY17" i="1"/>
  <c r="JX16" i="1"/>
  <c r="JY16" i="1"/>
  <c r="JX18" i="1"/>
  <c r="JY18" i="1"/>
  <c r="JX19" i="1"/>
  <c r="JY19" i="1"/>
  <c r="JX20" i="1"/>
  <c r="JY20" i="1"/>
  <c r="JX21" i="1"/>
  <c r="JY21" i="1"/>
  <c r="JX22" i="1"/>
  <c r="JY22" i="1"/>
  <c r="JX23" i="1"/>
  <c r="JY23" i="1"/>
  <c r="JX24" i="1"/>
  <c r="JY24" i="1"/>
  <c r="JX25" i="1"/>
  <c r="JY25" i="1"/>
  <c r="JX26" i="1"/>
  <c r="JY26" i="1"/>
  <c r="JX27" i="1"/>
  <c r="JY27" i="1"/>
  <c r="JX28" i="1"/>
  <c r="JY28" i="1"/>
  <c r="JX29" i="1"/>
  <c r="JY29" i="1"/>
  <c r="JX30" i="1"/>
  <c r="JY30" i="1"/>
  <c r="JX31" i="1"/>
  <c r="JY31" i="1"/>
  <c r="JX32" i="1"/>
  <c r="JY32" i="1"/>
  <c r="JX33" i="1"/>
  <c r="JY33" i="1"/>
  <c r="JX34" i="1"/>
  <c r="JY34" i="1"/>
  <c r="JX35" i="1"/>
  <c r="JY35" i="1"/>
  <c r="JX36" i="1"/>
  <c r="JY36" i="1"/>
  <c r="JX37" i="1"/>
  <c r="JY37" i="1"/>
  <c r="JX38" i="1"/>
  <c r="JY38" i="1"/>
  <c r="JX39" i="1"/>
  <c r="JY39" i="1"/>
  <c r="JX40" i="1"/>
  <c r="JY40" i="1"/>
  <c r="JX41" i="1"/>
  <c r="JY41" i="1"/>
  <c r="JX42" i="1"/>
  <c r="JY42" i="1"/>
  <c r="JX43" i="1"/>
  <c r="JY43" i="1"/>
  <c r="JX44" i="1"/>
  <c r="JY44" i="1"/>
  <c r="JX45" i="1"/>
  <c r="JY45" i="1"/>
  <c r="JX46" i="1"/>
  <c r="JY46" i="1"/>
  <c r="JX47" i="1"/>
  <c r="JY47" i="1"/>
  <c r="JX48" i="1"/>
  <c r="JY48" i="1"/>
  <c r="JX49" i="1"/>
  <c r="JY49" i="1"/>
  <c r="JX50" i="1"/>
  <c r="JY50" i="1"/>
  <c r="JX51" i="1"/>
  <c r="JY51" i="1"/>
  <c r="JX52" i="1"/>
  <c r="JY52" i="1"/>
  <c r="JX53" i="1"/>
  <c r="JY53" i="1"/>
  <c r="JX54" i="1"/>
  <c r="JY54" i="1"/>
  <c r="JX55" i="1"/>
  <c r="JY55" i="1"/>
  <c r="JX58" i="1"/>
  <c r="JY58" i="1"/>
  <c r="JX56" i="1"/>
  <c r="JY56" i="1"/>
  <c r="JX57" i="1"/>
  <c r="JY57" i="1"/>
  <c r="JX59" i="1"/>
  <c r="JY59" i="1"/>
  <c r="JX60" i="1"/>
  <c r="JY60" i="1"/>
  <c r="JX61" i="1"/>
  <c r="JY61" i="1"/>
  <c r="JX62" i="1"/>
  <c r="JY62" i="1"/>
  <c r="JX63" i="1"/>
  <c r="JY63" i="1"/>
  <c r="JX65" i="1"/>
  <c r="JY65" i="1"/>
  <c r="JX64" i="1"/>
  <c r="JY64" i="1"/>
  <c r="JX66" i="1"/>
  <c r="JY66" i="1"/>
  <c r="JX67" i="1"/>
  <c r="JY67" i="1"/>
  <c r="JX68" i="1"/>
  <c r="JY68" i="1"/>
  <c r="JX69" i="1"/>
  <c r="JY69" i="1"/>
  <c r="JX70" i="1"/>
  <c r="JY70" i="1"/>
  <c r="JX71" i="1"/>
  <c r="JY71" i="1"/>
  <c r="JX72" i="1"/>
  <c r="JY72" i="1"/>
  <c r="JX73" i="1"/>
  <c r="JY73" i="1"/>
  <c r="JX74" i="1"/>
  <c r="JY74" i="1"/>
  <c r="JX75" i="1"/>
  <c r="JY75" i="1"/>
  <c r="JX78" i="1"/>
  <c r="JY78" i="1"/>
  <c r="JX76" i="1"/>
  <c r="JY76" i="1"/>
  <c r="JX77" i="1"/>
  <c r="JY77" i="1"/>
  <c r="JX79" i="1"/>
  <c r="JY79" i="1"/>
  <c r="JX80" i="1"/>
  <c r="JY80" i="1"/>
  <c r="JX81" i="1"/>
  <c r="JY81" i="1"/>
  <c r="JX82" i="1"/>
  <c r="JY82" i="1"/>
  <c r="JX83" i="1"/>
  <c r="JY83" i="1"/>
  <c r="JX84" i="1"/>
  <c r="JY84" i="1"/>
  <c r="JX85" i="1"/>
  <c r="JY85" i="1"/>
  <c r="JX86" i="1"/>
  <c r="JY86" i="1"/>
  <c r="JX87" i="1"/>
  <c r="JY87" i="1"/>
  <c r="JX88" i="1"/>
  <c r="JY88" i="1"/>
  <c r="JX89" i="1"/>
  <c r="JY89" i="1"/>
  <c r="JX90" i="1"/>
  <c r="JY90" i="1"/>
  <c r="JX91" i="1"/>
  <c r="JY91" i="1"/>
  <c r="JX92" i="1"/>
  <c r="JY92" i="1"/>
  <c r="JX93" i="1"/>
  <c r="JY93" i="1"/>
  <c r="JX94" i="1"/>
  <c r="JY94" i="1"/>
  <c r="JX95" i="1"/>
  <c r="JY95" i="1"/>
  <c r="JX96" i="1"/>
  <c r="JY96" i="1"/>
  <c r="JX97" i="1"/>
  <c r="JY97" i="1"/>
  <c r="JX98" i="1"/>
  <c r="JY98" i="1"/>
  <c r="JX99" i="1"/>
  <c r="JY99" i="1"/>
  <c r="JX100" i="1"/>
  <c r="JY100" i="1"/>
  <c r="JX101" i="1"/>
  <c r="JY101" i="1"/>
  <c r="JX102" i="1"/>
  <c r="JY102" i="1"/>
  <c r="JX103" i="1"/>
  <c r="JY103" i="1"/>
  <c r="JX104" i="1"/>
  <c r="JY104" i="1"/>
  <c r="JX105" i="1"/>
  <c r="JY105" i="1"/>
  <c r="JX106" i="1"/>
  <c r="JY106" i="1"/>
  <c r="JX107" i="1"/>
  <c r="JY107" i="1"/>
  <c r="JX108" i="1"/>
  <c r="JY108" i="1"/>
  <c r="JX109" i="1"/>
  <c r="JY109" i="1"/>
  <c r="JX110" i="1"/>
  <c r="JY110" i="1"/>
  <c r="JX111" i="1"/>
  <c r="JY111" i="1"/>
  <c r="JX112" i="1"/>
  <c r="JY112" i="1"/>
  <c r="JX113" i="1"/>
  <c r="JY113" i="1"/>
  <c r="JX114" i="1"/>
  <c r="JY114" i="1"/>
  <c r="JX115" i="1"/>
  <c r="JY115" i="1"/>
  <c r="JX116" i="1"/>
  <c r="JY116" i="1"/>
  <c r="JX117" i="1"/>
  <c r="JY117" i="1"/>
  <c r="JX118" i="1"/>
  <c r="JY118" i="1"/>
  <c r="JX119" i="1"/>
  <c r="JY119" i="1"/>
  <c r="JX120" i="1"/>
  <c r="JY120" i="1"/>
  <c r="JX121" i="1"/>
  <c r="JY121" i="1"/>
  <c r="JX122" i="1"/>
  <c r="JY122" i="1"/>
  <c r="JX123" i="1"/>
  <c r="JY123" i="1"/>
  <c r="JX124" i="1"/>
  <c r="JY124" i="1"/>
  <c r="JX125" i="1"/>
  <c r="JY125" i="1"/>
  <c r="JX126" i="1"/>
  <c r="JY126" i="1"/>
  <c r="JX127" i="1"/>
  <c r="JY127" i="1"/>
  <c r="JX2" i="1"/>
  <c r="JY2" i="1"/>
  <c r="JW3" i="1"/>
  <c r="JW4" i="1"/>
  <c r="JW5" i="1"/>
  <c r="JW6" i="1"/>
  <c r="JW8" i="1"/>
  <c r="JW10" i="1"/>
  <c r="JW7" i="1"/>
  <c r="JW9" i="1"/>
  <c r="JW11" i="1"/>
  <c r="JW12" i="1"/>
  <c r="JW13" i="1"/>
  <c r="JW14" i="1"/>
  <c r="JW15" i="1"/>
  <c r="JW17" i="1"/>
  <c r="JW16" i="1"/>
  <c r="JW18" i="1"/>
  <c r="JW19" i="1"/>
  <c r="JW20" i="1"/>
  <c r="JW21" i="1"/>
  <c r="JW22" i="1"/>
  <c r="JW23" i="1"/>
  <c r="JW24" i="1"/>
  <c r="JW25" i="1"/>
  <c r="JW26" i="1"/>
  <c r="JW27" i="1"/>
  <c r="JW28" i="1"/>
  <c r="JW29" i="1"/>
  <c r="JW30" i="1"/>
  <c r="JW31" i="1"/>
  <c r="JW32" i="1"/>
  <c r="JW33" i="1"/>
  <c r="JW34" i="1"/>
  <c r="JW35" i="1"/>
  <c r="JW36" i="1"/>
  <c r="JW37" i="1"/>
  <c r="JW38" i="1"/>
  <c r="JW39" i="1"/>
  <c r="JW40" i="1"/>
  <c r="JW41" i="1"/>
  <c r="JW42" i="1"/>
  <c r="JW43" i="1"/>
  <c r="JW44" i="1"/>
  <c r="JW45" i="1"/>
  <c r="JW46" i="1"/>
  <c r="JW47" i="1"/>
  <c r="JW48" i="1"/>
  <c r="JW49" i="1"/>
  <c r="JW50" i="1"/>
  <c r="JW51" i="1"/>
  <c r="JW52" i="1"/>
  <c r="JW53" i="1"/>
  <c r="JW54" i="1"/>
  <c r="JW55" i="1"/>
  <c r="JW58" i="1"/>
  <c r="JW56" i="1"/>
  <c r="JW57" i="1"/>
  <c r="JW59" i="1"/>
  <c r="JW60" i="1"/>
  <c r="JW61" i="1"/>
  <c r="JW62" i="1"/>
  <c r="JW63" i="1"/>
  <c r="JW65" i="1"/>
  <c r="JW64" i="1"/>
  <c r="JW66" i="1"/>
  <c r="JW67" i="1"/>
  <c r="JW68" i="1"/>
  <c r="JW69" i="1"/>
  <c r="JW70" i="1"/>
  <c r="JW71" i="1"/>
  <c r="JW72" i="1"/>
  <c r="JW73" i="1"/>
  <c r="JW74" i="1"/>
  <c r="JW75" i="1"/>
  <c r="JW78" i="1"/>
  <c r="JW76" i="1"/>
  <c r="JW77" i="1"/>
  <c r="JW79" i="1"/>
  <c r="JW80" i="1"/>
  <c r="JW81" i="1"/>
  <c r="JW82" i="1"/>
  <c r="JW83" i="1"/>
  <c r="JW84" i="1"/>
  <c r="JW85" i="1"/>
  <c r="JW86" i="1"/>
  <c r="JW87" i="1"/>
  <c r="JW88" i="1"/>
  <c r="JW89" i="1"/>
  <c r="JW90" i="1"/>
  <c r="JW91" i="1"/>
  <c r="JW92" i="1"/>
  <c r="JW93" i="1"/>
  <c r="JW94" i="1"/>
  <c r="JW95" i="1"/>
  <c r="JW96" i="1"/>
  <c r="JW97" i="1"/>
  <c r="JW98" i="1"/>
  <c r="JW99" i="1"/>
  <c r="JW100" i="1"/>
  <c r="JW101" i="1"/>
  <c r="JW102" i="1"/>
  <c r="JW103" i="1"/>
  <c r="JW104" i="1"/>
  <c r="JW105" i="1"/>
  <c r="JW106" i="1"/>
  <c r="JW107" i="1"/>
  <c r="JW108" i="1"/>
  <c r="JW109" i="1"/>
  <c r="JW110" i="1"/>
  <c r="JW111" i="1"/>
  <c r="JW112" i="1"/>
  <c r="JW113" i="1"/>
  <c r="JW114" i="1"/>
  <c r="JW115" i="1"/>
  <c r="JW116" i="1"/>
  <c r="JW117" i="1"/>
  <c r="JW118" i="1"/>
  <c r="JW119" i="1"/>
  <c r="JW120" i="1"/>
  <c r="JW121" i="1"/>
  <c r="JW122" i="1"/>
  <c r="JW123" i="1"/>
  <c r="JW124" i="1"/>
  <c r="JW125" i="1"/>
  <c r="JW126" i="1"/>
  <c r="JW127" i="1"/>
  <c r="JW2" i="1"/>
  <c r="JV3" i="1"/>
  <c r="JV4" i="1"/>
  <c r="JV5" i="1"/>
  <c r="JV6" i="1"/>
  <c r="JV8" i="1"/>
  <c r="JV10" i="1"/>
  <c r="JV7" i="1"/>
  <c r="JV9" i="1"/>
  <c r="JV11" i="1"/>
  <c r="JV12" i="1"/>
  <c r="JV13" i="1"/>
  <c r="JV14" i="1"/>
  <c r="JV15" i="1"/>
  <c r="JV17" i="1"/>
  <c r="JV16" i="1"/>
  <c r="JV18" i="1"/>
  <c r="JV19" i="1"/>
  <c r="JV20" i="1"/>
  <c r="JV21" i="1"/>
  <c r="JV22" i="1"/>
  <c r="JV23" i="1"/>
  <c r="JV24" i="1"/>
  <c r="JV25" i="1"/>
  <c r="JV26" i="1"/>
  <c r="JV27" i="1"/>
  <c r="JV28" i="1"/>
  <c r="JV29" i="1"/>
  <c r="JV30" i="1"/>
  <c r="JV31" i="1"/>
  <c r="JV32" i="1"/>
  <c r="JV33" i="1"/>
  <c r="JV34" i="1"/>
  <c r="JV35" i="1"/>
  <c r="JV36" i="1"/>
  <c r="JV37" i="1"/>
  <c r="JV38" i="1"/>
  <c r="JV39" i="1"/>
  <c r="JV40" i="1"/>
  <c r="JV41" i="1"/>
  <c r="JV42" i="1"/>
  <c r="JV43" i="1"/>
  <c r="JV44" i="1"/>
  <c r="JV45" i="1"/>
  <c r="JV46" i="1"/>
  <c r="JV47" i="1"/>
  <c r="JV48" i="1"/>
  <c r="JV49" i="1"/>
  <c r="JV50" i="1"/>
  <c r="JV51" i="1"/>
  <c r="JV52" i="1"/>
  <c r="JV53" i="1"/>
  <c r="JV54" i="1"/>
  <c r="JV55" i="1"/>
  <c r="JV58" i="1"/>
  <c r="JV56" i="1"/>
  <c r="JV57" i="1"/>
  <c r="JV59" i="1"/>
  <c r="JV60" i="1"/>
  <c r="JV61" i="1"/>
  <c r="JV62" i="1"/>
  <c r="JV63" i="1"/>
  <c r="JV65" i="1"/>
  <c r="JV64" i="1"/>
  <c r="JV66" i="1"/>
  <c r="JV67" i="1"/>
  <c r="JV68" i="1"/>
  <c r="JV69" i="1"/>
  <c r="JV70" i="1"/>
  <c r="JV71" i="1"/>
  <c r="JV72" i="1"/>
  <c r="JV73" i="1"/>
  <c r="JV74" i="1"/>
  <c r="JV75" i="1"/>
  <c r="JV78" i="1"/>
  <c r="JV76" i="1"/>
  <c r="JV77" i="1"/>
  <c r="JV79" i="1"/>
  <c r="JV80" i="1"/>
  <c r="JV81" i="1"/>
  <c r="JV82" i="1"/>
  <c r="JV83" i="1"/>
  <c r="JV84" i="1"/>
  <c r="JV85" i="1"/>
  <c r="JV86" i="1"/>
  <c r="JV87" i="1"/>
  <c r="JV88" i="1"/>
  <c r="JV89" i="1"/>
  <c r="JV90" i="1"/>
  <c r="JV91" i="1"/>
  <c r="JV92" i="1"/>
  <c r="JV93" i="1"/>
  <c r="JV94" i="1"/>
  <c r="JV95" i="1"/>
  <c r="JV96" i="1"/>
  <c r="JV97" i="1"/>
  <c r="JV98" i="1"/>
  <c r="JV99" i="1"/>
  <c r="JV100" i="1"/>
  <c r="JV101" i="1"/>
  <c r="JV102" i="1"/>
  <c r="JV103" i="1"/>
  <c r="JV104" i="1"/>
  <c r="JV105" i="1"/>
  <c r="JV106" i="1"/>
  <c r="JV107" i="1"/>
  <c r="JV108" i="1"/>
  <c r="JV109" i="1"/>
  <c r="JV110" i="1"/>
  <c r="JV111" i="1"/>
  <c r="JV112" i="1"/>
  <c r="JV113" i="1"/>
  <c r="JV114" i="1"/>
  <c r="JV115" i="1"/>
  <c r="JV116" i="1"/>
  <c r="JV117" i="1"/>
  <c r="JV118" i="1"/>
  <c r="JV119" i="1"/>
  <c r="JV120" i="1"/>
  <c r="JV121" i="1"/>
  <c r="JV122" i="1"/>
  <c r="JV123" i="1"/>
  <c r="JV124" i="1"/>
  <c r="JV125" i="1"/>
  <c r="JV126" i="1"/>
  <c r="JV127" i="1"/>
  <c r="JV2" i="1"/>
  <c r="JU50" i="1"/>
  <c r="JU51" i="1"/>
  <c r="JU52" i="1"/>
  <c r="JU53" i="1"/>
  <c r="JU54" i="1"/>
  <c r="JU55" i="1"/>
  <c r="JU58" i="1"/>
  <c r="JU56" i="1"/>
  <c r="JU57" i="1"/>
  <c r="JU59" i="1"/>
  <c r="JU60" i="1"/>
  <c r="JU61" i="1"/>
  <c r="JU62" i="1"/>
  <c r="JU63" i="1"/>
  <c r="JU65" i="1"/>
  <c r="JU64" i="1"/>
  <c r="JU66" i="1"/>
  <c r="JU67" i="1"/>
  <c r="JU68" i="1"/>
  <c r="JU69" i="1"/>
  <c r="JU70" i="1"/>
  <c r="JU71" i="1"/>
  <c r="JU72" i="1"/>
  <c r="JU73" i="1"/>
  <c r="JU74" i="1"/>
  <c r="JU75" i="1"/>
  <c r="JU78" i="1"/>
  <c r="JU76" i="1"/>
  <c r="JU77" i="1"/>
  <c r="JU79" i="1"/>
  <c r="JU80" i="1"/>
  <c r="JU81" i="1"/>
  <c r="JU82" i="1"/>
  <c r="JU83" i="1"/>
  <c r="JU84" i="1"/>
  <c r="JU85" i="1"/>
  <c r="JU86" i="1"/>
  <c r="JU87" i="1"/>
  <c r="JU88" i="1"/>
  <c r="JU89" i="1"/>
  <c r="JU90" i="1"/>
  <c r="JU91" i="1"/>
  <c r="JU92" i="1"/>
  <c r="JU93" i="1"/>
  <c r="JU94" i="1"/>
  <c r="JU95" i="1"/>
  <c r="JU96" i="1"/>
  <c r="JU97" i="1"/>
  <c r="JU98" i="1"/>
  <c r="JU99" i="1"/>
  <c r="JU100" i="1"/>
  <c r="JU101" i="1"/>
  <c r="JU102" i="1"/>
  <c r="JU103" i="1"/>
  <c r="JU104" i="1"/>
  <c r="JU105" i="1"/>
  <c r="JU106" i="1"/>
  <c r="JU107" i="1"/>
  <c r="JU108" i="1"/>
  <c r="JU109" i="1"/>
  <c r="JU110" i="1"/>
  <c r="JU111" i="1"/>
  <c r="JU112" i="1"/>
  <c r="JU113" i="1"/>
  <c r="JU114" i="1"/>
  <c r="JU115" i="1"/>
  <c r="JU116" i="1"/>
  <c r="JU117" i="1"/>
  <c r="JU118" i="1"/>
  <c r="JU119" i="1"/>
  <c r="JU120" i="1"/>
  <c r="JU121" i="1"/>
  <c r="JU122" i="1"/>
  <c r="JU123" i="1"/>
  <c r="JU124" i="1"/>
  <c r="JU125" i="1"/>
  <c r="JU126" i="1"/>
  <c r="JU127" i="1"/>
  <c r="JU3" i="1"/>
  <c r="JU4" i="1"/>
  <c r="JU5" i="1"/>
  <c r="JU6" i="1"/>
  <c r="JU8" i="1"/>
  <c r="JU10" i="1"/>
  <c r="JU7" i="1"/>
  <c r="JU9" i="1"/>
  <c r="JU11" i="1"/>
  <c r="JU12" i="1"/>
  <c r="JU13" i="1"/>
  <c r="JU14" i="1"/>
  <c r="JU15" i="1"/>
  <c r="JU17" i="1"/>
  <c r="JU16" i="1"/>
  <c r="JU18" i="1"/>
  <c r="JU19" i="1"/>
  <c r="JU20" i="1"/>
  <c r="JU21" i="1"/>
  <c r="JU22" i="1"/>
  <c r="JU23" i="1"/>
  <c r="JU24" i="1"/>
  <c r="JU25" i="1"/>
  <c r="JU26" i="1"/>
  <c r="JU27" i="1"/>
  <c r="JU28" i="1"/>
  <c r="JU29" i="1"/>
  <c r="JU30" i="1"/>
  <c r="JU31" i="1"/>
  <c r="JU32" i="1"/>
  <c r="JU33" i="1"/>
  <c r="JU34" i="1"/>
  <c r="JU35" i="1"/>
  <c r="JU36" i="1"/>
  <c r="JU37" i="1"/>
  <c r="JU38" i="1"/>
  <c r="JU39" i="1"/>
  <c r="JU40" i="1"/>
  <c r="JU41" i="1"/>
  <c r="JU42" i="1"/>
  <c r="JU43" i="1"/>
  <c r="JU44" i="1"/>
  <c r="JU45" i="1"/>
  <c r="JU46" i="1"/>
  <c r="JU47" i="1"/>
  <c r="JU48" i="1"/>
  <c r="JU49" i="1"/>
  <c r="JU2" i="1"/>
  <c r="BZ130" i="1"/>
  <c r="CA130" i="1"/>
  <c r="CB130" i="1"/>
  <c r="CC130" i="1"/>
  <c r="CD130" i="1"/>
  <c r="CE130" i="1"/>
  <c r="CF130" i="1"/>
  <c r="CG130" i="1"/>
  <c r="CH130" i="1"/>
  <c r="BY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T130" i="1"/>
  <c r="J3" i="11"/>
  <c r="L3" i="11"/>
  <c r="J4" i="11"/>
  <c r="L4" i="11"/>
  <c r="J5" i="11"/>
  <c r="L5" i="11"/>
  <c r="J6" i="11"/>
  <c r="L6" i="11"/>
  <c r="J7" i="11"/>
  <c r="L7" i="11"/>
  <c r="J8" i="11"/>
  <c r="L8" i="11"/>
  <c r="J9" i="11"/>
  <c r="L9" i="11"/>
  <c r="J10" i="11"/>
  <c r="L10" i="11"/>
  <c r="J11" i="11"/>
  <c r="L11" i="11"/>
  <c r="J12" i="11"/>
  <c r="L12" i="11"/>
  <c r="J13" i="11"/>
  <c r="L13" i="11"/>
  <c r="J14" i="11"/>
  <c r="L14" i="11"/>
  <c r="J15" i="11"/>
  <c r="L15" i="11"/>
  <c r="J16" i="11"/>
  <c r="L16" i="11"/>
  <c r="J17" i="11"/>
  <c r="L17" i="11"/>
  <c r="J18" i="11"/>
  <c r="L18" i="11"/>
  <c r="J19" i="11"/>
  <c r="L19" i="11"/>
  <c r="J20" i="11"/>
  <c r="L20" i="11"/>
  <c r="J21" i="11"/>
  <c r="L21" i="11"/>
  <c r="J22" i="11"/>
  <c r="L22" i="11"/>
  <c r="J23" i="11"/>
  <c r="L23" i="11"/>
  <c r="J24" i="11"/>
  <c r="L24" i="11"/>
  <c r="J25" i="11"/>
  <c r="L25" i="11"/>
  <c r="J26" i="11"/>
  <c r="L26" i="11"/>
  <c r="J27" i="11"/>
  <c r="L27" i="11"/>
  <c r="J28" i="11"/>
  <c r="L28" i="11"/>
  <c r="J29" i="11"/>
  <c r="L29" i="11"/>
  <c r="J30" i="11"/>
  <c r="L30" i="11"/>
  <c r="J31" i="11"/>
  <c r="L31" i="11"/>
  <c r="J32" i="11"/>
  <c r="L32" i="11"/>
  <c r="J33" i="11"/>
  <c r="L33" i="11"/>
  <c r="J34" i="11"/>
  <c r="L34" i="11"/>
  <c r="J35" i="11"/>
  <c r="L35" i="11"/>
  <c r="J36" i="11"/>
  <c r="L36" i="11"/>
  <c r="J37" i="11"/>
  <c r="L37" i="11"/>
  <c r="J38" i="11"/>
  <c r="L38" i="11"/>
  <c r="J39" i="11"/>
  <c r="L39" i="11"/>
  <c r="J40" i="11"/>
  <c r="L40" i="11"/>
  <c r="J41" i="11"/>
  <c r="L41" i="11"/>
  <c r="J42" i="11"/>
  <c r="L42" i="11"/>
  <c r="J43" i="11"/>
  <c r="L43" i="11"/>
  <c r="J44" i="11"/>
  <c r="L44" i="11"/>
  <c r="J45" i="11"/>
  <c r="L45" i="11"/>
  <c r="J46" i="11"/>
  <c r="L46" i="11"/>
  <c r="J47" i="11"/>
  <c r="L47" i="11"/>
  <c r="J48" i="11"/>
  <c r="L48" i="11"/>
  <c r="J49" i="11"/>
  <c r="L49" i="11"/>
  <c r="J50" i="11"/>
  <c r="L50" i="11"/>
  <c r="J51" i="11"/>
  <c r="L51" i="11"/>
  <c r="J52" i="11"/>
  <c r="L52" i="11"/>
  <c r="J53" i="11"/>
  <c r="L53" i="11"/>
  <c r="J54" i="11"/>
  <c r="L54" i="11"/>
  <c r="J55" i="11"/>
  <c r="L55" i="11"/>
  <c r="J56" i="11"/>
  <c r="L56" i="11"/>
  <c r="J57" i="11"/>
  <c r="L57" i="11"/>
  <c r="J58" i="11"/>
  <c r="L58" i="11"/>
  <c r="J59" i="11"/>
  <c r="L59" i="11"/>
  <c r="J60" i="11"/>
  <c r="L60" i="11"/>
  <c r="J61" i="11"/>
  <c r="L61" i="11"/>
  <c r="J62" i="11"/>
  <c r="L62" i="11"/>
  <c r="J63" i="11"/>
  <c r="L63" i="11"/>
  <c r="J64" i="11"/>
  <c r="L64" i="11"/>
  <c r="J65" i="11"/>
  <c r="L65" i="11"/>
  <c r="J66" i="11"/>
  <c r="L66" i="11"/>
  <c r="J67" i="11"/>
  <c r="L67" i="11"/>
  <c r="J68" i="11"/>
  <c r="L68" i="11"/>
  <c r="J69" i="11"/>
  <c r="L69" i="11"/>
  <c r="J70" i="11"/>
  <c r="L70" i="11"/>
  <c r="J71" i="11"/>
  <c r="L71" i="11"/>
  <c r="J72" i="11"/>
  <c r="L72" i="11"/>
  <c r="J73" i="11"/>
  <c r="L73" i="11"/>
  <c r="J74" i="11"/>
  <c r="L74" i="11"/>
  <c r="J75" i="11"/>
  <c r="L75" i="11"/>
  <c r="J76" i="11"/>
  <c r="L76" i="11"/>
  <c r="J77" i="11"/>
  <c r="L77" i="11"/>
  <c r="J78" i="11"/>
  <c r="L78" i="11"/>
  <c r="J79" i="11"/>
  <c r="L79" i="11"/>
  <c r="J80" i="11"/>
  <c r="L80" i="11"/>
  <c r="J81" i="11"/>
  <c r="L81" i="11"/>
  <c r="J82" i="11"/>
  <c r="L82" i="11"/>
  <c r="J83" i="11"/>
  <c r="L83" i="11"/>
  <c r="J84" i="11"/>
  <c r="L84" i="11"/>
  <c r="J85" i="11"/>
  <c r="L85" i="11"/>
  <c r="J86" i="11"/>
  <c r="L86" i="11"/>
  <c r="J87" i="11"/>
  <c r="L87" i="11"/>
  <c r="J88" i="11"/>
  <c r="L88" i="11"/>
  <c r="J89" i="11"/>
  <c r="L89" i="11"/>
  <c r="J90" i="11"/>
  <c r="L90" i="11"/>
  <c r="J91" i="11"/>
  <c r="L91" i="11"/>
  <c r="J92" i="11"/>
  <c r="L92" i="11"/>
  <c r="J93" i="11"/>
  <c r="L93" i="11"/>
  <c r="J94" i="11"/>
  <c r="L94" i="11"/>
  <c r="J95" i="11"/>
  <c r="L95" i="11"/>
  <c r="J96" i="11"/>
  <c r="L96" i="11"/>
  <c r="J97" i="11"/>
  <c r="L97" i="11"/>
  <c r="J98" i="11"/>
  <c r="L98" i="11"/>
  <c r="J99" i="11"/>
  <c r="L99" i="11"/>
  <c r="J100" i="11"/>
  <c r="L100" i="11"/>
  <c r="J101" i="11"/>
  <c r="L101" i="11"/>
  <c r="J102" i="11"/>
  <c r="L102" i="11"/>
  <c r="J103" i="11"/>
  <c r="L103" i="11"/>
  <c r="J104" i="11"/>
  <c r="L104" i="11"/>
  <c r="J105" i="11"/>
  <c r="L105" i="11"/>
  <c r="J106" i="11"/>
  <c r="K106" i="11"/>
  <c r="L106" i="11"/>
  <c r="J107" i="11"/>
  <c r="L107" i="11"/>
  <c r="J108" i="11"/>
  <c r="L108" i="11"/>
  <c r="J109" i="11"/>
  <c r="L109" i="11"/>
  <c r="J110" i="11"/>
  <c r="L110" i="11"/>
  <c r="J111" i="11"/>
  <c r="L111" i="11"/>
  <c r="J112" i="11"/>
  <c r="L112" i="11"/>
  <c r="J113" i="11"/>
  <c r="L113" i="11"/>
  <c r="J114" i="11"/>
  <c r="L114" i="11"/>
  <c r="J115" i="11"/>
  <c r="L115" i="11"/>
  <c r="J116" i="11"/>
  <c r="L116" i="11"/>
  <c r="J117" i="11"/>
  <c r="L117" i="11"/>
  <c r="J118" i="11"/>
  <c r="L118" i="11"/>
  <c r="J119" i="11"/>
  <c r="L119" i="11"/>
  <c r="J120" i="11"/>
  <c r="L120" i="11"/>
  <c r="J121" i="11"/>
  <c r="L121" i="11"/>
  <c r="J122" i="11"/>
  <c r="L122" i="11"/>
  <c r="J123" i="11"/>
  <c r="L123" i="11"/>
  <c r="J124" i="11"/>
  <c r="L124" i="11"/>
  <c r="J125" i="11"/>
  <c r="L125" i="11"/>
  <c r="J126" i="11"/>
  <c r="L126" i="11"/>
  <c r="J127" i="11"/>
  <c r="L127" i="11"/>
  <c r="L2" i="11"/>
  <c r="J2" i="11"/>
  <c r="K124" i="11"/>
  <c r="K116" i="11"/>
  <c r="K108" i="11"/>
  <c r="K99" i="11"/>
  <c r="K91" i="11"/>
  <c r="K83" i="11"/>
  <c r="K75" i="11"/>
  <c r="K67" i="11"/>
  <c r="K59" i="11"/>
  <c r="K51" i="11"/>
  <c r="K45" i="11"/>
  <c r="K43" i="11"/>
  <c r="K35" i="11"/>
  <c r="K27" i="11"/>
  <c r="K19" i="11"/>
  <c r="K11" i="11"/>
  <c r="K3" i="11"/>
  <c r="BZ128" i="1"/>
  <c r="CA128" i="1"/>
  <c r="CB128" i="1"/>
  <c r="CC128" i="1"/>
  <c r="CD128" i="1"/>
  <c r="CE128" i="1"/>
  <c r="CF128" i="1"/>
  <c r="CG128" i="1"/>
  <c r="CH128" i="1"/>
  <c r="BZ129" i="1"/>
  <c r="CA129" i="1"/>
  <c r="CB129" i="1"/>
  <c r="CC129" i="1"/>
  <c r="CD129" i="1"/>
  <c r="CE129" i="1"/>
  <c r="CF129" i="1"/>
  <c r="CG129" i="1"/>
  <c r="CH129" i="1"/>
  <c r="BY129" i="1"/>
  <c r="BY128" i="1"/>
  <c r="BO128" i="1"/>
  <c r="BP128" i="1"/>
  <c r="BQ128" i="1"/>
  <c r="BR128" i="1"/>
  <c r="BS128" i="1"/>
  <c r="BT128" i="1"/>
  <c r="BU128" i="1"/>
  <c r="BV128" i="1"/>
  <c r="BO129" i="1"/>
  <c r="BP129" i="1"/>
  <c r="BQ129" i="1"/>
  <c r="BR129" i="1"/>
  <c r="BS129" i="1"/>
  <c r="BT129" i="1"/>
  <c r="BU129" i="1"/>
  <c r="BV129" i="1"/>
  <c r="BO130" i="1"/>
  <c r="BP130" i="1"/>
  <c r="BQ130" i="1"/>
  <c r="BR130" i="1"/>
  <c r="BS130" i="1"/>
  <c r="BT130" i="1"/>
  <c r="BU130" i="1"/>
  <c r="BV130" i="1"/>
  <c r="BN130" i="1"/>
  <c r="BN129" i="1"/>
  <c r="BN128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T129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T128" i="1"/>
  <c r="KE46" i="1" l="1"/>
  <c r="KU46" i="1" s="1"/>
  <c r="KE38" i="1"/>
  <c r="KU38" i="1" s="1"/>
  <c r="KE30" i="1"/>
  <c r="KU30" i="1" s="1"/>
  <c r="KE22" i="1"/>
  <c r="KU22" i="1" s="1"/>
  <c r="KE14" i="1"/>
  <c r="KU14" i="1" s="1"/>
  <c r="KE6" i="1"/>
  <c r="KU6" i="1" s="1"/>
  <c r="KT2" i="1"/>
  <c r="KV2" i="1" s="1"/>
  <c r="KT120" i="1"/>
  <c r="KV120" i="1" s="1"/>
  <c r="KT112" i="1"/>
  <c r="KV112" i="1" s="1"/>
  <c r="KT104" i="1"/>
  <c r="KV104" i="1" s="1"/>
  <c r="KT96" i="1"/>
  <c r="KV96" i="1" s="1"/>
  <c r="KT88" i="1"/>
  <c r="KV88" i="1" s="1"/>
  <c r="KT80" i="1"/>
  <c r="KV80" i="1" s="1"/>
  <c r="KT72" i="1"/>
  <c r="KV72" i="1" s="1"/>
  <c r="KT65" i="1"/>
  <c r="KV65" i="1" s="1"/>
  <c r="KT58" i="1"/>
  <c r="KV58" i="1" s="1"/>
  <c r="KT48" i="1"/>
  <c r="KV48" i="1" s="1"/>
  <c r="KT40" i="1"/>
  <c r="KV40" i="1" s="1"/>
  <c r="KT32" i="1"/>
  <c r="KV32" i="1" s="1"/>
  <c r="KT24" i="1"/>
  <c r="KV24" i="1" s="1"/>
  <c r="KT17" i="1"/>
  <c r="KV17" i="1" s="1"/>
  <c r="KT10" i="1"/>
  <c r="KV10" i="1" s="1"/>
  <c r="KE2" i="1"/>
  <c r="KU2" i="1" s="1"/>
  <c r="KE42" i="1"/>
  <c r="KU42" i="1" s="1"/>
  <c r="KE34" i="1"/>
  <c r="KU34" i="1" s="1"/>
  <c r="KE26" i="1"/>
  <c r="KU26" i="1" s="1"/>
  <c r="KE18" i="1"/>
  <c r="KU18" i="1" s="1"/>
  <c r="KE9" i="1"/>
  <c r="KU9" i="1" s="1"/>
  <c r="KE127" i="1"/>
  <c r="KU127" i="1" s="1"/>
  <c r="KE119" i="1"/>
  <c r="KU119" i="1" s="1"/>
  <c r="KE111" i="1"/>
  <c r="KU111" i="1" s="1"/>
  <c r="KE103" i="1"/>
  <c r="KU103" i="1" s="1"/>
  <c r="KE95" i="1"/>
  <c r="KU95" i="1" s="1"/>
  <c r="KE87" i="1"/>
  <c r="KU87" i="1" s="1"/>
  <c r="KE79" i="1"/>
  <c r="KU79" i="1" s="1"/>
  <c r="KE71" i="1"/>
  <c r="KU71" i="1" s="1"/>
  <c r="KE63" i="1"/>
  <c r="KU63" i="1" s="1"/>
  <c r="KE55" i="1"/>
  <c r="KU55" i="1" s="1"/>
  <c r="KT124" i="1"/>
  <c r="KV124" i="1" s="1"/>
  <c r="KT116" i="1"/>
  <c r="KV116" i="1" s="1"/>
  <c r="KT108" i="1"/>
  <c r="KV108" i="1" s="1"/>
  <c r="KT100" i="1"/>
  <c r="KV100" i="1" s="1"/>
  <c r="KT92" i="1"/>
  <c r="KV92" i="1" s="1"/>
  <c r="KT84" i="1"/>
  <c r="KV84" i="1" s="1"/>
  <c r="KT78" i="1"/>
  <c r="KV78" i="1" s="1"/>
  <c r="KT68" i="1"/>
  <c r="KV68" i="1" s="1"/>
  <c r="KT60" i="1"/>
  <c r="KV60" i="1" s="1"/>
  <c r="KT52" i="1"/>
  <c r="KV52" i="1" s="1"/>
  <c r="KT44" i="1"/>
  <c r="KV44" i="1" s="1"/>
  <c r="KT36" i="1"/>
  <c r="KV36" i="1" s="1"/>
  <c r="KT28" i="1"/>
  <c r="KV28" i="1" s="1"/>
  <c r="KT20" i="1"/>
  <c r="KV20" i="1" s="1"/>
  <c r="KT12" i="1"/>
  <c r="KV12" i="1" s="1"/>
  <c r="KT4" i="1"/>
  <c r="KV4" i="1" s="1"/>
  <c r="KE123" i="1"/>
  <c r="KU123" i="1" s="1"/>
  <c r="KE115" i="1"/>
  <c r="KU115" i="1" s="1"/>
  <c r="KE107" i="1"/>
  <c r="KU107" i="1" s="1"/>
  <c r="KE99" i="1"/>
  <c r="KU99" i="1" s="1"/>
  <c r="KE91" i="1"/>
  <c r="KU91" i="1" s="1"/>
  <c r="KE83" i="1"/>
  <c r="KU83" i="1" s="1"/>
  <c r="KE75" i="1"/>
  <c r="KU75" i="1" s="1"/>
  <c r="KE67" i="1"/>
  <c r="KU67" i="1" s="1"/>
  <c r="KE59" i="1"/>
  <c r="KU59" i="1" s="1"/>
  <c r="KE51" i="1"/>
  <c r="KU51" i="1" s="1"/>
  <c r="KE47" i="1"/>
  <c r="KU47" i="1" s="1"/>
  <c r="KE43" i="1"/>
  <c r="KU43" i="1" s="1"/>
  <c r="KE39" i="1"/>
  <c r="KU39" i="1" s="1"/>
  <c r="KE35" i="1"/>
  <c r="KU35" i="1" s="1"/>
  <c r="KE31" i="1"/>
  <c r="KU31" i="1" s="1"/>
  <c r="KE27" i="1"/>
  <c r="KU27" i="1" s="1"/>
  <c r="KE23" i="1"/>
  <c r="KU23" i="1" s="1"/>
  <c r="KE19" i="1"/>
  <c r="KU19" i="1" s="1"/>
  <c r="KE15" i="1"/>
  <c r="KU15" i="1" s="1"/>
  <c r="KE11" i="1"/>
  <c r="KU11" i="1" s="1"/>
  <c r="KE8" i="1"/>
  <c r="KU8" i="1" s="1"/>
  <c r="KE3" i="1"/>
  <c r="KU3" i="1" s="1"/>
  <c r="KE124" i="1"/>
  <c r="KU124" i="1" s="1"/>
  <c r="KE120" i="1"/>
  <c r="KU120" i="1" s="1"/>
  <c r="KE116" i="1"/>
  <c r="KU116" i="1" s="1"/>
  <c r="KE112" i="1"/>
  <c r="KU112" i="1" s="1"/>
  <c r="KE108" i="1"/>
  <c r="KU108" i="1" s="1"/>
  <c r="KE104" i="1"/>
  <c r="KU104" i="1" s="1"/>
  <c r="KE100" i="1"/>
  <c r="KU100" i="1" s="1"/>
  <c r="KE96" i="1"/>
  <c r="KU96" i="1" s="1"/>
  <c r="KE92" i="1"/>
  <c r="KU92" i="1" s="1"/>
  <c r="KE88" i="1"/>
  <c r="KU88" i="1" s="1"/>
  <c r="KE84" i="1"/>
  <c r="KU84" i="1" s="1"/>
  <c r="KE80" i="1"/>
  <c r="KU80" i="1" s="1"/>
  <c r="KE78" i="1"/>
  <c r="KU78" i="1" s="1"/>
  <c r="KE72" i="1"/>
  <c r="KU72" i="1" s="1"/>
  <c r="KE68" i="1"/>
  <c r="KU68" i="1" s="1"/>
  <c r="KE65" i="1"/>
  <c r="KU65" i="1" s="1"/>
  <c r="KE60" i="1"/>
  <c r="KU60" i="1" s="1"/>
  <c r="KE58" i="1"/>
  <c r="KU58" i="1" s="1"/>
  <c r="KE52" i="1"/>
  <c r="KU52" i="1" s="1"/>
  <c r="KT125" i="1"/>
  <c r="KV125" i="1" s="1"/>
  <c r="KT121" i="1"/>
  <c r="KV121" i="1" s="1"/>
  <c r="KT117" i="1"/>
  <c r="KV117" i="1" s="1"/>
  <c r="KT113" i="1"/>
  <c r="KV113" i="1" s="1"/>
  <c r="KT109" i="1"/>
  <c r="KV109" i="1" s="1"/>
  <c r="KT105" i="1"/>
  <c r="KV105" i="1" s="1"/>
  <c r="KT101" i="1"/>
  <c r="KV101" i="1" s="1"/>
  <c r="KT97" i="1"/>
  <c r="KV97" i="1" s="1"/>
  <c r="KT93" i="1"/>
  <c r="KV93" i="1" s="1"/>
  <c r="KT89" i="1"/>
  <c r="KV89" i="1" s="1"/>
  <c r="KT85" i="1"/>
  <c r="KV85" i="1" s="1"/>
  <c r="KT81" i="1"/>
  <c r="KV81" i="1" s="1"/>
  <c r="KT76" i="1"/>
  <c r="KV76" i="1" s="1"/>
  <c r="KT73" i="1"/>
  <c r="KV73" i="1" s="1"/>
  <c r="KT69" i="1"/>
  <c r="KV69" i="1" s="1"/>
  <c r="KT64" i="1"/>
  <c r="KV64" i="1" s="1"/>
  <c r="KT61" i="1"/>
  <c r="KV61" i="1" s="1"/>
  <c r="KT56" i="1"/>
  <c r="KV56" i="1" s="1"/>
  <c r="KT53" i="1"/>
  <c r="KV53" i="1" s="1"/>
  <c r="KT49" i="1"/>
  <c r="KV49" i="1" s="1"/>
  <c r="KT45" i="1"/>
  <c r="KV45" i="1" s="1"/>
  <c r="KT41" i="1"/>
  <c r="KV41" i="1" s="1"/>
  <c r="KT37" i="1"/>
  <c r="KV37" i="1" s="1"/>
  <c r="KT33" i="1"/>
  <c r="KV33" i="1" s="1"/>
  <c r="KT29" i="1"/>
  <c r="KV29" i="1" s="1"/>
  <c r="KT25" i="1"/>
  <c r="KV25" i="1" s="1"/>
  <c r="KT21" i="1"/>
  <c r="KV21" i="1" s="1"/>
  <c r="KT16" i="1"/>
  <c r="KV16" i="1" s="1"/>
  <c r="KT13" i="1"/>
  <c r="KV13" i="1" s="1"/>
  <c r="KT7" i="1"/>
  <c r="KV7" i="1" s="1"/>
  <c r="KT5" i="1"/>
  <c r="KV5" i="1" s="1"/>
  <c r="KE48" i="1"/>
  <c r="KU48" i="1" s="1"/>
  <c r="KE44" i="1"/>
  <c r="KU44" i="1" s="1"/>
  <c r="KE40" i="1"/>
  <c r="KU40" i="1" s="1"/>
  <c r="KE36" i="1"/>
  <c r="KU36" i="1" s="1"/>
  <c r="KE32" i="1"/>
  <c r="KU32" i="1" s="1"/>
  <c r="KE28" i="1"/>
  <c r="KU28" i="1" s="1"/>
  <c r="KE24" i="1"/>
  <c r="KU24" i="1" s="1"/>
  <c r="KE20" i="1"/>
  <c r="KU20" i="1" s="1"/>
  <c r="KE17" i="1"/>
  <c r="KU17" i="1" s="1"/>
  <c r="KE12" i="1"/>
  <c r="KU12" i="1" s="1"/>
  <c r="KE10" i="1"/>
  <c r="KU10" i="1" s="1"/>
  <c r="KE4" i="1"/>
  <c r="KU4" i="1" s="1"/>
  <c r="KE125" i="1"/>
  <c r="KU125" i="1" s="1"/>
  <c r="KE121" i="1"/>
  <c r="KU121" i="1" s="1"/>
  <c r="KE117" i="1"/>
  <c r="KU117" i="1" s="1"/>
  <c r="KE113" i="1"/>
  <c r="KU113" i="1" s="1"/>
  <c r="KE109" i="1"/>
  <c r="KU109" i="1" s="1"/>
  <c r="KE105" i="1"/>
  <c r="KU105" i="1" s="1"/>
  <c r="KE101" i="1"/>
  <c r="KU101" i="1" s="1"/>
  <c r="KE97" i="1"/>
  <c r="KU97" i="1" s="1"/>
  <c r="KE93" i="1"/>
  <c r="KU93" i="1" s="1"/>
  <c r="KE89" i="1"/>
  <c r="KU89" i="1" s="1"/>
  <c r="KE85" i="1"/>
  <c r="KU85" i="1" s="1"/>
  <c r="KE81" i="1"/>
  <c r="KU81" i="1" s="1"/>
  <c r="KE76" i="1"/>
  <c r="KU76" i="1" s="1"/>
  <c r="KE73" i="1"/>
  <c r="KU73" i="1" s="1"/>
  <c r="KE69" i="1"/>
  <c r="KU69" i="1" s="1"/>
  <c r="KE64" i="1"/>
  <c r="KU64" i="1" s="1"/>
  <c r="KE61" i="1"/>
  <c r="KU61" i="1" s="1"/>
  <c r="KE56" i="1"/>
  <c r="KU56" i="1" s="1"/>
  <c r="KE53" i="1"/>
  <c r="KU53" i="1" s="1"/>
  <c r="KT126" i="1"/>
  <c r="KV126" i="1" s="1"/>
  <c r="KT122" i="1"/>
  <c r="KV122" i="1" s="1"/>
  <c r="KT118" i="1"/>
  <c r="KV118" i="1" s="1"/>
  <c r="KT114" i="1"/>
  <c r="KV114" i="1" s="1"/>
  <c r="KT110" i="1"/>
  <c r="KV110" i="1" s="1"/>
  <c r="KT106" i="1"/>
  <c r="KV106" i="1" s="1"/>
  <c r="KT102" i="1"/>
  <c r="KV102" i="1" s="1"/>
  <c r="KT98" i="1"/>
  <c r="KV98" i="1" s="1"/>
  <c r="KT94" i="1"/>
  <c r="KV94" i="1" s="1"/>
  <c r="KT90" i="1"/>
  <c r="KV90" i="1" s="1"/>
  <c r="KT86" i="1"/>
  <c r="KV86" i="1" s="1"/>
  <c r="KT82" i="1"/>
  <c r="KV82" i="1" s="1"/>
  <c r="KT77" i="1"/>
  <c r="KV77" i="1" s="1"/>
  <c r="KT74" i="1"/>
  <c r="KV74" i="1" s="1"/>
  <c r="KT70" i="1"/>
  <c r="KV70" i="1" s="1"/>
  <c r="KT66" i="1"/>
  <c r="KV66" i="1" s="1"/>
  <c r="KT62" i="1"/>
  <c r="KV62" i="1" s="1"/>
  <c r="KT57" i="1"/>
  <c r="KV57" i="1" s="1"/>
  <c r="KT54" i="1"/>
  <c r="KV54" i="1" s="1"/>
  <c r="KT50" i="1"/>
  <c r="KV50" i="1" s="1"/>
  <c r="KT46" i="1"/>
  <c r="KV46" i="1" s="1"/>
  <c r="KT42" i="1"/>
  <c r="KV42" i="1" s="1"/>
  <c r="KT38" i="1"/>
  <c r="KV38" i="1" s="1"/>
  <c r="KT34" i="1"/>
  <c r="KV34" i="1" s="1"/>
  <c r="KT30" i="1"/>
  <c r="KV30" i="1" s="1"/>
  <c r="KT26" i="1"/>
  <c r="KV26" i="1" s="1"/>
  <c r="KT22" i="1"/>
  <c r="KV22" i="1" s="1"/>
  <c r="KT18" i="1"/>
  <c r="KV18" i="1" s="1"/>
  <c r="KT14" i="1"/>
  <c r="KV14" i="1" s="1"/>
  <c r="KT9" i="1"/>
  <c r="KV9" i="1" s="1"/>
  <c r="KT6" i="1"/>
  <c r="KV6" i="1" s="1"/>
  <c r="KE49" i="1"/>
  <c r="KU49" i="1" s="1"/>
  <c r="KE45" i="1"/>
  <c r="KU45" i="1" s="1"/>
  <c r="KE41" i="1"/>
  <c r="KU41" i="1" s="1"/>
  <c r="KE37" i="1"/>
  <c r="KU37" i="1" s="1"/>
  <c r="KE33" i="1"/>
  <c r="KU33" i="1" s="1"/>
  <c r="KE29" i="1"/>
  <c r="KU29" i="1" s="1"/>
  <c r="KE25" i="1"/>
  <c r="KU25" i="1" s="1"/>
  <c r="KE21" i="1"/>
  <c r="KU21" i="1" s="1"/>
  <c r="KE16" i="1"/>
  <c r="KU16" i="1" s="1"/>
  <c r="KE13" i="1"/>
  <c r="KU13" i="1" s="1"/>
  <c r="KE7" i="1"/>
  <c r="KU7" i="1" s="1"/>
  <c r="KE5" i="1"/>
  <c r="KU5" i="1" s="1"/>
  <c r="KE126" i="1"/>
  <c r="KU126" i="1" s="1"/>
  <c r="KE122" i="1"/>
  <c r="KU122" i="1" s="1"/>
  <c r="KE118" i="1"/>
  <c r="KU118" i="1" s="1"/>
  <c r="KE114" i="1"/>
  <c r="KU114" i="1" s="1"/>
  <c r="KE110" i="1"/>
  <c r="KU110" i="1" s="1"/>
  <c r="KE106" i="1"/>
  <c r="KU106" i="1" s="1"/>
  <c r="KE102" i="1"/>
  <c r="KU102" i="1" s="1"/>
  <c r="KE98" i="1"/>
  <c r="KU98" i="1" s="1"/>
  <c r="KE94" i="1"/>
  <c r="KU94" i="1" s="1"/>
  <c r="KE90" i="1"/>
  <c r="KU90" i="1" s="1"/>
  <c r="KE86" i="1"/>
  <c r="KU86" i="1" s="1"/>
  <c r="KE82" i="1"/>
  <c r="KU82" i="1" s="1"/>
  <c r="KE77" i="1"/>
  <c r="KU77" i="1" s="1"/>
  <c r="KE74" i="1"/>
  <c r="KU74" i="1" s="1"/>
  <c r="KE70" i="1"/>
  <c r="KU70" i="1" s="1"/>
  <c r="KE66" i="1"/>
  <c r="KU66" i="1" s="1"/>
  <c r="KE62" i="1"/>
  <c r="KU62" i="1" s="1"/>
  <c r="KE57" i="1"/>
  <c r="KU57" i="1" s="1"/>
  <c r="KE54" i="1"/>
  <c r="KU54" i="1" s="1"/>
  <c r="KE50" i="1"/>
  <c r="KU50" i="1" s="1"/>
  <c r="KT127" i="1"/>
  <c r="KV127" i="1" s="1"/>
  <c r="KT123" i="1"/>
  <c r="KV123" i="1" s="1"/>
  <c r="KT119" i="1"/>
  <c r="KV119" i="1" s="1"/>
  <c r="KT115" i="1"/>
  <c r="KV115" i="1" s="1"/>
  <c r="KT111" i="1"/>
  <c r="KV111" i="1" s="1"/>
  <c r="KT107" i="1"/>
  <c r="KV107" i="1" s="1"/>
  <c r="KT103" i="1"/>
  <c r="KV103" i="1" s="1"/>
  <c r="KT99" i="1"/>
  <c r="KV99" i="1" s="1"/>
  <c r="KT95" i="1"/>
  <c r="KV95" i="1" s="1"/>
  <c r="KT91" i="1"/>
  <c r="KV91" i="1" s="1"/>
  <c r="KT87" i="1"/>
  <c r="KV87" i="1" s="1"/>
  <c r="KT83" i="1"/>
  <c r="KV83" i="1" s="1"/>
  <c r="KT79" i="1"/>
  <c r="KV79" i="1" s="1"/>
  <c r="KT75" i="1"/>
  <c r="KV75" i="1" s="1"/>
  <c r="KT71" i="1"/>
  <c r="KV71" i="1" s="1"/>
  <c r="KT67" i="1"/>
  <c r="KV67" i="1" s="1"/>
  <c r="KT63" i="1"/>
  <c r="KV63" i="1" s="1"/>
  <c r="KT59" i="1"/>
  <c r="KV59" i="1" s="1"/>
  <c r="KT55" i="1"/>
  <c r="KV55" i="1" s="1"/>
  <c r="KT51" i="1"/>
  <c r="KV51" i="1" s="1"/>
  <c r="KT47" i="1"/>
  <c r="KV47" i="1" s="1"/>
  <c r="KT43" i="1"/>
  <c r="KV43" i="1" s="1"/>
  <c r="KT39" i="1"/>
  <c r="KV39" i="1" s="1"/>
  <c r="KT35" i="1"/>
  <c r="KV35" i="1" s="1"/>
  <c r="KT31" i="1"/>
  <c r="KV31" i="1" s="1"/>
  <c r="KT27" i="1"/>
  <c r="KV27" i="1" s="1"/>
  <c r="KT23" i="1"/>
  <c r="KV23" i="1" s="1"/>
  <c r="KT19" i="1"/>
  <c r="KV19" i="1" s="1"/>
  <c r="KT15" i="1"/>
  <c r="KV15" i="1" s="1"/>
  <c r="KT11" i="1"/>
  <c r="KV11" i="1" s="1"/>
  <c r="KT8" i="1"/>
  <c r="KV8" i="1" s="1"/>
  <c r="KT3" i="1"/>
  <c r="KV3" i="1" s="1"/>
  <c r="FB17" i="1"/>
  <c r="FB40" i="1"/>
  <c r="FB61" i="1"/>
  <c r="FB100" i="1"/>
  <c r="FB36" i="1"/>
  <c r="FB35" i="1"/>
  <c r="FB27" i="1"/>
  <c r="FB86" i="1"/>
  <c r="FB118" i="1"/>
  <c r="FB77" i="1"/>
  <c r="FB42" i="1"/>
  <c r="FB107" i="1"/>
  <c r="FB44" i="1"/>
  <c r="FB108" i="1"/>
  <c r="FB11" i="1"/>
  <c r="FB78" i="1"/>
  <c r="FB6" i="1"/>
  <c r="FB13" i="1"/>
  <c r="FB65" i="1"/>
  <c r="FB51" i="1"/>
  <c r="FB90" i="1"/>
  <c r="FB41" i="1"/>
  <c r="FB48" i="1"/>
  <c r="FB105" i="1"/>
  <c r="FB95" i="1"/>
  <c r="FB85" i="1"/>
  <c r="FB37" i="1"/>
  <c r="FB31" i="1"/>
  <c r="FB4" i="1"/>
  <c r="FB68" i="1"/>
  <c r="FB79" i="1"/>
  <c r="FB54" i="1"/>
  <c r="FB46" i="1"/>
  <c r="FB83" i="1"/>
  <c r="FB103" i="1"/>
  <c r="FB93" i="1"/>
  <c r="FB18" i="1"/>
  <c r="FB25" i="1"/>
  <c r="FB5" i="1"/>
  <c r="FB55" i="1"/>
  <c r="FB84" i="1"/>
  <c r="FB59" i="1"/>
  <c r="FB121" i="1"/>
  <c r="FB74" i="1"/>
  <c r="FB96" i="1"/>
  <c r="FB92" i="1"/>
  <c r="FB97" i="1"/>
  <c r="FB26" i="1"/>
  <c r="FB2" i="1"/>
  <c r="FB47" i="1"/>
  <c r="FB16" i="1"/>
  <c r="FB81" i="1"/>
  <c r="FB119" i="1"/>
  <c r="FB126" i="1"/>
  <c r="FB29" i="1"/>
  <c r="FB60" i="1"/>
  <c r="FB14" i="1"/>
  <c r="FB111" i="1"/>
  <c r="FB20" i="1"/>
  <c r="FB33" i="1"/>
  <c r="FB127" i="1"/>
  <c r="FB62" i="1"/>
  <c r="FB117" i="1"/>
  <c r="FB57" i="1"/>
  <c r="FB116" i="1"/>
  <c r="FB76" i="1"/>
  <c r="FB110" i="1"/>
  <c r="FB75" i="1"/>
  <c r="FB71" i="1"/>
  <c r="FB53" i="1"/>
  <c r="FB49" i="1"/>
  <c r="FB34" i="1"/>
  <c r="FB88" i="1"/>
  <c r="FB73" i="1"/>
  <c r="FB30" i="1"/>
  <c r="FB23" i="1"/>
  <c r="FB104" i="1"/>
  <c r="FB39" i="1"/>
  <c r="FB115" i="1"/>
  <c r="FB19" i="1"/>
  <c r="FB102" i="1"/>
  <c r="FB125" i="1"/>
  <c r="FB109" i="1"/>
  <c r="FB3" i="1"/>
  <c r="FB69" i="1"/>
  <c r="FB112" i="1"/>
  <c r="FB114" i="1"/>
  <c r="FB24" i="1"/>
  <c r="FB64" i="1"/>
  <c r="FB56" i="1"/>
  <c r="FB8" i="1"/>
  <c r="FB63" i="1"/>
  <c r="FB124" i="1"/>
  <c r="FB21" i="1"/>
  <c r="FB72" i="1"/>
  <c r="FB80" i="1"/>
  <c r="FB70" i="1"/>
  <c r="FB113" i="1"/>
  <c r="FB38" i="1"/>
  <c r="FB58" i="1"/>
  <c r="FB22" i="1"/>
  <c r="FB91" i="1"/>
  <c r="FB89" i="1"/>
  <c r="FB10" i="1"/>
  <c r="FB32" i="1"/>
  <c r="FB66" i="1"/>
  <c r="FB12" i="1"/>
  <c r="FB122" i="1"/>
  <c r="FB9" i="1"/>
  <c r="FB87" i="1"/>
  <c r="FB94" i="1"/>
  <c r="FB101" i="1"/>
  <c r="FB50" i="1"/>
  <c r="FB123" i="1"/>
  <c r="FB67" i="1"/>
  <c r="FB120" i="1"/>
  <c r="FB43" i="1"/>
  <c r="FB28" i="1"/>
  <c r="FB82" i="1"/>
  <c r="FB99" i="1"/>
  <c r="FB7" i="1"/>
  <c r="FB52" i="1"/>
  <c r="FB45" i="1"/>
  <c r="FB98" i="1"/>
  <c r="FB106" i="1"/>
  <c r="FA17" i="1"/>
  <c r="FA40" i="1"/>
  <c r="FA61" i="1"/>
  <c r="FA100" i="1"/>
  <c r="FA36" i="1"/>
  <c r="FA35" i="1"/>
  <c r="FA27" i="1"/>
  <c r="FA86" i="1"/>
  <c r="FA118" i="1"/>
  <c r="FA77" i="1"/>
  <c r="FA42" i="1"/>
  <c r="FA107" i="1"/>
  <c r="FA44" i="1"/>
  <c r="FA108" i="1"/>
  <c r="FA11" i="1"/>
  <c r="FA78" i="1"/>
  <c r="FA6" i="1"/>
  <c r="FA13" i="1"/>
  <c r="FA65" i="1"/>
  <c r="FA51" i="1"/>
  <c r="FA90" i="1"/>
  <c r="FA41" i="1"/>
  <c r="FA48" i="1"/>
  <c r="FA105" i="1"/>
  <c r="FA95" i="1"/>
  <c r="FA85" i="1"/>
  <c r="FA37" i="1"/>
  <c r="FA31" i="1"/>
  <c r="FA4" i="1"/>
  <c r="FA68" i="1"/>
  <c r="FA79" i="1"/>
  <c r="FA54" i="1"/>
  <c r="FA46" i="1"/>
  <c r="FA83" i="1"/>
  <c r="FA103" i="1"/>
  <c r="FA93" i="1"/>
  <c r="FA18" i="1"/>
  <c r="FA25" i="1"/>
  <c r="FA5" i="1"/>
  <c r="FA55" i="1"/>
  <c r="FA84" i="1"/>
  <c r="FA59" i="1"/>
  <c r="FA121" i="1"/>
  <c r="FA74" i="1"/>
  <c r="FA96" i="1"/>
  <c r="FA92" i="1"/>
  <c r="FA97" i="1"/>
  <c r="FA26" i="1"/>
  <c r="FA2" i="1"/>
  <c r="FA47" i="1"/>
  <c r="FA16" i="1"/>
  <c r="FA81" i="1"/>
  <c r="FA119" i="1"/>
  <c r="FA126" i="1"/>
  <c r="FA29" i="1"/>
  <c r="FA60" i="1"/>
  <c r="FA14" i="1"/>
  <c r="FA111" i="1"/>
  <c r="FA20" i="1"/>
  <c r="FA33" i="1"/>
  <c r="FA127" i="1"/>
  <c r="FA62" i="1"/>
  <c r="FA117" i="1"/>
  <c r="FA57" i="1"/>
  <c r="FA116" i="1"/>
  <c r="FA76" i="1"/>
  <c r="FA110" i="1"/>
  <c r="FA75" i="1"/>
  <c r="FA71" i="1"/>
  <c r="FA53" i="1"/>
  <c r="FA49" i="1"/>
  <c r="FA34" i="1"/>
  <c r="FA88" i="1"/>
  <c r="FA73" i="1"/>
  <c r="FA30" i="1"/>
  <c r="FA23" i="1"/>
  <c r="FA104" i="1"/>
  <c r="FA39" i="1"/>
  <c r="FA115" i="1"/>
  <c r="FA19" i="1"/>
  <c r="FA102" i="1"/>
  <c r="FA125" i="1"/>
  <c r="FA109" i="1"/>
  <c r="FA3" i="1"/>
  <c r="FA69" i="1"/>
  <c r="FA112" i="1"/>
  <c r="FA114" i="1"/>
  <c r="FA24" i="1"/>
  <c r="FA64" i="1"/>
  <c r="FA56" i="1"/>
  <c r="FA8" i="1"/>
  <c r="FA63" i="1"/>
  <c r="FA124" i="1"/>
  <c r="FA21" i="1"/>
  <c r="FA72" i="1"/>
  <c r="FA80" i="1"/>
  <c r="FA70" i="1"/>
  <c r="FA113" i="1"/>
  <c r="FA38" i="1"/>
  <c r="FA58" i="1"/>
  <c r="FA22" i="1"/>
  <c r="FA91" i="1"/>
  <c r="FA89" i="1"/>
  <c r="FA10" i="1"/>
  <c r="FA32" i="1"/>
  <c r="FA66" i="1"/>
  <c r="FA12" i="1"/>
  <c r="FA122" i="1"/>
  <c r="FA9" i="1"/>
  <c r="FA87" i="1"/>
  <c r="FA94" i="1"/>
  <c r="FA101" i="1"/>
  <c r="FA50" i="1"/>
  <c r="FA123" i="1"/>
  <c r="FA67" i="1"/>
  <c r="FA120" i="1"/>
  <c r="FA43" i="1"/>
  <c r="FA28" i="1"/>
  <c r="FA82" i="1"/>
  <c r="FA99" i="1"/>
  <c r="FA7" i="1"/>
  <c r="FA52" i="1"/>
  <c r="FA45" i="1"/>
  <c r="FA98" i="1"/>
  <c r="FA106" i="1"/>
  <c r="FB15" i="1"/>
  <c r="FA15" i="1"/>
  <c r="EZ17" i="1"/>
  <c r="EZ40" i="1"/>
  <c r="EZ61" i="1"/>
  <c r="EZ100" i="1"/>
  <c r="EZ36" i="1"/>
  <c r="EZ35" i="1"/>
  <c r="EZ27" i="1"/>
  <c r="EZ86" i="1"/>
  <c r="EZ118" i="1"/>
  <c r="EZ77" i="1"/>
  <c r="EZ42" i="1"/>
  <c r="EZ107" i="1"/>
  <c r="EZ44" i="1"/>
  <c r="EZ108" i="1"/>
  <c r="EZ11" i="1"/>
  <c r="EZ78" i="1"/>
  <c r="EZ6" i="1"/>
  <c r="EZ13" i="1"/>
  <c r="EZ65" i="1"/>
  <c r="EZ51" i="1"/>
  <c r="EZ90" i="1"/>
  <c r="EZ41" i="1"/>
  <c r="EZ48" i="1"/>
  <c r="EZ105" i="1"/>
  <c r="EZ95" i="1"/>
  <c r="EZ85" i="1"/>
  <c r="EZ37" i="1"/>
  <c r="EZ31" i="1"/>
  <c r="EZ4" i="1"/>
  <c r="EZ68" i="1"/>
  <c r="EZ79" i="1"/>
  <c r="EZ54" i="1"/>
  <c r="EZ46" i="1"/>
  <c r="EZ83" i="1"/>
  <c r="EZ103" i="1"/>
  <c r="EZ93" i="1"/>
  <c r="EZ18" i="1"/>
  <c r="EZ25" i="1"/>
  <c r="EZ5" i="1"/>
  <c r="EZ55" i="1"/>
  <c r="EZ84" i="1"/>
  <c r="EZ59" i="1"/>
  <c r="EZ121" i="1"/>
  <c r="EZ74" i="1"/>
  <c r="EZ96" i="1"/>
  <c r="EZ92" i="1"/>
  <c r="EZ97" i="1"/>
  <c r="EZ26" i="1"/>
  <c r="EZ2" i="1"/>
  <c r="EZ47" i="1"/>
  <c r="EZ16" i="1"/>
  <c r="EZ81" i="1"/>
  <c r="EZ119" i="1"/>
  <c r="EZ126" i="1"/>
  <c r="EZ29" i="1"/>
  <c r="EZ60" i="1"/>
  <c r="EZ14" i="1"/>
  <c r="EZ111" i="1"/>
  <c r="EZ20" i="1"/>
  <c r="EZ33" i="1"/>
  <c r="EZ127" i="1"/>
  <c r="EZ62" i="1"/>
  <c r="EZ117" i="1"/>
  <c r="EZ57" i="1"/>
  <c r="EZ116" i="1"/>
  <c r="EZ76" i="1"/>
  <c r="EZ110" i="1"/>
  <c r="EZ75" i="1"/>
  <c r="EZ71" i="1"/>
  <c r="EZ53" i="1"/>
  <c r="EZ49" i="1"/>
  <c r="EZ34" i="1"/>
  <c r="EZ88" i="1"/>
  <c r="EZ73" i="1"/>
  <c r="EZ30" i="1"/>
  <c r="EZ23" i="1"/>
  <c r="EZ104" i="1"/>
  <c r="EZ39" i="1"/>
  <c r="EZ115" i="1"/>
  <c r="EZ19" i="1"/>
  <c r="EZ102" i="1"/>
  <c r="EZ125" i="1"/>
  <c r="EZ109" i="1"/>
  <c r="EZ3" i="1"/>
  <c r="EZ69" i="1"/>
  <c r="EZ112" i="1"/>
  <c r="EZ114" i="1"/>
  <c r="EZ24" i="1"/>
  <c r="EZ64" i="1"/>
  <c r="EZ56" i="1"/>
  <c r="EZ8" i="1"/>
  <c r="EZ63" i="1"/>
  <c r="EZ124" i="1"/>
  <c r="EZ21" i="1"/>
  <c r="EZ72" i="1"/>
  <c r="EZ80" i="1"/>
  <c r="EZ70" i="1"/>
  <c r="EZ113" i="1"/>
  <c r="EZ38" i="1"/>
  <c r="EZ58" i="1"/>
  <c r="EZ22" i="1"/>
  <c r="EZ91" i="1"/>
  <c r="EZ89" i="1"/>
  <c r="EZ10" i="1"/>
  <c r="EZ32" i="1"/>
  <c r="EZ66" i="1"/>
  <c r="EZ12" i="1"/>
  <c r="EZ122" i="1"/>
  <c r="EZ9" i="1"/>
  <c r="EZ87" i="1"/>
  <c r="EZ94" i="1"/>
  <c r="EZ101" i="1"/>
  <c r="EZ50" i="1"/>
  <c r="EZ123" i="1"/>
  <c r="EZ67" i="1"/>
  <c r="EZ120" i="1"/>
  <c r="EZ43" i="1"/>
  <c r="EZ28" i="1"/>
  <c r="EZ82" i="1"/>
  <c r="EZ99" i="1"/>
  <c r="EZ7" i="1"/>
  <c r="EZ52" i="1"/>
  <c r="EZ45" i="1"/>
  <c r="EZ98" i="1"/>
  <c r="EZ106" i="1"/>
  <c r="EZ15" i="1"/>
  <c r="EY90" i="1"/>
  <c r="EY41" i="1"/>
  <c r="EY48" i="1"/>
  <c r="EY105" i="1"/>
  <c r="EY95" i="1"/>
  <c r="EY85" i="1"/>
  <c r="EY37" i="1"/>
  <c r="EY31" i="1"/>
  <c r="EY4" i="1"/>
  <c r="EY68" i="1"/>
  <c r="EY79" i="1"/>
  <c r="EY54" i="1"/>
  <c r="EY46" i="1"/>
  <c r="EY83" i="1"/>
  <c r="EY103" i="1"/>
  <c r="EY93" i="1"/>
  <c r="EY18" i="1"/>
  <c r="EY25" i="1"/>
  <c r="EY5" i="1"/>
  <c r="EY55" i="1"/>
  <c r="EY84" i="1"/>
  <c r="EY59" i="1"/>
  <c r="EY121" i="1"/>
  <c r="EY74" i="1"/>
  <c r="EY96" i="1"/>
  <c r="EY92" i="1"/>
  <c r="EY97" i="1"/>
  <c r="EY26" i="1"/>
  <c r="EY2" i="1"/>
  <c r="EY47" i="1"/>
  <c r="EY16" i="1"/>
  <c r="EY81" i="1"/>
  <c r="EY119" i="1"/>
  <c r="EY126" i="1"/>
  <c r="EY29" i="1"/>
  <c r="EY60" i="1"/>
  <c r="EY14" i="1"/>
  <c r="EY111" i="1"/>
  <c r="EY20" i="1"/>
  <c r="EY33" i="1"/>
  <c r="EY127" i="1"/>
  <c r="EY62" i="1"/>
  <c r="EY117" i="1"/>
  <c r="EY57" i="1"/>
  <c r="EY116" i="1"/>
  <c r="EY76" i="1"/>
  <c r="EY110" i="1"/>
  <c r="EY75" i="1"/>
  <c r="EY71" i="1"/>
  <c r="EY53" i="1"/>
  <c r="EY49" i="1"/>
  <c r="EY34" i="1"/>
  <c r="EY88" i="1"/>
  <c r="EY73" i="1"/>
  <c r="EY30" i="1"/>
  <c r="EY23" i="1"/>
  <c r="EY104" i="1"/>
  <c r="EY39" i="1"/>
  <c r="EY115" i="1"/>
  <c r="EY19" i="1"/>
  <c r="EY102" i="1"/>
  <c r="EY125" i="1"/>
  <c r="EY109" i="1"/>
  <c r="EY3" i="1"/>
  <c r="EY69" i="1"/>
  <c r="EY112" i="1"/>
  <c r="EY114" i="1"/>
  <c r="EY24" i="1"/>
  <c r="EY64" i="1"/>
  <c r="EY56" i="1"/>
  <c r="EY8" i="1"/>
  <c r="EY63" i="1"/>
  <c r="EY124" i="1"/>
  <c r="EY21" i="1"/>
  <c r="EY72" i="1"/>
  <c r="EY80" i="1"/>
  <c r="EY70" i="1"/>
  <c r="EY113" i="1"/>
  <c r="EY38" i="1"/>
  <c r="EY58" i="1"/>
  <c r="EY22" i="1"/>
  <c r="EY91" i="1"/>
  <c r="EY89" i="1"/>
  <c r="EY10" i="1"/>
  <c r="EY32" i="1"/>
  <c r="EY66" i="1"/>
  <c r="EY12" i="1"/>
  <c r="EY122" i="1"/>
  <c r="EY9" i="1"/>
  <c r="EY87" i="1"/>
  <c r="EY94" i="1"/>
  <c r="EY101" i="1"/>
  <c r="EY50" i="1"/>
  <c r="EY123" i="1"/>
  <c r="EY67" i="1"/>
  <c r="EY120" i="1"/>
  <c r="EY43" i="1"/>
  <c r="EY28" i="1"/>
  <c r="EY82" i="1"/>
  <c r="EY99" i="1"/>
  <c r="EY7" i="1"/>
  <c r="EY52" i="1"/>
  <c r="EY45" i="1"/>
  <c r="EY98" i="1"/>
  <c r="EY106" i="1"/>
  <c r="EY17" i="1"/>
  <c r="EY40" i="1"/>
  <c r="EY61" i="1"/>
  <c r="EY100" i="1"/>
  <c r="EY36" i="1"/>
  <c r="EY35" i="1"/>
  <c r="EY27" i="1"/>
  <c r="EY86" i="1"/>
  <c r="EY118" i="1"/>
  <c r="EY77" i="1"/>
  <c r="EY42" i="1"/>
  <c r="EY107" i="1"/>
  <c r="EY44" i="1"/>
  <c r="EY108" i="1"/>
  <c r="EY11" i="1"/>
  <c r="EY78" i="1"/>
  <c r="EY6" i="1"/>
  <c r="EY13" i="1"/>
  <c r="EY65" i="1"/>
  <c r="EY51" i="1"/>
  <c r="EY15" i="1"/>
  <c r="EX44" i="1"/>
  <c r="EX108" i="1"/>
  <c r="EX11" i="1"/>
  <c r="EX78" i="1"/>
  <c r="EX6" i="1"/>
  <c r="EX13" i="1"/>
  <c r="EX65" i="1"/>
  <c r="EX51" i="1"/>
  <c r="EX90" i="1"/>
  <c r="EX41" i="1"/>
  <c r="EX48" i="1"/>
  <c r="EX105" i="1"/>
  <c r="EX95" i="1"/>
  <c r="EX85" i="1"/>
  <c r="EX37" i="1"/>
  <c r="EX31" i="1"/>
  <c r="EX4" i="1"/>
  <c r="EX68" i="1"/>
  <c r="EX79" i="1"/>
  <c r="EX54" i="1"/>
  <c r="EX46" i="1"/>
  <c r="EX83" i="1"/>
  <c r="EX103" i="1"/>
  <c r="EX93" i="1"/>
  <c r="EX18" i="1"/>
  <c r="EX25" i="1"/>
  <c r="EX5" i="1"/>
  <c r="EX55" i="1"/>
  <c r="EX84" i="1"/>
  <c r="EX59" i="1"/>
  <c r="EX121" i="1"/>
  <c r="EX74" i="1"/>
  <c r="EX96" i="1"/>
  <c r="EX92" i="1"/>
  <c r="EX97" i="1"/>
  <c r="EX26" i="1"/>
  <c r="EX2" i="1"/>
  <c r="EX47" i="1"/>
  <c r="EX16" i="1"/>
  <c r="EX81" i="1"/>
  <c r="EX119" i="1"/>
  <c r="EX126" i="1"/>
  <c r="EX29" i="1"/>
  <c r="EX60" i="1"/>
  <c r="EX14" i="1"/>
  <c r="EX111" i="1"/>
  <c r="EX20" i="1"/>
  <c r="EX33" i="1"/>
  <c r="EX127" i="1"/>
  <c r="EX62" i="1"/>
  <c r="EX117" i="1"/>
  <c r="EX57" i="1"/>
  <c r="EX116" i="1"/>
  <c r="EX76" i="1"/>
  <c r="EX110" i="1"/>
  <c r="EX75" i="1"/>
  <c r="EX71" i="1"/>
  <c r="EX53" i="1"/>
  <c r="EX49" i="1"/>
  <c r="EX34" i="1"/>
  <c r="EX88" i="1"/>
  <c r="EX73" i="1"/>
  <c r="EX30" i="1"/>
  <c r="EX23" i="1"/>
  <c r="EX104" i="1"/>
  <c r="EX39" i="1"/>
  <c r="EX115" i="1"/>
  <c r="EX19" i="1"/>
  <c r="EX102" i="1"/>
  <c r="EX125" i="1"/>
  <c r="EX109" i="1"/>
  <c r="EX3" i="1"/>
  <c r="EX69" i="1"/>
  <c r="EX112" i="1"/>
  <c r="EX114" i="1"/>
  <c r="EX24" i="1"/>
  <c r="EX64" i="1"/>
  <c r="EX56" i="1"/>
  <c r="EX8" i="1"/>
  <c r="EX63" i="1"/>
  <c r="EX124" i="1"/>
  <c r="EX21" i="1"/>
  <c r="EX72" i="1"/>
  <c r="EX80" i="1"/>
  <c r="EX70" i="1"/>
  <c r="EX113" i="1"/>
  <c r="EX38" i="1"/>
  <c r="EX58" i="1"/>
  <c r="EX22" i="1"/>
  <c r="EX91" i="1"/>
  <c r="EX89" i="1"/>
  <c r="EX10" i="1"/>
  <c r="EX32" i="1"/>
  <c r="EX66" i="1"/>
  <c r="EX12" i="1"/>
  <c r="EX122" i="1"/>
  <c r="EX9" i="1"/>
  <c r="EX87" i="1"/>
  <c r="EX94" i="1"/>
  <c r="EX101" i="1"/>
  <c r="EX50" i="1"/>
  <c r="EX123" i="1"/>
  <c r="EX67" i="1"/>
  <c r="EX120" i="1"/>
  <c r="EX43" i="1"/>
  <c r="EX28" i="1"/>
  <c r="EX82" i="1"/>
  <c r="EX99" i="1"/>
  <c r="EX7" i="1"/>
  <c r="EX52" i="1"/>
  <c r="EX45" i="1"/>
  <c r="EX98" i="1"/>
  <c r="EX106" i="1"/>
  <c r="EX17" i="1"/>
  <c r="EX40" i="1"/>
  <c r="EX61" i="1"/>
  <c r="EX100" i="1"/>
  <c r="EX36" i="1"/>
  <c r="EX35" i="1"/>
  <c r="EX27" i="1"/>
  <c r="EX86" i="1"/>
  <c r="EX118" i="1"/>
  <c r="EX77" i="1"/>
  <c r="EX42" i="1"/>
  <c r="EX107" i="1"/>
  <c r="EX15" i="1"/>
  <c r="EW17" i="1"/>
  <c r="EW40" i="1"/>
  <c r="EW61" i="1"/>
  <c r="EW100" i="1"/>
  <c r="EW36" i="1"/>
  <c r="EW35" i="1"/>
  <c r="EW27" i="1"/>
  <c r="EW86" i="1"/>
  <c r="EW118" i="1"/>
  <c r="EW77" i="1"/>
  <c r="EW42" i="1"/>
  <c r="EW107" i="1"/>
  <c r="EW44" i="1"/>
  <c r="EW108" i="1"/>
  <c r="EW11" i="1"/>
  <c r="EW78" i="1"/>
  <c r="EW6" i="1"/>
  <c r="EW13" i="1"/>
  <c r="EW65" i="1"/>
  <c r="EW51" i="1"/>
  <c r="EW90" i="1"/>
  <c r="EW41" i="1"/>
  <c r="EW48" i="1"/>
  <c r="EW105" i="1"/>
  <c r="EW95" i="1"/>
  <c r="EW85" i="1"/>
  <c r="EW37" i="1"/>
  <c r="EW31" i="1"/>
  <c r="EW4" i="1"/>
  <c r="EW68" i="1"/>
  <c r="EW79" i="1"/>
  <c r="EW54" i="1"/>
  <c r="EW46" i="1"/>
  <c r="EW83" i="1"/>
  <c r="EW103" i="1"/>
  <c r="EW93" i="1"/>
  <c r="EW18" i="1"/>
  <c r="EW25" i="1"/>
  <c r="EW5" i="1"/>
  <c r="EW55" i="1"/>
  <c r="EW84" i="1"/>
  <c r="EW59" i="1"/>
  <c r="EW121" i="1"/>
  <c r="EW74" i="1"/>
  <c r="EW96" i="1"/>
  <c r="EW92" i="1"/>
  <c r="EW97" i="1"/>
  <c r="EW26" i="1"/>
  <c r="EW2" i="1"/>
  <c r="EW47" i="1"/>
  <c r="EW16" i="1"/>
  <c r="EW81" i="1"/>
  <c r="EW119" i="1"/>
  <c r="EW126" i="1"/>
  <c r="EW29" i="1"/>
  <c r="EW60" i="1"/>
  <c r="EW14" i="1"/>
  <c r="EW111" i="1"/>
  <c r="EW20" i="1"/>
  <c r="EW33" i="1"/>
  <c r="EW127" i="1"/>
  <c r="EW62" i="1"/>
  <c r="EW117" i="1"/>
  <c r="EW57" i="1"/>
  <c r="EW116" i="1"/>
  <c r="EW76" i="1"/>
  <c r="EW110" i="1"/>
  <c r="EW75" i="1"/>
  <c r="EW71" i="1"/>
  <c r="EW53" i="1"/>
  <c r="EW49" i="1"/>
  <c r="EW34" i="1"/>
  <c r="EW88" i="1"/>
  <c r="EW73" i="1"/>
  <c r="EW30" i="1"/>
  <c r="EW23" i="1"/>
  <c r="EW104" i="1"/>
  <c r="EW39" i="1"/>
  <c r="EW115" i="1"/>
  <c r="EW19" i="1"/>
  <c r="EW102" i="1"/>
  <c r="EW125" i="1"/>
  <c r="EW109" i="1"/>
  <c r="EW3" i="1"/>
  <c r="EW69" i="1"/>
  <c r="EW112" i="1"/>
  <c r="EW114" i="1"/>
  <c r="EW24" i="1"/>
  <c r="EW64" i="1"/>
  <c r="EW56" i="1"/>
  <c r="EW8" i="1"/>
  <c r="EW63" i="1"/>
  <c r="EW124" i="1"/>
  <c r="EW21" i="1"/>
  <c r="EW72" i="1"/>
  <c r="EW80" i="1"/>
  <c r="EW70" i="1"/>
  <c r="EW113" i="1"/>
  <c r="EW38" i="1"/>
  <c r="EW58" i="1"/>
  <c r="EW22" i="1"/>
  <c r="EW91" i="1"/>
  <c r="EW89" i="1"/>
  <c r="EW10" i="1"/>
  <c r="EW32" i="1"/>
  <c r="EW66" i="1"/>
  <c r="EW12" i="1"/>
  <c r="EW122" i="1"/>
  <c r="EW9" i="1"/>
  <c r="EW87" i="1"/>
  <c r="EW94" i="1"/>
  <c r="EW101" i="1"/>
  <c r="EW50" i="1"/>
  <c r="EW123" i="1"/>
  <c r="EW67" i="1"/>
  <c r="EW120" i="1"/>
  <c r="EW43" i="1"/>
  <c r="EW28" i="1"/>
  <c r="EW82" i="1"/>
  <c r="EW99" i="1"/>
  <c r="EW7" i="1"/>
  <c r="EW52" i="1"/>
  <c r="EW45" i="1"/>
  <c r="EW98" i="1"/>
  <c r="EW106" i="1"/>
  <c r="EW15" i="1"/>
  <c r="EV4" i="1"/>
  <c r="EV68" i="1"/>
  <c r="EV79" i="1"/>
  <c r="EV54" i="1"/>
  <c r="EV46" i="1"/>
  <c r="EV83" i="1"/>
  <c r="EV103" i="1"/>
  <c r="EV93" i="1"/>
  <c r="EV18" i="1"/>
  <c r="EV25" i="1"/>
  <c r="EV5" i="1"/>
  <c r="EV55" i="1"/>
  <c r="EV84" i="1"/>
  <c r="EV59" i="1"/>
  <c r="EV121" i="1"/>
  <c r="EV74" i="1"/>
  <c r="EV96" i="1"/>
  <c r="EV92" i="1"/>
  <c r="EV97" i="1"/>
  <c r="EV26" i="1"/>
  <c r="EV2" i="1"/>
  <c r="EV47" i="1"/>
  <c r="EV16" i="1"/>
  <c r="EV81" i="1"/>
  <c r="EV119" i="1"/>
  <c r="EV126" i="1"/>
  <c r="EV29" i="1"/>
  <c r="EV60" i="1"/>
  <c r="EV14" i="1"/>
  <c r="EV111" i="1"/>
  <c r="EV20" i="1"/>
  <c r="EV33" i="1"/>
  <c r="EV127" i="1"/>
  <c r="EV62" i="1"/>
  <c r="EV117" i="1"/>
  <c r="EV57" i="1"/>
  <c r="EV116" i="1"/>
  <c r="EV76" i="1"/>
  <c r="EV110" i="1"/>
  <c r="EV75" i="1"/>
  <c r="EV71" i="1"/>
  <c r="EV53" i="1"/>
  <c r="EV49" i="1"/>
  <c r="EV34" i="1"/>
  <c r="EV88" i="1"/>
  <c r="EV73" i="1"/>
  <c r="EV30" i="1"/>
  <c r="EV23" i="1"/>
  <c r="EV104" i="1"/>
  <c r="EV39" i="1"/>
  <c r="EV115" i="1"/>
  <c r="EV19" i="1"/>
  <c r="EV102" i="1"/>
  <c r="EV125" i="1"/>
  <c r="EV109" i="1"/>
  <c r="EV3" i="1"/>
  <c r="EV69" i="1"/>
  <c r="EV112" i="1"/>
  <c r="EV114" i="1"/>
  <c r="EV24" i="1"/>
  <c r="EV64" i="1"/>
  <c r="EV56" i="1"/>
  <c r="EV8" i="1"/>
  <c r="EV63" i="1"/>
  <c r="EV124" i="1"/>
  <c r="EV21" i="1"/>
  <c r="EV72" i="1"/>
  <c r="EV80" i="1"/>
  <c r="EV70" i="1"/>
  <c r="EV113" i="1"/>
  <c r="EV38" i="1"/>
  <c r="EV58" i="1"/>
  <c r="EV22" i="1"/>
  <c r="EV91" i="1"/>
  <c r="EV89" i="1"/>
  <c r="EV10" i="1"/>
  <c r="EV32" i="1"/>
  <c r="EV66" i="1"/>
  <c r="EV12" i="1"/>
  <c r="EV122" i="1"/>
  <c r="EV9" i="1"/>
  <c r="EV87" i="1"/>
  <c r="EV94" i="1"/>
  <c r="EV101" i="1"/>
  <c r="EV50" i="1"/>
  <c r="EV123" i="1"/>
  <c r="EV67" i="1"/>
  <c r="EV120" i="1"/>
  <c r="EV43" i="1"/>
  <c r="EV28" i="1"/>
  <c r="EV82" i="1"/>
  <c r="EV99" i="1"/>
  <c r="EV7" i="1"/>
  <c r="EV52" i="1"/>
  <c r="EV45" i="1"/>
  <c r="EV98" i="1"/>
  <c r="EV106" i="1"/>
  <c r="EV6" i="1"/>
  <c r="EV13" i="1"/>
  <c r="EV65" i="1"/>
  <c r="EV51" i="1"/>
  <c r="EV90" i="1"/>
  <c r="EV41" i="1"/>
  <c r="EV48" i="1"/>
  <c r="EV105" i="1"/>
  <c r="EV95" i="1"/>
  <c r="EV85" i="1"/>
  <c r="EV37" i="1"/>
  <c r="EV31" i="1"/>
  <c r="EV17" i="1"/>
  <c r="EV40" i="1"/>
  <c r="EV61" i="1"/>
  <c r="EV100" i="1"/>
  <c r="EV36" i="1"/>
  <c r="EV35" i="1"/>
  <c r="EV27" i="1"/>
  <c r="EV86" i="1"/>
  <c r="EV118" i="1"/>
  <c r="EV77" i="1"/>
  <c r="EV42" i="1"/>
  <c r="EV107" i="1"/>
  <c r="EV44" i="1"/>
  <c r="EV108" i="1"/>
  <c r="EV11" i="1"/>
  <c r="EV78" i="1"/>
  <c r="EV15" i="1"/>
  <c r="EU15" i="1"/>
  <c r="EU105" i="1"/>
  <c r="EU95" i="1"/>
  <c r="EU85" i="1"/>
  <c r="EU37" i="1"/>
  <c r="EU31" i="1"/>
  <c r="EU4" i="1"/>
  <c r="EU68" i="1"/>
  <c r="EU79" i="1"/>
  <c r="EU54" i="1"/>
  <c r="EU46" i="1"/>
  <c r="EU83" i="1"/>
  <c r="EU103" i="1"/>
  <c r="EU93" i="1"/>
  <c r="EU18" i="1"/>
  <c r="EU25" i="1"/>
  <c r="EU5" i="1"/>
  <c r="EU55" i="1"/>
  <c r="EU84" i="1"/>
  <c r="EU59" i="1"/>
  <c r="EU121" i="1"/>
  <c r="EU74" i="1"/>
  <c r="EU96" i="1"/>
  <c r="EU92" i="1"/>
  <c r="EU97" i="1"/>
  <c r="EU26" i="1"/>
  <c r="EU2" i="1"/>
  <c r="EU47" i="1"/>
  <c r="EU16" i="1"/>
  <c r="EU81" i="1"/>
  <c r="EU119" i="1"/>
  <c r="EU126" i="1"/>
  <c r="EU29" i="1"/>
  <c r="EU60" i="1"/>
  <c r="EU14" i="1"/>
  <c r="EU111" i="1"/>
  <c r="EU20" i="1"/>
  <c r="EU33" i="1"/>
  <c r="EU127" i="1"/>
  <c r="EU62" i="1"/>
  <c r="EU117" i="1"/>
  <c r="EU57" i="1"/>
  <c r="EU116" i="1"/>
  <c r="EU76" i="1"/>
  <c r="EU110" i="1"/>
  <c r="EU75" i="1"/>
  <c r="EU71" i="1"/>
  <c r="EU53" i="1"/>
  <c r="EU49" i="1"/>
  <c r="EU34" i="1"/>
  <c r="EU88" i="1"/>
  <c r="EU73" i="1"/>
  <c r="EU30" i="1"/>
  <c r="EU23" i="1"/>
  <c r="EU104" i="1"/>
  <c r="EU39" i="1"/>
  <c r="EU115" i="1"/>
  <c r="EU19" i="1"/>
  <c r="EU102" i="1"/>
  <c r="EU125" i="1"/>
  <c r="EU109" i="1"/>
  <c r="EU3" i="1"/>
  <c r="EU69" i="1"/>
  <c r="EU112" i="1"/>
  <c r="EU114" i="1"/>
  <c r="EU24" i="1"/>
  <c r="EU64" i="1"/>
  <c r="EU56" i="1"/>
  <c r="EU8" i="1"/>
  <c r="EU63" i="1"/>
  <c r="EU124" i="1"/>
  <c r="EU21" i="1"/>
  <c r="EU72" i="1"/>
  <c r="EU80" i="1"/>
  <c r="EU70" i="1"/>
  <c r="EU113" i="1"/>
  <c r="EU38" i="1"/>
  <c r="EU58" i="1"/>
  <c r="EU22" i="1"/>
  <c r="EU91" i="1"/>
  <c r="EU89" i="1"/>
  <c r="EU10" i="1"/>
  <c r="EU32" i="1"/>
  <c r="EU66" i="1"/>
  <c r="EU12" i="1"/>
  <c r="EU122" i="1"/>
  <c r="EU9" i="1"/>
  <c r="EU87" i="1"/>
  <c r="EU94" i="1"/>
  <c r="EU101" i="1"/>
  <c r="EU50" i="1"/>
  <c r="EU123" i="1"/>
  <c r="EU67" i="1"/>
  <c r="EU120" i="1"/>
  <c r="EU43" i="1"/>
  <c r="EU28" i="1"/>
  <c r="EU82" i="1"/>
  <c r="EU99" i="1"/>
  <c r="EU7" i="1"/>
  <c r="EU52" i="1"/>
  <c r="EU45" i="1"/>
  <c r="EU98" i="1"/>
  <c r="EU106" i="1"/>
  <c r="EU17" i="1"/>
  <c r="EU40" i="1"/>
  <c r="EU61" i="1"/>
  <c r="EU100" i="1"/>
  <c r="EU36" i="1"/>
  <c r="EU35" i="1"/>
  <c r="EU27" i="1"/>
  <c r="EU86" i="1"/>
  <c r="EU118" i="1"/>
  <c r="EU77" i="1"/>
  <c r="EU42" i="1"/>
  <c r="EU107" i="1"/>
  <c r="EU44" i="1"/>
  <c r="EU108" i="1"/>
  <c r="EU11" i="1"/>
  <c r="EU78" i="1"/>
  <c r="EU6" i="1"/>
  <c r="EU13" i="1"/>
  <c r="EU65" i="1"/>
  <c r="EU51" i="1"/>
  <c r="EU90" i="1"/>
  <c r="EU41" i="1"/>
  <c r="EU48" i="1"/>
  <c r="ET59" i="1"/>
  <c r="ET121" i="1"/>
  <c r="ET74" i="1"/>
  <c r="ET96" i="1"/>
  <c r="ET92" i="1"/>
  <c r="ET97" i="1"/>
  <c r="ET26" i="1"/>
  <c r="ET2" i="1"/>
  <c r="ET47" i="1"/>
  <c r="ET16" i="1"/>
  <c r="ET81" i="1"/>
  <c r="ET119" i="1"/>
  <c r="ET126" i="1"/>
  <c r="ET29" i="1"/>
  <c r="ET60" i="1"/>
  <c r="ET14" i="1"/>
  <c r="ET111" i="1"/>
  <c r="ET20" i="1"/>
  <c r="ET33" i="1"/>
  <c r="ET127" i="1"/>
  <c r="ET62" i="1"/>
  <c r="ET117" i="1"/>
  <c r="ET57" i="1"/>
  <c r="ET116" i="1"/>
  <c r="ET76" i="1"/>
  <c r="ET110" i="1"/>
  <c r="ET75" i="1"/>
  <c r="ET71" i="1"/>
  <c r="ET53" i="1"/>
  <c r="ET49" i="1"/>
  <c r="ET34" i="1"/>
  <c r="ET88" i="1"/>
  <c r="ET73" i="1"/>
  <c r="ET30" i="1"/>
  <c r="ET23" i="1"/>
  <c r="ET104" i="1"/>
  <c r="ET39" i="1"/>
  <c r="ET115" i="1"/>
  <c r="ET19" i="1"/>
  <c r="ET102" i="1"/>
  <c r="ET125" i="1"/>
  <c r="ET109" i="1"/>
  <c r="ET3" i="1"/>
  <c r="ET69" i="1"/>
  <c r="ET112" i="1"/>
  <c r="ET114" i="1"/>
  <c r="ET24" i="1"/>
  <c r="ET64" i="1"/>
  <c r="ET56" i="1"/>
  <c r="ET8" i="1"/>
  <c r="ET63" i="1"/>
  <c r="ET124" i="1"/>
  <c r="ET21" i="1"/>
  <c r="ET72" i="1"/>
  <c r="ET80" i="1"/>
  <c r="ET70" i="1"/>
  <c r="ET113" i="1"/>
  <c r="ET38" i="1"/>
  <c r="ET58" i="1"/>
  <c r="ET22" i="1"/>
  <c r="ET91" i="1"/>
  <c r="ET89" i="1"/>
  <c r="ET10" i="1"/>
  <c r="ET32" i="1"/>
  <c r="ET66" i="1"/>
  <c r="ET12" i="1"/>
  <c r="ET122" i="1"/>
  <c r="ET9" i="1"/>
  <c r="ET87" i="1"/>
  <c r="ET94" i="1"/>
  <c r="ET101" i="1"/>
  <c r="ET50" i="1"/>
  <c r="ET123" i="1"/>
  <c r="ET67" i="1"/>
  <c r="ET120" i="1"/>
  <c r="ET43" i="1"/>
  <c r="ET28" i="1"/>
  <c r="ET82" i="1"/>
  <c r="ET99" i="1"/>
  <c r="ET7" i="1"/>
  <c r="ET52" i="1"/>
  <c r="ET45" i="1"/>
  <c r="ET98" i="1"/>
  <c r="ET106" i="1"/>
  <c r="ET31" i="1"/>
  <c r="ET4" i="1"/>
  <c r="ET68" i="1"/>
  <c r="ET79" i="1"/>
  <c r="ET54" i="1"/>
  <c r="ET46" i="1"/>
  <c r="ET83" i="1"/>
  <c r="ET103" i="1"/>
  <c r="ET93" i="1"/>
  <c r="ET18" i="1"/>
  <c r="ET25" i="1"/>
  <c r="ET5" i="1"/>
  <c r="ET55" i="1"/>
  <c r="ET84" i="1"/>
  <c r="ET65" i="1"/>
  <c r="ET51" i="1"/>
  <c r="ET90" i="1"/>
  <c r="ET41" i="1"/>
  <c r="ET48" i="1"/>
  <c r="ET105" i="1"/>
  <c r="ET95" i="1"/>
  <c r="ET85" i="1"/>
  <c r="ET37" i="1"/>
  <c r="ET17" i="1"/>
  <c r="ET40" i="1"/>
  <c r="ET61" i="1"/>
  <c r="ET100" i="1"/>
  <c r="ET36" i="1"/>
  <c r="ET35" i="1"/>
  <c r="ET27" i="1"/>
  <c r="ET86" i="1"/>
  <c r="ET118" i="1"/>
  <c r="ET77" i="1"/>
  <c r="ET42" i="1"/>
  <c r="ET107" i="1"/>
  <c r="ET44" i="1"/>
  <c r="ET108" i="1"/>
  <c r="ET11" i="1"/>
  <c r="ET78" i="1"/>
  <c r="ET6" i="1"/>
  <c r="ET13" i="1"/>
  <c r="ET15" i="1"/>
  <c r="ER85" i="1"/>
  <c r="ER37" i="1"/>
  <c r="ER31" i="1"/>
  <c r="ER4" i="1"/>
  <c r="ER68" i="1"/>
  <c r="ER79" i="1"/>
  <c r="ER54" i="1"/>
  <c r="ER46" i="1"/>
  <c r="ER83" i="1"/>
  <c r="ER103" i="1"/>
  <c r="ER93" i="1"/>
  <c r="ER18" i="1"/>
  <c r="ER25" i="1"/>
  <c r="ER5" i="1"/>
  <c r="ER55" i="1"/>
  <c r="ER84" i="1"/>
  <c r="ER59" i="1"/>
  <c r="ER121" i="1"/>
  <c r="ER74" i="1"/>
  <c r="ER96" i="1"/>
  <c r="ER92" i="1"/>
  <c r="ER97" i="1"/>
  <c r="ER26" i="1"/>
  <c r="ER2" i="1"/>
  <c r="ER47" i="1"/>
  <c r="ER16" i="1"/>
  <c r="ER81" i="1"/>
  <c r="ER119" i="1"/>
  <c r="ER126" i="1"/>
  <c r="ER29" i="1"/>
  <c r="ER60" i="1"/>
  <c r="ER14" i="1"/>
  <c r="ER111" i="1"/>
  <c r="ER20" i="1"/>
  <c r="ER33" i="1"/>
  <c r="ER127" i="1"/>
  <c r="ER62" i="1"/>
  <c r="ER117" i="1"/>
  <c r="ER57" i="1"/>
  <c r="ER116" i="1"/>
  <c r="ER76" i="1"/>
  <c r="ER110" i="1"/>
  <c r="ER75" i="1"/>
  <c r="ER71" i="1"/>
  <c r="ER53" i="1"/>
  <c r="ER49" i="1"/>
  <c r="ER34" i="1"/>
  <c r="ER88" i="1"/>
  <c r="ER73" i="1"/>
  <c r="ER30" i="1"/>
  <c r="ER23" i="1"/>
  <c r="ER104" i="1"/>
  <c r="ER39" i="1"/>
  <c r="ER115" i="1"/>
  <c r="ER19" i="1"/>
  <c r="ER102" i="1"/>
  <c r="ER125" i="1"/>
  <c r="ER109" i="1"/>
  <c r="ER3" i="1"/>
  <c r="ER69" i="1"/>
  <c r="ER112" i="1"/>
  <c r="ER114" i="1"/>
  <c r="ER24" i="1"/>
  <c r="ER64" i="1"/>
  <c r="ER56" i="1"/>
  <c r="ER8" i="1"/>
  <c r="ER63" i="1"/>
  <c r="ER124" i="1"/>
  <c r="ER21" i="1"/>
  <c r="ER72" i="1"/>
  <c r="ER80" i="1"/>
  <c r="ER70" i="1"/>
  <c r="ER113" i="1"/>
  <c r="ER38" i="1"/>
  <c r="ER58" i="1"/>
  <c r="ER22" i="1"/>
  <c r="ER91" i="1"/>
  <c r="ER89" i="1"/>
  <c r="ER10" i="1"/>
  <c r="ER32" i="1"/>
  <c r="ER66" i="1"/>
  <c r="ER12" i="1"/>
  <c r="ER122" i="1"/>
  <c r="ER9" i="1"/>
  <c r="ER87" i="1"/>
  <c r="ER94" i="1"/>
  <c r="ER101" i="1"/>
  <c r="ER50" i="1"/>
  <c r="ER123" i="1"/>
  <c r="ER67" i="1"/>
  <c r="ER120" i="1"/>
  <c r="ER43" i="1"/>
  <c r="ER28" i="1"/>
  <c r="ER82" i="1"/>
  <c r="ER99" i="1"/>
  <c r="ER7" i="1"/>
  <c r="ER52" i="1"/>
  <c r="ER45" i="1"/>
  <c r="ER98" i="1"/>
  <c r="ER106" i="1"/>
  <c r="ER65" i="1"/>
  <c r="ER51" i="1"/>
  <c r="ER90" i="1"/>
  <c r="ER41" i="1"/>
  <c r="ER48" i="1"/>
  <c r="ER105" i="1"/>
  <c r="ER95" i="1"/>
  <c r="ER17" i="1"/>
  <c r="ER40" i="1"/>
  <c r="ER61" i="1"/>
  <c r="ER100" i="1"/>
  <c r="ER36" i="1"/>
  <c r="ER35" i="1"/>
  <c r="ER27" i="1"/>
  <c r="ER86" i="1"/>
  <c r="ER118" i="1"/>
  <c r="ER77" i="1"/>
  <c r="ER42" i="1"/>
  <c r="ER107" i="1"/>
  <c r="ER44" i="1"/>
  <c r="ER108" i="1"/>
  <c r="ER11" i="1"/>
  <c r="ER78" i="1"/>
  <c r="ER6" i="1"/>
  <c r="ER13" i="1"/>
  <c r="ER15" i="1"/>
  <c r="ES48" i="1"/>
  <c r="ES105" i="1"/>
  <c r="ES95" i="1"/>
  <c r="ES85" i="1"/>
  <c r="ES37" i="1"/>
  <c r="ES31" i="1"/>
  <c r="ES4" i="1"/>
  <c r="ES68" i="1"/>
  <c r="ES79" i="1"/>
  <c r="ES54" i="1"/>
  <c r="ES46" i="1"/>
  <c r="ES83" i="1"/>
  <c r="ES103" i="1"/>
  <c r="ES93" i="1"/>
  <c r="ES18" i="1"/>
  <c r="ES25" i="1"/>
  <c r="ES5" i="1"/>
  <c r="ES55" i="1"/>
  <c r="ES84" i="1"/>
  <c r="ES59" i="1"/>
  <c r="ES121" i="1"/>
  <c r="ES74" i="1"/>
  <c r="ES96" i="1"/>
  <c r="ES92" i="1"/>
  <c r="ES97" i="1"/>
  <c r="ES26" i="1"/>
  <c r="ES2" i="1"/>
  <c r="ES47" i="1"/>
  <c r="ES16" i="1"/>
  <c r="ES81" i="1"/>
  <c r="ES119" i="1"/>
  <c r="ES126" i="1"/>
  <c r="ES29" i="1"/>
  <c r="ES60" i="1"/>
  <c r="ES14" i="1"/>
  <c r="ES111" i="1"/>
  <c r="ES20" i="1"/>
  <c r="ES33" i="1"/>
  <c r="ES127" i="1"/>
  <c r="ES62" i="1"/>
  <c r="ES117" i="1"/>
  <c r="ES57" i="1"/>
  <c r="ES116" i="1"/>
  <c r="ES76" i="1"/>
  <c r="ES110" i="1"/>
  <c r="ES75" i="1"/>
  <c r="ES71" i="1"/>
  <c r="ES53" i="1"/>
  <c r="ES49" i="1"/>
  <c r="ES34" i="1"/>
  <c r="ES88" i="1"/>
  <c r="ES73" i="1"/>
  <c r="ES30" i="1"/>
  <c r="ES23" i="1"/>
  <c r="ES104" i="1"/>
  <c r="ES39" i="1"/>
  <c r="ES115" i="1"/>
  <c r="ES19" i="1"/>
  <c r="ES102" i="1"/>
  <c r="ES125" i="1"/>
  <c r="ES109" i="1"/>
  <c r="ES3" i="1"/>
  <c r="ES69" i="1"/>
  <c r="ES112" i="1"/>
  <c r="ES114" i="1"/>
  <c r="ES24" i="1"/>
  <c r="ES64" i="1"/>
  <c r="ES56" i="1"/>
  <c r="ES8" i="1"/>
  <c r="ES63" i="1"/>
  <c r="ES124" i="1"/>
  <c r="ES21" i="1"/>
  <c r="ES72" i="1"/>
  <c r="ES80" i="1"/>
  <c r="ES70" i="1"/>
  <c r="ES113" i="1"/>
  <c r="ES38" i="1"/>
  <c r="ES58" i="1"/>
  <c r="ES22" i="1"/>
  <c r="ES91" i="1"/>
  <c r="ES89" i="1"/>
  <c r="ES10" i="1"/>
  <c r="ES32" i="1"/>
  <c r="ES66" i="1"/>
  <c r="ES12" i="1"/>
  <c r="ES122" i="1"/>
  <c r="ES9" i="1"/>
  <c r="ES87" i="1"/>
  <c r="ES94" i="1"/>
  <c r="ES101" i="1"/>
  <c r="ES50" i="1"/>
  <c r="ES123" i="1"/>
  <c r="ES67" i="1"/>
  <c r="ES120" i="1"/>
  <c r="ES43" i="1"/>
  <c r="ES28" i="1"/>
  <c r="ES82" i="1"/>
  <c r="ES99" i="1"/>
  <c r="ES7" i="1"/>
  <c r="ES52" i="1"/>
  <c r="ES45" i="1"/>
  <c r="ES98" i="1"/>
  <c r="ES106" i="1"/>
  <c r="ES107" i="1"/>
  <c r="ES44" i="1"/>
  <c r="ES108" i="1"/>
  <c r="ES11" i="1"/>
  <c r="ES78" i="1"/>
  <c r="ES6" i="1"/>
  <c r="ES13" i="1"/>
  <c r="ES65" i="1"/>
  <c r="ES51" i="1"/>
  <c r="ES90" i="1"/>
  <c r="ES41" i="1"/>
  <c r="ES17" i="1"/>
  <c r="ES40" i="1"/>
  <c r="ES61" i="1"/>
  <c r="ES100" i="1"/>
  <c r="ES36" i="1"/>
  <c r="ES35" i="1"/>
  <c r="ES27" i="1"/>
  <c r="ES86" i="1"/>
  <c r="ES118" i="1"/>
  <c r="ES77" i="1"/>
  <c r="ES42" i="1"/>
  <c r="ES15" i="1"/>
  <c r="FC124" i="1" l="1"/>
  <c r="FC71" i="1"/>
  <c r="FC4" i="1"/>
  <c r="FC50" i="1"/>
  <c r="FC22" i="1"/>
  <c r="FC104" i="1"/>
  <c r="FC18" i="1"/>
  <c r="FC106" i="1"/>
  <c r="FC119" i="1"/>
  <c r="FC43" i="1"/>
  <c r="FC127" i="1"/>
  <c r="FC9" i="1"/>
  <c r="FC69" i="1"/>
  <c r="FC96" i="1"/>
  <c r="FC51" i="1"/>
  <c r="FC107" i="1"/>
  <c r="FC100" i="1"/>
  <c r="FC7" i="1"/>
  <c r="FC32" i="1"/>
  <c r="FC70" i="1"/>
  <c r="FC64" i="1"/>
  <c r="FC102" i="1"/>
  <c r="FC88" i="1"/>
  <c r="FC116" i="1"/>
  <c r="FC14" i="1"/>
  <c r="FC2" i="1"/>
  <c r="FC84" i="1"/>
  <c r="FC46" i="1"/>
  <c r="FC28" i="1"/>
  <c r="FC87" i="1"/>
  <c r="FC91" i="1"/>
  <c r="FC21" i="1"/>
  <c r="FC112" i="1"/>
  <c r="FC39" i="1"/>
  <c r="FC53" i="1"/>
  <c r="FC62" i="1"/>
  <c r="FC126" i="1"/>
  <c r="FC92" i="1"/>
  <c r="FC25" i="1"/>
  <c r="FC68" i="1"/>
  <c r="FC78" i="1"/>
  <c r="FC86" i="1"/>
  <c r="FC41" i="1"/>
  <c r="FC52" i="1"/>
  <c r="FC123" i="1"/>
  <c r="FC66" i="1"/>
  <c r="FC113" i="1"/>
  <c r="FC56" i="1"/>
  <c r="FC125" i="1"/>
  <c r="FC73" i="1"/>
  <c r="FC76" i="1"/>
  <c r="FC111" i="1"/>
  <c r="FC47" i="1"/>
  <c r="FC59" i="1"/>
  <c r="FC83" i="1"/>
  <c r="FC95" i="1"/>
  <c r="FC90" i="1"/>
  <c r="FC6" i="1"/>
  <c r="FC44" i="1"/>
  <c r="FC118" i="1"/>
  <c r="FC36" i="1"/>
  <c r="FC17" i="1"/>
  <c r="FC13" i="1"/>
  <c r="FC108" i="1"/>
  <c r="FC77" i="1"/>
  <c r="FC35" i="1"/>
  <c r="FC40" i="1"/>
  <c r="FC45" i="1"/>
  <c r="FC82" i="1"/>
  <c r="FC67" i="1"/>
  <c r="FC94" i="1"/>
  <c r="FC12" i="1"/>
  <c r="FC89" i="1"/>
  <c r="FC38" i="1"/>
  <c r="FC72" i="1"/>
  <c r="FC8" i="1"/>
  <c r="FC114" i="1"/>
  <c r="FC109" i="1"/>
  <c r="FC115" i="1"/>
  <c r="FC30" i="1"/>
  <c r="FC49" i="1"/>
  <c r="FC110" i="1"/>
  <c r="FC117" i="1"/>
  <c r="FC20" i="1"/>
  <c r="FC29" i="1"/>
  <c r="FC16" i="1"/>
  <c r="FC97" i="1"/>
  <c r="FC121" i="1"/>
  <c r="FC5" i="1"/>
  <c r="FC103" i="1"/>
  <c r="FC79" i="1"/>
  <c r="FC37" i="1"/>
  <c r="FC15" i="1"/>
  <c r="FC48" i="1"/>
  <c r="FC65" i="1"/>
  <c r="FC11" i="1"/>
  <c r="FC42" i="1"/>
  <c r="FC27" i="1"/>
  <c r="FC61" i="1"/>
  <c r="FC98" i="1"/>
  <c r="FC99" i="1"/>
  <c r="FC120" i="1"/>
  <c r="FC101" i="1"/>
  <c r="FC122" i="1"/>
  <c r="FC10" i="1"/>
  <c r="FC58" i="1"/>
  <c r="FC80" i="1"/>
  <c r="FC63" i="1"/>
  <c r="FC24" i="1"/>
  <c r="FC3" i="1"/>
  <c r="FC19" i="1"/>
  <c r="FC23" i="1"/>
  <c r="FC34" i="1"/>
  <c r="FC75" i="1"/>
  <c r="FC57" i="1"/>
  <c r="FC33" i="1"/>
  <c r="FC60" i="1"/>
  <c r="FC81" i="1"/>
  <c r="FC26" i="1"/>
  <c r="FC74" i="1"/>
  <c r="FC55" i="1"/>
  <c r="FC93" i="1"/>
  <c r="FC54" i="1"/>
  <c r="FC31" i="1"/>
  <c r="FC105" i="1"/>
  <c r="FC85" i="1"/>
  <c r="FH106" i="1"/>
  <c r="FI106" i="1" s="1"/>
  <c r="FH98" i="1"/>
  <c r="FI98" i="1" s="1"/>
  <c r="FH45" i="1"/>
  <c r="FI45" i="1" s="1"/>
  <c r="FH52" i="1"/>
  <c r="FI52" i="1" s="1"/>
  <c r="FH7" i="1"/>
  <c r="FI7" i="1" s="1"/>
  <c r="FH99" i="1"/>
  <c r="FI99" i="1" s="1"/>
  <c r="FH82" i="1"/>
  <c r="FI82" i="1" s="1"/>
  <c r="FH28" i="1"/>
  <c r="FI28" i="1" s="1"/>
  <c r="FH43" i="1"/>
  <c r="FI43" i="1" s="1"/>
  <c r="FH120" i="1"/>
  <c r="FI120" i="1" s="1"/>
  <c r="FH67" i="1"/>
  <c r="FI67" i="1" s="1"/>
  <c r="FH123" i="1"/>
  <c r="FI123" i="1" s="1"/>
  <c r="FH50" i="1"/>
  <c r="FI50" i="1" s="1"/>
  <c r="FH101" i="1"/>
  <c r="FI101" i="1" s="1"/>
  <c r="FH94" i="1"/>
  <c r="FI94" i="1" s="1"/>
  <c r="FH87" i="1"/>
  <c r="FI87" i="1" s="1"/>
  <c r="FH9" i="1"/>
  <c r="FI9" i="1" s="1"/>
  <c r="FH122" i="1"/>
  <c r="FI122" i="1" s="1"/>
  <c r="FH12" i="1"/>
  <c r="FI12" i="1" s="1"/>
  <c r="FH66" i="1"/>
  <c r="FI66" i="1" s="1"/>
  <c r="FH32" i="1"/>
  <c r="FI32" i="1" s="1"/>
  <c r="FH10" i="1"/>
  <c r="FI10" i="1" s="1"/>
  <c r="FH89" i="1"/>
  <c r="FI89" i="1" s="1"/>
  <c r="FH91" i="1"/>
  <c r="FI91" i="1" s="1"/>
  <c r="FH22" i="1"/>
  <c r="FI22" i="1" s="1"/>
  <c r="FH58" i="1"/>
  <c r="FI58" i="1" s="1"/>
  <c r="FH38" i="1"/>
  <c r="FI38" i="1" s="1"/>
  <c r="FH113" i="1"/>
  <c r="FI113" i="1" s="1"/>
  <c r="FH70" i="1"/>
  <c r="FI70" i="1" s="1"/>
  <c r="FH80" i="1"/>
  <c r="FI80" i="1" s="1"/>
  <c r="FH72" i="1"/>
  <c r="FI72" i="1" s="1"/>
  <c r="FH21" i="1"/>
  <c r="FI21" i="1" s="1"/>
  <c r="FH124" i="1"/>
  <c r="FI124" i="1" s="1"/>
  <c r="FH63" i="1"/>
  <c r="FI63" i="1" s="1"/>
  <c r="FH8" i="1"/>
  <c r="FI8" i="1" s="1"/>
  <c r="FH56" i="1"/>
  <c r="FI56" i="1" s="1"/>
  <c r="FH64" i="1"/>
  <c r="FI64" i="1" s="1"/>
  <c r="FH24" i="1"/>
  <c r="FI24" i="1" s="1"/>
  <c r="FH114" i="1"/>
  <c r="FI114" i="1" s="1"/>
  <c r="FH112" i="1"/>
  <c r="FI112" i="1" s="1"/>
  <c r="FH69" i="1"/>
  <c r="FI69" i="1" s="1"/>
  <c r="FH3" i="1"/>
  <c r="FI3" i="1" s="1"/>
  <c r="FH109" i="1"/>
  <c r="FI109" i="1" s="1"/>
  <c r="FH125" i="1"/>
  <c r="FI125" i="1" s="1"/>
  <c r="FH102" i="1"/>
  <c r="FI102" i="1" s="1"/>
  <c r="FH19" i="1"/>
  <c r="FI19" i="1" s="1"/>
  <c r="FH115" i="1"/>
  <c r="FI115" i="1" s="1"/>
  <c r="FH39" i="1"/>
  <c r="FI39" i="1" s="1"/>
  <c r="FH104" i="1"/>
  <c r="FI104" i="1" s="1"/>
  <c r="FH23" i="1"/>
  <c r="FI23" i="1" s="1"/>
  <c r="FH30" i="1"/>
  <c r="FI30" i="1" s="1"/>
  <c r="FH73" i="1"/>
  <c r="FI73" i="1" s="1"/>
  <c r="FH88" i="1"/>
  <c r="FI88" i="1" s="1"/>
  <c r="FH34" i="1"/>
  <c r="FI34" i="1" s="1"/>
  <c r="FH49" i="1"/>
  <c r="FI49" i="1" s="1"/>
  <c r="FH53" i="1"/>
  <c r="FI53" i="1" s="1"/>
  <c r="FH71" i="1"/>
  <c r="FI71" i="1" s="1"/>
  <c r="FH75" i="1"/>
  <c r="FI75" i="1" s="1"/>
  <c r="FH110" i="1"/>
  <c r="FI110" i="1" s="1"/>
  <c r="FH76" i="1"/>
  <c r="FI76" i="1" s="1"/>
  <c r="FH116" i="1"/>
  <c r="FI116" i="1" s="1"/>
  <c r="FH57" i="1"/>
  <c r="FI57" i="1" s="1"/>
  <c r="FH117" i="1"/>
  <c r="FI117" i="1" s="1"/>
  <c r="FH62" i="1"/>
  <c r="FI62" i="1" s="1"/>
  <c r="FH127" i="1"/>
  <c r="FI127" i="1" s="1"/>
  <c r="FH33" i="1"/>
  <c r="FI33" i="1" s="1"/>
  <c r="FH20" i="1"/>
  <c r="FI20" i="1" s="1"/>
  <c r="FH111" i="1"/>
  <c r="FI111" i="1" s="1"/>
  <c r="FH14" i="1"/>
  <c r="FI14" i="1" s="1"/>
  <c r="FH60" i="1"/>
  <c r="FI60" i="1" s="1"/>
  <c r="FH29" i="1"/>
  <c r="FI29" i="1" s="1"/>
  <c r="FH126" i="1"/>
  <c r="FI126" i="1" s="1"/>
  <c r="FH119" i="1"/>
  <c r="FI119" i="1" s="1"/>
  <c r="FH81" i="1"/>
  <c r="FI81" i="1" s="1"/>
  <c r="FH16" i="1"/>
  <c r="FI16" i="1" s="1"/>
  <c r="FH47" i="1"/>
  <c r="FI47" i="1" s="1"/>
  <c r="FH2" i="1"/>
  <c r="FI2" i="1" s="1"/>
  <c r="FH26" i="1"/>
  <c r="FI26" i="1" s="1"/>
  <c r="FH97" i="1"/>
  <c r="FI97" i="1" s="1"/>
  <c r="FH92" i="1"/>
  <c r="FI92" i="1" s="1"/>
  <c r="FH96" i="1"/>
  <c r="FI96" i="1" s="1"/>
  <c r="FH74" i="1"/>
  <c r="FI74" i="1" s="1"/>
  <c r="FH121" i="1"/>
  <c r="FI121" i="1" s="1"/>
  <c r="FH59" i="1"/>
  <c r="FI59" i="1" s="1"/>
  <c r="FH84" i="1"/>
  <c r="FI84" i="1" s="1"/>
  <c r="FH55" i="1"/>
  <c r="FI55" i="1" s="1"/>
  <c r="FH5" i="1"/>
  <c r="FI5" i="1" s="1"/>
  <c r="FH25" i="1"/>
  <c r="FI25" i="1" s="1"/>
  <c r="FH18" i="1"/>
  <c r="FI18" i="1" s="1"/>
  <c r="FH93" i="1"/>
  <c r="FI93" i="1" s="1"/>
  <c r="FH103" i="1"/>
  <c r="FI103" i="1" s="1"/>
  <c r="FH83" i="1"/>
  <c r="FI83" i="1" s="1"/>
  <c r="FH46" i="1"/>
  <c r="FI46" i="1" s="1"/>
  <c r="FH54" i="1"/>
  <c r="FI54" i="1" s="1"/>
  <c r="FH79" i="1"/>
  <c r="FI79" i="1" s="1"/>
  <c r="FH68" i="1"/>
  <c r="FI68" i="1" s="1"/>
  <c r="FH4" i="1"/>
  <c r="FI4" i="1" s="1"/>
  <c r="FH31" i="1"/>
  <c r="FI31" i="1" s="1"/>
  <c r="FH37" i="1"/>
  <c r="FI37" i="1" s="1"/>
  <c r="FH85" i="1"/>
  <c r="FI85" i="1" s="1"/>
  <c r="FH95" i="1"/>
  <c r="FI95" i="1" s="1"/>
  <c r="FH105" i="1"/>
  <c r="FI105" i="1" s="1"/>
  <c r="FH48" i="1"/>
  <c r="FI48" i="1" s="1"/>
  <c r="FH41" i="1"/>
  <c r="FI41" i="1" s="1"/>
  <c r="FH90" i="1"/>
  <c r="FI90" i="1" s="1"/>
  <c r="FH51" i="1"/>
  <c r="FI51" i="1" s="1"/>
  <c r="FH65" i="1"/>
  <c r="FI65" i="1" s="1"/>
  <c r="FH13" i="1"/>
  <c r="FI13" i="1" s="1"/>
  <c r="FH6" i="1"/>
  <c r="FI6" i="1" s="1"/>
  <c r="FH78" i="1"/>
  <c r="FI78" i="1" s="1"/>
  <c r="FH11" i="1"/>
  <c r="FI11" i="1" s="1"/>
  <c r="FH108" i="1"/>
  <c r="FI108" i="1" s="1"/>
  <c r="FH44" i="1"/>
  <c r="FI44" i="1" s="1"/>
  <c r="FH107" i="1"/>
  <c r="FI107" i="1" s="1"/>
  <c r="FH42" i="1"/>
  <c r="FI42" i="1" s="1"/>
  <c r="FH77" i="1"/>
  <c r="FI77" i="1" s="1"/>
  <c r="FH118" i="1"/>
  <c r="FI118" i="1" s="1"/>
  <c r="FH86" i="1"/>
  <c r="FI86" i="1" s="1"/>
  <c r="FH27" i="1"/>
  <c r="FI27" i="1" s="1"/>
  <c r="FH35" i="1"/>
  <c r="FI35" i="1" s="1"/>
  <c r="FH36" i="1"/>
  <c r="FI36" i="1" s="1"/>
  <c r="FH100" i="1"/>
  <c r="FI100" i="1" s="1"/>
  <c r="FH61" i="1"/>
  <c r="FI61" i="1" s="1"/>
  <c r="FH40" i="1"/>
  <c r="FI40" i="1" s="1"/>
  <c r="FH17" i="1"/>
  <c r="FI17" i="1" s="1"/>
  <c r="FH15" i="1"/>
  <c r="FI15" i="1" s="1"/>
  <c r="FF106" i="1"/>
  <c r="FF82" i="1"/>
  <c r="FF67" i="1"/>
  <c r="FF101" i="1"/>
  <c r="FF94" i="1"/>
  <c r="FF87" i="1"/>
  <c r="FF9" i="1"/>
  <c r="FF32" i="1"/>
  <c r="FF89" i="1"/>
  <c r="FF70" i="1"/>
  <c r="FF63" i="1"/>
  <c r="FF64" i="1"/>
  <c r="FF109" i="1"/>
  <c r="FF115" i="1"/>
  <c r="FF30" i="1"/>
  <c r="FF88" i="1"/>
  <c r="FF34" i="1"/>
  <c r="FF49" i="1"/>
  <c r="FF75" i="1"/>
  <c r="FF76" i="1"/>
  <c r="FF116" i="1"/>
  <c r="FF20" i="1"/>
  <c r="FF111" i="1"/>
  <c r="FF14" i="1"/>
  <c r="FF16" i="1"/>
  <c r="FF47" i="1"/>
  <c r="FF26" i="1"/>
  <c r="FF96" i="1"/>
  <c r="FF55" i="1"/>
  <c r="FF5" i="1"/>
  <c r="FF25" i="1"/>
  <c r="FF83" i="1"/>
  <c r="FF46" i="1"/>
  <c r="FF54" i="1"/>
  <c r="FF79" i="1"/>
  <c r="FF105" i="1"/>
  <c r="FF41" i="1"/>
  <c r="FF13" i="1"/>
  <c r="FF11" i="1"/>
  <c r="FF77" i="1"/>
  <c r="FF27" i="1"/>
  <c r="FF35" i="1"/>
  <c r="FF36" i="1"/>
  <c r="FF61" i="1"/>
  <c r="FE123" i="1"/>
  <c r="FE89" i="1"/>
  <c r="FE109" i="1"/>
  <c r="FE115" i="1"/>
  <c r="FE75" i="1"/>
  <c r="FE116" i="1"/>
  <c r="FE20" i="1"/>
  <c r="FE60" i="1"/>
  <c r="FE47" i="1"/>
  <c r="FE55" i="1"/>
  <c r="FE5" i="1"/>
  <c r="FE105" i="1"/>
  <c r="FD12" i="1"/>
  <c r="FD66" i="1"/>
  <c r="FD109" i="1"/>
  <c r="FD115" i="1"/>
  <c r="FD55" i="1"/>
  <c r="FD25" i="1"/>
  <c r="FD54" i="1"/>
  <c r="FD105" i="1"/>
  <c r="FD77" i="1"/>
  <c r="FD17" i="1"/>
  <c r="EO45" i="1"/>
  <c r="EO7" i="1"/>
  <c r="EO82" i="1"/>
  <c r="EO120" i="1"/>
  <c r="EO123" i="1"/>
  <c r="EO50" i="1"/>
  <c r="EO87" i="1"/>
  <c r="EO122" i="1"/>
  <c r="EO66" i="1"/>
  <c r="EO113" i="1"/>
  <c r="EO70" i="1"/>
  <c r="EO72" i="1"/>
  <c r="EO21" i="1"/>
  <c r="EO8" i="1"/>
  <c r="EO24" i="1"/>
  <c r="EO114" i="1"/>
  <c r="EO69" i="1"/>
  <c r="EO109" i="1"/>
  <c r="EO102" i="1"/>
  <c r="EO115" i="1"/>
  <c r="EO75" i="1"/>
  <c r="EO110" i="1"/>
  <c r="EO116" i="1"/>
  <c r="EO62" i="1"/>
  <c r="EO127" i="1"/>
  <c r="EO2" i="1"/>
  <c r="EO26" i="1"/>
  <c r="EO121" i="1"/>
  <c r="EO55" i="1"/>
  <c r="EO25" i="1"/>
  <c r="EO93" i="1"/>
  <c r="EO83" i="1"/>
  <c r="EO54" i="1"/>
  <c r="EO37" i="1"/>
  <c r="EO105" i="1"/>
  <c r="EO51" i="1"/>
  <c r="EO78" i="1"/>
  <c r="EO11" i="1"/>
  <c r="EO77" i="1"/>
  <c r="EO35" i="1"/>
  <c r="EO100" i="1"/>
  <c r="EO15" i="1"/>
  <c r="EN106" i="1"/>
  <c r="FE106" i="1" s="1"/>
  <c r="EN98" i="1"/>
  <c r="EO98" i="1" s="1"/>
  <c r="EN52" i="1"/>
  <c r="EO52" i="1" s="1"/>
  <c r="EN94" i="1"/>
  <c r="EN9" i="1"/>
  <c r="EO9" i="1" s="1"/>
  <c r="EN32" i="1"/>
  <c r="EN22" i="1"/>
  <c r="EO22" i="1" s="1"/>
  <c r="EN58" i="1"/>
  <c r="EO58" i="1" s="1"/>
  <c r="EN63" i="1"/>
  <c r="EO63" i="1" s="1"/>
  <c r="EN64" i="1"/>
  <c r="EO64" i="1" s="1"/>
  <c r="EN125" i="1"/>
  <c r="EN39" i="1"/>
  <c r="EO39" i="1" s="1"/>
  <c r="EN88" i="1"/>
  <c r="EO88" i="1" s="1"/>
  <c r="EN34" i="1"/>
  <c r="EN53" i="1"/>
  <c r="EN71" i="1"/>
  <c r="EO71" i="1" s="1"/>
  <c r="EN57" i="1"/>
  <c r="EN117" i="1"/>
  <c r="EN111" i="1"/>
  <c r="EN126" i="1"/>
  <c r="EO126" i="1" s="1"/>
  <c r="EN119" i="1"/>
  <c r="EN16" i="1"/>
  <c r="EN97" i="1"/>
  <c r="EN96" i="1"/>
  <c r="EN59" i="1"/>
  <c r="EO59" i="1" s="1"/>
  <c r="EN4" i="1"/>
  <c r="EN48" i="1"/>
  <c r="EN41" i="1"/>
  <c r="EN65" i="1"/>
  <c r="EO65" i="1" s="1"/>
  <c r="EN13" i="1"/>
  <c r="EN6" i="1"/>
  <c r="EN107" i="1"/>
  <c r="EN42" i="1"/>
  <c r="EN86" i="1"/>
  <c r="EN27" i="1"/>
  <c r="EN40" i="1"/>
  <c r="EN17" i="1"/>
  <c r="EO17" i="1" s="1"/>
  <c r="EK99" i="1"/>
  <c r="EO99" i="1" s="1"/>
  <c r="EK12" i="1"/>
  <c r="EK56" i="1"/>
  <c r="FF56" i="1" s="1"/>
  <c r="EK53" i="1"/>
  <c r="FF53" i="1" s="1"/>
  <c r="EK60" i="1"/>
  <c r="EK74" i="1"/>
  <c r="EO74" i="1" s="1"/>
  <c r="EK84" i="1"/>
  <c r="EO84" i="1" s="1"/>
  <c r="EK85" i="1"/>
  <c r="FF85" i="1" s="1"/>
  <c r="EK6" i="1"/>
  <c r="EH106" i="1"/>
  <c r="FD106" i="1" s="1"/>
  <c r="EH28" i="1"/>
  <c r="EO28" i="1" s="1"/>
  <c r="EH43" i="1"/>
  <c r="EO43" i="1" s="1"/>
  <c r="EH67" i="1"/>
  <c r="EO67" i="1" s="1"/>
  <c r="EH101" i="1"/>
  <c r="EO101" i="1" s="1"/>
  <c r="EH94" i="1"/>
  <c r="FD94" i="1" s="1"/>
  <c r="EH32" i="1"/>
  <c r="EH10" i="1"/>
  <c r="EO10" i="1" s="1"/>
  <c r="EH89" i="1"/>
  <c r="EO89" i="1" s="1"/>
  <c r="EH91" i="1"/>
  <c r="EO91" i="1" s="1"/>
  <c r="EH38" i="1"/>
  <c r="EO38" i="1" s="1"/>
  <c r="EH80" i="1"/>
  <c r="EO80" i="1" s="1"/>
  <c r="EH124" i="1"/>
  <c r="EO124" i="1" s="1"/>
  <c r="EH56" i="1"/>
  <c r="FD56" i="1" s="1"/>
  <c r="EH112" i="1"/>
  <c r="EO112" i="1" s="1"/>
  <c r="EH3" i="1"/>
  <c r="EO3" i="1" s="1"/>
  <c r="EH125" i="1"/>
  <c r="EH19" i="1"/>
  <c r="EO19" i="1" s="1"/>
  <c r="EH104" i="1"/>
  <c r="EO104" i="1" s="1"/>
  <c r="EH23" i="1"/>
  <c r="EO23" i="1" s="1"/>
  <c r="EH30" i="1"/>
  <c r="EO30" i="1" s="1"/>
  <c r="EH73" i="1"/>
  <c r="EO73" i="1" s="1"/>
  <c r="EH34" i="1"/>
  <c r="EH49" i="1"/>
  <c r="EH53" i="1"/>
  <c r="EH76" i="1"/>
  <c r="FD76" i="1" s="1"/>
  <c r="EH57" i="1"/>
  <c r="EH117" i="1"/>
  <c r="EH33" i="1"/>
  <c r="EO33" i="1" s="1"/>
  <c r="EH20" i="1"/>
  <c r="EH111" i="1"/>
  <c r="FD111" i="1" s="1"/>
  <c r="EH14" i="1"/>
  <c r="EH60" i="1"/>
  <c r="EH29" i="1"/>
  <c r="EO29" i="1" s="1"/>
  <c r="EH119" i="1"/>
  <c r="EH81" i="1"/>
  <c r="EO81" i="1" s="1"/>
  <c r="EH16" i="1"/>
  <c r="FD16" i="1" s="1"/>
  <c r="EH47" i="1"/>
  <c r="FD47" i="1" s="1"/>
  <c r="EH97" i="1"/>
  <c r="EH92" i="1"/>
  <c r="EO92" i="1" s="1"/>
  <c r="EH96" i="1"/>
  <c r="EH5" i="1"/>
  <c r="EO5" i="1" s="1"/>
  <c r="EH18" i="1"/>
  <c r="EO18" i="1" s="1"/>
  <c r="EH103" i="1"/>
  <c r="EO103" i="1" s="1"/>
  <c r="EH46" i="1"/>
  <c r="EO46" i="1" s="1"/>
  <c r="EH79" i="1"/>
  <c r="EO79" i="1" s="1"/>
  <c r="EH68" i="1"/>
  <c r="EO68" i="1" s="1"/>
  <c r="EH4" i="1"/>
  <c r="EH31" i="1"/>
  <c r="EO31" i="1" s="1"/>
  <c r="EH85" i="1"/>
  <c r="FD85" i="1" s="1"/>
  <c r="EH95" i="1"/>
  <c r="EO95" i="1" s="1"/>
  <c r="EH48" i="1"/>
  <c r="EH41" i="1"/>
  <c r="EH90" i="1"/>
  <c r="EO90" i="1" s="1"/>
  <c r="EH13" i="1"/>
  <c r="EH6" i="1"/>
  <c r="EH108" i="1"/>
  <c r="EO108" i="1" s="1"/>
  <c r="EH44" i="1"/>
  <c r="EO44" i="1" s="1"/>
  <c r="EH107" i="1"/>
  <c r="EH42" i="1"/>
  <c r="EH118" i="1"/>
  <c r="EO118" i="1" s="1"/>
  <c r="EH86" i="1"/>
  <c r="EH27" i="1"/>
  <c r="EH36" i="1"/>
  <c r="EO36" i="1" s="1"/>
  <c r="EH61" i="1"/>
  <c r="EO61" i="1" s="1"/>
  <c r="EH40" i="1"/>
  <c r="EE106" i="1"/>
  <c r="EE99" i="1"/>
  <c r="EE43" i="1"/>
  <c r="EE120" i="1"/>
  <c r="EE123" i="1"/>
  <c r="EE12" i="1"/>
  <c r="EE10" i="1"/>
  <c r="EE89" i="1"/>
  <c r="EE91" i="1"/>
  <c r="EE38" i="1"/>
  <c r="EE113" i="1"/>
  <c r="EE21" i="1"/>
  <c r="EE124" i="1"/>
  <c r="EE64" i="1"/>
  <c r="EE114" i="1"/>
  <c r="EE112" i="1"/>
  <c r="EE69" i="1"/>
  <c r="EE109" i="1"/>
  <c r="EE19" i="1"/>
  <c r="EE115" i="1"/>
  <c r="EE23" i="1"/>
  <c r="EE34" i="1"/>
  <c r="EE75" i="1"/>
  <c r="EE76" i="1"/>
  <c r="EE116" i="1"/>
  <c r="EE57" i="1"/>
  <c r="EE127" i="1"/>
  <c r="EE20" i="1"/>
  <c r="EE60" i="1"/>
  <c r="EE16" i="1"/>
  <c r="EE47" i="1"/>
  <c r="EE92" i="1"/>
  <c r="EE55" i="1"/>
  <c r="EE5" i="1"/>
  <c r="EE93" i="1"/>
  <c r="EE103" i="1"/>
  <c r="EE31" i="1"/>
  <c r="EE105" i="1"/>
  <c r="EE6" i="1"/>
  <c r="EE78" i="1"/>
  <c r="EE77" i="1"/>
  <c r="EE118" i="1"/>
  <c r="ED45" i="1"/>
  <c r="EE45" i="1" s="1"/>
  <c r="ED52" i="1"/>
  <c r="EE52" i="1" s="1"/>
  <c r="ED7" i="1"/>
  <c r="ED82" i="1"/>
  <c r="ED28" i="1"/>
  <c r="EE28" i="1" s="1"/>
  <c r="ED67" i="1"/>
  <c r="FE67" i="1" s="1"/>
  <c r="ED50" i="1"/>
  <c r="EE50" i="1" s="1"/>
  <c r="ED101" i="1"/>
  <c r="FE101" i="1" s="1"/>
  <c r="ED94" i="1"/>
  <c r="ED87" i="1"/>
  <c r="EE87" i="1" s="1"/>
  <c r="ED9" i="1"/>
  <c r="EE9" i="1" s="1"/>
  <c r="ED122" i="1"/>
  <c r="EE122" i="1" s="1"/>
  <c r="ED66" i="1"/>
  <c r="FE66" i="1" s="1"/>
  <c r="ED32" i="1"/>
  <c r="ED22" i="1"/>
  <c r="EE22" i="1" s="1"/>
  <c r="ED58" i="1"/>
  <c r="EE58" i="1" s="1"/>
  <c r="ED70" i="1"/>
  <c r="EE70" i="1" s="1"/>
  <c r="ED80" i="1"/>
  <c r="EE80" i="1" s="1"/>
  <c r="ED72" i="1"/>
  <c r="ED63" i="1"/>
  <c r="ED8" i="1"/>
  <c r="EE8" i="1" s="1"/>
  <c r="ED56" i="1"/>
  <c r="ED24" i="1"/>
  <c r="ED3" i="1"/>
  <c r="ED125" i="1"/>
  <c r="EE125" i="1" s="1"/>
  <c r="ED39" i="1"/>
  <c r="EE39" i="1" s="1"/>
  <c r="ED104" i="1"/>
  <c r="ED30" i="1"/>
  <c r="EE30" i="1" s="1"/>
  <c r="ED88" i="1"/>
  <c r="ED53" i="1"/>
  <c r="ED71" i="1"/>
  <c r="EE71" i="1" s="1"/>
  <c r="ED110" i="1"/>
  <c r="EE110" i="1" s="1"/>
  <c r="ED117" i="1"/>
  <c r="EE117" i="1" s="1"/>
  <c r="ED62" i="1"/>
  <c r="ED33" i="1"/>
  <c r="EE33" i="1" s="1"/>
  <c r="ED111" i="1"/>
  <c r="ED14" i="1"/>
  <c r="FE14" i="1" s="1"/>
  <c r="ED29" i="1"/>
  <c r="EE29" i="1" s="1"/>
  <c r="ED126" i="1"/>
  <c r="EE126" i="1" s="1"/>
  <c r="ED119" i="1"/>
  <c r="EE119" i="1" s="1"/>
  <c r="ED81" i="1"/>
  <c r="EE81" i="1" s="1"/>
  <c r="ED2" i="1"/>
  <c r="EE2" i="1" s="1"/>
  <c r="ED26" i="1"/>
  <c r="FE26" i="1" s="1"/>
  <c r="ED97" i="1"/>
  <c r="ED96" i="1"/>
  <c r="ED74" i="1"/>
  <c r="ED121" i="1"/>
  <c r="EE121" i="1" s="1"/>
  <c r="ED59" i="1"/>
  <c r="EE59" i="1" s="1"/>
  <c r="ED84" i="1"/>
  <c r="EE84" i="1" s="1"/>
  <c r="ED25" i="1"/>
  <c r="ED18" i="1"/>
  <c r="EE18" i="1" s="1"/>
  <c r="ED83" i="1"/>
  <c r="ED46" i="1"/>
  <c r="EE46" i="1" s="1"/>
  <c r="ED54" i="1"/>
  <c r="EE54" i="1" s="1"/>
  <c r="ED48" i="1"/>
  <c r="ED41" i="1"/>
  <c r="ED90" i="1"/>
  <c r="EE90" i="1" s="1"/>
  <c r="ED65" i="1"/>
  <c r="EE65" i="1" s="1"/>
  <c r="ED13" i="1"/>
  <c r="ED11" i="1"/>
  <c r="EE11" i="1" s="1"/>
  <c r="ED108" i="1"/>
  <c r="EE108" i="1" s="1"/>
  <c r="ED44" i="1"/>
  <c r="EE44" i="1" s="1"/>
  <c r="ED42" i="1"/>
  <c r="EE42" i="1" s="1"/>
  <c r="ED86" i="1"/>
  <c r="EE86" i="1" s="1"/>
  <c r="ED27" i="1"/>
  <c r="ED35" i="1"/>
  <c r="EE35" i="1" s="1"/>
  <c r="ED36" i="1"/>
  <c r="EE36" i="1" s="1"/>
  <c r="ED100" i="1"/>
  <c r="EE100" i="1" s="1"/>
  <c r="ED61" i="1"/>
  <c r="ED40" i="1"/>
  <c r="EE40" i="1" s="1"/>
  <c r="ED17" i="1"/>
  <c r="EE17" i="1" s="1"/>
  <c r="ED15" i="1"/>
  <c r="EA7" i="1"/>
  <c r="EA72" i="1"/>
  <c r="EA63" i="1"/>
  <c r="EA56" i="1"/>
  <c r="EA24" i="1"/>
  <c r="EA3" i="1"/>
  <c r="EA102" i="1"/>
  <c r="EE102" i="1" s="1"/>
  <c r="EA104" i="1"/>
  <c r="EA73" i="1"/>
  <c r="EE73" i="1" s="1"/>
  <c r="EA88" i="1"/>
  <c r="EA49" i="1"/>
  <c r="FE49" i="1" s="1"/>
  <c r="EA53" i="1"/>
  <c r="EA111" i="1"/>
  <c r="EA97" i="1"/>
  <c r="EA74" i="1"/>
  <c r="EA25" i="1"/>
  <c r="EA83" i="1"/>
  <c r="EA79" i="1"/>
  <c r="FE79" i="1" s="1"/>
  <c r="EA68" i="1"/>
  <c r="EE68" i="1" s="1"/>
  <c r="EA4" i="1"/>
  <c r="EE4" i="1" s="1"/>
  <c r="EA37" i="1"/>
  <c r="EE37" i="1" s="1"/>
  <c r="EA85" i="1"/>
  <c r="FE85" i="1" s="1"/>
  <c r="EA95" i="1"/>
  <c r="EE95" i="1" s="1"/>
  <c r="EA48" i="1"/>
  <c r="EA107" i="1"/>
  <c r="EE107" i="1" s="1"/>
  <c r="EA27" i="1"/>
  <c r="EA61" i="1"/>
  <c r="EA15" i="1"/>
  <c r="DX98" i="1"/>
  <c r="EE98" i="1" s="1"/>
  <c r="DX82" i="1"/>
  <c r="DX94" i="1"/>
  <c r="DX53" i="1"/>
  <c r="DX62" i="1"/>
  <c r="DX48" i="1"/>
  <c r="DX51" i="1"/>
  <c r="EE51" i="1" s="1"/>
  <c r="DU106" i="1"/>
  <c r="DU98" i="1"/>
  <c r="DU7" i="1"/>
  <c r="DU43" i="1"/>
  <c r="DU50" i="1"/>
  <c r="DU9" i="1"/>
  <c r="DU122" i="1"/>
  <c r="DU12" i="1"/>
  <c r="DU66" i="1"/>
  <c r="DU38" i="1"/>
  <c r="DU113" i="1"/>
  <c r="DU21" i="1"/>
  <c r="DU8" i="1"/>
  <c r="DU64" i="1"/>
  <c r="DU24" i="1"/>
  <c r="DU114" i="1"/>
  <c r="DU69" i="1"/>
  <c r="DU109" i="1"/>
  <c r="DU125" i="1"/>
  <c r="DU115" i="1"/>
  <c r="DU39" i="1"/>
  <c r="DU23" i="1"/>
  <c r="DU73" i="1"/>
  <c r="DU49" i="1"/>
  <c r="DU71" i="1"/>
  <c r="DU76" i="1"/>
  <c r="DU117" i="1"/>
  <c r="DU62" i="1"/>
  <c r="DU127" i="1"/>
  <c r="DU33" i="1"/>
  <c r="DU20" i="1"/>
  <c r="DU111" i="1"/>
  <c r="DU14" i="1"/>
  <c r="DU16" i="1"/>
  <c r="DU47" i="1"/>
  <c r="DU2" i="1"/>
  <c r="DU97" i="1"/>
  <c r="DU92" i="1"/>
  <c r="DU121" i="1"/>
  <c r="DU59" i="1"/>
  <c r="DU84" i="1"/>
  <c r="DU55" i="1"/>
  <c r="DU18" i="1"/>
  <c r="DU93" i="1"/>
  <c r="DU103" i="1"/>
  <c r="DU54" i="1"/>
  <c r="DU85" i="1"/>
  <c r="DU105" i="1"/>
  <c r="DU51" i="1"/>
  <c r="DU6" i="1"/>
  <c r="DU78" i="1"/>
  <c r="DU44" i="1"/>
  <c r="DU77" i="1"/>
  <c r="DU35" i="1"/>
  <c r="DT45" i="1"/>
  <c r="DU45" i="1" s="1"/>
  <c r="DT99" i="1"/>
  <c r="DT82" i="1"/>
  <c r="DU82" i="1" s="1"/>
  <c r="DT28" i="1"/>
  <c r="DU28" i="1" s="1"/>
  <c r="DT120" i="1"/>
  <c r="DU120" i="1" s="1"/>
  <c r="DT67" i="1"/>
  <c r="DT123" i="1"/>
  <c r="FD123" i="1" s="1"/>
  <c r="DT101" i="1"/>
  <c r="DT87" i="1"/>
  <c r="FD87" i="1" s="1"/>
  <c r="DT32" i="1"/>
  <c r="FD32" i="1" s="1"/>
  <c r="DT10" i="1"/>
  <c r="DU10" i="1" s="1"/>
  <c r="DT89" i="1"/>
  <c r="DT91" i="1"/>
  <c r="DU91" i="1" s="1"/>
  <c r="DT22" i="1"/>
  <c r="DT70" i="1"/>
  <c r="DU70" i="1" s="1"/>
  <c r="DT80" i="1"/>
  <c r="DU80" i="1" s="1"/>
  <c r="DT72" i="1"/>
  <c r="DU72" i="1" s="1"/>
  <c r="DT124" i="1"/>
  <c r="DU124" i="1" s="1"/>
  <c r="DT63" i="1"/>
  <c r="DU63" i="1" s="1"/>
  <c r="DT112" i="1"/>
  <c r="DU112" i="1" s="1"/>
  <c r="DT102" i="1"/>
  <c r="DU102" i="1" s="1"/>
  <c r="DT19" i="1"/>
  <c r="DU19" i="1" s="1"/>
  <c r="DT104" i="1"/>
  <c r="DU104" i="1" s="1"/>
  <c r="DT88" i="1"/>
  <c r="FD88" i="1" s="1"/>
  <c r="DT34" i="1"/>
  <c r="DT53" i="1"/>
  <c r="DT75" i="1"/>
  <c r="FD75" i="1" s="1"/>
  <c r="DT110" i="1"/>
  <c r="DU110" i="1" s="1"/>
  <c r="DT116" i="1"/>
  <c r="FD116" i="1" s="1"/>
  <c r="DT57" i="1"/>
  <c r="DU57" i="1" s="1"/>
  <c r="DT60" i="1"/>
  <c r="DT29" i="1"/>
  <c r="DU29" i="1" s="1"/>
  <c r="DT119" i="1"/>
  <c r="DT81" i="1"/>
  <c r="DU81" i="1" s="1"/>
  <c r="DT26" i="1"/>
  <c r="FD26" i="1" s="1"/>
  <c r="DT96" i="1"/>
  <c r="DT74" i="1"/>
  <c r="DU74" i="1" s="1"/>
  <c r="DT5" i="1"/>
  <c r="DT83" i="1"/>
  <c r="FD83" i="1" s="1"/>
  <c r="DT46" i="1"/>
  <c r="DU46" i="1" s="1"/>
  <c r="DT79" i="1"/>
  <c r="FD79" i="1" s="1"/>
  <c r="DT68" i="1"/>
  <c r="DU68" i="1" s="1"/>
  <c r="DT4" i="1"/>
  <c r="DU4" i="1" s="1"/>
  <c r="DT31" i="1"/>
  <c r="DU31" i="1" s="1"/>
  <c r="DT37" i="1"/>
  <c r="DU37" i="1" s="1"/>
  <c r="DT95" i="1"/>
  <c r="FD95" i="1" s="1"/>
  <c r="DT48" i="1"/>
  <c r="DU48" i="1" s="1"/>
  <c r="DT41" i="1"/>
  <c r="DU41" i="1" s="1"/>
  <c r="DT13" i="1"/>
  <c r="DT11" i="1"/>
  <c r="FD11" i="1" s="1"/>
  <c r="DT108" i="1"/>
  <c r="DU108" i="1" s="1"/>
  <c r="DT107" i="1"/>
  <c r="DU107" i="1" s="1"/>
  <c r="DT42" i="1"/>
  <c r="DU42" i="1" s="1"/>
  <c r="DT118" i="1"/>
  <c r="DU118" i="1" s="1"/>
  <c r="DT86" i="1"/>
  <c r="DU86" i="1" s="1"/>
  <c r="DT27" i="1"/>
  <c r="DT36" i="1"/>
  <c r="DU36" i="1" s="1"/>
  <c r="DT100" i="1"/>
  <c r="DU100" i="1" s="1"/>
  <c r="DT61" i="1"/>
  <c r="DT40" i="1"/>
  <c r="DU40" i="1" s="1"/>
  <c r="DQ52" i="1"/>
  <c r="DU52" i="1" s="1"/>
  <c r="DQ99" i="1"/>
  <c r="DQ94" i="1"/>
  <c r="DU94" i="1" s="1"/>
  <c r="DQ22" i="1"/>
  <c r="DQ58" i="1"/>
  <c r="DU58" i="1" s="1"/>
  <c r="DQ56" i="1"/>
  <c r="DU56" i="1" s="1"/>
  <c r="DQ3" i="1"/>
  <c r="DU3" i="1" s="1"/>
  <c r="DQ30" i="1"/>
  <c r="DU30" i="1" s="1"/>
  <c r="DQ88" i="1"/>
  <c r="DQ53" i="1"/>
  <c r="DQ126" i="1"/>
  <c r="DU126" i="1" s="1"/>
  <c r="DQ119" i="1"/>
  <c r="DQ25" i="1"/>
  <c r="DU25" i="1" s="1"/>
  <c r="DQ90" i="1"/>
  <c r="DU90" i="1" s="1"/>
  <c r="DQ65" i="1"/>
  <c r="DU65" i="1" s="1"/>
  <c r="DQ27" i="1"/>
  <c r="DQ61" i="1"/>
  <c r="DQ17" i="1"/>
  <c r="DU17" i="1" s="1"/>
  <c r="DQ15" i="1"/>
  <c r="DU15" i="1" s="1"/>
  <c r="DL106" i="1"/>
  <c r="DL67" i="1"/>
  <c r="DL101" i="1"/>
  <c r="DL94" i="1"/>
  <c r="DL87" i="1"/>
  <c r="DL32" i="1"/>
  <c r="DL89" i="1"/>
  <c r="DL109" i="1"/>
  <c r="DL115" i="1"/>
  <c r="DL88" i="1"/>
  <c r="DL34" i="1"/>
  <c r="DL49" i="1"/>
  <c r="DL53" i="1"/>
  <c r="DL75" i="1"/>
  <c r="DL116" i="1"/>
  <c r="DL20" i="1"/>
  <c r="DL111" i="1"/>
  <c r="DL14" i="1"/>
  <c r="DL60" i="1"/>
  <c r="DL16" i="1"/>
  <c r="DL47" i="1"/>
  <c r="DL26" i="1"/>
  <c r="DL96" i="1"/>
  <c r="DL55" i="1"/>
  <c r="DL5" i="1"/>
  <c r="DL25" i="1"/>
  <c r="DL79" i="1"/>
  <c r="DL85" i="1"/>
  <c r="DL105" i="1"/>
  <c r="DL41" i="1"/>
  <c r="DL13" i="1"/>
  <c r="DK98" i="1"/>
  <c r="DK45" i="1"/>
  <c r="DK52" i="1"/>
  <c r="FD52" i="1" s="1"/>
  <c r="DK7" i="1"/>
  <c r="FD7" i="1" s="1"/>
  <c r="DK99" i="1"/>
  <c r="DK82" i="1"/>
  <c r="DK28" i="1"/>
  <c r="DK43" i="1"/>
  <c r="FD43" i="1" s="1"/>
  <c r="DK120" i="1"/>
  <c r="DK50" i="1"/>
  <c r="FD50" i="1" s="1"/>
  <c r="DK9" i="1"/>
  <c r="FD9" i="1" s="1"/>
  <c r="DK122" i="1"/>
  <c r="FD122" i="1" s="1"/>
  <c r="DK10" i="1"/>
  <c r="FD10" i="1" s="1"/>
  <c r="DK91" i="1"/>
  <c r="DK22" i="1"/>
  <c r="DK58" i="1"/>
  <c r="FD58" i="1" s="1"/>
  <c r="DK38" i="1"/>
  <c r="DK113" i="1"/>
  <c r="FD113" i="1" s="1"/>
  <c r="DK70" i="1"/>
  <c r="DK80" i="1"/>
  <c r="DK72" i="1"/>
  <c r="DK21" i="1"/>
  <c r="FD21" i="1" s="1"/>
  <c r="DK124" i="1"/>
  <c r="DK63" i="1"/>
  <c r="DK8" i="1"/>
  <c r="FD8" i="1" s="1"/>
  <c r="DK64" i="1"/>
  <c r="FD64" i="1" s="1"/>
  <c r="DK24" i="1"/>
  <c r="FD24" i="1" s="1"/>
  <c r="DK114" i="1"/>
  <c r="FD114" i="1" s="1"/>
  <c r="DK112" i="1"/>
  <c r="DK69" i="1"/>
  <c r="FD69" i="1" s="1"/>
  <c r="DK3" i="1"/>
  <c r="DK125" i="1"/>
  <c r="DK102" i="1"/>
  <c r="DK19" i="1"/>
  <c r="DK39" i="1"/>
  <c r="FD39" i="1" s="1"/>
  <c r="DK104" i="1"/>
  <c r="DK23" i="1"/>
  <c r="DK30" i="1"/>
  <c r="DK73" i="1"/>
  <c r="DK71" i="1"/>
  <c r="FD71" i="1" s="1"/>
  <c r="DK110" i="1"/>
  <c r="DK57" i="1"/>
  <c r="DK117" i="1"/>
  <c r="DK62" i="1"/>
  <c r="FD62" i="1" s="1"/>
  <c r="DK127" i="1"/>
  <c r="FD127" i="1" s="1"/>
  <c r="DK33" i="1"/>
  <c r="FD33" i="1" s="1"/>
  <c r="DK29" i="1"/>
  <c r="DK126" i="1"/>
  <c r="FD126" i="1" s="1"/>
  <c r="DK119" i="1"/>
  <c r="DK81" i="1"/>
  <c r="DK2" i="1"/>
  <c r="FD2" i="1" s="1"/>
  <c r="DK97" i="1"/>
  <c r="FD97" i="1" s="1"/>
  <c r="DK92" i="1"/>
  <c r="FD92" i="1" s="1"/>
  <c r="DK74" i="1"/>
  <c r="DK121" i="1"/>
  <c r="FD121" i="1" s="1"/>
  <c r="DK59" i="1"/>
  <c r="FD59" i="1" s="1"/>
  <c r="DK84" i="1"/>
  <c r="FD84" i="1" s="1"/>
  <c r="DK18" i="1"/>
  <c r="DK93" i="1"/>
  <c r="FD93" i="1" s="1"/>
  <c r="DK103" i="1"/>
  <c r="DK46" i="1"/>
  <c r="DK68" i="1"/>
  <c r="DK4" i="1"/>
  <c r="DK31" i="1"/>
  <c r="DK37" i="1"/>
  <c r="DK48" i="1"/>
  <c r="DK90" i="1"/>
  <c r="FD90" i="1" s="1"/>
  <c r="DK51" i="1"/>
  <c r="FD51" i="1" s="1"/>
  <c r="DK65" i="1"/>
  <c r="FD65" i="1" s="1"/>
  <c r="DK6" i="1"/>
  <c r="FD6" i="1" s="1"/>
  <c r="DK78" i="1"/>
  <c r="FD78" i="1" s="1"/>
  <c r="DK108" i="1"/>
  <c r="DK44" i="1"/>
  <c r="DK107" i="1"/>
  <c r="DK42" i="1"/>
  <c r="DK118" i="1"/>
  <c r="DK86" i="1"/>
  <c r="DK27" i="1"/>
  <c r="DK35" i="1"/>
  <c r="FD35" i="1" s="1"/>
  <c r="DK36" i="1"/>
  <c r="DK100" i="1"/>
  <c r="DK40" i="1"/>
  <c r="DK15" i="1"/>
  <c r="FD15" i="1" s="1"/>
  <c r="DH98" i="1"/>
  <c r="DH45" i="1"/>
  <c r="FE45" i="1" s="1"/>
  <c r="DH52" i="1"/>
  <c r="DH7" i="1"/>
  <c r="DH99" i="1"/>
  <c r="FE99" i="1" s="1"/>
  <c r="DH28" i="1"/>
  <c r="DH43" i="1"/>
  <c r="FE43" i="1" s="1"/>
  <c r="DH120" i="1"/>
  <c r="FE120" i="1" s="1"/>
  <c r="DH50" i="1"/>
  <c r="DH9" i="1"/>
  <c r="DH122" i="1"/>
  <c r="FE122" i="1" s="1"/>
  <c r="DH12" i="1"/>
  <c r="FE12" i="1" s="1"/>
  <c r="DH10" i="1"/>
  <c r="FE10" i="1" s="1"/>
  <c r="DH91" i="1"/>
  <c r="FE91" i="1" s="1"/>
  <c r="DH22" i="1"/>
  <c r="DH58" i="1"/>
  <c r="DH38" i="1"/>
  <c r="FE38" i="1" s="1"/>
  <c r="DH113" i="1"/>
  <c r="FE113" i="1" s="1"/>
  <c r="DH70" i="1"/>
  <c r="FE70" i="1" s="1"/>
  <c r="DH80" i="1"/>
  <c r="DH72" i="1"/>
  <c r="DH21" i="1"/>
  <c r="FE21" i="1" s="1"/>
  <c r="DH124" i="1"/>
  <c r="FE124" i="1" s="1"/>
  <c r="DH8" i="1"/>
  <c r="DH56" i="1"/>
  <c r="DH64" i="1"/>
  <c r="FE64" i="1" s="1"/>
  <c r="DH24" i="1"/>
  <c r="DH114" i="1"/>
  <c r="FE114" i="1" s="1"/>
  <c r="DH112" i="1"/>
  <c r="FE112" i="1" s="1"/>
  <c r="DH69" i="1"/>
  <c r="FE69" i="1" s="1"/>
  <c r="DH3" i="1"/>
  <c r="DH125" i="1"/>
  <c r="DH102" i="1"/>
  <c r="DH19" i="1"/>
  <c r="FE19" i="1" s="1"/>
  <c r="DH39" i="1"/>
  <c r="DH104" i="1"/>
  <c r="DH23" i="1"/>
  <c r="FE23" i="1" s="1"/>
  <c r="DH30" i="1"/>
  <c r="DH73" i="1"/>
  <c r="FE73" i="1" s="1"/>
  <c r="DH71" i="1"/>
  <c r="DH110" i="1"/>
  <c r="DH76" i="1"/>
  <c r="FE76" i="1" s="1"/>
  <c r="DH57" i="1"/>
  <c r="DH117" i="1"/>
  <c r="DH62" i="1"/>
  <c r="DH127" i="1"/>
  <c r="FE127" i="1" s="1"/>
  <c r="DH33" i="1"/>
  <c r="DH29" i="1"/>
  <c r="DH126" i="1"/>
  <c r="DH119" i="1"/>
  <c r="DH81" i="1"/>
  <c r="FE81" i="1" s="1"/>
  <c r="DH2" i="1"/>
  <c r="DH97" i="1"/>
  <c r="DH92" i="1"/>
  <c r="FE92" i="1" s="1"/>
  <c r="DH74" i="1"/>
  <c r="DH121" i="1"/>
  <c r="DH59" i="1"/>
  <c r="DH84" i="1"/>
  <c r="FE84" i="1" s="1"/>
  <c r="DH18" i="1"/>
  <c r="DH93" i="1"/>
  <c r="FE93" i="1" s="1"/>
  <c r="DH103" i="1"/>
  <c r="FE103" i="1" s="1"/>
  <c r="DH83" i="1"/>
  <c r="DH46" i="1"/>
  <c r="DH54" i="1"/>
  <c r="DH68" i="1"/>
  <c r="FE68" i="1" s="1"/>
  <c r="DH4" i="1"/>
  <c r="FE4" i="1" s="1"/>
  <c r="DH31" i="1"/>
  <c r="FE31" i="1" s="1"/>
  <c r="DH37" i="1"/>
  <c r="DH95" i="1"/>
  <c r="FE95" i="1" s="1"/>
  <c r="DH48" i="1"/>
  <c r="DH90" i="1"/>
  <c r="DH51" i="1"/>
  <c r="DH65" i="1"/>
  <c r="DH6" i="1"/>
  <c r="DH78" i="1"/>
  <c r="FE78" i="1" s="1"/>
  <c r="DH11" i="1"/>
  <c r="DH108" i="1"/>
  <c r="DH44" i="1"/>
  <c r="DH107" i="1"/>
  <c r="DH42" i="1"/>
  <c r="DH77" i="1"/>
  <c r="FE77" i="1" s="1"/>
  <c r="DH118" i="1"/>
  <c r="FE118" i="1" s="1"/>
  <c r="DH86" i="1"/>
  <c r="DH36" i="1"/>
  <c r="DH100" i="1"/>
  <c r="DH61" i="1"/>
  <c r="DL61" i="1" s="1"/>
  <c r="DH40" i="1"/>
  <c r="DH17" i="1"/>
  <c r="DH15" i="1"/>
  <c r="L106" i="1"/>
  <c r="L98" i="1"/>
  <c r="L45" i="1"/>
  <c r="L52" i="1"/>
  <c r="L7" i="1"/>
  <c r="L99" i="1"/>
  <c r="L82" i="1"/>
  <c r="L28" i="1"/>
  <c r="L43" i="1"/>
  <c r="L120" i="1"/>
  <c r="L67" i="1"/>
  <c r="L123" i="1"/>
  <c r="L50" i="1"/>
  <c r="L101" i="1"/>
  <c r="L94" i="1"/>
  <c r="L87" i="1"/>
  <c r="L9" i="1"/>
  <c r="L122" i="1"/>
  <c r="L12" i="1"/>
  <c r="L66" i="1"/>
  <c r="L32" i="1"/>
  <c r="L10" i="1"/>
  <c r="L89" i="1"/>
  <c r="L91" i="1"/>
  <c r="L22" i="1"/>
  <c r="L58" i="1"/>
  <c r="L38" i="1"/>
  <c r="L113" i="1"/>
  <c r="L70" i="1"/>
  <c r="L80" i="1"/>
  <c r="L72" i="1"/>
  <c r="L21" i="1"/>
  <c r="L124" i="1"/>
  <c r="L63" i="1"/>
  <c r="L8" i="1"/>
  <c r="L56" i="1"/>
  <c r="L64" i="1"/>
  <c r="L24" i="1"/>
  <c r="L114" i="1"/>
  <c r="L112" i="1"/>
  <c r="L69" i="1"/>
  <c r="L3" i="1"/>
  <c r="L109" i="1"/>
  <c r="L125" i="1"/>
  <c r="L102" i="1"/>
  <c r="L19" i="1"/>
  <c r="L115" i="1"/>
  <c r="L39" i="1"/>
  <c r="L104" i="1"/>
  <c r="L23" i="1"/>
  <c r="L30" i="1"/>
  <c r="L73" i="1"/>
  <c r="L88" i="1"/>
  <c r="L34" i="1"/>
  <c r="L49" i="1"/>
  <c r="L53" i="1"/>
  <c r="L71" i="1"/>
  <c r="L75" i="1"/>
  <c r="L110" i="1"/>
  <c r="L76" i="1"/>
  <c r="L116" i="1"/>
  <c r="L57" i="1"/>
  <c r="L117" i="1"/>
  <c r="L62" i="1"/>
  <c r="L127" i="1"/>
  <c r="L33" i="1"/>
  <c r="L20" i="1"/>
  <c r="L111" i="1"/>
  <c r="L14" i="1"/>
  <c r="L60" i="1"/>
  <c r="L29" i="1"/>
  <c r="L126" i="1"/>
  <c r="L119" i="1"/>
  <c r="L81" i="1"/>
  <c r="L16" i="1"/>
  <c r="L47" i="1"/>
  <c r="L2" i="1"/>
  <c r="L26" i="1"/>
  <c r="L97" i="1"/>
  <c r="L92" i="1"/>
  <c r="L96" i="1"/>
  <c r="L74" i="1"/>
  <c r="L121" i="1"/>
  <c r="L59" i="1"/>
  <c r="L84" i="1"/>
  <c r="L55" i="1"/>
  <c r="L5" i="1"/>
  <c r="L25" i="1"/>
  <c r="L18" i="1"/>
  <c r="L93" i="1"/>
  <c r="L103" i="1"/>
  <c r="L83" i="1"/>
  <c r="L46" i="1"/>
  <c r="L54" i="1"/>
  <c r="L79" i="1"/>
  <c r="L68" i="1"/>
  <c r="L4" i="1"/>
  <c r="L31" i="1"/>
  <c r="L37" i="1"/>
  <c r="L85" i="1"/>
  <c r="L95" i="1"/>
  <c r="L105" i="1"/>
  <c r="L48" i="1"/>
  <c r="L41" i="1"/>
  <c r="L90" i="1"/>
  <c r="L51" i="1"/>
  <c r="L65" i="1"/>
  <c r="L13" i="1"/>
  <c r="L6" i="1"/>
  <c r="L78" i="1"/>
  <c r="L11" i="1"/>
  <c r="L108" i="1"/>
  <c r="L44" i="1"/>
  <c r="L107" i="1"/>
  <c r="L42" i="1"/>
  <c r="L77" i="1"/>
  <c r="L118" i="1"/>
  <c r="L86" i="1"/>
  <c r="L27" i="1"/>
  <c r="L35" i="1"/>
  <c r="L36" i="1"/>
  <c r="L100" i="1"/>
  <c r="L61" i="1"/>
  <c r="L40" i="1"/>
  <c r="L17" i="1"/>
  <c r="L15" i="1"/>
  <c r="DE98" i="1"/>
  <c r="FF98" i="1" s="1"/>
  <c r="DE45" i="1"/>
  <c r="FF45" i="1" s="1"/>
  <c r="DE52" i="1"/>
  <c r="FF52" i="1" s="1"/>
  <c r="DE7" i="1"/>
  <c r="FF7" i="1" s="1"/>
  <c r="DE99" i="1"/>
  <c r="DE28" i="1"/>
  <c r="FF28" i="1" s="1"/>
  <c r="DE43" i="1"/>
  <c r="FF43" i="1" s="1"/>
  <c r="DE120" i="1"/>
  <c r="FF120" i="1" s="1"/>
  <c r="DE123" i="1"/>
  <c r="FF123" i="1" s="1"/>
  <c r="DE50" i="1"/>
  <c r="FF50" i="1" s="1"/>
  <c r="DE122" i="1"/>
  <c r="FF122" i="1" s="1"/>
  <c r="DE66" i="1"/>
  <c r="FF66" i="1" s="1"/>
  <c r="DE10" i="1"/>
  <c r="FF10" i="1" s="1"/>
  <c r="DE91" i="1"/>
  <c r="FF91" i="1" s="1"/>
  <c r="DE22" i="1"/>
  <c r="FF22" i="1" s="1"/>
  <c r="DE58" i="1"/>
  <c r="FF58" i="1" s="1"/>
  <c r="DE38" i="1"/>
  <c r="FF38" i="1" s="1"/>
  <c r="DE113" i="1"/>
  <c r="FF113" i="1" s="1"/>
  <c r="DE80" i="1"/>
  <c r="FF80" i="1" s="1"/>
  <c r="DE72" i="1"/>
  <c r="FF72" i="1" s="1"/>
  <c r="DE21" i="1"/>
  <c r="FF21" i="1" s="1"/>
  <c r="DE124" i="1"/>
  <c r="FF124" i="1" s="1"/>
  <c r="DE8" i="1"/>
  <c r="FF8" i="1" s="1"/>
  <c r="DE24" i="1"/>
  <c r="FF24" i="1" s="1"/>
  <c r="DE114" i="1"/>
  <c r="FF114" i="1" s="1"/>
  <c r="DE112" i="1"/>
  <c r="FF112" i="1" s="1"/>
  <c r="DE69" i="1"/>
  <c r="FF69" i="1" s="1"/>
  <c r="DE3" i="1"/>
  <c r="FF3" i="1" s="1"/>
  <c r="DE125" i="1"/>
  <c r="FF125" i="1" s="1"/>
  <c r="DE102" i="1"/>
  <c r="FF102" i="1" s="1"/>
  <c r="DE19" i="1"/>
  <c r="FF19" i="1" s="1"/>
  <c r="DE39" i="1"/>
  <c r="FF39" i="1" s="1"/>
  <c r="DE104" i="1"/>
  <c r="FF104" i="1" s="1"/>
  <c r="DE23" i="1"/>
  <c r="FF23" i="1" s="1"/>
  <c r="DE73" i="1"/>
  <c r="FF73" i="1" s="1"/>
  <c r="DE71" i="1"/>
  <c r="FF71" i="1" s="1"/>
  <c r="DE110" i="1"/>
  <c r="FF110" i="1" s="1"/>
  <c r="DE57" i="1"/>
  <c r="FF57" i="1" s="1"/>
  <c r="DE117" i="1"/>
  <c r="FF117" i="1" s="1"/>
  <c r="DE62" i="1"/>
  <c r="FF62" i="1" s="1"/>
  <c r="DE127" i="1"/>
  <c r="FF127" i="1" s="1"/>
  <c r="DE33" i="1"/>
  <c r="FF33" i="1" s="1"/>
  <c r="DE29" i="1"/>
  <c r="FF29" i="1" s="1"/>
  <c r="DE126" i="1"/>
  <c r="FF126" i="1" s="1"/>
  <c r="DE119" i="1"/>
  <c r="FF119" i="1" s="1"/>
  <c r="DE81" i="1"/>
  <c r="FF81" i="1" s="1"/>
  <c r="DE2" i="1"/>
  <c r="FF2" i="1" s="1"/>
  <c r="DE97" i="1"/>
  <c r="FF97" i="1" s="1"/>
  <c r="DE92" i="1"/>
  <c r="FF92" i="1" s="1"/>
  <c r="DE74" i="1"/>
  <c r="DE121" i="1"/>
  <c r="FF121" i="1" s="1"/>
  <c r="DE59" i="1"/>
  <c r="FF59" i="1" s="1"/>
  <c r="DE84" i="1"/>
  <c r="DE18" i="1"/>
  <c r="FF18" i="1" s="1"/>
  <c r="DE93" i="1"/>
  <c r="FF93" i="1" s="1"/>
  <c r="DE103" i="1"/>
  <c r="FF103" i="1" s="1"/>
  <c r="DE68" i="1"/>
  <c r="FF68" i="1" s="1"/>
  <c r="DE4" i="1"/>
  <c r="FF4" i="1" s="1"/>
  <c r="DE31" i="1"/>
  <c r="FF31" i="1" s="1"/>
  <c r="DE37" i="1"/>
  <c r="FF37" i="1" s="1"/>
  <c r="DE95" i="1"/>
  <c r="FF95" i="1" s="1"/>
  <c r="DE48" i="1"/>
  <c r="FF48" i="1" s="1"/>
  <c r="DE90" i="1"/>
  <c r="FF90" i="1" s="1"/>
  <c r="DE51" i="1"/>
  <c r="FF51" i="1" s="1"/>
  <c r="DE65" i="1"/>
  <c r="FF65" i="1" s="1"/>
  <c r="DE6" i="1"/>
  <c r="DE78" i="1"/>
  <c r="FF78" i="1" s="1"/>
  <c r="DE108" i="1"/>
  <c r="FF108" i="1" s="1"/>
  <c r="DE44" i="1"/>
  <c r="FF44" i="1" s="1"/>
  <c r="DE107" i="1"/>
  <c r="FF107" i="1" s="1"/>
  <c r="DE42" i="1"/>
  <c r="FF42" i="1" s="1"/>
  <c r="DE118" i="1"/>
  <c r="FF118" i="1" s="1"/>
  <c r="DE86" i="1"/>
  <c r="FF86" i="1" s="1"/>
  <c r="DE100" i="1"/>
  <c r="FF100" i="1" s="1"/>
  <c r="DE40" i="1"/>
  <c r="FF40" i="1" s="1"/>
  <c r="DE17" i="1"/>
  <c r="FF17" i="1" s="1"/>
  <c r="DE15" i="1"/>
  <c r="FF15" i="1" s="1"/>
  <c r="FE36" i="1" l="1"/>
  <c r="FE51" i="1"/>
  <c r="FD13" i="1"/>
  <c r="FD34" i="1"/>
  <c r="FD23" i="1"/>
  <c r="FG23" i="1" s="1"/>
  <c r="JR23" i="1" s="1"/>
  <c r="FE42" i="1"/>
  <c r="FE121" i="1"/>
  <c r="FG121" i="1" s="1"/>
  <c r="JS121" i="1" s="1"/>
  <c r="FD117" i="1"/>
  <c r="FD67" i="1"/>
  <c r="FE72" i="1"/>
  <c r="FF84" i="1"/>
  <c r="FG84" i="1" s="1"/>
  <c r="JR84" i="1" s="1"/>
  <c r="FF99" i="1"/>
  <c r="FE11" i="1"/>
  <c r="FG11" i="1" s="1"/>
  <c r="JR11" i="1" s="1"/>
  <c r="FE2" i="1"/>
  <c r="FG2" i="1" s="1"/>
  <c r="JS2" i="1" s="1"/>
  <c r="FE117" i="1"/>
  <c r="FG117" i="1" s="1"/>
  <c r="JS117" i="1" s="1"/>
  <c r="FE104" i="1"/>
  <c r="FE80" i="1"/>
  <c r="FE7" i="1"/>
  <c r="FG7" i="1" s="1"/>
  <c r="JS7" i="1" s="1"/>
  <c r="FD4" i="1"/>
  <c r="FG4" i="1" s="1"/>
  <c r="JR4" i="1" s="1"/>
  <c r="FD29" i="1"/>
  <c r="FD73" i="1"/>
  <c r="FG73" i="1" s="1"/>
  <c r="JR73" i="1" s="1"/>
  <c r="FD124" i="1"/>
  <c r="FG124" i="1" s="1"/>
  <c r="JS124" i="1" s="1"/>
  <c r="FD22" i="1"/>
  <c r="FG116" i="1"/>
  <c r="JS116" i="1" s="1"/>
  <c r="FE32" i="1"/>
  <c r="FG77" i="1"/>
  <c r="JR77" i="1" s="1"/>
  <c r="FE59" i="1"/>
  <c r="FG59" i="1" s="1"/>
  <c r="JS59" i="1" s="1"/>
  <c r="FE126" i="1"/>
  <c r="FE110" i="1"/>
  <c r="FE102" i="1"/>
  <c r="FE50" i="1"/>
  <c r="FG50" i="1" s="1"/>
  <c r="JS50" i="1" s="1"/>
  <c r="FD103" i="1"/>
  <c r="FD104" i="1"/>
  <c r="FD80" i="1"/>
  <c r="FE62" i="1"/>
  <c r="FG62" i="1" s="1"/>
  <c r="JS62" i="1" s="1"/>
  <c r="FE37" i="1"/>
  <c r="FD28" i="1"/>
  <c r="FE15" i="1"/>
  <c r="FG15" i="1" s="1"/>
  <c r="JR15" i="1" s="1"/>
  <c r="FE65" i="1"/>
  <c r="FG65" i="1" s="1"/>
  <c r="JR65" i="1" s="1"/>
  <c r="FE63" i="1"/>
  <c r="FE13" i="1"/>
  <c r="FF6" i="1"/>
  <c r="FE71" i="1"/>
  <c r="FG71" i="1" s="1"/>
  <c r="JS71" i="1" s="1"/>
  <c r="FE58" i="1"/>
  <c r="FG58" i="1" s="1"/>
  <c r="JS58" i="1" s="1"/>
  <c r="FG79" i="1"/>
  <c r="JR79" i="1" s="1"/>
  <c r="FE107" i="1"/>
  <c r="FE83" i="1"/>
  <c r="FG83" i="1" s="1"/>
  <c r="JR83" i="1" s="1"/>
  <c r="FE28" i="1"/>
  <c r="FD44" i="1"/>
  <c r="FE100" i="1"/>
  <c r="FE108" i="1"/>
  <c r="FD63" i="1"/>
  <c r="FD5" i="1"/>
  <c r="FG5" i="1" s="1"/>
  <c r="JS5" i="1" s="1"/>
  <c r="FD70" i="1"/>
  <c r="FG70" i="1" s="1"/>
  <c r="JR70" i="1" s="1"/>
  <c r="FE41" i="1"/>
  <c r="EO40" i="1"/>
  <c r="FE86" i="1"/>
  <c r="FD86" i="1"/>
  <c r="EO13" i="1"/>
  <c r="FE17" i="1"/>
  <c r="JS79" i="1"/>
  <c r="FD36" i="1"/>
  <c r="FG36" i="1" s="1"/>
  <c r="JR36" i="1" s="1"/>
  <c r="FE119" i="1"/>
  <c r="FE9" i="1"/>
  <c r="FG9" i="1" s="1"/>
  <c r="JR9" i="1" s="1"/>
  <c r="FD119" i="1"/>
  <c r="FD72" i="1"/>
  <c r="FD38" i="1"/>
  <c r="FG38" i="1" s="1"/>
  <c r="JR38" i="1" s="1"/>
  <c r="FD99" i="1"/>
  <c r="FG26" i="1"/>
  <c r="JS26" i="1" s="1"/>
  <c r="FG75" i="1"/>
  <c r="JS75" i="1" s="1"/>
  <c r="FE90" i="1"/>
  <c r="FG90" i="1" s="1"/>
  <c r="JR90" i="1" s="1"/>
  <c r="FE18" i="1"/>
  <c r="FE33" i="1"/>
  <c r="FG33" i="1" s="1"/>
  <c r="JR33" i="1" s="1"/>
  <c r="FE57" i="1"/>
  <c r="FE39" i="1"/>
  <c r="FG39" i="1" s="1"/>
  <c r="JS39" i="1" s="1"/>
  <c r="FD27" i="1"/>
  <c r="FD107" i="1"/>
  <c r="FD48" i="1"/>
  <c r="FD68" i="1"/>
  <c r="FG68" i="1" s="1"/>
  <c r="JS68" i="1" s="1"/>
  <c r="FD18" i="1"/>
  <c r="FG18" i="1" s="1"/>
  <c r="JS18" i="1" s="1"/>
  <c r="FD81" i="1"/>
  <c r="FG81" i="1" s="1"/>
  <c r="JS81" i="1" s="1"/>
  <c r="FD57" i="1"/>
  <c r="FG57" i="1" s="1"/>
  <c r="JR57" i="1" s="1"/>
  <c r="FD19" i="1"/>
  <c r="FG19" i="1" s="1"/>
  <c r="JS19" i="1" s="1"/>
  <c r="FD82" i="1"/>
  <c r="FD45" i="1"/>
  <c r="FG45" i="1" s="1"/>
  <c r="JS45" i="1" s="1"/>
  <c r="FE111" i="1"/>
  <c r="FG111" i="1" s="1"/>
  <c r="JR111" i="1" s="1"/>
  <c r="FE96" i="1"/>
  <c r="FG47" i="1"/>
  <c r="JR47" i="1" s="1"/>
  <c r="FG106" i="1"/>
  <c r="JS106" i="1" s="1"/>
  <c r="FG109" i="1"/>
  <c r="JS109" i="1" s="1"/>
  <c r="DL118" i="1"/>
  <c r="DL3" i="1"/>
  <c r="EE74" i="1"/>
  <c r="EE53" i="1"/>
  <c r="EE56" i="1"/>
  <c r="DL46" i="1"/>
  <c r="DL102" i="1"/>
  <c r="DU27" i="1"/>
  <c r="EO27" i="1"/>
  <c r="EO111" i="1"/>
  <c r="EO47" i="1"/>
  <c r="EE15" i="1"/>
  <c r="FD74" i="1"/>
  <c r="FD91" i="1"/>
  <c r="FG91" i="1" s="1"/>
  <c r="JS91" i="1" s="1"/>
  <c r="DL6" i="1"/>
  <c r="FD96" i="1"/>
  <c r="FD89" i="1"/>
  <c r="FG89" i="1" s="1"/>
  <c r="JS89" i="1" s="1"/>
  <c r="EE61" i="1"/>
  <c r="EE88" i="1"/>
  <c r="FG66" i="1"/>
  <c r="JR66" i="1" s="1"/>
  <c r="EE67" i="1"/>
  <c r="FE6" i="1"/>
  <c r="FD61" i="1"/>
  <c r="FE53" i="1"/>
  <c r="EE83" i="1"/>
  <c r="EE97" i="1"/>
  <c r="EE111" i="1"/>
  <c r="EE63" i="1"/>
  <c r="FG55" i="1"/>
  <c r="JS55" i="1" s="1"/>
  <c r="FE56" i="1"/>
  <c r="FG56" i="1" s="1"/>
  <c r="JR56" i="1" s="1"/>
  <c r="FG51" i="1"/>
  <c r="JS51" i="1" s="1"/>
  <c r="FG122" i="1"/>
  <c r="JR122" i="1" s="1"/>
  <c r="DL50" i="1"/>
  <c r="FD53" i="1"/>
  <c r="FG32" i="1"/>
  <c r="JR32" i="1" s="1"/>
  <c r="DU99" i="1"/>
  <c r="EE104" i="1"/>
  <c r="EE72" i="1"/>
  <c r="EE7" i="1"/>
  <c r="FG115" i="1"/>
  <c r="JR115" i="1" s="1"/>
  <c r="FE54" i="1"/>
  <c r="FG54" i="1" s="1"/>
  <c r="JS54" i="1" s="1"/>
  <c r="FE29" i="1"/>
  <c r="FD42" i="1"/>
  <c r="DL93" i="1"/>
  <c r="DL64" i="1"/>
  <c r="DU119" i="1"/>
  <c r="EE25" i="1"/>
  <c r="EE62" i="1"/>
  <c r="EO48" i="1"/>
  <c r="EO125" i="1"/>
  <c r="FG17" i="1"/>
  <c r="JR17" i="1" s="1"/>
  <c r="FE40" i="1"/>
  <c r="FE74" i="1"/>
  <c r="FE3" i="1"/>
  <c r="FE22" i="1"/>
  <c r="DL40" i="1"/>
  <c r="FG113" i="1"/>
  <c r="JS113" i="1" s="1"/>
  <c r="DL70" i="1"/>
  <c r="DU75" i="1"/>
  <c r="EE27" i="1"/>
  <c r="EO56" i="1"/>
  <c r="FE44" i="1"/>
  <c r="DL100" i="1"/>
  <c r="FD37" i="1"/>
  <c r="FG37" i="1" s="1"/>
  <c r="JS37" i="1" s="1"/>
  <c r="DL110" i="1"/>
  <c r="FD102" i="1"/>
  <c r="DL120" i="1"/>
  <c r="DL98" i="1"/>
  <c r="FD60" i="1"/>
  <c r="FE25" i="1"/>
  <c r="FG25" i="1" s="1"/>
  <c r="JS25" i="1" s="1"/>
  <c r="EE3" i="1"/>
  <c r="FE97" i="1"/>
  <c r="FG97" i="1" s="1"/>
  <c r="JR97" i="1" s="1"/>
  <c r="FD108" i="1"/>
  <c r="FD31" i="1"/>
  <c r="FG31" i="1" s="1"/>
  <c r="JS31" i="1" s="1"/>
  <c r="FD125" i="1"/>
  <c r="DL17" i="1"/>
  <c r="DU22" i="1"/>
  <c r="FG67" i="1"/>
  <c r="JS67" i="1" s="1"/>
  <c r="EE48" i="1"/>
  <c r="EE24" i="1"/>
  <c r="FG85" i="1"/>
  <c r="JS85" i="1" s="1"/>
  <c r="FG76" i="1"/>
  <c r="JS76" i="1" s="1"/>
  <c r="FD120" i="1"/>
  <c r="FG120" i="1" s="1"/>
  <c r="JS120" i="1" s="1"/>
  <c r="FG123" i="1"/>
  <c r="JS123" i="1" s="1"/>
  <c r="FE24" i="1"/>
  <c r="FG24" i="1" s="1"/>
  <c r="JR24" i="1" s="1"/>
  <c r="FE52" i="1"/>
  <c r="FG52" i="1" s="1"/>
  <c r="JS52" i="1" s="1"/>
  <c r="FD30" i="1"/>
  <c r="FG69" i="1"/>
  <c r="JS69" i="1" s="1"/>
  <c r="FG21" i="1"/>
  <c r="JS21" i="1" s="1"/>
  <c r="DL77" i="1"/>
  <c r="DL83" i="1"/>
  <c r="DL59" i="1"/>
  <c r="DL76" i="1"/>
  <c r="DL73" i="1"/>
  <c r="DL125" i="1"/>
  <c r="DL56" i="1"/>
  <c r="DL113" i="1"/>
  <c r="DL66" i="1"/>
  <c r="DL123" i="1"/>
  <c r="DL52" i="1"/>
  <c r="DU96" i="1"/>
  <c r="FE82" i="1"/>
  <c r="EO60" i="1"/>
  <c r="EO86" i="1"/>
  <c r="EO4" i="1"/>
  <c r="EO117" i="1"/>
  <c r="FD100" i="1"/>
  <c r="FD98" i="1"/>
  <c r="FD46" i="1"/>
  <c r="FG92" i="1"/>
  <c r="JS92" i="1" s="1"/>
  <c r="FG127" i="1"/>
  <c r="JS127" i="1" s="1"/>
  <c r="FD112" i="1"/>
  <c r="FG112" i="1" s="1"/>
  <c r="JS112" i="1" s="1"/>
  <c r="FG10" i="1"/>
  <c r="JS10" i="1" s="1"/>
  <c r="FG99" i="1"/>
  <c r="JR99" i="1" s="1"/>
  <c r="DL42" i="1"/>
  <c r="DL65" i="1"/>
  <c r="DL37" i="1"/>
  <c r="DL103" i="1"/>
  <c r="DL121" i="1"/>
  <c r="DL30" i="1"/>
  <c r="DL8" i="1"/>
  <c r="DL38" i="1"/>
  <c r="DL12" i="1"/>
  <c r="DL45" i="1"/>
  <c r="DU53" i="1"/>
  <c r="DU87" i="1"/>
  <c r="EE96" i="1"/>
  <c r="EO42" i="1"/>
  <c r="EO57" i="1"/>
  <c r="FD3" i="1"/>
  <c r="FE35" i="1"/>
  <c r="FG35" i="1" s="1"/>
  <c r="JS35" i="1" s="1"/>
  <c r="FE87" i="1"/>
  <c r="FG87" i="1" s="1"/>
  <c r="FG78" i="1"/>
  <c r="JS78" i="1" s="1"/>
  <c r="DL2" i="1"/>
  <c r="FF74" i="1"/>
  <c r="FE98" i="1"/>
  <c r="FD118" i="1"/>
  <c r="FG118" i="1" s="1"/>
  <c r="JR118" i="1" s="1"/>
  <c r="FG103" i="1"/>
  <c r="JS103" i="1" s="1"/>
  <c r="FG114" i="1"/>
  <c r="JR114" i="1" s="1"/>
  <c r="DL107" i="1"/>
  <c r="DL51" i="1"/>
  <c r="DL31" i="1"/>
  <c r="DL74" i="1"/>
  <c r="DL81" i="1"/>
  <c r="DL33" i="1"/>
  <c r="DL23" i="1"/>
  <c r="DL63" i="1"/>
  <c r="DL58" i="1"/>
  <c r="DL122" i="1"/>
  <c r="DU11" i="1"/>
  <c r="DU79" i="1"/>
  <c r="DU5" i="1"/>
  <c r="DU89" i="1"/>
  <c r="FE27" i="1"/>
  <c r="FE88" i="1"/>
  <c r="FG88" i="1" s="1"/>
  <c r="JS88" i="1" s="1"/>
  <c r="EE41" i="1"/>
  <c r="EO107" i="1"/>
  <c r="EO96" i="1"/>
  <c r="DL95" i="1"/>
  <c r="FE125" i="1"/>
  <c r="FE8" i="1"/>
  <c r="FG8" i="1" s="1"/>
  <c r="JS8" i="1" s="1"/>
  <c r="DL36" i="1"/>
  <c r="DL44" i="1"/>
  <c r="DL90" i="1"/>
  <c r="DL4" i="1"/>
  <c r="DL18" i="1"/>
  <c r="DL119" i="1"/>
  <c r="DL127" i="1"/>
  <c r="DL71" i="1"/>
  <c r="DL104" i="1"/>
  <c r="DL69" i="1"/>
  <c r="DL124" i="1"/>
  <c r="DL22" i="1"/>
  <c r="DL9" i="1"/>
  <c r="DL43" i="1"/>
  <c r="FD41" i="1"/>
  <c r="FD101" i="1"/>
  <c r="FG101" i="1" s="1"/>
  <c r="JR101" i="1" s="1"/>
  <c r="DU26" i="1"/>
  <c r="DU60" i="1"/>
  <c r="DU34" i="1"/>
  <c r="DU101" i="1"/>
  <c r="FE94" i="1"/>
  <c r="FG94" i="1" s="1"/>
  <c r="JS94" i="1" s="1"/>
  <c r="EE79" i="1"/>
  <c r="EE49" i="1"/>
  <c r="EE94" i="1"/>
  <c r="EE82" i="1"/>
  <c r="FF12" i="1"/>
  <c r="EO12" i="1"/>
  <c r="EO6" i="1"/>
  <c r="EO97" i="1"/>
  <c r="EO53" i="1"/>
  <c r="FF60" i="1"/>
  <c r="FG93" i="1"/>
  <c r="JS93" i="1" s="1"/>
  <c r="FE46" i="1"/>
  <c r="FD40" i="1"/>
  <c r="FG64" i="1"/>
  <c r="JS64" i="1" s="1"/>
  <c r="DL35" i="1"/>
  <c r="DL108" i="1"/>
  <c r="DL68" i="1"/>
  <c r="DL92" i="1"/>
  <c r="DL126" i="1"/>
  <c r="DL62" i="1"/>
  <c r="DL39" i="1"/>
  <c r="DL112" i="1"/>
  <c r="DL21" i="1"/>
  <c r="DL91" i="1"/>
  <c r="DL28" i="1"/>
  <c r="DU95" i="1"/>
  <c r="DU116" i="1"/>
  <c r="DU88" i="1"/>
  <c r="DU32" i="1"/>
  <c r="EE26" i="1"/>
  <c r="EE101" i="1"/>
  <c r="EO14" i="1"/>
  <c r="FD14" i="1"/>
  <c r="FG14" i="1" s="1"/>
  <c r="JS14" i="1" s="1"/>
  <c r="EO49" i="1"/>
  <c r="FD49" i="1"/>
  <c r="FG49" i="1" s="1"/>
  <c r="JR49" i="1" s="1"/>
  <c r="FE16" i="1"/>
  <c r="FG16" i="1" s="1"/>
  <c r="EO16" i="1"/>
  <c r="EO34" i="1"/>
  <c r="FE34" i="1"/>
  <c r="FG34" i="1" s="1"/>
  <c r="JS34" i="1" s="1"/>
  <c r="EO32" i="1"/>
  <c r="EO85" i="1"/>
  <c r="EO76" i="1"/>
  <c r="FG105" i="1"/>
  <c r="JR105" i="1" s="1"/>
  <c r="DL84" i="1"/>
  <c r="FE61" i="1"/>
  <c r="FE48" i="1"/>
  <c r="FE30" i="1"/>
  <c r="FD110" i="1"/>
  <c r="FG110" i="1" s="1"/>
  <c r="JR110" i="1" s="1"/>
  <c r="DL27" i="1"/>
  <c r="DL11" i="1"/>
  <c r="DL48" i="1"/>
  <c r="DL97" i="1"/>
  <c r="DL29" i="1"/>
  <c r="DL117" i="1"/>
  <c r="DL114" i="1"/>
  <c r="DL72" i="1"/>
  <c r="DL82" i="1"/>
  <c r="FG95" i="1"/>
  <c r="JR95" i="1" s="1"/>
  <c r="DU13" i="1"/>
  <c r="DU83" i="1"/>
  <c r="DU123" i="1"/>
  <c r="EE14" i="1"/>
  <c r="EE32" i="1"/>
  <c r="EO119" i="1"/>
  <c r="DL7" i="1"/>
  <c r="FG126" i="1"/>
  <c r="JS126" i="1" s="1"/>
  <c r="FG43" i="1"/>
  <c r="JS43" i="1" s="1"/>
  <c r="DL15" i="1"/>
  <c r="DL86" i="1"/>
  <c r="DL78" i="1"/>
  <c r="DL54" i="1"/>
  <c r="DL57" i="1"/>
  <c r="DL19" i="1"/>
  <c r="DL24" i="1"/>
  <c r="DL80" i="1"/>
  <c r="DL10" i="1"/>
  <c r="DL99" i="1"/>
  <c r="DU61" i="1"/>
  <c r="DU67" i="1"/>
  <c r="EE13" i="1"/>
  <c r="EE85" i="1"/>
  <c r="EE66" i="1"/>
  <c r="FD20" i="1"/>
  <c r="FG20" i="1" s="1"/>
  <c r="JS20" i="1" s="1"/>
  <c r="EO20" i="1"/>
  <c r="EO41" i="1"/>
  <c r="EO94" i="1"/>
  <c r="EO106" i="1"/>
  <c r="FG42" i="1" l="1"/>
  <c r="JS42" i="1" s="1"/>
  <c r="FG102" i="1"/>
  <c r="JS102" i="1" s="1"/>
  <c r="FG80" i="1"/>
  <c r="JS80" i="1" s="1"/>
  <c r="FG13" i="1"/>
  <c r="FG28" i="1"/>
  <c r="JS28" i="1" s="1"/>
  <c r="FG107" i="1"/>
  <c r="JR107" i="1" s="1"/>
  <c r="FG104" i="1"/>
  <c r="JS104" i="1" s="1"/>
  <c r="FG29" i="1"/>
  <c r="JR29" i="1" s="1"/>
  <c r="FG41" i="1"/>
  <c r="JR41" i="1" s="1"/>
  <c r="FG22" i="1"/>
  <c r="JR22" i="1" s="1"/>
  <c r="JR116" i="1"/>
  <c r="FG72" i="1"/>
  <c r="JR72" i="1" s="1"/>
  <c r="FG119" i="1"/>
  <c r="JS119" i="1" s="1"/>
  <c r="FG40" i="1"/>
  <c r="JS40" i="1" s="1"/>
  <c r="FG125" i="1"/>
  <c r="JS125" i="1" s="1"/>
  <c r="FG44" i="1"/>
  <c r="JS44" i="1" s="1"/>
  <c r="FG63" i="1"/>
  <c r="JS63" i="1" s="1"/>
  <c r="FG108" i="1"/>
  <c r="JS108" i="1" s="1"/>
  <c r="FG6" i="1"/>
  <c r="JS6" i="1" s="1"/>
  <c r="FG86" i="1"/>
  <c r="JR86" i="1" s="1"/>
  <c r="JR5" i="1"/>
  <c r="JS13" i="1"/>
  <c r="JR13" i="1"/>
  <c r="FG100" i="1"/>
  <c r="JS100" i="1" s="1"/>
  <c r="FG82" i="1"/>
  <c r="JR82" i="1" s="1"/>
  <c r="FG61" i="1"/>
  <c r="JR61" i="1" s="1"/>
  <c r="FG48" i="1"/>
  <c r="JR48" i="1" s="1"/>
  <c r="FG27" i="1"/>
  <c r="JR27" i="1" s="1"/>
  <c r="FG96" i="1"/>
  <c r="JS96" i="1" s="1"/>
  <c r="JR26" i="1"/>
  <c r="FG53" i="1"/>
  <c r="JR53" i="1" s="1"/>
  <c r="JR75" i="1"/>
  <c r="JS87" i="1"/>
  <c r="JR87" i="1"/>
  <c r="JS16" i="1"/>
  <c r="JR16" i="1"/>
  <c r="JR14" i="1"/>
  <c r="JR10" i="1"/>
  <c r="JR25" i="1"/>
  <c r="JR58" i="1"/>
  <c r="JR39" i="1"/>
  <c r="JR51" i="1"/>
  <c r="JR43" i="1"/>
  <c r="JR19" i="1"/>
  <c r="JR35" i="1"/>
  <c r="JR78" i="1"/>
  <c r="JR109" i="1"/>
  <c r="JR81" i="1"/>
  <c r="JR123" i="1"/>
  <c r="JS23" i="1"/>
  <c r="JS101" i="1"/>
  <c r="JS110" i="1"/>
  <c r="JS114" i="1"/>
  <c r="JS24" i="1"/>
  <c r="JS105" i="1"/>
  <c r="JR76" i="1"/>
  <c r="JR68" i="1"/>
  <c r="JR126" i="1"/>
  <c r="JR37" i="1"/>
  <c r="JR69" i="1"/>
  <c r="JR93" i="1"/>
  <c r="JR55" i="1"/>
  <c r="JR124" i="1"/>
  <c r="JR92" i="1"/>
  <c r="JR20" i="1"/>
  <c r="JR8" i="1"/>
  <c r="JR31" i="1"/>
  <c r="JR127" i="1"/>
  <c r="JR89" i="1"/>
  <c r="JS122" i="1"/>
  <c r="JS115" i="1"/>
  <c r="FG12" i="1"/>
  <c r="JR12" i="1" s="1"/>
  <c r="FG74" i="1"/>
  <c r="JS74" i="1" s="1"/>
  <c r="JR88" i="1"/>
  <c r="JR120" i="1"/>
  <c r="JR62" i="1"/>
  <c r="JR103" i="1"/>
  <c r="JR80" i="1"/>
  <c r="JR2" i="1"/>
  <c r="JR50" i="1"/>
  <c r="JR18" i="1"/>
  <c r="JR54" i="1"/>
  <c r="JR121" i="1"/>
  <c r="JR113" i="1"/>
  <c r="JR94" i="1"/>
  <c r="JR85" i="1"/>
  <c r="JR112" i="1"/>
  <c r="JS38" i="1"/>
  <c r="JS99" i="1"/>
  <c r="FG60" i="1"/>
  <c r="JS60" i="1" s="1"/>
  <c r="JR64" i="1"/>
  <c r="JR125" i="1"/>
  <c r="JR67" i="1"/>
  <c r="JR7" i="1"/>
  <c r="JR71" i="1"/>
  <c r="JR59" i="1"/>
  <c r="JR117" i="1"/>
  <c r="JR45" i="1"/>
  <c r="JR52" i="1"/>
  <c r="JR106" i="1"/>
  <c r="JR34" i="1"/>
  <c r="JR91" i="1"/>
  <c r="JR21" i="1"/>
  <c r="FG3" i="1"/>
  <c r="FG46" i="1"/>
  <c r="JR46" i="1" s="1"/>
  <c r="FG98" i="1"/>
  <c r="JR98" i="1" s="1"/>
  <c r="FG30" i="1"/>
  <c r="JR30" i="1" s="1"/>
  <c r="CN27" i="1"/>
  <c r="CN86" i="1"/>
  <c r="CN118" i="1"/>
  <c r="CN77" i="1"/>
  <c r="CN42" i="1"/>
  <c r="CN107" i="1"/>
  <c r="CN44" i="1"/>
  <c r="CN108" i="1"/>
  <c r="CN11" i="1"/>
  <c r="CN78" i="1"/>
  <c r="CN6" i="1"/>
  <c r="CN13" i="1"/>
  <c r="CN65" i="1"/>
  <c r="CN51" i="1"/>
  <c r="CN90" i="1"/>
  <c r="CN41" i="1"/>
  <c r="CN48" i="1"/>
  <c r="CN105" i="1"/>
  <c r="CN95" i="1"/>
  <c r="CN85" i="1"/>
  <c r="CN37" i="1"/>
  <c r="CN31" i="1"/>
  <c r="CN4" i="1"/>
  <c r="CN68" i="1"/>
  <c r="CN79" i="1"/>
  <c r="CN54" i="1"/>
  <c r="CN46" i="1"/>
  <c r="CN83" i="1"/>
  <c r="CN103" i="1"/>
  <c r="CN93" i="1"/>
  <c r="CN18" i="1"/>
  <c r="CN25" i="1"/>
  <c r="CN5" i="1"/>
  <c r="CN55" i="1"/>
  <c r="CN84" i="1"/>
  <c r="CN59" i="1"/>
  <c r="CN121" i="1"/>
  <c r="CN74" i="1"/>
  <c r="CN96" i="1"/>
  <c r="CN92" i="1"/>
  <c r="CN97" i="1"/>
  <c r="CN26" i="1"/>
  <c r="CN2" i="1"/>
  <c r="CN47" i="1"/>
  <c r="CN16" i="1"/>
  <c r="CN81" i="1"/>
  <c r="CN119" i="1"/>
  <c r="CN126" i="1"/>
  <c r="CN29" i="1"/>
  <c r="CN60" i="1"/>
  <c r="CN14" i="1"/>
  <c r="CN111" i="1"/>
  <c r="CN20" i="1"/>
  <c r="CN33" i="1"/>
  <c r="CN127" i="1"/>
  <c r="CN62" i="1"/>
  <c r="CN117" i="1"/>
  <c r="CN57" i="1"/>
  <c r="CN116" i="1"/>
  <c r="CN76" i="1"/>
  <c r="CN110" i="1"/>
  <c r="CN75" i="1"/>
  <c r="CN71" i="1"/>
  <c r="CN53" i="1"/>
  <c r="CN49" i="1"/>
  <c r="CN34" i="1"/>
  <c r="CN88" i="1"/>
  <c r="CN73" i="1"/>
  <c r="CN30" i="1"/>
  <c r="CN23" i="1"/>
  <c r="CN104" i="1"/>
  <c r="CN39" i="1"/>
  <c r="CN115" i="1"/>
  <c r="CN19" i="1"/>
  <c r="CN102" i="1"/>
  <c r="CN125" i="1"/>
  <c r="CN109" i="1"/>
  <c r="CN3" i="1"/>
  <c r="CN69" i="1"/>
  <c r="CN112" i="1"/>
  <c r="CN114" i="1"/>
  <c r="CN24" i="1"/>
  <c r="CN64" i="1"/>
  <c r="CN56" i="1"/>
  <c r="CN8" i="1"/>
  <c r="CN63" i="1"/>
  <c r="CN124" i="1"/>
  <c r="CN21" i="1"/>
  <c r="CN72" i="1"/>
  <c r="CN80" i="1"/>
  <c r="CN70" i="1"/>
  <c r="CN113" i="1"/>
  <c r="CN38" i="1"/>
  <c r="CN58" i="1"/>
  <c r="CN22" i="1"/>
  <c r="CN91" i="1"/>
  <c r="CN89" i="1"/>
  <c r="CN10" i="1"/>
  <c r="CN32" i="1"/>
  <c r="CN66" i="1"/>
  <c r="CN12" i="1"/>
  <c r="CN122" i="1"/>
  <c r="CN9" i="1"/>
  <c r="CN87" i="1"/>
  <c r="CN94" i="1"/>
  <c r="CN101" i="1"/>
  <c r="CN50" i="1"/>
  <c r="CN123" i="1"/>
  <c r="CN67" i="1"/>
  <c r="CN120" i="1"/>
  <c r="CN43" i="1"/>
  <c r="CN28" i="1"/>
  <c r="CN82" i="1"/>
  <c r="CN99" i="1"/>
  <c r="CN7" i="1"/>
  <c r="CN52" i="1"/>
  <c r="CN45" i="1"/>
  <c r="CN98" i="1"/>
  <c r="CN106" i="1"/>
  <c r="CN40" i="1"/>
  <c r="CN61" i="1"/>
  <c r="CN100" i="1"/>
  <c r="CN36" i="1"/>
  <c r="CN35" i="1"/>
  <c r="CN17" i="1"/>
  <c r="CN15" i="1"/>
  <c r="JR42" i="1" l="1"/>
  <c r="JR102" i="1"/>
  <c r="JR63" i="1"/>
  <c r="JR44" i="1"/>
  <c r="JR104" i="1"/>
  <c r="JR28" i="1"/>
  <c r="JR40" i="1"/>
  <c r="JR96" i="1"/>
  <c r="JS72" i="1"/>
  <c r="JR119" i="1"/>
  <c r="JR108" i="1"/>
  <c r="JR6" i="1"/>
  <c r="JR100" i="1"/>
  <c r="JR74" i="1"/>
  <c r="JR60" i="1"/>
  <c r="JR3" i="1"/>
  <c r="JS3" i="1"/>
  <c r="CK106" i="1"/>
  <c r="CK98" i="1" l="1"/>
  <c r="CK45" i="1" l="1"/>
  <c r="CK52" i="1" l="1"/>
  <c r="CK7" i="1" l="1"/>
  <c r="CK99" i="1" l="1"/>
  <c r="CK82" i="1" l="1"/>
  <c r="CK28" i="1"/>
  <c r="CK43" i="1" l="1"/>
  <c r="CK120" i="1" l="1"/>
  <c r="CK91" i="1" l="1"/>
  <c r="CK8" i="1" l="1"/>
  <c r="CK10" i="1" l="1"/>
  <c r="CK89" i="1" l="1"/>
  <c r="CK32" i="1"/>
  <c r="CK66" i="1"/>
  <c r="CK12" i="1"/>
  <c r="CK122" i="1"/>
  <c r="CK9" i="1"/>
  <c r="CK87" i="1"/>
  <c r="CK94" i="1"/>
  <c r="CK101" i="1"/>
  <c r="CK50" i="1"/>
  <c r="CK123" i="1"/>
  <c r="CK67" i="1"/>
  <c r="CK22" i="1" l="1"/>
  <c r="CK58" i="1"/>
  <c r="CK38" i="1"/>
  <c r="CK113" i="1" l="1"/>
  <c r="CK70" i="1" l="1"/>
  <c r="CK80" i="1"/>
  <c r="CK72" i="1" l="1"/>
  <c r="CK21" i="1"/>
  <c r="CK124" i="1" l="1"/>
  <c r="CK63" i="1" l="1"/>
  <c r="CK56" i="1" l="1"/>
  <c r="CK64" i="1" l="1"/>
  <c r="CK24" i="1" l="1"/>
  <c r="CK114" i="1" l="1"/>
  <c r="CK112" i="1" l="1"/>
  <c r="CK69" i="1" l="1"/>
  <c r="CK3" i="1" l="1"/>
  <c r="CK109" i="1" l="1"/>
  <c r="CK125" i="1" l="1"/>
  <c r="CK102" i="1" l="1"/>
  <c r="CK19" i="1" l="1"/>
  <c r="CK115" i="1"/>
  <c r="CK39" i="1" l="1"/>
  <c r="CK104" i="1" l="1"/>
  <c r="CK23" i="1" l="1"/>
  <c r="CK30" i="1" l="1"/>
  <c r="CK73" i="1" l="1"/>
  <c r="CK88" i="1" l="1"/>
  <c r="CK34" i="1" l="1"/>
  <c r="CK49" i="1" l="1"/>
  <c r="CK53" i="1" l="1"/>
  <c r="CK71" i="1" l="1"/>
  <c r="CK75" i="1" l="1"/>
  <c r="JD75" i="1"/>
  <c r="CK110" i="1" l="1"/>
  <c r="JD110" i="1"/>
  <c r="CK76" i="1"/>
  <c r="JD76" i="1"/>
  <c r="CK116" i="1" l="1"/>
  <c r="JD116" i="1"/>
  <c r="CK57" i="1"/>
  <c r="JD57" i="1"/>
  <c r="CK117" i="1" l="1"/>
  <c r="JD117" i="1"/>
  <c r="CK62" i="1" l="1"/>
  <c r="JD62" i="1"/>
  <c r="CK127" i="1" l="1"/>
  <c r="JD127" i="1"/>
  <c r="CK33" i="1" l="1"/>
  <c r="JD33" i="1"/>
  <c r="CK20" i="1" l="1"/>
  <c r="JD20" i="1"/>
  <c r="CK111" i="1" l="1"/>
  <c r="JD111" i="1"/>
  <c r="CK14" i="1" l="1"/>
  <c r="JD14" i="1"/>
  <c r="CK60" i="1" l="1"/>
  <c r="JD60" i="1"/>
  <c r="CK29" i="1" l="1"/>
  <c r="JD29" i="1"/>
  <c r="CK126" i="1" l="1"/>
  <c r="JD126" i="1"/>
  <c r="CK119" i="1" l="1"/>
  <c r="JD119" i="1"/>
  <c r="CK81" i="1" l="1"/>
  <c r="JD81" i="1"/>
  <c r="CK16" i="1" l="1"/>
  <c r="JD16" i="1"/>
  <c r="CK47" i="1" l="1"/>
  <c r="JD47" i="1"/>
  <c r="CK2" i="1" l="1"/>
  <c r="JD2" i="1"/>
  <c r="CK26" i="1" l="1"/>
  <c r="JD26" i="1"/>
  <c r="CK97" i="1" l="1"/>
  <c r="JD97" i="1"/>
  <c r="CK92" i="1" l="1"/>
  <c r="JD92" i="1"/>
  <c r="CK96" i="1" l="1"/>
  <c r="JD96" i="1"/>
  <c r="CK74" i="1" l="1"/>
  <c r="JD74" i="1"/>
  <c r="CK121" i="1" l="1"/>
  <c r="JD121" i="1"/>
  <c r="CK59" i="1" l="1"/>
  <c r="JD59" i="1"/>
  <c r="CK84" i="1" l="1"/>
  <c r="JD84" i="1"/>
  <c r="CK55" i="1" l="1"/>
  <c r="JD55" i="1"/>
  <c r="CK5" i="1" l="1"/>
  <c r="JD5" i="1"/>
  <c r="CK25" i="1"/>
  <c r="JD25" i="1"/>
  <c r="CK18" i="1" l="1"/>
  <c r="JD18" i="1"/>
  <c r="CK93" i="1" l="1"/>
  <c r="JD93" i="1"/>
  <c r="CK103" i="1" l="1"/>
  <c r="JD103" i="1"/>
  <c r="CK83" i="1" l="1"/>
  <c r="JD83" i="1"/>
  <c r="CK46" i="1" l="1"/>
  <c r="CK54" i="1" l="1"/>
  <c r="CK79" i="1" l="1"/>
  <c r="CK68" i="1"/>
  <c r="CK4" i="1" l="1"/>
  <c r="CK31" i="1" l="1"/>
  <c r="CK37" i="1" l="1"/>
  <c r="CK85" i="1" l="1"/>
  <c r="CK95" i="1" l="1"/>
  <c r="CK105" i="1" l="1"/>
  <c r="CK48" i="1" l="1"/>
  <c r="CK41" i="1" l="1"/>
  <c r="CK90" i="1" l="1"/>
  <c r="CK51" i="1" l="1"/>
  <c r="CK65" i="1" l="1"/>
  <c r="CK13" i="1"/>
  <c r="CK6" i="1" l="1"/>
  <c r="CK78" i="1" l="1"/>
  <c r="CK11" i="1" l="1"/>
  <c r="CK108" i="1" l="1"/>
  <c r="CK44" i="1" l="1"/>
  <c r="CK107" i="1" l="1"/>
  <c r="CK42" i="1" l="1"/>
  <c r="CK77" i="1" l="1"/>
  <c r="CK118" i="1" l="1"/>
  <c r="JD40" i="1" l="1"/>
  <c r="JD61" i="1"/>
  <c r="JD100" i="1"/>
  <c r="JD36" i="1"/>
  <c r="JD35" i="1"/>
  <c r="JD27" i="1"/>
  <c r="JD86" i="1"/>
  <c r="JD118" i="1"/>
  <c r="JD77" i="1"/>
  <c r="JD42" i="1"/>
  <c r="JD107" i="1"/>
  <c r="JD44" i="1"/>
  <c r="JD108" i="1"/>
  <c r="JD11" i="1"/>
  <c r="JD78" i="1"/>
  <c r="JD6" i="1"/>
  <c r="JD13" i="1"/>
  <c r="JD65" i="1"/>
  <c r="JD51" i="1"/>
  <c r="JD90" i="1"/>
  <c r="JD41" i="1"/>
  <c r="JD48" i="1"/>
  <c r="JD105" i="1"/>
  <c r="JD95" i="1"/>
  <c r="JD85" i="1"/>
  <c r="JD37" i="1"/>
  <c r="JD31" i="1"/>
  <c r="JD4" i="1"/>
  <c r="JD68" i="1"/>
  <c r="JD79" i="1"/>
  <c r="JD54" i="1"/>
  <c r="JD46" i="1"/>
  <c r="JD17" i="1"/>
  <c r="JD15" i="1"/>
  <c r="CK86" i="1" l="1"/>
  <c r="CK27" i="1" l="1"/>
  <c r="CK35" i="1" l="1"/>
  <c r="CK100" i="1" l="1"/>
  <c r="CK61" i="1"/>
  <c r="CK40" i="1"/>
  <c r="CK36" i="1"/>
  <c r="CK17" i="1" l="1"/>
  <c r="CK15" i="1" l="1"/>
</calcChain>
</file>

<file path=xl/sharedStrings.xml><?xml version="1.0" encoding="utf-8"?>
<sst xmlns="http://schemas.openxmlformats.org/spreadsheetml/2006/main" count="4034" uniqueCount="597">
  <si>
    <t>data urodzenia</t>
  </si>
  <si>
    <t>BMI</t>
  </si>
  <si>
    <t>TSH</t>
  </si>
  <si>
    <t>HDL</t>
  </si>
  <si>
    <t>LDL</t>
  </si>
  <si>
    <t>TG</t>
  </si>
  <si>
    <t>KomPAN</t>
  </si>
  <si>
    <t>IPAQ</t>
  </si>
  <si>
    <t>DZ</t>
  </si>
  <si>
    <t>k</t>
  </si>
  <si>
    <t>niedoczynność tarczycy</t>
  </si>
  <si>
    <t>tak</t>
  </si>
  <si>
    <t>KD</t>
  </si>
  <si>
    <t>PD</t>
  </si>
  <si>
    <t>m</t>
  </si>
  <si>
    <t>AP</t>
  </si>
  <si>
    <t>AR</t>
  </si>
  <si>
    <t>kwas walproinowy</t>
  </si>
  <si>
    <t>CHAD - depresja</t>
  </si>
  <si>
    <t>CHAD - mania</t>
  </si>
  <si>
    <t>DL</t>
  </si>
  <si>
    <t>schizofrenia</t>
  </si>
  <si>
    <t>lit</t>
  </si>
  <si>
    <t>kwetiapina</t>
  </si>
  <si>
    <t>benzodiazepiny</t>
  </si>
  <si>
    <t>olanzapina</t>
  </si>
  <si>
    <t>SSRI</t>
  </si>
  <si>
    <t>SNRI</t>
  </si>
  <si>
    <t>inne p-depresyjne</t>
  </si>
  <si>
    <t>paroksetyna</t>
  </si>
  <si>
    <t>sertralina</t>
  </si>
  <si>
    <t>fluoksetyna</t>
  </si>
  <si>
    <t>escitalopram</t>
  </si>
  <si>
    <t>citalopram</t>
  </si>
  <si>
    <t>fluwoksamina</t>
  </si>
  <si>
    <t>wortioksetyna</t>
  </si>
  <si>
    <t>lamotrygina</t>
  </si>
  <si>
    <t>t</t>
  </si>
  <si>
    <t>leki nasenne</t>
  </si>
  <si>
    <t>wenlafaksyna</t>
  </si>
  <si>
    <t>duloksetyna</t>
  </si>
  <si>
    <t>karbamazepina</t>
  </si>
  <si>
    <t>n</t>
  </si>
  <si>
    <t>nadciśnienie tt.</t>
  </si>
  <si>
    <t>cukrzyca</t>
  </si>
  <si>
    <t>niedokrwistość</t>
  </si>
  <si>
    <t>PCO</t>
  </si>
  <si>
    <t>astma oskrzelowa</t>
  </si>
  <si>
    <t>zes. jelita drażliwego</t>
  </si>
  <si>
    <t>p-nadciśnieniowe</t>
  </si>
  <si>
    <t>p-cukrzycowe</t>
  </si>
  <si>
    <t>h. tarczycy</t>
  </si>
  <si>
    <t>IPP</t>
  </si>
  <si>
    <t>p-zakrzepowe</t>
  </si>
  <si>
    <t>pozostałe</t>
  </si>
  <si>
    <t>p-histaminowe</t>
  </si>
  <si>
    <t>steroidowe</t>
  </si>
  <si>
    <t>pernazyna</t>
  </si>
  <si>
    <t>haloperidol</t>
  </si>
  <si>
    <t>risperidon</t>
  </si>
  <si>
    <t>aripiprazol</t>
  </si>
  <si>
    <t>DK</t>
  </si>
  <si>
    <t>1a</t>
  </si>
  <si>
    <t>1b</t>
  </si>
  <si>
    <t>1d</t>
  </si>
  <si>
    <t>1f</t>
  </si>
  <si>
    <t>2a</t>
  </si>
  <si>
    <t>2c</t>
  </si>
  <si>
    <t>2e</t>
  </si>
  <si>
    <t>3a</t>
  </si>
  <si>
    <t>3c</t>
  </si>
  <si>
    <t>3e</t>
  </si>
  <si>
    <t>4a</t>
  </si>
  <si>
    <t>4c</t>
  </si>
  <si>
    <t>4e</t>
  </si>
  <si>
    <t>klozapina</t>
  </si>
  <si>
    <t>7.</t>
  </si>
  <si>
    <t>8.</t>
  </si>
  <si>
    <t>9.</t>
  </si>
  <si>
    <t>10/1</t>
  </si>
  <si>
    <t>10/2</t>
  </si>
  <si>
    <t>10/3</t>
  </si>
  <si>
    <t>10/4</t>
  </si>
  <si>
    <t>10/5</t>
  </si>
  <si>
    <t>10/6</t>
  </si>
  <si>
    <t>10/7</t>
  </si>
  <si>
    <t>10/8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</si>
  <si>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</si>
  <si>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</si>
  <si>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</si>
  <si>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</si>
  <si>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</si>
  <si>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</si>
  <si>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</si>
  <si>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</si>
  <si>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</si>
  <si>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</si>
  <si>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</si>
  <si>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BK</t>
  </si>
  <si>
    <t>MP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</si>
  <si>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</si>
  <si>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</si>
  <si>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</si>
  <si>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</si>
  <si>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</si>
  <si>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</si>
  <si>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</si>
  <si>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</si>
  <si>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</si>
  <si>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</si>
  <si>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</si>
  <si>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</si>
  <si>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</si>
  <si>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</si>
  <si>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</si>
  <si>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</si>
  <si>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</si>
  <si>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</si>
  <si>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</si>
  <si>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</si>
  <si>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</si>
  <si>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</si>
  <si>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</si>
  <si>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</si>
  <si>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</si>
  <si>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</si>
  <si>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</si>
  <si>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</si>
  <si>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</si>
  <si>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</si>
  <si>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</si>
  <si>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</si>
  <si>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</si>
  <si>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</si>
  <si>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</si>
  <si>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</si>
  <si>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</si>
  <si>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</si>
  <si>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</si>
  <si>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</si>
  <si>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</si>
  <si>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</si>
  <si>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</si>
  <si>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</si>
  <si>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</si>
  <si>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</si>
  <si>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</si>
  <si>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</si>
  <si>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</si>
  <si>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</si>
  <si>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</si>
  <si>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</si>
  <si>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</si>
  <si>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</si>
  <si>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</si>
  <si>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</si>
  <si>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</si>
  <si>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</si>
  <si>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</si>
  <si>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</si>
  <si>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 (miesiące)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</si>
  <si>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</si>
  <si>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</si>
  <si>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</si>
  <si>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</si>
  <si>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</si>
  <si>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</si>
  <si>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</si>
  <si>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</si>
  <si>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</si>
  <si>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</si>
  <si>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</si>
  <si>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</si>
  <si>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</si>
  <si>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 (kg)</t>
  </si>
  <si>
    <t>97. (cm)</t>
  </si>
  <si>
    <t>98. (cm)</t>
  </si>
  <si>
    <t>99.</t>
  </si>
  <si>
    <t xml:space="preserve">100. 101. 102. </t>
  </si>
  <si>
    <t>103.</t>
  </si>
  <si>
    <t>104.</t>
  </si>
  <si>
    <t>105.</t>
  </si>
  <si>
    <t>106.</t>
  </si>
  <si>
    <t>107.</t>
  </si>
  <si>
    <t>108.</t>
  </si>
  <si>
    <t>109.</t>
  </si>
  <si>
    <t>TD</t>
  </si>
  <si>
    <t>topiramat</t>
  </si>
  <si>
    <t>4. 5. 6.</t>
  </si>
  <si>
    <t>1, 2, 5</t>
  </si>
  <si>
    <t>odchudzająca</t>
  </si>
  <si>
    <t>MK</t>
  </si>
  <si>
    <t>1, 4, 5</t>
  </si>
  <si>
    <t>1, 3, 4, 5</t>
  </si>
  <si>
    <t>2, 3</t>
  </si>
  <si>
    <t>niskokaloryczna</t>
  </si>
  <si>
    <t>1, 2, 3, 4, 5</t>
  </si>
  <si>
    <t>lekkostrawna</t>
  </si>
  <si>
    <t>1, 2</t>
  </si>
  <si>
    <t>1, 5</t>
  </si>
  <si>
    <t>EC</t>
  </si>
  <si>
    <t>&gt;15</t>
  </si>
  <si>
    <t>propranolol</t>
  </si>
  <si>
    <t>PW</t>
  </si>
  <si>
    <t>EK</t>
  </si>
  <si>
    <t>MADRS/YMRS</t>
  </si>
  <si>
    <t>4, 5</t>
  </si>
  <si>
    <t>AŁ</t>
  </si>
  <si>
    <t>AJ</t>
  </si>
  <si>
    <t>1, 2, 3, 4</t>
  </si>
  <si>
    <t>AM</t>
  </si>
  <si>
    <t>KK</t>
  </si>
  <si>
    <t>amisulpryd</t>
  </si>
  <si>
    <t>JB</t>
  </si>
  <si>
    <t>wegetariańska</t>
  </si>
  <si>
    <t>MS</t>
  </si>
  <si>
    <t>dyslipidemia</t>
  </si>
  <si>
    <t>hipolipemizujące</t>
  </si>
  <si>
    <t>niskotłuszczowa</t>
  </si>
  <si>
    <t>HC</t>
  </si>
  <si>
    <t>20.03.19</t>
  </si>
  <si>
    <t>PŚ</t>
  </si>
  <si>
    <t>26.03.19</t>
  </si>
  <si>
    <t>NW</t>
  </si>
  <si>
    <t>28.03.19</t>
  </si>
  <si>
    <t>29.03.19</t>
  </si>
  <si>
    <t>DN</t>
  </si>
  <si>
    <t>02.04.19</t>
  </si>
  <si>
    <t>CHAD d</t>
  </si>
  <si>
    <t>CHAD m</t>
  </si>
  <si>
    <t>schi</t>
  </si>
  <si>
    <t>BS</t>
  </si>
  <si>
    <t>04.04.19</t>
  </si>
  <si>
    <t>AD</t>
  </si>
  <si>
    <t>05.04.19</t>
  </si>
  <si>
    <t>KR</t>
  </si>
  <si>
    <t>12.04.19</t>
  </si>
  <si>
    <t>JG</t>
  </si>
  <si>
    <t>15.04.19</t>
  </si>
  <si>
    <t>EW</t>
  </si>
  <si>
    <t>t (padaczka)</t>
  </si>
  <si>
    <t>16.04.19</t>
  </si>
  <si>
    <t>MN</t>
  </si>
  <si>
    <t>1, 4</t>
  </si>
  <si>
    <t>PR</t>
  </si>
  <si>
    <t>NK</t>
  </si>
  <si>
    <t>17.04.19</t>
  </si>
  <si>
    <t>niskocukrowa</t>
  </si>
  <si>
    <t>AS</t>
  </si>
  <si>
    <t>t (GERD)</t>
  </si>
  <si>
    <t>25.04.19</t>
  </si>
  <si>
    <t>2, 5</t>
  </si>
  <si>
    <t>BF</t>
  </si>
  <si>
    <t>30.04.19</t>
  </si>
  <si>
    <t>AI</t>
  </si>
  <si>
    <t>JO</t>
  </si>
  <si>
    <t>08.05.19</t>
  </si>
  <si>
    <t>t  (zes. bólowy kręgosłupa)</t>
  </si>
  <si>
    <t>p-bólowe</t>
  </si>
  <si>
    <t>10.05.19</t>
  </si>
  <si>
    <t>JT</t>
  </si>
  <si>
    <t>t (przerost prostaty)</t>
  </si>
  <si>
    <t>17.05.19</t>
  </si>
  <si>
    <t>3, 5</t>
  </si>
  <si>
    <t>cukrzycowa</t>
  </si>
  <si>
    <t>TW</t>
  </si>
  <si>
    <t>21.05.19</t>
  </si>
  <si>
    <t>MB</t>
  </si>
  <si>
    <t>23.05.19</t>
  </si>
  <si>
    <t>OK</t>
  </si>
  <si>
    <t>t (insulinooporność)</t>
  </si>
  <si>
    <t>27.05.19</t>
  </si>
  <si>
    <t>niski IG</t>
  </si>
  <si>
    <t>MW</t>
  </si>
  <si>
    <t>30.05.19</t>
  </si>
  <si>
    <t>PA</t>
  </si>
  <si>
    <t>31.05.19</t>
  </si>
  <si>
    <t>eliminacja cukrów prostych</t>
  </si>
  <si>
    <t>BJ</t>
  </si>
  <si>
    <t>03.06.19</t>
  </si>
  <si>
    <t>A S-L</t>
  </si>
  <si>
    <t>11.06.19</t>
  </si>
  <si>
    <t>GB</t>
  </si>
  <si>
    <t>17.06.19</t>
  </si>
  <si>
    <t>pregabalina</t>
  </si>
  <si>
    <t>MM</t>
  </si>
  <si>
    <t>18.06.19</t>
  </si>
  <si>
    <t>TR</t>
  </si>
  <si>
    <t>ChNS</t>
  </si>
  <si>
    <t>19.06.19</t>
  </si>
  <si>
    <t>ZJ</t>
  </si>
  <si>
    <t>t (zwyr. stawu kolanowego)</t>
  </si>
  <si>
    <t>24.06.20</t>
  </si>
  <si>
    <t>BP</t>
  </si>
  <si>
    <t>24.06.21</t>
  </si>
  <si>
    <t>25.06.19</t>
  </si>
  <si>
    <t>wegańska</t>
  </si>
  <si>
    <t>28.06.19</t>
  </si>
  <si>
    <t>RF</t>
  </si>
  <si>
    <t>AU</t>
  </si>
  <si>
    <t>2, 4</t>
  </si>
  <si>
    <t>DA</t>
  </si>
  <si>
    <t>16.07.19</t>
  </si>
  <si>
    <t>18.07.19</t>
  </si>
  <si>
    <t>KF</t>
  </si>
  <si>
    <t>23.07.19</t>
  </si>
  <si>
    <t>SB</t>
  </si>
  <si>
    <t>t (przewlekła niewydolność nerek)</t>
  </si>
  <si>
    <t>30.07.19</t>
  </si>
  <si>
    <t>JS</t>
  </si>
  <si>
    <t>lewomepromazyna</t>
  </si>
  <si>
    <t>02.08.19</t>
  </si>
  <si>
    <t>RR</t>
  </si>
  <si>
    <t>1, 2, 4, 5</t>
  </si>
  <si>
    <t>06.08.19</t>
  </si>
  <si>
    <t>RB</t>
  </si>
  <si>
    <t>zuklopentyksol</t>
  </si>
  <si>
    <t>MG</t>
  </si>
  <si>
    <t>08.08.19</t>
  </si>
  <si>
    <t>M M-G</t>
  </si>
  <si>
    <t>ajurwedyjska</t>
  </si>
  <si>
    <t>JD</t>
  </si>
  <si>
    <t>14.08.19</t>
  </si>
  <si>
    <t>3, 4</t>
  </si>
  <si>
    <t>IK</t>
  </si>
  <si>
    <t>DB</t>
  </si>
  <si>
    <t>20.08.19</t>
  </si>
  <si>
    <t>t (stwardnienie rozsiane)</t>
  </si>
  <si>
    <t>22.08.19</t>
  </si>
  <si>
    <t>03.09.19</t>
  </si>
  <si>
    <t>BB</t>
  </si>
  <si>
    <t>05.09.19</t>
  </si>
  <si>
    <t>PS</t>
  </si>
  <si>
    <t>10.09.19</t>
  </si>
  <si>
    <t>DR</t>
  </si>
  <si>
    <t>08.10.19</t>
  </si>
  <si>
    <t>RN</t>
  </si>
  <si>
    <t>09.10.19</t>
  </si>
  <si>
    <t>AT</t>
  </si>
  <si>
    <t>PG</t>
  </si>
  <si>
    <t>t (dna moczanowa)</t>
  </si>
  <si>
    <t>14.10.19</t>
  </si>
  <si>
    <t>WZ</t>
  </si>
  <si>
    <t>16.10.19</t>
  </si>
  <si>
    <t>RA</t>
  </si>
  <si>
    <t>24.10.19</t>
  </si>
  <si>
    <t>AC</t>
  </si>
  <si>
    <t>sulpiryd</t>
  </si>
  <si>
    <t>25.10.19</t>
  </si>
  <si>
    <t>KZ</t>
  </si>
  <si>
    <t>31.10.19</t>
  </si>
  <si>
    <t>RG</t>
  </si>
  <si>
    <t>04.11.19</t>
  </si>
  <si>
    <t>RM</t>
  </si>
  <si>
    <t>06.11.19</t>
  </si>
  <si>
    <t>08.11.19</t>
  </si>
  <si>
    <t>13.11.19</t>
  </si>
  <si>
    <t>15.11.19</t>
  </si>
  <si>
    <t>AK</t>
  </si>
  <si>
    <t>14.11.19</t>
  </si>
  <si>
    <t>20.11.19</t>
  </si>
  <si>
    <t>WK</t>
  </si>
  <si>
    <t>25.11.19</t>
  </si>
  <si>
    <t>AZ</t>
  </si>
  <si>
    <t>27.11.19</t>
  </si>
  <si>
    <t>MA</t>
  </si>
  <si>
    <t>t (zab. rytmu serca)</t>
  </si>
  <si>
    <t>MŁ</t>
  </si>
  <si>
    <t>t (AZS)</t>
  </si>
  <si>
    <t>26.11.19</t>
  </si>
  <si>
    <t>LS</t>
  </si>
  <si>
    <t>RJ</t>
  </si>
  <si>
    <t>02.12.19</t>
  </si>
  <si>
    <t>DP</t>
  </si>
  <si>
    <t>04.12.19</t>
  </si>
  <si>
    <t>03.12.19</t>
  </si>
  <si>
    <t>05.12.19</t>
  </si>
  <si>
    <t>BW</t>
  </si>
  <si>
    <t>KN</t>
  </si>
  <si>
    <t>11.12.19</t>
  </si>
  <si>
    <t>10.12.19</t>
  </si>
  <si>
    <t>UM</t>
  </si>
  <si>
    <t>21.01.20</t>
  </si>
  <si>
    <t>MR</t>
  </si>
  <si>
    <t>NM</t>
  </si>
  <si>
    <t>17.12.19</t>
  </si>
  <si>
    <t>t  (zwyr. stawów kręgosłupa)</t>
  </si>
  <si>
    <t>IO</t>
  </si>
  <si>
    <t>20.12.19</t>
  </si>
  <si>
    <t>02.01.20</t>
  </si>
  <si>
    <t>KP</t>
  </si>
  <si>
    <t>TT</t>
  </si>
  <si>
    <t>t (padaczka, insulinooporność)</t>
  </si>
  <si>
    <t>07.01.20</t>
  </si>
  <si>
    <t>flupentyksol</t>
  </si>
  <si>
    <t>08.01.20</t>
  </si>
  <si>
    <t>BO</t>
  </si>
  <si>
    <t>09.01.20</t>
  </si>
  <si>
    <t>PC</t>
  </si>
  <si>
    <t>14.01.20</t>
  </si>
  <si>
    <t>t (łuszczyca)</t>
  </si>
  <si>
    <t>t (ASA)</t>
  </si>
  <si>
    <t>17.01.20</t>
  </si>
  <si>
    <t>EN</t>
  </si>
  <si>
    <t>PB</t>
  </si>
  <si>
    <t>t (beta mimetyki)</t>
  </si>
  <si>
    <t>12.02.20</t>
  </si>
  <si>
    <t>PT</t>
  </si>
  <si>
    <t>13.02.20</t>
  </si>
  <si>
    <t>18.02.20</t>
  </si>
  <si>
    <t>odniesienia - SCHI</t>
  </si>
  <si>
    <t>WHR</t>
  </si>
  <si>
    <t>wiek w latach</t>
  </si>
  <si>
    <t>płeć</t>
  </si>
  <si>
    <t>od 1 do 5</t>
  </si>
  <si>
    <t>od 6 do 10</t>
  </si>
  <si>
    <t>od 11 do 15</t>
  </si>
  <si>
    <t>pkt. 21 KomPAN</t>
  </si>
  <si>
    <t>1 lub 2x</t>
  </si>
  <si>
    <t>1e &gt;=30</t>
  </si>
  <si>
    <t>1g &gt;=30</t>
  </si>
  <si>
    <t>2d &gt;=30</t>
  </si>
  <si>
    <t>2f &gt;=30</t>
  </si>
  <si>
    <t>3d &gt;=30</t>
  </si>
  <si>
    <t>3f &gt;=30</t>
  </si>
  <si>
    <t>4b &gt;=30</t>
  </si>
  <si>
    <t>4f &gt;=30</t>
  </si>
  <si>
    <t>Chad</t>
  </si>
  <si>
    <t>odniesienia</t>
  </si>
  <si>
    <t>grupa ogólna</t>
  </si>
  <si>
    <t>grupa szczegółowa</t>
  </si>
  <si>
    <t>chad</t>
  </si>
  <si>
    <t>odniesienie</t>
  </si>
  <si>
    <t>schozofrenia</t>
  </si>
  <si>
    <t>23 kod</t>
  </si>
  <si>
    <t>25 kod</t>
  </si>
  <si>
    <t>31 kod</t>
  </si>
  <si>
    <t>32 kod</t>
  </si>
  <si>
    <t>33 kod</t>
  </si>
  <si>
    <t>37 kod</t>
  </si>
  <si>
    <t>38 kod</t>
  </si>
  <si>
    <t>40 kod</t>
  </si>
  <si>
    <t>42 kod</t>
  </si>
  <si>
    <t>43 kod</t>
  </si>
  <si>
    <t>pHDI-10</t>
  </si>
  <si>
    <t>nHDI-14</t>
  </si>
  <si>
    <t>22 kod</t>
  </si>
  <si>
    <t>24 kod</t>
  </si>
  <si>
    <t>26 kod</t>
  </si>
  <si>
    <t>27 kod</t>
  </si>
  <si>
    <t>28 kod</t>
  </si>
  <si>
    <t>29 kod</t>
  </si>
  <si>
    <t>34 kod</t>
  </si>
  <si>
    <t>35 kod</t>
  </si>
  <si>
    <t>36 kod</t>
  </si>
  <si>
    <t>44 kod</t>
  </si>
  <si>
    <t>46 kod</t>
  </si>
  <si>
    <t>51 kod</t>
  </si>
  <si>
    <t>52 kod</t>
  </si>
  <si>
    <t>54 kod</t>
  </si>
  <si>
    <t>pHDI-10 pkt</t>
  </si>
  <si>
    <t>nHDI-14 pkt</t>
  </si>
  <si>
    <t>Initials</t>
  </si>
  <si>
    <t>date of birth</t>
  </si>
  <si>
    <t>age (years)</t>
  </si>
  <si>
    <t>sex</t>
  </si>
  <si>
    <t>group</t>
  </si>
  <si>
    <t>PANSS sum</t>
  </si>
  <si>
    <t>PANSS positive s.</t>
  </si>
  <si>
    <t>PANSS negative s.</t>
  </si>
  <si>
    <t>PANSS general</t>
  </si>
  <si>
    <t>year of diagnosis</t>
  </si>
  <si>
    <t>disease duration (years)</t>
  </si>
  <si>
    <t>number of hospitalisations</t>
  </si>
  <si>
    <t>number of relapses</t>
  </si>
  <si>
    <t>refusals:</t>
  </si>
  <si>
    <t>sum:</t>
  </si>
  <si>
    <t>currently:</t>
  </si>
  <si>
    <t>f</t>
  </si>
  <si>
    <t>control - CHAD</t>
  </si>
  <si>
    <t>control - SCHI</t>
  </si>
  <si>
    <t>schizophrenia</t>
  </si>
  <si>
    <t>CHAD - depression</t>
  </si>
  <si>
    <t>reference - CHAD</t>
  </si>
  <si>
    <t>reference - SCHI</t>
  </si>
  <si>
    <t>n. hospitalisations &amp; n. relapses:</t>
  </si>
  <si>
    <t>categories:</t>
  </si>
  <si>
    <t>how many times</t>
  </si>
  <si>
    <t>chad - depression</t>
  </si>
  <si>
    <t>CHAD = bipolar disorder</t>
  </si>
  <si>
    <t>odniesienia = reference</t>
  </si>
  <si>
    <t>if on medication</t>
  </si>
  <si>
    <t>t = yes</t>
  </si>
  <si>
    <t>n = no</t>
  </si>
  <si>
    <t>medication - duration in years</t>
  </si>
  <si>
    <t>if off drugs anytime</t>
  </si>
  <si>
    <t>for how long drugs off</t>
  </si>
  <si>
    <t>current medication</t>
  </si>
  <si>
    <t>valproic acid</t>
  </si>
  <si>
    <t>lithium</t>
  </si>
  <si>
    <t>lamotrygine</t>
  </si>
  <si>
    <t>carbamazepine</t>
  </si>
  <si>
    <t>topiramate</t>
  </si>
  <si>
    <t>benzos</t>
  </si>
  <si>
    <t>hypnotics</t>
  </si>
  <si>
    <t>other antidepressive drugs</t>
  </si>
  <si>
    <t>clozapine</t>
  </si>
  <si>
    <t>olanzapine</t>
  </si>
  <si>
    <t>quetiapine</t>
  </si>
  <si>
    <t>amisulpride</t>
  </si>
  <si>
    <t>haloperidole</t>
  </si>
  <si>
    <t>pernazine</t>
  </si>
  <si>
    <t>sulpiride</t>
  </si>
  <si>
    <t>aripiprasole</t>
  </si>
  <si>
    <t>risperidone</t>
  </si>
  <si>
    <t>pregabaline</t>
  </si>
  <si>
    <t>zuclopentixole</t>
  </si>
  <si>
    <t>flupentixole</t>
  </si>
  <si>
    <t>levomepromazine</t>
  </si>
  <si>
    <t>past medication (&gt;2 months)</t>
  </si>
  <si>
    <t>chlopoprothixen</t>
  </si>
  <si>
    <t>perazine</t>
  </si>
  <si>
    <t>other antipsychotic</t>
  </si>
  <si>
    <t>concomittant diseases</t>
  </si>
  <si>
    <t>hypertension</t>
  </si>
  <si>
    <t>dyslipidaemia</t>
  </si>
  <si>
    <t>thyroid insufficiency</t>
  </si>
  <si>
    <t>t. 2 diabetes</t>
  </si>
  <si>
    <t>ischemic heart disease</t>
  </si>
  <si>
    <t>IBS</t>
  </si>
  <si>
    <t>asthma</t>
  </si>
  <si>
    <t>anemia</t>
  </si>
  <si>
    <t>PCOS</t>
  </si>
  <si>
    <t>other diseases</t>
  </si>
  <si>
    <t>other drugs</t>
  </si>
  <si>
    <t>antihypertensive</t>
  </si>
  <si>
    <t>hypolipidaemic</t>
  </si>
  <si>
    <t>antidiabetics</t>
  </si>
  <si>
    <t>antihistaminic</t>
  </si>
  <si>
    <t>steroid</t>
  </si>
  <si>
    <t>anti-thrombosis</t>
  </si>
  <si>
    <t>thyroid diseases</t>
  </si>
  <si>
    <t>proton pump inhibitors</t>
  </si>
  <si>
    <t>analgesics</t>
  </si>
  <si>
    <t>other</t>
  </si>
  <si>
    <t>height (m)</t>
  </si>
  <si>
    <t>weight (kg)</t>
  </si>
  <si>
    <t>waist (cm)</t>
  </si>
  <si>
    <t>hip (cm)</t>
  </si>
  <si>
    <t>systolic BP</t>
  </si>
  <si>
    <t>diastolic BP</t>
  </si>
  <si>
    <t>date of ELISA</t>
  </si>
  <si>
    <t>ghrelin (pg/ml)</t>
  </si>
  <si>
    <t>leptin (pg/ml)</t>
  </si>
  <si>
    <t>resistin (pg/ml)</t>
  </si>
  <si>
    <t>glucose</t>
  </si>
  <si>
    <t>total chol</t>
  </si>
  <si>
    <t>1c (min)</t>
  </si>
  <si>
    <t>intens1 MET-min/week</t>
  </si>
  <si>
    <t>1e (min)</t>
  </si>
  <si>
    <t>moderate1 MET-min/tydz</t>
  </si>
  <si>
    <t>1g (min)</t>
  </si>
  <si>
    <t>walking1 MET-min/tydz</t>
  </si>
  <si>
    <t>total1 MET-min/tydz</t>
  </si>
  <si>
    <t>2b (min)</t>
  </si>
  <si>
    <t>2d (min)</t>
  </si>
  <si>
    <t>cycling MET-min/tydz</t>
  </si>
  <si>
    <t>2f (min)</t>
  </si>
  <si>
    <t>walking2 MET-min/tydz</t>
  </si>
  <si>
    <t>total2 MET-min/tydz</t>
  </si>
  <si>
    <t>3b (min)</t>
  </si>
  <si>
    <t>intens3 MET-min/week</t>
  </si>
  <si>
    <t>3d (min)</t>
  </si>
  <si>
    <t>moderate3 out MET-min/week</t>
  </si>
  <si>
    <t>3f (min)</t>
  </si>
  <si>
    <t>moderate3 indoor MET-min/week</t>
  </si>
  <si>
    <t>total3 MET-min/week</t>
  </si>
  <si>
    <t>4b (min)</t>
  </si>
  <si>
    <t>walking4 MET-min/week</t>
  </si>
  <si>
    <t>4d (min)</t>
  </si>
  <si>
    <t>intens4 MET-min/week</t>
  </si>
  <si>
    <t>4f (min)</t>
  </si>
  <si>
    <t>moderate4 MET-min/week</t>
  </si>
  <si>
    <t>total4 MET-min/tydz</t>
  </si>
  <si>
    <t>5a (min)</t>
  </si>
  <si>
    <t>5b (min)</t>
  </si>
  <si>
    <t>active days</t>
  </si>
  <si>
    <t>days of intens activity</t>
  </si>
  <si>
    <t>days of moder activity</t>
  </si>
  <si>
    <t>moderate activity days at least 30 min</t>
  </si>
  <si>
    <t>total walking MET-min/week</t>
  </si>
  <si>
    <t>total moderate MET-min/week</t>
  </si>
  <si>
    <t>total intens MET-min/week</t>
  </si>
  <si>
    <t>total MET-min/tydz</t>
  </si>
  <si>
    <t>total sitting time/week</t>
  </si>
  <si>
    <t>average sitting time/day</t>
  </si>
  <si>
    <t>activity 0-low 1-moderate 2-high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</si>
</sst>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\-000"/>
    <numFmt numFmtId="166" formatCode="dd\.mm\.yyyy"/>
  </numFmts>
  <fonts count="4">
    <font>
      <sz val="11"/>
      <color theme="1"/>
      <name val="Calibri"/>
      <family val="2"/>
      <charset val="238"/>
      <scheme val="minor"/>
    </font>
    <font>
      <sz val="11"/>
      <name val="Calibri"/>
      <charset val="238"/>
    </font>
    <font>
      <sz val="11"/>
      <color indexed="8"/>
      <name val="Calibri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16" fontId="0" fillId="0" borderId="0" xfId="0" applyNumberFormat="1"/>
    <xf numFmtId="0" fontId="0" fillId="3" borderId="0" xfId="0" applyFill="1" applyAlignment="1">
      <alignment horizontal="center" vertical="center"/>
    </xf>
    <xf numFmtId="0" fontId="2" fillId="0" borderId="0" xfId="1" applyFont="1"/>
    <xf numFmtId="166" fontId="2" fillId="0" borderId="0" xfId="1" applyNumberFormat="1" applyFont="1"/>
    <xf numFmtId="49" fontId="3" fillId="0" borderId="0" xfId="0" applyNumberFormat="1" applyFont="1"/>
    <xf numFmtId="0" fontId="0" fillId="0" borderId="0" xfId="0" applyProtection="1">
      <protection locked="0"/>
    </xf>
    <xf numFmtId="0" fontId="0" fillId="2" borderId="0" xfId="0" applyFill="1" applyProtection="1">
      <protection locked="0"/>
    </xf>
  </cellXfs>
  <cellStyles count="2">
    <cellStyle name="Normalny" xfId="0" builtinId="0"/>
    <cellStyle name="Normalny_Arkusz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V130"/>
  <sheetViews>
    <sheetView tabSelected="1" workbookViewId="0">
      <pane xSplit="5" ySplit="1" topLeftCell="KK2" activePane="bottomRight" state="frozen"/>
      <selection pane="topRight" activeCell="F1" sqref="F1"/>
      <selection pane="bottomLeft" activeCell="A2" sqref="A2"/>
      <selection pane="bottomRight" activeCell="B2" sqref="B2"/>
    </sheetView>
  </sheetViews>
  <sheetFormatPr defaultRowHeight="14.4"/>
  <cols>
    <col min="1" max="1" width="20.77734375" customWidth="1"/>
    <col min="2" max="2" width="13.6640625" customWidth="1"/>
    <col min="3" max="3" width="14.44140625" customWidth="1"/>
    <col min="4" max="4" width="4.5546875" style="2" customWidth="1"/>
    <col min="5" max="5" width="17.33203125" customWidth="1"/>
    <col min="6" max="6" width="12.88671875" customWidth="1"/>
    <col min="7" max="7" width="15.33203125" customWidth="1"/>
    <col min="8" max="8" width="16" customWidth="1"/>
    <col min="9" max="9" width="13.109375" customWidth="1"/>
    <col min="10" max="10" width="13.88671875" customWidth="1"/>
    <col min="11" max="11" width="12" customWidth="1"/>
    <col min="12" max="12" width="17.6640625" style="2" customWidth="1"/>
    <col min="13" max="13" width="17.6640625" style="15" customWidth="1"/>
    <col min="14" max="14" width="15.33203125" style="15" customWidth="1"/>
    <col min="15" max="15" width="14.5546875" customWidth="1"/>
    <col min="16" max="16" width="12.33203125" customWidth="1"/>
    <col min="17" max="17" width="21.44140625" customWidth="1"/>
    <col min="18" max="18" width="41" customWidth="1"/>
    <col min="19" max="19" width="21.5546875" customWidth="1"/>
    <col min="20" max="20" width="17.109375" customWidth="1"/>
    <col min="21" max="21" width="4" customWidth="1"/>
    <col min="22" max="22" width="11.6640625" customWidth="1"/>
    <col min="23" max="23" width="14.44140625" customWidth="1"/>
    <col min="24" max="24" width="11.6640625" customWidth="1"/>
    <col min="25" max="25" width="15" customWidth="1"/>
    <col min="26" max="26" width="13" customWidth="1"/>
    <col min="27" max="28" width="15" customWidth="1"/>
    <col min="29" max="30" width="17.44140625" customWidth="1"/>
    <col min="31" max="31" width="15" customWidth="1"/>
    <col min="32" max="39" width="11.44140625" customWidth="1"/>
    <col min="40" max="41" width="16" customWidth="1"/>
    <col min="42" max="42" width="18.109375" customWidth="1"/>
    <col min="43" max="43" width="11.44140625" customWidth="1"/>
    <col min="44" max="44" width="28.44140625" customWidth="1"/>
    <col min="45" max="45" width="14.109375" customWidth="1"/>
    <col min="46" max="46" width="17.33203125" customWidth="1"/>
    <col min="47" max="47" width="4.5546875" customWidth="1"/>
    <col min="48" max="48" width="11.109375" customWidth="1"/>
    <col min="49" max="49" width="14.5546875" customWidth="1"/>
    <col min="50" max="50" width="12.33203125" customWidth="1"/>
    <col min="51" max="51" width="13.44140625" customWidth="1"/>
    <col min="52" max="52" width="13.33203125" customWidth="1"/>
    <col min="53" max="54" width="17.33203125" customWidth="1"/>
    <col min="55" max="55" width="14.5546875" customWidth="1"/>
    <col min="56" max="56" width="10.44140625" customWidth="1"/>
    <col min="57" max="57" width="10.88671875" customWidth="1"/>
    <col min="58" max="58" width="11.33203125" customWidth="1"/>
    <col min="59" max="59" width="13.44140625" customWidth="1"/>
    <col min="60" max="60" width="10.5546875" customWidth="1"/>
    <col min="61" max="62" width="10.88671875" customWidth="1"/>
    <col min="63" max="63" width="10.109375" customWidth="1"/>
    <col min="64" max="64" width="19.5546875" customWidth="1"/>
    <col min="65" max="65" width="22.88671875" customWidth="1"/>
    <col min="66" max="67" width="14.5546875" customWidth="1"/>
    <col min="68" max="68" width="21.33203125" customWidth="1"/>
    <col min="69" max="69" width="8.33203125" customWidth="1"/>
    <col min="70" max="70" width="9.44140625" customWidth="1"/>
    <col min="71" max="71" width="19.33203125" customWidth="1"/>
    <col min="72" max="72" width="16.109375" customWidth="1"/>
    <col min="73" max="73" width="14.5546875" customWidth="1"/>
    <col min="74" max="74" width="4.33203125" customWidth="1"/>
    <col min="75" max="75" width="31.44140625" customWidth="1"/>
    <col min="76" max="76" width="10.33203125" customWidth="1"/>
    <col min="77" max="78" width="16.5546875" customWidth="1"/>
    <col min="79" max="79" width="12.88671875" customWidth="1"/>
    <col min="80" max="80" width="14.109375" customWidth="1"/>
    <col min="81" max="81" width="11" customWidth="1"/>
    <col min="82" max="82" width="12.88671875" customWidth="1"/>
    <col min="83" max="83" width="10.33203125" customWidth="1"/>
    <col min="84" max="84" width="4" customWidth="1"/>
    <col min="85" max="85" width="10" customWidth="1"/>
    <col min="86" max="86" width="16" customWidth="1"/>
    <col min="87" max="87" width="11.33203125" customWidth="1"/>
    <col min="88" max="88" width="13.33203125" customWidth="1"/>
    <col min="89" max="89" width="6.44140625" customWidth="1"/>
    <col min="90" max="90" width="8.88671875" customWidth="1"/>
    <col min="91" max="91" width="11.44140625" customWidth="1"/>
    <col min="92" max="92" width="11.44140625" style="11" customWidth="1"/>
    <col min="93" max="93" width="18.88671875" customWidth="1"/>
    <col min="94" max="94" width="20.5546875" customWidth="1"/>
    <col min="95" max="95" width="11.109375" customWidth="1"/>
    <col min="96" max="96" width="13.44140625" customWidth="1"/>
    <col min="97" max="97" width="14.77734375" customWidth="1"/>
    <col min="98" max="98" width="15.33203125" customWidth="1"/>
    <col min="99" max="99" width="7.44140625" customWidth="1"/>
    <col min="100" max="100" width="4.88671875" customWidth="1"/>
    <col min="101" max="101" width="8.88671875" customWidth="1"/>
    <col min="102" max="102" width="4.44140625" customWidth="1"/>
    <col min="103" max="103" width="4.33203125" customWidth="1"/>
    <col min="104" max="104" width="4" customWidth="1"/>
    <col min="105" max="105" width="5.5546875" customWidth="1"/>
    <col min="106" max="106" width="5.109375" customWidth="1"/>
    <col min="107" max="107" width="4.6640625" customWidth="1"/>
    <col min="108" max="108" width="10.5546875" customWidth="1"/>
    <col min="109" max="109" width="18.33203125" style="2" customWidth="1"/>
    <col min="110" max="110" width="5.5546875" customWidth="1"/>
    <col min="111" max="111" width="10.6640625" customWidth="1"/>
    <col min="112" max="112" width="18.6640625" style="2" customWidth="1"/>
    <col min="113" max="113" width="5.44140625" customWidth="1"/>
    <col min="114" max="114" width="11" customWidth="1"/>
    <col min="115" max="115" width="21.77734375" style="2" customWidth="1"/>
    <col min="116" max="116" width="19.77734375" style="2" customWidth="1"/>
    <col min="117" max="117" width="4.6640625" customWidth="1"/>
    <col min="118" max="118" width="11.33203125" customWidth="1"/>
    <col min="119" max="119" width="5.109375" customWidth="1"/>
    <col min="120" max="120" width="11.109375" customWidth="1"/>
    <col min="121" max="121" width="19.33203125" style="2" customWidth="1"/>
    <col min="122" max="122" width="4.6640625" customWidth="1"/>
    <col min="123" max="123" width="10.33203125" customWidth="1"/>
    <col min="124" max="125" width="21.77734375" style="2" customWidth="1"/>
    <col min="126" max="126" width="5.33203125" customWidth="1"/>
    <col min="127" max="127" width="10.44140625" customWidth="1"/>
    <col min="128" max="128" width="18.88671875" style="2" customWidth="1"/>
    <col min="129" max="129" width="4.44140625" customWidth="1"/>
    <col min="130" max="130" width="11.33203125" customWidth="1"/>
    <col min="131" max="131" width="24.109375" style="2" customWidth="1"/>
    <col min="132" max="132" width="4.88671875" customWidth="1"/>
    <col min="133" max="133" width="10" customWidth="1"/>
    <col min="134" max="134" width="24.5546875" style="2" customWidth="1"/>
    <col min="135" max="135" width="19.6640625" style="2" customWidth="1"/>
    <col min="136" max="136" width="5" customWidth="1"/>
    <col min="137" max="137" width="10.88671875" customWidth="1"/>
    <col min="138" max="138" width="22.21875" style="2" customWidth="1"/>
    <col min="139" max="139" width="4.88671875" customWidth="1"/>
    <col min="140" max="140" width="10.6640625" customWidth="1"/>
    <col min="141" max="141" width="19.33203125" style="2" customWidth="1"/>
    <col min="142" max="142" width="4.5546875" customWidth="1"/>
    <col min="143" max="143" width="11.44140625" customWidth="1"/>
    <col min="144" max="144" width="20.33203125" style="2" customWidth="1"/>
    <col min="145" max="145" width="18.33203125" style="2" customWidth="1"/>
    <col min="146" max="146" width="10.88671875" customWidth="1"/>
    <col min="147" max="147" width="11.33203125" customWidth="1"/>
    <col min="148" max="148" width="13.6640625" customWidth="1"/>
    <col min="149" max="150" width="20.6640625" style="11" customWidth="1"/>
    <col min="151" max="159" width="28.21875" style="11" customWidth="1"/>
    <col min="160" max="160" width="25.77734375" style="2" customWidth="1"/>
    <col min="161" max="161" width="22.6640625" style="2" customWidth="1"/>
    <col min="162" max="162" width="21.88671875" style="2" customWidth="1"/>
    <col min="163" max="163" width="17" style="2" customWidth="1"/>
    <col min="164" max="164" width="18.21875" style="2" customWidth="1"/>
    <col min="165" max="165" width="22.77734375" style="2" customWidth="1"/>
    <col min="167" max="167" width="10.44140625" bestFit="1" customWidth="1"/>
    <col min="168" max="168" width="7.5546875" customWidth="1"/>
    <col min="169" max="169" width="5.6640625" customWidth="1"/>
    <col min="170" max="170" width="6.109375" customWidth="1"/>
    <col min="180" max="180" width="9.6640625" customWidth="1"/>
    <col min="249" max="249" width="14.88671875" customWidth="1"/>
    <col min="250" max="250" width="12.88671875" customWidth="1"/>
    <col min="264" max="264" width="8.88671875" customWidth="1"/>
    <col min="266" max="266" width="8.109375" customWidth="1"/>
    <col min="268" max="268" width="12.44140625" customWidth="1"/>
    <col min="277" max="277" width="17.77734375" customWidth="1"/>
    <col min="307" max="307" width="11.109375" customWidth="1"/>
    <col min="308" max="308" width="11" customWidth="1"/>
  </cols>
  <sheetData>
    <row r="1" spans="1:308">
      <c r="A1" s="2" t="s">
        <v>462</v>
      </c>
      <c r="B1" s="2" t="s">
        <v>463</v>
      </c>
      <c r="C1" s="2" t="s">
        <v>464</v>
      </c>
      <c r="D1" s="2" t="s">
        <v>465</v>
      </c>
      <c r="E1" s="2" t="s">
        <v>466</v>
      </c>
      <c r="F1" s="2" t="s">
        <v>467</v>
      </c>
      <c r="G1" s="2" t="s">
        <v>468</v>
      </c>
      <c r="H1" s="2" t="s">
        <v>469</v>
      </c>
      <c r="I1" s="2" t="s">
        <v>470</v>
      </c>
      <c r="J1" s="2" t="s">
        <v>205</v>
      </c>
      <c r="K1" s="2" t="s">
        <v>471</v>
      </c>
      <c r="L1" s="2" t="s">
        <v>472</v>
      </c>
      <c r="M1" s="15" t="s">
        <v>473</v>
      </c>
      <c r="N1" s="15" t="s">
        <v>474</v>
      </c>
      <c r="O1" s="2" t="s">
        <v>491</v>
      </c>
      <c r="P1" s="2" t="s">
        <v>494</v>
      </c>
      <c r="Q1" s="2" t="s">
        <v>495</v>
      </c>
      <c r="R1" s="2" t="s">
        <v>496</v>
      </c>
      <c r="S1" s="2" t="s">
        <v>497</v>
      </c>
      <c r="T1" s="2" t="s">
        <v>498</v>
      </c>
      <c r="U1" s="2" t="s">
        <v>499</v>
      </c>
      <c r="V1" s="2" t="s">
        <v>500</v>
      </c>
      <c r="W1" s="2" t="s">
        <v>501</v>
      </c>
      <c r="X1" s="2" t="s">
        <v>502</v>
      </c>
      <c r="Y1" s="2" t="s">
        <v>503</v>
      </c>
      <c r="Z1" s="2" t="s">
        <v>504</v>
      </c>
      <c r="AA1" s="2" t="s">
        <v>26</v>
      </c>
      <c r="AB1" s="2" t="s">
        <v>27</v>
      </c>
      <c r="AC1" s="2" t="s">
        <v>505</v>
      </c>
      <c r="AD1" s="2" t="s">
        <v>506</v>
      </c>
      <c r="AE1" s="2" t="s">
        <v>507</v>
      </c>
      <c r="AF1" s="2" t="s">
        <v>508</v>
      </c>
      <c r="AG1" s="2" t="s">
        <v>509</v>
      </c>
      <c r="AH1" s="2" t="s">
        <v>510</v>
      </c>
      <c r="AI1" s="2" t="s">
        <v>511</v>
      </c>
      <c r="AJ1" s="2" t="s">
        <v>512</v>
      </c>
      <c r="AK1" s="2" t="s">
        <v>513</v>
      </c>
      <c r="AL1" s="2" t="s">
        <v>514</v>
      </c>
      <c r="AM1" s="2" t="s">
        <v>515</v>
      </c>
      <c r="AN1" s="2" t="s">
        <v>516</v>
      </c>
      <c r="AO1" s="2" t="s">
        <v>517</v>
      </c>
      <c r="AP1" s="2" t="s">
        <v>518</v>
      </c>
      <c r="AQ1" s="2" t="s">
        <v>202</v>
      </c>
      <c r="AR1" s="2" t="s">
        <v>519</v>
      </c>
      <c r="AS1" s="2" t="s">
        <v>501</v>
      </c>
      <c r="AT1" s="2" t="s">
        <v>498</v>
      </c>
      <c r="AU1" s="2" t="s">
        <v>499</v>
      </c>
      <c r="AV1" s="2" t="s">
        <v>500</v>
      </c>
      <c r="AW1" s="2" t="s">
        <v>503</v>
      </c>
      <c r="AX1" s="2" t="s">
        <v>504</v>
      </c>
      <c r="AY1" s="2" t="s">
        <v>26</v>
      </c>
      <c r="AZ1" s="2" t="s">
        <v>27</v>
      </c>
      <c r="BA1" s="2" t="s">
        <v>505</v>
      </c>
      <c r="BB1" s="2" t="s">
        <v>502</v>
      </c>
      <c r="BC1" s="2" t="s">
        <v>509</v>
      </c>
      <c r="BD1" s="2" t="s">
        <v>507</v>
      </c>
      <c r="BE1" s="2" t="s">
        <v>508</v>
      </c>
      <c r="BF1" s="2" t="s">
        <v>510</v>
      </c>
      <c r="BG1" s="2" t="s">
        <v>520</v>
      </c>
      <c r="BH1" s="2" t="s">
        <v>521</v>
      </c>
      <c r="BI1" s="2" t="s">
        <v>513</v>
      </c>
      <c r="BJ1" s="2" t="s">
        <v>514</v>
      </c>
      <c r="BK1" s="2" t="s">
        <v>506</v>
      </c>
      <c r="BL1" s="2" t="s">
        <v>522</v>
      </c>
      <c r="BM1" s="2" t="s">
        <v>523</v>
      </c>
      <c r="BN1" s="2" t="s">
        <v>524</v>
      </c>
      <c r="BO1" s="2" t="s">
        <v>525</v>
      </c>
      <c r="BP1" s="2" t="s">
        <v>526</v>
      </c>
      <c r="BQ1" s="2" t="s">
        <v>527</v>
      </c>
      <c r="BR1" s="2" t="s">
        <v>528</v>
      </c>
      <c r="BS1" s="2" t="s">
        <v>529</v>
      </c>
      <c r="BT1" s="2" t="s">
        <v>530</v>
      </c>
      <c r="BU1" s="2" t="s">
        <v>531</v>
      </c>
      <c r="BV1" s="2" t="s">
        <v>532</v>
      </c>
      <c r="BW1" s="2" t="s">
        <v>533</v>
      </c>
      <c r="BX1" s="2" t="s">
        <v>534</v>
      </c>
      <c r="BY1" s="2" t="s">
        <v>535</v>
      </c>
      <c r="BZ1" s="2" t="s">
        <v>536</v>
      </c>
      <c r="CA1" s="2" t="s">
        <v>537</v>
      </c>
      <c r="CB1" s="2" t="s">
        <v>538</v>
      </c>
      <c r="CC1" s="2" t="s">
        <v>539</v>
      </c>
      <c r="CD1" s="2" t="s">
        <v>540</v>
      </c>
      <c r="CE1" s="2" t="s">
        <v>541</v>
      </c>
      <c r="CF1" s="2" t="s">
        <v>542</v>
      </c>
      <c r="CG1" s="2" t="s">
        <v>543</v>
      </c>
      <c r="CH1" s="2" t="s">
        <v>544</v>
      </c>
      <c r="CI1" s="2" t="s">
        <v>545</v>
      </c>
      <c r="CJ1" s="2" t="s">
        <v>546</v>
      </c>
      <c r="CK1" s="2" t="s">
        <v>1</v>
      </c>
      <c r="CL1" s="2" t="s">
        <v>547</v>
      </c>
      <c r="CM1" s="2" t="s">
        <v>548</v>
      </c>
      <c r="CN1" s="5" t="s">
        <v>411</v>
      </c>
      <c r="CO1" s="2" t="s">
        <v>549</v>
      </c>
      <c r="CP1" s="2" t="s">
        <v>550</v>
      </c>
      <c r="CQ1" s="2" t="s">
        <v>551</v>
      </c>
      <c r="CR1" s="2" t="s">
        <v>552</v>
      </c>
      <c r="CS1" s="2" t="s">
        <v>553</v>
      </c>
      <c r="CT1" s="2" t="s">
        <v>554</v>
      </c>
      <c r="CU1" s="2" t="s">
        <v>555</v>
      </c>
      <c r="CV1" s="2" t="s">
        <v>2</v>
      </c>
      <c r="CW1" s="2" t="s">
        <v>556</v>
      </c>
      <c r="CX1" s="2" t="s">
        <v>3</v>
      </c>
      <c r="CY1" s="2" t="s">
        <v>4</v>
      </c>
      <c r="CZ1" s="2" t="s">
        <v>5</v>
      </c>
      <c r="DA1" s="2" t="s">
        <v>7</v>
      </c>
      <c r="DB1" s="2" t="s">
        <v>62</v>
      </c>
      <c r="DC1" s="2" t="s">
        <v>63</v>
      </c>
      <c r="DD1" s="2" t="s">
        <v>557</v>
      </c>
      <c r="DE1" s="2" t="s">
        <v>558</v>
      </c>
      <c r="DF1" s="2" t="s">
        <v>64</v>
      </c>
      <c r="DG1" s="2" t="s">
        <v>559</v>
      </c>
      <c r="DH1" s="2" t="s">
        <v>560</v>
      </c>
      <c r="DI1" s="2" t="s">
        <v>65</v>
      </c>
      <c r="DJ1" s="2" t="s">
        <v>561</v>
      </c>
      <c r="DK1" s="2" t="s">
        <v>562</v>
      </c>
      <c r="DL1" s="2" t="s">
        <v>563</v>
      </c>
      <c r="DM1" s="2" t="s">
        <v>66</v>
      </c>
      <c r="DN1" s="2" t="s">
        <v>564</v>
      </c>
      <c r="DO1" s="2" t="s">
        <v>67</v>
      </c>
      <c r="DP1" s="2" t="s">
        <v>565</v>
      </c>
      <c r="DQ1" s="2" t="s">
        <v>566</v>
      </c>
      <c r="DR1" s="2" t="s">
        <v>68</v>
      </c>
      <c r="DS1" s="2" t="s">
        <v>567</v>
      </c>
      <c r="DT1" s="2" t="s">
        <v>568</v>
      </c>
      <c r="DU1" s="2" t="s">
        <v>569</v>
      </c>
      <c r="DV1" s="2" t="s">
        <v>69</v>
      </c>
      <c r="DW1" s="2" t="s">
        <v>570</v>
      </c>
      <c r="DX1" s="2" t="s">
        <v>571</v>
      </c>
      <c r="DY1" s="2" t="s">
        <v>70</v>
      </c>
      <c r="DZ1" s="2" t="s">
        <v>572</v>
      </c>
      <c r="EA1" s="2" t="s">
        <v>573</v>
      </c>
      <c r="EB1" s="2" t="s">
        <v>71</v>
      </c>
      <c r="EC1" s="2" t="s">
        <v>574</v>
      </c>
      <c r="ED1" s="2" t="s">
        <v>575</v>
      </c>
      <c r="EE1" s="2" t="s">
        <v>576</v>
      </c>
      <c r="EF1" s="2" t="s">
        <v>72</v>
      </c>
      <c r="EG1" s="2" t="s">
        <v>577</v>
      </c>
      <c r="EH1" s="2" t="s">
        <v>578</v>
      </c>
      <c r="EI1" s="2" t="s">
        <v>73</v>
      </c>
      <c r="EJ1" s="2" t="s">
        <v>579</v>
      </c>
      <c r="EK1" s="2" t="s">
        <v>580</v>
      </c>
      <c r="EL1" s="2" t="s">
        <v>74</v>
      </c>
      <c r="EM1" s="2" t="s">
        <v>581</v>
      </c>
      <c r="EN1" s="2" t="s">
        <v>582</v>
      </c>
      <c r="EO1" s="2" t="s">
        <v>583</v>
      </c>
      <c r="EP1" s="2" t="s">
        <v>584</v>
      </c>
      <c r="EQ1" s="2" t="s">
        <v>585</v>
      </c>
      <c r="ER1" s="2" t="s">
        <v>586</v>
      </c>
      <c r="ES1" s="5" t="s">
        <v>587</v>
      </c>
      <c r="ET1" s="5" t="s">
        <v>588</v>
      </c>
      <c r="EU1" s="11" t="s">
        <v>419</v>
      </c>
      <c r="EV1" s="11" t="s">
        <v>420</v>
      </c>
      <c r="EW1" s="11" t="s">
        <v>421</v>
      </c>
      <c r="EX1" s="11" t="s">
        <v>422</v>
      </c>
      <c r="EY1" s="11" t="s">
        <v>423</v>
      </c>
      <c r="EZ1" s="11" t="s">
        <v>424</v>
      </c>
      <c r="FA1" s="11" t="s">
        <v>425</v>
      </c>
      <c r="FB1" s="11" t="s">
        <v>426</v>
      </c>
      <c r="FC1" s="5" t="s">
        <v>589</v>
      </c>
      <c r="FD1" s="2" t="s">
        <v>590</v>
      </c>
      <c r="FE1" s="2" t="s">
        <v>591</v>
      </c>
      <c r="FF1" s="2" t="s">
        <v>592</v>
      </c>
      <c r="FG1" s="2" t="s">
        <v>593</v>
      </c>
      <c r="FH1" s="2" t="s">
        <v>594</v>
      </c>
      <c r="FI1" s="2" t="s">
        <v>595</v>
      </c>
      <c r="FJ1" s="2" t="s">
        <v>6</v>
      </c>
      <c r="FK1" s="2" t="s">
        <v>188</v>
      </c>
      <c r="FL1" s="2" t="s">
        <v>76</v>
      </c>
      <c r="FM1" s="2" t="s">
        <v>77</v>
      </c>
      <c r="FN1" s="2" t="s">
        <v>78</v>
      </c>
      <c r="FO1" s="8" t="s">
        <v>79</v>
      </c>
      <c r="FP1" s="9" t="s">
        <v>80</v>
      </c>
      <c r="FQ1" s="9" t="s">
        <v>81</v>
      </c>
      <c r="FR1" s="9" t="s">
        <v>82</v>
      </c>
      <c r="FS1" s="9" t="s">
        <v>83</v>
      </c>
      <c r="FT1" s="9" t="s">
        <v>84</v>
      </c>
      <c r="FU1" s="9" t="s">
        <v>85</v>
      </c>
      <c r="FV1" s="9" t="s">
        <v>86</v>
      </c>
      <c r="FW1" s="9" t="s">
        <v>87</v>
      </c>
      <c r="FX1" s="9" t="s">
        <v>88</v>
      </c>
      <c r="FY1" s="9" t="s">
        <v>89</v>
      </c>
      <c r="FZ1" s="9" t="s">
        <v>90</v>
      </c>
      <c r="GA1" s="9" t="s">
        <v>91</v>
      </c>
      <c r="GB1" s="9" t="s">
        <v>92</v>
      </c>
      <c r="GC1" s="9" t="s">
        <v>93</v>
      </c>
      <c r="GD1" s="9" t="s">
        <v>94</v>
      </c>
      <c r="GE1" s="9" t="s">
        <v>95</v>
      </c>
      <c r="GF1" s="9" t="s">
        <v>96</v>
      </c>
      <c r="GG1" s="9" t="s">
        <v>97</v>
      </c>
      <c r="GH1" s="9" t="s">
        <v>100</v>
      </c>
      <c r="GI1" s="9" t="s">
        <v>101</v>
      </c>
      <c r="GJ1" s="9" t="s">
        <v>102</v>
      </c>
      <c r="GK1" s="9" t="s">
        <v>103</v>
      </c>
      <c r="GL1" s="9" t="s">
        <v>104</v>
      </c>
      <c r="GM1" s="9" t="s">
        <v>105</v>
      </c>
      <c r="GN1" s="9" t="s">
        <v>106</v>
      </c>
      <c r="GO1" s="9" t="s">
        <v>107</v>
      </c>
      <c r="GP1" s="9" t="s">
        <v>108</v>
      </c>
      <c r="GQ1" s="9" t="s">
        <v>109</v>
      </c>
      <c r="GR1" s="9" t="s">
        <v>110</v>
      </c>
      <c r="GS1" s="9" t="s">
        <v>111</v>
      </c>
      <c r="GT1" s="9" t="s">
        <v>112</v>
      </c>
      <c r="GU1" s="9" t="s">
        <v>113</v>
      </c>
      <c r="GV1" s="9" t="s">
        <v>114</v>
      </c>
      <c r="GW1" s="9" t="s">
        <v>115</v>
      </c>
      <c r="GX1" s="9" t="s">
        <v>116</v>
      </c>
      <c r="GY1" s="9" t="s">
        <v>117</v>
      </c>
      <c r="GZ1" s="9" t="s">
        <v>118</v>
      </c>
      <c r="HA1" s="9" t="s">
        <v>119</v>
      </c>
      <c r="HB1" s="9" t="s">
        <v>120</v>
      </c>
      <c r="HC1" s="9" t="s">
        <v>121</v>
      </c>
      <c r="HD1" s="9" t="s">
        <v>122</v>
      </c>
      <c r="HE1" s="9" t="s">
        <v>123</v>
      </c>
      <c r="HF1" s="9" t="s">
        <v>124</v>
      </c>
      <c r="HG1" s="9" t="s">
        <v>125</v>
      </c>
      <c r="HH1" s="9" t="s">
        <v>126</v>
      </c>
      <c r="HI1" s="9" t="s">
        <v>127</v>
      </c>
      <c r="HJ1" s="9" t="s">
        <v>128</v>
      </c>
      <c r="HK1" s="9" t="s">
        <v>129</v>
      </c>
      <c r="HL1" s="9" t="s">
        <v>130</v>
      </c>
      <c r="HM1" s="9" t="s">
        <v>131</v>
      </c>
      <c r="HN1" s="9" t="s">
        <v>132</v>
      </c>
      <c r="HO1" s="9" t="s">
        <v>133</v>
      </c>
      <c r="HP1" s="9" t="s">
        <v>134</v>
      </c>
      <c r="HQ1" s="9" t="s">
        <v>135</v>
      </c>
      <c r="HR1" s="9" t="s">
        <v>136</v>
      </c>
      <c r="HS1" s="9" t="s">
        <v>137</v>
      </c>
      <c r="HT1" s="9" t="s">
        <v>138</v>
      </c>
      <c r="HU1" s="9" t="s">
        <v>139</v>
      </c>
      <c r="HV1" s="9" t="s">
        <v>140</v>
      </c>
      <c r="HW1" s="9" t="s">
        <v>141</v>
      </c>
      <c r="HX1" s="9" t="s">
        <v>142</v>
      </c>
      <c r="HY1" s="9" t="s">
        <v>143</v>
      </c>
      <c r="HZ1" s="9" t="s">
        <v>144</v>
      </c>
      <c r="IA1" s="9" t="s">
        <v>145</v>
      </c>
      <c r="IB1" s="9" t="s">
        <v>146</v>
      </c>
      <c r="IC1" s="9" t="s">
        <v>147</v>
      </c>
      <c r="ID1" s="9" t="s">
        <v>148</v>
      </c>
      <c r="IE1" s="9" t="s">
        <v>149</v>
      </c>
      <c r="IF1" s="9" t="s">
        <v>150</v>
      </c>
      <c r="IG1" s="9" t="s">
        <v>151</v>
      </c>
      <c r="IH1" s="9" t="s">
        <v>152</v>
      </c>
      <c r="II1" s="9" t="s">
        <v>153</v>
      </c>
      <c r="IJ1" s="9" t="s">
        <v>154</v>
      </c>
      <c r="IK1" s="9" t="s">
        <v>155</v>
      </c>
      <c r="IL1" s="9" t="s">
        <v>156</v>
      </c>
      <c r="IM1" s="9" t="s">
        <v>157</v>
      </c>
      <c r="IN1" s="9" t="s">
        <v>158</v>
      </c>
      <c r="IO1" s="9" t="s">
        <v>159</v>
      </c>
      <c r="IP1" s="9" t="s">
        <v>160</v>
      </c>
      <c r="IQ1" s="9" t="s">
        <v>161</v>
      </c>
      <c r="IR1" s="9" t="s">
        <v>162</v>
      </c>
      <c r="IS1" s="9" t="s">
        <v>163</v>
      </c>
      <c r="IT1" s="9" t="s">
        <v>164</v>
      </c>
      <c r="IU1" s="9" t="s">
        <v>165</v>
      </c>
      <c r="IV1" s="9" t="s">
        <v>166</v>
      </c>
      <c r="IW1" s="9" t="s">
        <v>167</v>
      </c>
      <c r="IX1" s="9" t="s">
        <v>168</v>
      </c>
      <c r="IY1" s="9" t="s">
        <v>169</v>
      </c>
      <c r="IZ1" s="9" t="s">
        <v>170</v>
      </c>
      <c r="JA1" s="9" t="s">
        <v>171</v>
      </c>
      <c r="JB1" s="9" t="s">
        <v>172</v>
      </c>
      <c r="JC1" s="9" t="s">
        <v>173</v>
      </c>
      <c r="JD1" s="9" t="s">
        <v>174</v>
      </c>
      <c r="JE1" s="9" t="s">
        <v>175</v>
      </c>
      <c r="JF1" s="9" t="s">
        <v>176</v>
      </c>
      <c r="JG1" s="9" t="s">
        <v>177</v>
      </c>
      <c r="JH1" s="9" t="s">
        <v>178</v>
      </c>
      <c r="JI1" s="9" t="s">
        <v>179</v>
      </c>
      <c r="JJ1" s="9" t="s">
        <v>180</v>
      </c>
      <c r="JK1" s="9" t="s">
        <v>181</v>
      </c>
      <c r="JL1" s="9" t="s">
        <v>182</v>
      </c>
      <c r="JM1" s="9" t="s">
        <v>183</v>
      </c>
      <c r="JN1" s="9" t="s">
        <v>184</v>
      </c>
      <c r="JO1" s="9" t="s">
        <v>185</v>
      </c>
      <c r="JP1" s="9" t="s">
        <v>429</v>
      </c>
      <c r="JQ1" s="9" t="s">
        <v>430</v>
      </c>
      <c r="JT1" s="9" t="s">
        <v>596</v>
      </c>
      <c r="JU1" s="9" t="s">
        <v>434</v>
      </c>
      <c r="JV1" s="9" t="s">
        <v>435</v>
      </c>
      <c r="JW1" s="9" t="s">
        <v>436</v>
      </c>
      <c r="JX1" s="9" t="s">
        <v>437</v>
      </c>
      <c r="JY1" s="9" t="s">
        <v>438</v>
      </c>
      <c r="JZ1" s="9" t="s">
        <v>439</v>
      </c>
      <c r="KA1" s="9" t="s">
        <v>440</v>
      </c>
      <c r="KB1" s="9" t="s">
        <v>441</v>
      </c>
      <c r="KC1" s="9" t="s">
        <v>442</v>
      </c>
      <c r="KD1" s="9" t="s">
        <v>443</v>
      </c>
      <c r="KE1" s="9" t="s">
        <v>444</v>
      </c>
      <c r="KF1" s="9" t="s">
        <v>446</v>
      </c>
      <c r="KG1" s="9" t="s">
        <v>447</v>
      </c>
      <c r="KH1" s="9" t="s">
        <v>448</v>
      </c>
      <c r="KI1" s="9" t="s">
        <v>449</v>
      </c>
      <c r="KJ1" s="9" t="s">
        <v>450</v>
      </c>
      <c r="KK1" s="9" t="s">
        <v>451</v>
      </c>
      <c r="KL1" s="9" t="s">
        <v>452</v>
      </c>
      <c r="KM1" s="9" t="s">
        <v>453</v>
      </c>
      <c r="KN1" s="9" t="s">
        <v>454</v>
      </c>
      <c r="KO1" s="9" t="s">
        <v>455</v>
      </c>
      <c r="KP1" s="9" t="s">
        <v>456</v>
      </c>
      <c r="KQ1" s="9" t="s">
        <v>457</v>
      </c>
      <c r="KR1" s="9" t="s">
        <v>458</v>
      </c>
      <c r="KS1" s="9" t="s">
        <v>459</v>
      </c>
      <c r="KT1" s="9" t="s">
        <v>445</v>
      </c>
      <c r="KU1" s="18" t="s">
        <v>460</v>
      </c>
      <c r="KV1" s="18" t="s">
        <v>461</v>
      </c>
    </row>
    <row r="2" spans="1:308">
      <c r="B2" s="1"/>
      <c r="C2">
        <v>32</v>
      </c>
      <c r="D2" s="2" t="s">
        <v>478</v>
      </c>
      <c r="E2" t="s">
        <v>481</v>
      </c>
      <c r="F2" s="2">
        <v>108</v>
      </c>
      <c r="G2" s="2">
        <v>22</v>
      </c>
      <c r="H2" s="2">
        <v>28</v>
      </c>
      <c r="I2" s="2">
        <v>58</v>
      </c>
      <c r="K2" s="2">
        <v>2008</v>
      </c>
      <c r="L2" s="2">
        <f t="shared" ref="L2:L33" si="0">2020-K2</f>
        <v>12</v>
      </c>
      <c r="M2" s="15">
        <v>4</v>
      </c>
      <c r="N2" s="15">
        <v>4</v>
      </c>
      <c r="O2" s="2" t="s">
        <v>37</v>
      </c>
      <c r="P2" s="2">
        <v>11</v>
      </c>
      <c r="Q2" s="2" t="s">
        <v>37</v>
      </c>
      <c r="R2" s="2">
        <v>36</v>
      </c>
      <c r="U2" t="s">
        <v>37</v>
      </c>
      <c r="AD2" t="s">
        <v>37</v>
      </c>
      <c r="AK2" t="s">
        <v>37</v>
      </c>
      <c r="AR2" s="2" t="s">
        <v>37</v>
      </c>
      <c r="AU2" t="s">
        <v>37</v>
      </c>
      <c r="BC2" t="s">
        <v>37</v>
      </c>
      <c r="BD2" t="s">
        <v>37</v>
      </c>
      <c r="BF2" t="s">
        <v>37</v>
      </c>
      <c r="BI2" t="s">
        <v>37</v>
      </c>
      <c r="BK2" t="s">
        <v>37</v>
      </c>
      <c r="BM2" s="2" t="s">
        <v>42</v>
      </c>
      <c r="BX2" s="2" t="s">
        <v>42</v>
      </c>
      <c r="CI2" s="11">
        <v>1.62</v>
      </c>
      <c r="CJ2" s="10">
        <v>48.5</v>
      </c>
      <c r="CK2" s="2">
        <f t="shared" ref="CK2:CK33" si="1">(CJ2)/(CI2)^2</f>
        <v>18.480414570949545</v>
      </c>
      <c r="CL2" s="2">
        <v>76</v>
      </c>
      <c r="CM2" s="2">
        <v>92</v>
      </c>
      <c r="CN2" s="5">
        <f t="shared" ref="CN2:CN33" si="2">CL2/CM2</f>
        <v>0.82608695652173914</v>
      </c>
      <c r="CO2" s="2">
        <v>100</v>
      </c>
      <c r="CP2" s="2">
        <v>74</v>
      </c>
      <c r="CQ2" t="s">
        <v>281</v>
      </c>
      <c r="CR2" s="19">
        <v>768.4</v>
      </c>
      <c r="CS2" s="19">
        <v>34389.5</v>
      </c>
      <c r="CT2" s="19">
        <v>15907.6</v>
      </c>
      <c r="CU2" s="2">
        <v>88</v>
      </c>
      <c r="CV2" s="2">
        <v>3.03</v>
      </c>
      <c r="CW2" s="2">
        <v>236</v>
      </c>
      <c r="CX2" s="2">
        <v>74</v>
      </c>
      <c r="CY2" s="2">
        <v>144</v>
      </c>
      <c r="CZ2" s="2">
        <v>91</v>
      </c>
      <c r="DA2" s="2">
        <v>50</v>
      </c>
      <c r="DB2" t="s">
        <v>42</v>
      </c>
      <c r="DE2" s="2">
        <f>8*DD2*DC2</f>
        <v>0</v>
      </c>
      <c r="DH2" s="2">
        <f>4*DG2*DF2</f>
        <v>0</v>
      </c>
      <c r="DK2" s="2">
        <f>3.3*DJ2*DI2</f>
        <v>0</v>
      </c>
      <c r="DL2" s="2">
        <f t="shared" ref="DL2:DL33" si="3">SUM(DK2,DH2,DE2)</f>
        <v>0</v>
      </c>
      <c r="DM2" t="s">
        <v>42</v>
      </c>
      <c r="DO2" t="s">
        <v>42</v>
      </c>
      <c r="DQ2" s="2">
        <v>0</v>
      </c>
      <c r="DR2" t="s">
        <v>42</v>
      </c>
      <c r="DT2" s="2">
        <v>0</v>
      </c>
      <c r="DU2" s="2">
        <f t="shared" ref="DU2:DU33" si="4">SUM(DT2,DQ2)</f>
        <v>0</v>
      </c>
      <c r="DV2" t="s">
        <v>42</v>
      </c>
      <c r="DX2" s="2">
        <v>0</v>
      </c>
      <c r="DY2" t="s">
        <v>42</v>
      </c>
      <c r="EA2" s="2">
        <v>0</v>
      </c>
      <c r="EB2">
        <v>1</v>
      </c>
      <c r="EC2">
        <v>10</v>
      </c>
      <c r="ED2" s="2">
        <f>3*EC2*EB2</f>
        <v>30</v>
      </c>
      <c r="EE2" s="2">
        <f t="shared" ref="EE2:EE33" si="5">SUM(ED2,EA2,DX2)</f>
        <v>30</v>
      </c>
      <c r="EF2" t="s">
        <v>42</v>
      </c>
      <c r="EH2" s="2">
        <v>0</v>
      </c>
      <c r="EI2" t="s">
        <v>42</v>
      </c>
      <c r="EK2" s="2">
        <v>0</v>
      </c>
      <c r="EL2" t="s">
        <v>42</v>
      </c>
      <c r="EN2" s="2">
        <v>0</v>
      </c>
      <c r="EO2" s="2">
        <f t="shared" ref="EO2:EO33" si="6">SUM(EN2,EK2,EH2)</f>
        <v>0</v>
      </c>
      <c r="EP2">
        <v>1080</v>
      </c>
      <c r="EQ2">
        <v>1080</v>
      </c>
      <c r="ER2">
        <f t="shared" ref="ER2:ER33" si="7">SUM(DC2,DF2,DI2,DO2,DR2,DV2,DY2,EB2,EF2,EI2,EL2)</f>
        <v>1</v>
      </c>
      <c r="ES2" s="11">
        <f t="shared" ref="ES2:ES33" si="8">SUM(DC2,DV2,EI2)</f>
        <v>0</v>
      </c>
      <c r="ET2" s="11">
        <f t="shared" ref="ET2:ET33" si="9">SUM(DF2,DI2,DO2,DR2,DY2,EB2,EF2,EL2)</f>
        <v>1</v>
      </c>
      <c r="EU2" s="11">
        <f t="shared" ref="EU2:EU33" si="10">COUNTIF(DG2,"&gt;=30")</f>
        <v>0</v>
      </c>
      <c r="EV2" s="11">
        <f t="shared" ref="EV2:EV33" si="11">COUNTIF(DJ2,"&gt;=30")</f>
        <v>0</v>
      </c>
      <c r="EW2" s="11">
        <f t="shared" ref="EW2:EW33" si="12">COUNTIF(DP2,"&gt;=30")</f>
        <v>0</v>
      </c>
      <c r="EX2" s="11">
        <f t="shared" ref="EX2:EX33" si="13">COUNTIF(DS2,"&gt;=30")</f>
        <v>0</v>
      </c>
      <c r="EY2" s="11">
        <f t="shared" ref="EY2:EY33" si="14">COUNTIF(DZ2,"&gt;=30")</f>
        <v>0</v>
      </c>
      <c r="EZ2" s="11">
        <f t="shared" ref="EZ2:EZ33" si="15">COUNTIF(EC2,"&gt;=30")</f>
        <v>0</v>
      </c>
      <c r="FA2" s="11">
        <f t="shared" ref="FA2:FA33" si="16">COUNTIF(EG2,"&gt;=30")</f>
        <v>0</v>
      </c>
      <c r="FB2" s="11">
        <f t="shared" ref="FB2:FB33" si="17">COUNTIF(EM2,"&gt;=30")</f>
        <v>0</v>
      </c>
      <c r="FC2" s="11">
        <f t="shared" ref="FC2:FC33" si="18">SUM(EU2:FB2)</f>
        <v>0</v>
      </c>
      <c r="FD2" s="2">
        <f t="shared" ref="FD2:FD33" si="19">SUM(DK2,DT2,EH2)</f>
        <v>0</v>
      </c>
      <c r="FE2" s="2">
        <f t="shared" ref="FE2:FE33" si="20">SUM(DH2,EA2,ED2,EN2,DQ2,DX2)</f>
        <v>30</v>
      </c>
      <c r="FF2" s="2">
        <f t="shared" ref="FF2:FF33" si="21">SUM(DE2,EK2)</f>
        <v>0</v>
      </c>
      <c r="FG2" s="2">
        <f t="shared" ref="FG2:FG33" si="22">SUM(FD2,FE2,FF2)</f>
        <v>30</v>
      </c>
      <c r="FH2" s="2">
        <f t="shared" ref="FH2:FH33" si="23">(EP2*5)+(EQ2*2)</f>
        <v>7560</v>
      </c>
      <c r="FI2" s="10">
        <f t="shared" ref="FI2:FI33" si="24">FH2/7</f>
        <v>1080</v>
      </c>
      <c r="FJ2" s="2">
        <v>50</v>
      </c>
      <c r="FK2" s="1">
        <v>43626</v>
      </c>
      <c r="FL2">
        <v>1</v>
      </c>
      <c r="FM2">
        <v>1</v>
      </c>
      <c r="FN2">
        <v>6</v>
      </c>
      <c r="FO2">
        <v>1</v>
      </c>
      <c r="FP2">
        <v>1</v>
      </c>
      <c r="FQ2">
        <v>1</v>
      </c>
      <c r="FR2">
        <v>1</v>
      </c>
      <c r="FS2">
        <v>1</v>
      </c>
      <c r="FT2">
        <v>1</v>
      </c>
      <c r="FU2">
        <v>1</v>
      </c>
      <c r="FV2">
        <v>0</v>
      </c>
      <c r="FW2">
        <v>1</v>
      </c>
      <c r="FX2">
        <v>1</v>
      </c>
      <c r="FY2">
        <v>5</v>
      </c>
      <c r="FZ2">
        <v>3</v>
      </c>
      <c r="GA2">
        <v>1</v>
      </c>
      <c r="GB2">
        <v>2</v>
      </c>
      <c r="GC2">
        <v>3</v>
      </c>
      <c r="GD2">
        <v>2</v>
      </c>
      <c r="GE2">
        <v>1</v>
      </c>
      <c r="GF2">
        <v>0</v>
      </c>
      <c r="GG2">
        <v>1</v>
      </c>
      <c r="GH2">
        <v>1</v>
      </c>
      <c r="GI2">
        <v>2</v>
      </c>
      <c r="GJ2">
        <v>2</v>
      </c>
      <c r="GK2">
        <v>2</v>
      </c>
      <c r="GL2">
        <v>4</v>
      </c>
      <c r="GM2">
        <v>2</v>
      </c>
      <c r="GN2">
        <v>2</v>
      </c>
      <c r="GO2">
        <v>2</v>
      </c>
      <c r="GP2">
        <v>2</v>
      </c>
      <c r="GQ2">
        <v>4</v>
      </c>
      <c r="GR2">
        <v>6</v>
      </c>
      <c r="GS2">
        <v>1</v>
      </c>
      <c r="GT2">
        <v>1</v>
      </c>
      <c r="GU2">
        <v>5</v>
      </c>
      <c r="GV2">
        <v>2</v>
      </c>
      <c r="GW2">
        <v>2</v>
      </c>
      <c r="GX2">
        <v>4</v>
      </c>
      <c r="GY2">
        <v>2</v>
      </c>
      <c r="GZ2">
        <v>1</v>
      </c>
      <c r="HA2">
        <v>1</v>
      </c>
      <c r="HB2">
        <v>5</v>
      </c>
      <c r="HC2">
        <v>5</v>
      </c>
      <c r="HD2">
        <v>6</v>
      </c>
      <c r="HE2">
        <v>3</v>
      </c>
      <c r="HF2">
        <v>3</v>
      </c>
      <c r="HG2">
        <v>5</v>
      </c>
      <c r="HH2">
        <v>6</v>
      </c>
      <c r="HI2">
        <v>1</v>
      </c>
      <c r="HJ2">
        <v>1</v>
      </c>
      <c r="HK2">
        <v>2</v>
      </c>
      <c r="HL2">
        <v>1</v>
      </c>
      <c r="HM2">
        <v>6</v>
      </c>
      <c r="HN2">
        <v>2</v>
      </c>
      <c r="HO2">
        <v>1</v>
      </c>
      <c r="HP2">
        <v>2</v>
      </c>
      <c r="HQ2">
        <v>2</v>
      </c>
      <c r="HR2">
        <v>3</v>
      </c>
      <c r="HS2">
        <v>3</v>
      </c>
      <c r="HT2">
        <v>1</v>
      </c>
      <c r="HU2">
        <v>2</v>
      </c>
      <c r="HV2">
        <v>3</v>
      </c>
      <c r="HW2">
        <v>1</v>
      </c>
      <c r="HX2">
        <v>1</v>
      </c>
      <c r="HY2">
        <v>2</v>
      </c>
      <c r="HZ2">
        <v>3</v>
      </c>
      <c r="IA2">
        <v>2</v>
      </c>
      <c r="IB2">
        <v>2</v>
      </c>
      <c r="IC2">
        <v>3</v>
      </c>
      <c r="ID2">
        <v>1</v>
      </c>
      <c r="IE2">
        <v>1</v>
      </c>
      <c r="IF2">
        <v>1</v>
      </c>
      <c r="IG2">
        <v>3</v>
      </c>
      <c r="IH2">
        <v>1</v>
      </c>
      <c r="II2">
        <v>2</v>
      </c>
      <c r="IJ2">
        <v>1</v>
      </c>
      <c r="IK2">
        <v>2</v>
      </c>
      <c r="IL2">
        <v>1</v>
      </c>
      <c r="IM2">
        <v>1</v>
      </c>
      <c r="IN2">
        <v>1</v>
      </c>
      <c r="IQ2">
        <v>2</v>
      </c>
      <c r="IR2">
        <v>2</v>
      </c>
      <c r="IS2">
        <v>1</v>
      </c>
      <c r="IT2">
        <v>2</v>
      </c>
      <c r="IU2">
        <v>3</v>
      </c>
      <c r="IV2">
        <v>3</v>
      </c>
      <c r="IW2">
        <v>1</v>
      </c>
      <c r="IX2">
        <v>0</v>
      </c>
      <c r="IY2">
        <v>1</v>
      </c>
      <c r="IZ2">
        <v>1</v>
      </c>
      <c r="JA2">
        <v>1</v>
      </c>
      <c r="JB2">
        <v>1</v>
      </c>
      <c r="JC2">
        <v>1</v>
      </c>
      <c r="JD2">
        <f>(CJ2)</f>
        <v>48.5</v>
      </c>
      <c r="JE2">
        <v>162</v>
      </c>
      <c r="JF2">
        <v>76</v>
      </c>
      <c r="JG2">
        <v>2</v>
      </c>
      <c r="JH2" s="1"/>
      <c r="JI2">
        <v>4</v>
      </c>
      <c r="JJ2" s="12">
        <v>4</v>
      </c>
      <c r="JK2" s="12">
        <v>0</v>
      </c>
      <c r="JL2">
        <v>2</v>
      </c>
      <c r="JM2">
        <v>3</v>
      </c>
      <c r="JN2">
        <v>1</v>
      </c>
      <c r="JO2">
        <v>2</v>
      </c>
      <c r="JP2" t="s">
        <v>21</v>
      </c>
      <c r="JQ2" t="s">
        <v>21</v>
      </c>
      <c r="JR2">
        <f t="shared" ref="JR2:JR33" si="25">IF(OR(AND(FF2&gt;=1500,ES2&gt;=3),AND(FG2&gt;=3000,ER2&gt;=7)),"wysoka",0)</f>
        <v>0</v>
      </c>
      <c r="JS2">
        <f>IF(OR(AND(ES2&gt;=3,OR(DD2&gt;=20,DW2&gt;=20,EJ2&gt;=20)),FC2&gt;=5,AND(FG2&gt;=600,ER2&gt;=5)),"umiarkowana",0)</f>
        <v>0</v>
      </c>
      <c r="JT2">
        <v>0</v>
      </c>
      <c r="JU2">
        <f t="shared" ref="JU2:JU33" si="26">IF(GI2=0,0,IF(GI2=1,0,IF(GI2=2,0.06,IF(GI2=3,0.14,IF(GI2=4,0.5,IF(GI2=5,1,IF(GI2=6,2,"błąd")))))))</f>
        <v>0.06</v>
      </c>
      <c r="JV2">
        <f t="shared" ref="JV2:JV33" si="27">IF(GK2=0,0,IF(GK2=1,0,IF(GK2=2,0.06,IF(GK2=3,0.14,IF(GK2=4,0.5,IF(GK2=5,1,IF(GK2=6,2,"błąd")))))))</f>
        <v>0.06</v>
      </c>
      <c r="JW2">
        <f t="shared" ref="JW2:JW33" si="28">IF(GQ2=0,0,IF(GQ2=1,0,IF(GQ2=2,0.06,IF(GQ2=3,0.14,IF(GQ2=4,0.5,IF(GQ2=5,1,IF(GQ2=6,2,"błąd")))))))</f>
        <v>0.5</v>
      </c>
      <c r="JX2">
        <f t="shared" ref="JX2:JX33" si="29">IF(GR2=0,0,IF(GR2=1,0,IF(GR2=2,0.06,IF(GR2=3,0.14,IF(GR2=4,0.5,IF(GR2=5,1,IF(GR2=6,2,"błąd")))))))</f>
        <v>2</v>
      </c>
      <c r="JY2">
        <f t="shared" ref="JY2:JY33" si="30">IF(GS2=0,0,IF(GS2=1,0,IF(GS2=2,0.06,IF(GS2=3,0.14,IF(GS2=4,0.5,IF(GS2=5,1,IF(GS2=6,2,"błąd")))))))</f>
        <v>0</v>
      </c>
      <c r="JZ2">
        <f t="shared" ref="JZ2:JZ33" si="31">IF(GW2=0,0,IF(GW2=1,0,IF(GW2=2,0.06,IF(GW2=3,0.14,IF(GW2=4,0.5,IF(GW2=5,1,IF(GW2=6,2,"błąd")))))))</f>
        <v>0.06</v>
      </c>
      <c r="KA2">
        <f t="shared" ref="KA2:KA33" si="32">IF(GX2=0,0,IF(GX2=1,0,IF(GX2=2,0.06,IF(GX2=3,0.14,IF(GX2=4,0.5,IF(GX2=5,1,IF(GX2=6,2,"błąd")))))))</f>
        <v>0.5</v>
      </c>
      <c r="KB2">
        <f t="shared" ref="KB2:KB33" si="33">IF(GZ2=0,0,IF(GZ2=1,0,IF(GZ2=2,0.06,IF(GZ2=3,0.14,IF(GZ2=4,0.5,IF(GZ2=5,1,IF(GZ2=6,2,"błąd")))))))</f>
        <v>0</v>
      </c>
      <c r="KC2">
        <f t="shared" ref="KC2:KC33" si="34">IF(HB2=0,0,IF(HB2=1,0,IF(HB2=2,0.06,IF(HB2=3,0.14,IF(HB2=4,0.5,IF(HB2=5,1,IF(HB2=6,2,"błąd")))))))</f>
        <v>1</v>
      </c>
      <c r="KD2">
        <f t="shared" ref="KD2:KD33" si="35">IF(HC2=0,0,IF(HC2=1,0,IF(HC2=2,0.06,IF(HC2=3,0.14,IF(HC2=4,0.5,IF(HC2=5,1,IF(HC2=6,2,"błąd")))))))</f>
        <v>1</v>
      </c>
      <c r="KE2">
        <f t="shared" ref="KE2:KE33" si="36">SUM(JU2:KD2)</f>
        <v>5.18</v>
      </c>
      <c r="KF2">
        <f t="shared" ref="KF2:KF33" si="37">IF(GH2=0,0,IF(GH2=1,0,IF(GH2=2,0.06,IF(GH2=3,0.14,IF(GH2=4,0.5,IF(GH2=5,1,IF(GH2=6,2,"błąd")))))))</f>
        <v>0</v>
      </c>
      <c r="KG2">
        <f t="shared" ref="KG2:KG33" si="38">IF(GJ2=0,0,IF(GJ2=1,0,IF(GJ2=2,0.06,IF(GJ2=3,0.14,IF(GJ2=4,0.5,IF(GJ2=5,1,IF(GJ2=6,2,"błąd")))))))</f>
        <v>0.06</v>
      </c>
      <c r="KH2">
        <f t="shared" ref="KH2:KH33" si="39">IF(GL2=0,0,IF(GL2=1,0,IF(GL2=2,0.06,IF(GL2=3,0.14,IF(GL2=4,0.5,IF(GL2=5,1,IF(GL2=6,2,"błąd")))))))</f>
        <v>0.5</v>
      </c>
      <c r="KI2">
        <f t="shared" ref="KI2:KI33" si="40">IF(GM2=0,0,IF(GM2=1,0,IF(GM2=2,0.06,IF(GM2=3,0.14,IF(GM2=4,0.5,IF(GM2=5,1,IF(GM2=6,2,"błąd")))))))</f>
        <v>0.06</v>
      </c>
      <c r="KJ2">
        <f t="shared" ref="KJ2:KJ33" si="41">IF(GN2=0,0,IF(GN2=1,0,IF(GN2=2,0.06,IF(GN2=3,0.14,IF(GN2=4,0.5,IF(GN2=5,1,IF(GN2=6,2,"błąd")))))))</f>
        <v>0.06</v>
      </c>
      <c r="KK2">
        <f t="shared" ref="KK2:KK33" si="42">IF(GO2=0,0,IF(GO2=1,0,IF(GO2=2,0.06,IF(GO2=3,0.14,IF(GO2=4,0.5,IF(GO2=5,1,IF(GO2=6,2,"błąd")))))))</f>
        <v>0.06</v>
      </c>
      <c r="KL2">
        <f t="shared" ref="KL2:KL33" si="43">IF(GT2=0,0,IF(GT2=1,0,IF(GT2=2,0.06,IF(GT2=3,0.14,IF(GT2=4,0.5,IF(GT2=5,1,IF(GT2=6,2,"błąd")))))))</f>
        <v>0</v>
      </c>
      <c r="KM2">
        <f t="shared" ref="KM2:KM33" si="44">IF(GU2=0,0,IF(GU2=1,0,IF(GU2=2,0.06,IF(GU2=3,0.14,IF(GU2=4,0.5,IF(GU2=5,1,IF(GU2=6,2,"błąd")))))))</f>
        <v>1</v>
      </c>
      <c r="KN2">
        <f t="shared" ref="KN2:KN33" si="45">IF(GV2=0,0,IF(GV2=1,0,IF(GV2=2,0.06,IF(GV2=3,0.14,IF(GV2=4,0.5,IF(GV2=5,1,IF(GV2=6,2,"błąd")))))))</f>
        <v>0.06</v>
      </c>
      <c r="KO2">
        <f t="shared" ref="KO2:KO33" si="46">IF(HD2=0,0,IF(HD2=1,0,IF(HD2=2,0.06,IF(HD2=3,0.14,IF(HD2=4,0.5,IF(HD2=5,1,IF(HD2=6,2,"błąd")))))))</f>
        <v>2</v>
      </c>
      <c r="KP2">
        <f t="shared" ref="KP2:KP33" si="47">IF(HF2=0,0,IF(HF2=1,0,IF(HF2=2,0.06,IF(HF2=3,0.14,IF(HF2=4,0.5,IF(HF2=5,1,IF(HF2=6,2,"błąd")))))))</f>
        <v>0.14000000000000001</v>
      </c>
      <c r="KQ2">
        <f t="shared" ref="KQ2:KQ33" si="48">IF(HK2=0,0,IF(HK2=1,0,IF(HK2=2,0.06,IF(HK2=3,0.14,IF(HK2=4,0.5,IF(HK2=5,1,IF(HK2=6,2,"błąd")))))))</f>
        <v>0.06</v>
      </c>
      <c r="KR2">
        <f t="shared" ref="KR2:KR33" si="49">IF(HL2=0,0,IF(HL2=1,0,IF(HL2=2,0.06,IF(HL2=3,0.14,IF(HL2=4,0.5,IF(HL2=5,1,IF(HL2=6,2,"błąd")))))))</f>
        <v>0</v>
      </c>
      <c r="KS2">
        <f t="shared" ref="KS2:KS33" si="50">IF(HN2=0,0,IF(HN2=1,0,IF(HN2=2,0.06,IF(HN2=3,0.14,IF(HN2=4,0.5,IF(HN2=5,1,IF(HN2=6,2,"błąd")))))))</f>
        <v>0.06</v>
      </c>
      <c r="KT2">
        <f t="shared" ref="KT2:KT33" si="51">SUM(KF2:KS2)</f>
        <v>4.0599999999999996</v>
      </c>
      <c r="KU2">
        <f t="shared" ref="KU2:KU33" si="52">(100/20)*KE2</f>
        <v>25.9</v>
      </c>
      <c r="KV2">
        <f t="shared" ref="KV2:KV33" si="53">(100/28)*KT2</f>
        <v>14.5</v>
      </c>
    </row>
    <row r="3" spans="1:308">
      <c r="A3" s="2"/>
      <c r="B3" s="1"/>
      <c r="C3">
        <v>48</v>
      </c>
      <c r="D3" s="2" t="s">
        <v>14</v>
      </c>
      <c r="E3" t="s">
        <v>481</v>
      </c>
      <c r="F3" s="2">
        <v>102</v>
      </c>
      <c r="G3" s="2">
        <v>16</v>
      </c>
      <c r="H3" s="2">
        <v>25</v>
      </c>
      <c r="I3" s="2">
        <v>61</v>
      </c>
      <c r="K3" s="2">
        <v>1999</v>
      </c>
      <c r="L3" s="2">
        <f t="shared" si="0"/>
        <v>21</v>
      </c>
      <c r="M3" s="15">
        <v>4</v>
      </c>
      <c r="N3" s="15">
        <v>4</v>
      </c>
      <c r="O3" s="2" t="s">
        <v>37</v>
      </c>
      <c r="P3" s="2">
        <v>20</v>
      </c>
      <c r="Q3" s="2" t="s">
        <v>37</v>
      </c>
      <c r="R3" s="2">
        <v>0.5</v>
      </c>
      <c r="AA3" t="s">
        <v>34</v>
      </c>
      <c r="AJ3" t="s">
        <v>37</v>
      </c>
      <c r="AR3" s="2" t="s">
        <v>37</v>
      </c>
      <c r="AW3" t="s">
        <v>37</v>
      </c>
      <c r="AY3" t="s">
        <v>31</v>
      </c>
      <c r="BD3" t="s">
        <v>37</v>
      </c>
      <c r="BE3" t="s">
        <v>37</v>
      </c>
      <c r="BL3" t="s">
        <v>37</v>
      </c>
      <c r="BM3" s="2" t="s">
        <v>42</v>
      </c>
      <c r="BX3" s="2" t="s">
        <v>42</v>
      </c>
      <c r="CI3" s="11">
        <v>1.88</v>
      </c>
      <c r="CJ3" s="10">
        <v>92</v>
      </c>
      <c r="CK3" s="2">
        <f t="shared" si="1"/>
        <v>26.029877772747852</v>
      </c>
      <c r="CL3" s="2">
        <v>103</v>
      </c>
      <c r="CM3" s="2">
        <v>105</v>
      </c>
      <c r="CN3" s="5">
        <f t="shared" si="2"/>
        <v>0.98095238095238091</v>
      </c>
      <c r="CO3" s="2">
        <v>130</v>
      </c>
      <c r="CP3" s="2">
        <v>80</v>
      </c>
      <c r="CQ3" t="s">
        <v>348</v>
      </c>
      <c r="CS3" s="19">
        <v>3970.79</v>
      </c>
      <c r="CT3" s="19">
        <v>17249.599999999999</v>
      </c>
      <c r="CU3" s="2">
        <v>104</v>
      </c>
      <c r="CV3" s="2">
        <v>1.43</v>
      </c>
      <c r="CW3" s="2">
        <v>240</v>
      </c>
      <c r="CX3" s="2">
        <v>44</v>
      </c>
      <c r="CY3" s="2">
        <v>150</v>
      </c>
      <c r="CZ3" s="2">
        <v>230</v>
      </c>
      <c r="DA3" s="2">
        <v>85</v>
      </c>
      <c r="DB3" t="s">
        <v>42</v>
      </c>
      <c r="DE3" s="2">
        <f>8*DD3*DC3</f>
        <v>0</v>
      </c>
      <c r="DH3" s="2">
        <f>4*DG3*DF3</f>
        <v>0</v>
      </c>
      <c r="DK3" s="2">
        <f>3.3*DJ3*DI3</f>
        <v>0</v>
      </c>
      <c r="DL3" s="2">
        <f t="shared" si="3"/>
        <v>0</v>
      </c>
      <c r="DM3">
        <v>1</v>
      </c>
      <c r="DN3">
        <v>40</v>
      </c>
      <c r="DO3">
        <v>1</v>
      </c>
      <c r="DP3">
        <v>40</v>
      </c>
      <c r="DQ3" s="2">
        <f>6*DP3*DO3</f>
        <v>240</v>
      </c>
      <c r="DR3" t="s">
        <v>42</v>
      </c>
      <c r="DT3" s="2">
        <v>0</v>
      </c>
      <c r="DU3" s="2">
        <f t="shared" si="4"/>
        <v>240</v>
      </c>
      <c r="DV3" t="s">
        <v>42</v>
      </c>
      <c r="DX3" s="2">
        <v>0</v>
      </c>
      <c r="DY3">
        <v>1</v>
      </c>
      <c r="DZ3">
        <v>30</v>
      </c>
      <c r="EA3" s="2">
        <f>4*DZ3*DY3</f>
        <v>120</v>
      </c>
      <c r="EB3">
        <v>1</v>
      </c>
      <c r="EC3">
        <v>30</v>
      </c>
      <c r="ED3" s="2">
        <f>3*EC3*EB3</f>
        <v>90</v>
      </c>
      <c r="EE3" s="2">
        <f t="shared" si="5"/>
        <v>210</v>
      </c>
      <c r="EF3">
        <v>3</v>
      </c>
      <c r="EG3">
        <v>30</v>
      </c>
      <c r="EH3" s="2">
        <f>3.3*EG3*EF3</f>
        <v>297</v>
      </c>
      <c r="EI3" t="s">
        <v>42</v>
      </c>
      <c r="EK3" s="2">
        <v>0</v>
      </c>
      <c r="EL3" t="s">
        <v>42</v>
      </c>
      <c r="EN3" s="2">
        <v>0</v>
      </c>
      <c r="EO3" s="2">
        <f t="shared" si="6"/>
        <v>297</v>
      </c>
      <c r="EP3">
        <v>840</v>
      </c>
      <c r="EQ3">
        <v>840</v>
      </c>
      <c r="ER3">
        <f t="shared" si="7"/>
        <v>6</v>
      </c>
      <c r="ES3" s="11">
        <f t="shared" si="8"/>
        <v>0</v>
      </c>
      <c r="ET3" s="11">
        <f t="shared" si="9"/>
        <v>6</v>
      </c>
      <c r="EU3" s="11">
        <f t="shared" si="10"/>
        <v>0</v>
      </c>
      <c r="EV3" s="11">
        <f t="shared" si="11"/>
        <v>0</v>
      </c>
      <c r="EW3" s="11">
        <f t="shared" si="12"/>
        <v>1</v>
      </c>
      <c r="EX3" s="11">
        <f t="shared" si="13"/>
        <v>0</v>
      </c>
      <c r="EY3" s="11">
        <f t="shared" si="14"/>
        <v>1</v>
      </c>
      <c r="EZ3" s="11">
        <f t="shared" si="15"/>
        <v>1</v>
      </c>
      <c r="FA3" s="11">
        <f t="shared" si="16"/>
        <v>1</v>
      </c>
      <c r="FB3" s="11">
        <f t="shared" si="17"/>
        <v>0</v>
      </c>
      <c r="FC3" s="11">
        <f t="shared" si="18"/>
        <v>4</v>
      </c>
      <c r="FD3" s="2">
        <f t="shared" si="19"/>
        <v>297</v>
      </c>
      <c r="FE3" s="2">
        <f t="shared" si="20"/>
        <v>450</v>
      </c>
      <c r="FF3" s="2">
        <f t="shared" si="21"/>
        <v>0</v>
      </c>
      <c r="FG3" s="2">
        <f t="shared" si="22"/>
        <v>747</v>
      </c>
      <c r="FH3" s="2">
        <f t="shared" si="23"/>
        <v>5880</v>
      </c>
      <c r="FI3" s="10">
        <f t="shared" si="24"/>
        <v>840</v>
      </c>
      <c r="FJ3" s="2">
        <v>85</v>
      </c>
      <c r="FK3" s="1">
        <v>43762</v>
      </c>
      <c r="FL3">
        <v>2</v>
      </c>
      <c r="FM3">
        <v>1</v>
      </c>
      <c r="FN3">
        <v>4</v>
      </c>
      <c r="FO3">
        <v>0</v>
      </c>
      <c r="FP3">
        <v>1</v>
      </c>
      <c r="FQ3">
        <v>1</v>
      </c>
      <c r="FR3">
        <v>0</v>
      </c>
      <c r="FS3">
        <v>0</v>
      </c>
      <c r="FT3">
        <v>0</v>
      </c>
      <c r="FU3">
        <v>0</v>
      </c>
      <c r="FV3">
        <v>0</v>
      </c>
      <c r="FW3">
        <v>1</v>
      </c>
      <c r="FX3">
        <v>1</v>
      </c>
      <c r="FY3">
        <v>5</v>
      </c>
      <c r="FZ3">
        <v>5</v>
      </c>
      <c r="GA3">
        <v>3</v>
      </c>
      <c r="GB3">
        <v>1</v>
      </c>
      <c r="GC3">
        <v>4</v>
      </c>
      <c r="GD3">
        <v>1</v>
      </c>
      <c r="GE3">
        <v>1</v>
      </c>
      <c r="GF3">
        <v>1</v>
      </c>
      <c r="GG3">
        <v>0</v>
      </c>
      <c r="GH3">
        <v>6</v>
      </c>
      <c r="GI3">
        <v>2</v>
      </c>
      <c r="GJ3">
        <v>3</v>
      </c>
      <c r="GK3">
        <v>2</v>
      </c>
      <c r="GL3">
        <v>1</v>
      </c>
      <c r="GM3">
        <v>4</v>
      </c>
      <c r="GN3">
        <v>6</v>
      </c>
      <c r="GO3">
        <v>3</v>
      </c>
      <c r="GP3">
        <v>4</v>
      </c>
      <c r="GQ3">
        <v>2</v>
      </c>
      <c r="GR3">
        <v>5</v>
      </c>
      <c r="GS3">
        <v>2</v>
      </c>
      <c r="GT3">
        <v>4</v>
      </c>
      <c r="GU3">
        <v>4</v>
      </c>
      <c r="GV3">
        <v>3</v>
      </c>
      <c r="GW3">
        <v>3</v>
      </c>
      <c r="GX3">
        <v>1</v>
      </c>
      <c r="GY3">
        <v>3</v>
      </c>
      <c r="GZ3">
        <v>1</v>
      </c>
      <c r="HA3">
        <v>4</v>
      </c>
      <c r="HB3">
        <v>2</v>
      </c>
      <c r="HC3">
        <v>4</v>
      </c>
      <c r="HD3">
        <v>2</v>
      </c>
      <c r="HE3">
        <v>1</v>
      </c>
      <c r="HF3">
        <v>3</v>
      </c>
      <c r="HG3">
        <v>4</v>
      </c>
      <c r="HH3">
        <v>1</v>
      </c>
      <c r="HI3">
        <v>1</v>
      </c>
      <c r="HJ3">
        <v>6</v>
      </c>
      <c r="HK3">
        <v>3</v>
      </c>
      <c r="HL3">
        <v>1</v>
      </c>
      <c r="HM3">
        <v>6</v>
      </c>
      <c r="HN3">
        <v>1</v>
      </c>
      <c r="HO3">
        <v>1</v>
      </c>
      <c r="HP3">
        <v>2</v>
      </c>
      <c r="HQ3">
        <v>2</v>
      </c>
      <c r="HR3">
        <v>1</v>
      </c>
      <c r="HS3">
        <v>2</v>
      </c>
      <c r="HT3">
        <v>1</v>
      </c>
      <c r="HU3">
        <v>3</v>
      </c>
      <c r="HV3">
        <v>2</v>
      </c>
      <c r="HW3">
        <v>3</v>
      </c>
      <c r="HX3">
        <v>1</v>
      </c>
      <c r="HY3">
        <v>2</v>
      </c>
      <c r="HZ3">
        <v>3</v>
      </c>
      <c r="IA3">
        <v>2</v>
      </c>
      <c r="IB3">
        <v>1</v>
      </c>
      <c r="IC3">
        <v>2</v>
      </c>
      <c r="ID3">
        <v>3</v>
      </c>
      <c r="IE3">
        <v>3</v>
      </c>
      <c r="IF3">
        <v>1</v>
      </c>
      <c r="IG3">
        <v>3</v>
      </c>
      <c r="IH3">
        <v>1</v>
      </c>
      <c r="II3">
        <v>3</v>
      </c>
      <c r="IJ3">
        <v>3</v>
      </c>
      <c r="IK3">
        <v>3</v>
      </c>
      <c r="IL3">
        <v>3</v>
      </c>
      <c r="IM3">
        <v>3</v>
      </c>
      <c r="IN3">
        <v>1</v>
      </c>
      <c r="IQ3">
        <v>1</v>
      </c>
      <c r="IR3">
        <v>0</v>
      </c>
      <c r="IS3">
        <v>2</v>
      </c>
      <c r="IT3">
        <v>2</v>
      </c>
      <c r="IU3">
        <v>2</v>
      </c>
      <c r="IV3">
        <v>2</v>
      </c>
      <c r="IW3">
        <v>2</v>
      </c>
      <c r="IX3">
        <v>1</v>
      </c>
      <c r="IY3">
        <v>1</v>
      </c>
      <c r="IZ3">
        <v>1</v>
      </c>
      <c r="JA3">
        <v>2</v>
      </c>
      <c r="JB3">
        <v>1</v>
      </c>
      <c r="JC3">
        <v>1</v>
      </c>
      <c r="JD3">
        <v>92</v>
      </c>
      <c r="JE3">
        <v>188</v>
      </c>
      <c r="JF3">
        <v>103</v>
      </c>
      <c r="JG3">
        <v>1</v>
      </c>
      <c r="JH3" s="1"/>
      <c r="JI3">
        <v>1</v>
      </c>
      <c r="JJ3" s="12">
        <v>2</v>
      </c>
      <c r="JK3" s="12">
        <v>0</v>
      </c>
      <c r="JL3">
        <v>1</v>
      </c>
      <c r="JM3">
        <v>1</v>
      </c>
      <c r="JN3">
        <v>2</v>
      </c>
      <c r="JO3">
        <v>3</v>
      </c>
      <c r="JP3" t="s">
        <v>21</v>
      </c>
      <c r="JQ3" t="s">
        <v>21</v>
      </c>
      <c r="JR3">
        <f t="shared" si="25"/>
        <v>0</v>
      </c>
      <c r="JS3" t="str">
        <f>IF(OR(AND(ES3&gt;=3,OR(DD3&gt;=20,DW3&gt;=20,EJ3&gt;=20)),FC3&gt;=5,AND(FG3&gt;=600,ER3&gt;=5)),"umiarkowana",0)</f>
        <v>umiarkowana</v>
      </c>
      <c r="JT3">
        <v>1</v>
      </c>
      <c r="JU3">
        <f t="shared" si="26"/>
        <v>0.06</v>
      </c>
      <c r="JV3">
        <f t="shared" si="27"/>
        <v>0.06</v>
      </c>
      <c r="JW3">
        <f t="shared" si="28"/>
        <v>0.06</v>
      </c>
      <c r="JX3">
        <f t="shared" si="29"/>
        <v>1</v>
      </c>
      <c r="JY3">
        <f t="shared" si="30"/>
        <v>0.06</v>
      </c>
      <c r="JZ3">
        <f t="shared" si="31"/>
        <v>0.14000000000000001</v>
      </c>
      <c r="KA3">
        <f t="shared" si="32"/>
        <v>0</v>
      </c>
      <c r="KB3">
        <f t="shared" si="33"/>
        <v>0</v>
      </c>
      <c r="KC3">
        <f t="shared" si="34"/>
        <v>0.06</v>
      </c>
      <c r="KD3">
        <f t="shared" si="35"/>
        <v>0.5</v>
      </c>
      <c r="KE3">
        <f t="shared" si="36"/>
        <v>1.94</v>
      </c>
      <c r="KF3">
        <f t="shared" si="37"/>
        <v>2</v>
      </c>
      <c r="KG3">
        <f t="shared" si="38"/>
        <v>0.14000000000000001</v>
      </c>
      <c r="KH3">
        <f t="shared" si="39"/>
        <v>0</v>
      </c>
      <c r="KI3">
        <f t="shared" si="40"/>
        <v>0.5</v>
      </c>
      <c r="KJ3">
        <f t="shared" si="41"/>
        <v>2</v>
      </c>
      <c r="KK3">
        <f t="shared" si="42"/>
        <v>0.14000000000000001</v>
      </c>
      <c r="KL3">
        <f t="shared" si="43"/>
        <v>0.5</v>
      </c>
      <c r="KM3">
        <f t="shared" si="44"/>
        <v>0.5</v>
      </c>
      <c r="KN3">
        <f t="shared" si="45"/>
        <v>0.14000000000000001</v>
      </c>
      <c r="KO3">
        <f t="shared" si="46"/>
        <v>0.06</v>
      </c>
      <c r="KP3">
        <f t="shared" si="47"/>
        <v>0.14000000000000001</v>
      </c>
      <c r="KQ3">
        <f t="shared" si="48"/>
        <v>0.14000000000000001</v>
      </c>
      <c r="KR3">
        <f t="shared" si="49"/>
        <v>0</v>
      </c>
      <c r="KS3">
        <f t="shared" si="50"/>
        <v>0</v>
      </c>
      <c r="KT3">
        <f t="shared" si="51"/>
        <v>6.2599999999999989</v>
      </c>
      <c r="KU3">
        <f t="shared" si="52"/>
        <v>9.6999999999999993</v>
      </c>
      <c r="KV3">
        <f t="shared" si="53"/>
        <v>22.357142857142854</v>
      </c>
    </row>
    <row r="4" spans="1:308">
      <c r="A4" s="2"/>
      <c r="B4" s="1"/>
      <c r="C4">
        <v>41</v>
      </c>
      <c r="D4" s="2" t="s">
        <v>14</v>
      </c>
      <c r="E4" t="s">
        <v>481</v>
      </c>
      <c r="F4" s="2">
        <v>110</v>
      </c>
      <c r="G4" s="2">
        <v>26</v>
      </c>
      <c r="H4" s="2">
        <v>30</v>
      </c>
      <c r="I4" s="2">
        <v>54</v>
      </c>
      <c r="K4" s="2">
        <v>2001</v>
      </c>
      <c r="L4" s="2">
        <f t="shared" si="0"/>
        <v>19</v>
      </c>
      <c r="M4" s="15">
        <v>4</v>
      </c>
      <c r="N4" s="15">
        <v>4</v>
      </c>
      <c r="O4" s="2" t="s">
        <v>37</v>
      </c>
      <c r="P4" s="2">
        <v>18</v>
      </c>
      <c r="Q4" s="2" t="s">
        <v>37</v>
      </c>
      <c r="R4" s="2">
        <v>36</v>
      </c>
      <c r="Y4" t="s">
        <v>37</v>
      </c>
      <c r="AH4" t="s">
        <v>37</v>
      </c>
      <c r="AR4" s="2" t="s">
        <v>37</v>
      </c>
      <c r="AT4" t="s">
        <v>37</v>
      </c>
      <c r="AW4" t="s">
        <v>37</v>
      </c>
      <c r="AY4" t="s">
        <v>11</v>
      </c>
      <c r="BF4" t="s">
        <v>37</v>
      </c>
      <c r="BG4" t="s">
        <v>37</v>
      </c>
      <c r="BJ4" t="s">
        <v>37</v>
      </c>
      <c r="BL4" t="s">
        <v>37</v>
      </c>
      <c r="BM4" s="2" t="s">
        <v>42</v>
      </c>
      <c r="BN4" s="2"/>
      <c r="BO4" s="2"/>
      <c r="BP4" s="2"/>
      <c r="BQ4" s="2"/>
      <c r="BR4" s="2"/>
      <c r="BS4" s="2"/>
      <c r="BT4" s="2"/>
      <c r="BU4" s="2"/>
      <c r="BV4" s="2"/>
      <c r="BW4" s="2"/>
      <c r="BX4" s="2" t="s">
        <v>42</v>
      </c>
      <c r="CI4" s="11">
        <v>1.92</v>
      </c>
      <c r="CJ4" s="10">
        <v>139</v>
      </c>
      <c r="CK4" s="2">
        <f t="shared" si="1"/>
        <v>37.706163194444443</v>
      </c>
      <c r="CL4" s="2">
        <v>136</v>
      </c>
      <c r="CM4" s="2">
        <v>122</v>
      </c>
      <c r="CN4" s="5">
        <f t="shared" si="2"/>
        <v>1.1147540983606556</v>
      </c>
      <c r="CO4" s="2">
        <v>130</v>
      </c>
      <c r="CP4" s="2">
        <v>80</v>
      </c>
      <c r="CQ4" t="s">
        <v>234</v>
      </c>
      <c r="CS4" s="19">
        <v>24864.2</v>
      </c>
      <c r="CT4" s="19">
        <v>10383.5</v>
      </c>
      <c r="CU4" s="2">
        <v>103</v>
      </c>
      <c r="CV4" s="2">
        <v>1.48</v>
      </c>
      <c r="CW4" s="2">
        <v>244</v>
      </c>
      <c r="CX4" s="2">
        <v>44</v>
      </c>
      <c r="CY4" s="2">
        <v>127</v>
      </c>
      <c r="CZ4" s="2">
        <v>366</v>
      </c>
      <c r="DA4" s="2">
        <v>30</v>
      </c>
      <c r="DB4" t="s">
        <v>42</v>
      </c>
      <c r="DE4" s="2">
        <f>8*DD4*DC4</f>
        <v>0</v>
      </c>
      <c r="DH4" s="2">
        <f>4*DG4*DF4</f>
        <v>0</v>
      </c>
      <c r="DK4" s="2">
        <f>3.3*DJ4*DI4</f>
        <v>0</v>
      </c>
      <c r="DL4" s="2">
        <f t="shared" si="3"/>
        <v>0</v>
      </c>
      <c r="DM4">
        <v>7</v>
      </c>
      <c r="DN4">
        <v>90</v>
      </c>
      <c r="DO4" t="s">
        <v>42</v>
      </c>
      <c r="DQ4" s="2">
        <v>0</v>
      </c>
      <c r="DR4">
        <v>7</v>
      </c>
      <c r="DS4">
        <v>10</v>
      </c>
      <c r="DT4" s="2">
        <f>3.3*DS4*DR4</f>
        <v>231</v>
      </c>
      <c r="DU4" s="2">
        <f t="shared" si="4"/>
        <v>231</v>
      </c>
      <c r="DV4" t="s">
        <v>42</v>
      </c>
      <c r="DX4" s="2">
        <v>0</v>
      </c>
      <c r="DY4">
        <v>3</v>
      </c>
      <c r="DZ4">
        <v>30</v>
      </c>
      <c r="EA4" s="2">
        <f>4*DZ4*DY4</f>
        <v>360</v>
      </c>
      <c r="EB4" t="s">
        <v>42</v>
      </c>
      <c r="ED4" s="2">
        <v>0</v>
      </c>
      <c r="EE4" s="2">
        <f t="shared" si="5"/>
        <v>360</v>
      </c>
      <c r="EF4">
        <v>7</v>
      </c>
      <c r="EG4">
        <v>240</v>
      </c>
      <c r="EH4" s="2">
        <f>3.3*EG4*EF4</f>
        <v>5544</v>
      </c>
      <c r="EI4" t="s">
        <v>42</v>
      </c>
      <c r="EK4" s="2">
        <v>0</v>
      </c>
      <c r="EL4">
        <v>3</v>
      </c>
      <c r="EM4">
        <v>40</v>
      </c>
      <c r="EN4" s="2">
        <f>4*EM4*EL4</f>
        <v>480</v>
      </c>
      <c r="EO4" s="2">
        <f t="shared" si="6"/>
        <v>6024</v>
      </c>
      <c r="EP4">
        <v>780</v>
      </c>
      <c r="EQ4">
        <v>720</v>
      </c>
      <c r="ER4">
        <f t="shared" si="7"/>
        <v>20</v>
      </c>
      <c r="ES4" s="11">
        <f t="shared" si="8"/>
        <v>0</v>
      </c>
      <c r="ET4" s="11">
        <f t="shared" si="9"/>
        <v>20</v>
      </c>
      <c r="EU4" s="11">
        <f t="shared" si="10"/>
        <v>0</v>
      </c>
      <c r="EV4" s="11">
        <f t="shared" si="11"/>
        <v>0</v>
      </c>
      <c r="EW4" s="11">
        <f t="shared" si="12"/>
        <v>0</v>
      </c>
      <c r="EX4" s="11">
        <f t="shared" si="13"/>
        <v>0</v>
      </c>
      <c r="EY4" s="11">
        <f t="shared" si="14"/>
        <v>1</v>
      </c>
      <c r="EZ4" s="11">
        <f t="shared" si="15"/>
        <v>0</v>
      </c>
      <c r="FA4" s="11">
        <f t="shared" si="16"/>
        <v>1</v>
      </c>
      <c r="FB4" s="11">
        <f t="shared" si="17"/>
        <v>1</v>
      </c>
      <c r="FC4" s="11">
        <f t="shared" si="18"/>
        <v>3</v>
      </c>
      <c r="FD4" s="2">
        <f t="shared" si="19"/>
        <v>5775</v>
      </c>
      <c r="FE4" s="2">
        <f t="shared" si="20"/>
        <v>840</v>
      </c>
      <c r="FF4" s="2">
        <f t="shared" si="21"/>
        <v>0</v>
      </c>
      <c r="FG4" s="2">
        <f t="shared" si="22"/>
        <v>6615</v>
      </c>
      <c r="FH4" s="2">
        <f t="shared" si="23"/>
        <v>5340</v>
      </c>
      <c r="FI4" s="10">
        <f t="shared" si="24"/>
        <v>762.85714285714289</v>
      </c>
      <c r="FJ4" s="2">
        <v>30</v>
      </c>
      <c r="FK4" s="1">
        <v>43559</v>
      </c>
      <c r="FL4">
        <v>5</v>
      </c>
      <c r="FM4">
        <v>3</v>
      </c>
      <c r="FN4">
        <v>6</v>
      </c>
      <c r="FO4">
        <v>1</v>
      </c>
      <c r="FP4">
        <v>1</v>
      </c>
      <c r="FQ4">
        <v>1</v>
      </c>
      <c r="FR4">
        <v>1</v>
      </c>
      <c r="FS4">
        <v>1</v>
      </c>
      <c r="FT4">
        <v>0</v>
      </c>
      <c r="FU4">
        <v>1</v>
      </c>
      <c r="FV4">
        <v>0</v>
      </c>
      <c r="FW4">
        <v>2</v>
      </c>
      <c r="FX4" t="s">
        <v>199</v>
      </c>
      <c r="FY4">
        <v>4</v>
      </c>
      <c r="FZ4">
        <v>3</v>
      </c>
      <c r="GA4">
        <v>1</v>
      </c>
      <c r="GB4">
        <v>1</v>
      </c>
      <c r="GC4">
        <v>2</v>
      </c>
      <c r="GD4">
        <v>3</v>
      </c>
      <c r="GE4">
        <v>8</v>
      </c>
      <c r="GF4">
        <v>3</v>
      </c>
      <c r="GG4">
        <v>0</v>
      </c>
      <c r="GH4">
        <v>6</v>
      </c>
      <c r="GI4">
        <v>6</v>
      </c>
      <c r="GJ4">
        <v>4</v>
      </c>
      <c r="GK4">
        <v>3</v>
      </c>
      <c r="GL4">
        <v>2</v>
      </c>
      <c r="GM4">
        <v>5</v>
      </c>
      <c r="GN4">
        <v>6</v>
      </c>
      <c r="GO4">
        <v>4</v>
      </c>
      <c r="GP4">
        <v>5</v>
      </c>
      <c r="GQ4">
        <v>6</v>
      </c>
      <c r="GR4">
        <v>6</v>
      </c>
      <c r="GS4">
        <v>5</v>
      </c>
      <c r="GT4">
        <v>5</v>
      </c>
      <c r="GU4">
        <v>6</v>
      </c>
      <c r="GV4">
        <v>6</v>
      </c>
      <c r="GW4">
        <v>4</v>
      </c>
      <c r="GX4">
        <v>4</v>
      </c>
      <c r="GY4">
        <v>5</v>
      </c>
      <c r="GZ4">
        <v>3</v>
      </c>
      <c r="HA4">
        <v>4</v>
      </c>
      <c r="HB4">
        <v>6</v>
      </c>
      <c r="HC4">
        <v>6</v>
      </c>
      <c r="HD4">
        <v>2</v>
      </c>
      <c r="HE4">
        <v>1</v>
      </c>
      <c r="HF4">
        <v>2</v>
      </c>
      <c r="HG4">
        <v>4</v>
      </c>
      <c r="HH4">
        <v>4</v>
      </c>
      <c r="HI4">
        <v>5</v>
      </c>
      <c r="HJ4">
        <v>1</v>
      </c>
      <c r="HK4">
        <v>2</v>
      </c>
      <c r="HL4">
        <v>4</v>
      </c>
      <c r="HM4">
        <v>6</v>
      </c>
      <c r="HN4">
        <v>6</v>
      </c>
      <c r="HO4">
        <v>2</v>
      </c>
      <c r="HP4">
        <v>2</v>
      </c>
      <c r="HQ4">
        <v>1</v>
      </c>
      <c r="HR4">
        <v>2</v>
      </c>
      <c r="HS4">
        <v>2</v>
      </c>
      <c r="HT4">
        <v>1</v>
      </c>
      <c r="HU4">
        <v>2</v>
      </c>
      <c r="HV4">
        <v>1</v>
      </c>
      <c r="HW4">
        <v>1</v>
      </c>
      <c r="HX4">
        <v>1</v>
      </c>
      <c r="HY4">
        <v>2</v>
      </c>
      <c r="HZ4">
        <v>1</v>
      </c>
      <c r="IA4">
        <v>2</v>
      </c>
      <c r="IB4">
        <v>1</v>
      </c>
      <c r="IC4">
        <v>1</v>
      </c>
      <c r="ID4">
        <v>2</v>
      </c>
      <c r="IE4">
        <v>2</v>
      </c>
      <c r="IF4">
        <v>2</v>
      </c>
      <c r="IG4">
        <v>3</v>
      </c>
      <c r="IH4">
        <v>1</v>
      </c>
      <c r="II4">
        <v>1</v>
      </c>
      <c r="IJ4">
        <v>3</v>
      </c>
      <c r="IK4">
        <v>1</v>
      </c>
      <c r="IL4">
        <v>1</v>
      </c>
      <c r="IM4">
        <v>1</v>
      </c>
      <c r="IN4">
        <v>1</v>
      </c>
      <c r="IO4" s="9"/>
      <c r="IQ4">
        <v>2</v>
      </c>
      <c r="IR4">
        <v>1</v>
      </c>
      <c r="IS4">
        <v>2</v>
      </c>
      <c r="IT4">
        <v>2</v>
      </c>
      <c r="IU4">
        <v>3</v>
      </c>
      <c r="IV4">
        <v>3</v>
      </c>
      <c r="IW4">
        <v>6</v>
      </c>
      <c r="IX4">
        <v>1</v>
      </c>
      <c r="IY4">
        <v>2</v>
      </c>
      <c r="IZ4">
        <v>1</v>
      </c>
      <c r="JA4">
        <v>3</v>
      </c>
      <c r="JB4">
        <v>3</v>
      </c>
      <c r="JC4">
        <v>2</v>
      </c>
      <c r="JD4">
        <f>(CJ4)</f>
        <v>139</v>
      </c>
      <c r="JE4">
        <v>192</v>
      </c>
      <c r="JF4">
        <v>136</v>
      </c>
      <c r="JG4">
        <v>1</v>
      </c>
      <c r="JH4" s="1"/>
      <c r="JI4">
        <v>4</v>
      </c>
      <c r="JJ4" s="12">
        <v>2</v>
      </c>
      <c r="JK4" s="12">
        <v>0</v>
      </c>
      <c r="JL4">
        <v>1</v>
      </c>
      <c r="JM4">
        <v>3</v>
      </c>
      <c r="JN4">
        <v>1</v>
      </c>
      <c r="JO4">
        <v>1</v>
      </c>
      <c r="JP4" t="s">
        <v>21</v>
      </c>
      <c r="JQ4" t="s">
        <v>21</v>
      </c>
      <c r="JR4" t="str">
        <f t="shared" si="25"/>
        <v>wysoka</v>
      </c>
      <c r="JS4">
        <v>0</v>
      </c>
      <c r="JT4">
        <v>2</v>
      </c>
      <c r="JU4">
        <f t="shared" si="26"/>
        <v>2</v>
      </c>
      <c r="JV4">
        <f t="shared" si="27"/>
        <v>0.14000000000000001</v>
      </c>
      <c r="JW4">
        <f t="shared" si="28"/>
        <v>2</v>
      </c>
      <c r="JX4">
        <f t="shared" si="29"/>
        <v>2</v>
      </c>
      <c r="JY4">
        <f t="shared" si="30"/>
        <v>1</v>
      </c>
      <c r="JZ4">
        <f t="shared" si="31"/>
        <v>0.5</v>
      </c>
      <c r="KA4">
        <f t="shared" si="32"/>
        <v>0.5</v>
      </c>
      <c r="KB4">
        <f t="shared" si="33"/>
        <v>0.14000000000000001</v>
      </c>
      <c r="KC4">
        <f t="shared" si="34"/>
        <v>2</v>
      </c>
      <c r="KD4">
        <f t="shared" si="35"/>
        <v>2</v>
      </c>
      <c r="KE4">
        <f t="shared" si="36"/>
        <v>12.280000000000001</v>
      </c>
      <c r="KF4">
        <f t="shared" si="37"/>
        <v>2</v>
      </c>
      <c r="KG4">
        <f t="shared" si="38"/>
        <v>0.5</v>
      </c>
      <c r="KH4">
        <f t="shared" si="39"/>
        <v>0.06</v>
      </c>
      <c r="KI4">
        <f t="shared" si="40"/>
        <v>1</v>
      </c>
      <c r="KJ4">
        <f t="shared" si="41"/>
        <v>2</v>
      </c>
      <c r="KK4">
        <f t="shared" si="42"/>
        <v>0.5</v>
      </c>
      <c r="KL4">
        <f t="shared" si="43"/>
        <v>1</v>
      </c>
      <c r="KM4">
        <f t="shared" si="44"/>
        <v>2</v>
      </c>
      <c r="KN4">
        <f t="shared" si="45"/>
        <v>2</v>
      </c>
      <c r="KO4">
        <f t="shared" si="46"/>
        <v>0.06</v>
      </c>
      <c r="KP4">
        <f t="shared" si="47"/>
        <v>0.06</v>
      </c>
      <c r="KQ4">
        <f t="shared" si="48"/>
        <v>0.06</v>
      </c>
      <c r="KR4">
        <f t="shared" si="49"/>
        <v>0.5</v>
      </c>
      <c r="KS4">
        <f t="shared" si="50"/>
        <v>2</v>
      </c>
      <c r="KT4">
        <f t="shared" si="51"/>
        <v>13.740000000000002</v>
      </c>
      <c r="KU4">
        <f t="shared" si="52"/>
        <v>61.400000000000006</v>
      </c>
      <c r="KV4">
        <f t="shared" si="53"/>
        <v>49.071428571428584</v>
      </c>
    </row>
    <row r="5" spans="1:308">
      <c r="A5" s="2" t="s">
        <v>489</v>
      </c>
      <c r="B5" s="1"/>
      <c r="C5">
        <v>63</v>
      </c>
      <c r="D5" s="2" t="s">
        <v>14</v>
      </c>
      <c r="E5" t="s">
        <v>482</v>
      </c>
      <c r="F5" s="2"/>
      <c r="G5" s="2"/>
      <c r="H5" s="2"/>
      <c r="I5" s="2"/>
      <c r="J5">
        <v>38</v>
      </c>
      <c r="K5" s="2">
        <v>1990</v>
      </c>
      <c r="L5" s="2">
        <f t="shared" si="0"/>
        <v>30</v>
      </c>
      <c r="M5" s="15">
        <v>1</v>
      </c>
      <c r="N5" s="15">
        <v>1</v>
      </c>
      <c r="O5" s="2" t="s">
        <v>37</v>
      </c>
      <c r="P5" s="2">
        <v>3</v>
      </c>
      <c r="Q5" s="2" t="s">
        <v>37</v>
      </c>
      <c r="R5" s="2">
        <v>1</v>
      </c>
      <c r="T5" t="s">
        <v>37</v>
      </c>
      <c r="AA5" t="s">
        <v>29</v>
      </c>
      <c r="AR5" s="2" t="s">
        <v>37</v>
      </c>
      <c r="AY5" t="s">
        <v>11</v>
      </c>
      <c r="BA5" t="s">
        <v>37</v>
      </c>
      <c r="BM5" s="2" t="s">
        <v>42</v>
      </c>
      <c r="BX5" s="2" t="s">
        <v>42</v>
      </c>
      <c r="CI5" s="11">
        <v>1.8</v>
      </c>
      <c r="CJ5" s="10">
        <v>73</v>
      </c>
      <c r="CK5" s="2">
        <f t="shared" si="1"/>
        <v>22.530864197530864</v>
      </c>
      <c r="CL5" s="2">
        <v>95</v>
      </c>
      <c r="CM5" s="2">
        <v>98</v>
      </c>
      <c r="CN5" s="5">
        <f t="shared" si="2"/>
        <v>0.96938775510204078</v>
      </c>
      <c r="CO5" s="2">
        <v>110</v>
      </c>
      <c r="CP5" s="2">
        <v>55</v>
      </c>
      <c r="CQ5" t="s">
        <v>253</v>
      </c>
      <c r="CR5" s="19">
        <v>305.7</v>
      </c>
      <c r="CS5" s="19">
        <v>6124.87</v>
      </c>
      <c r="CT5" s="19">
        <v>4825.3999999999996</v>
      </c>
      <c r="CU5" s="2">
        <v>93</v>
      </c>
      <c r="CV5" s="2">
        <v>1.48</v>
      </c>
      <c r="CW5" s="2">
        <v>241</v>
      </c>
      <c r="CX5" s="2">
        <v>52</v>
      </c>
      <c r="CY5" s="2">
        <v>159</v>
      </c>
      <c r="CZ5" s="2">
        <v>151</v>
      </c>
      <c r="DA5" s="2">
        <v>40</v>
      </c>
      <c r="DB5" t="s">
        <v>37</v>
      </c>
      <c r="DC5" t="s">
        <v>42</v>
      </c>
      <c r="DE5" s="2">
        <v>0</v>
      </c>
      <c r="DF5" t="s">
        <v>42</v>
      </c>
      <c r="DH5" s="2">
        <v>0</v>
      </c>
      <c r="DI5" t="s">
        <v>42</v>
      </c>
      <c r="DK5" s="2">
        <v>0</v>
      </c>
      <c r="DL5" s="2">
        <f t="shared" si="3"/>
        <v>0</v>
      </c>
      <c r="DM5">
        <v>4</v>
      </c>
      <c r="DN5">
        <v>480</v>
      </c>
      <c r="DO5" t="s">
        <v>42</v>
      </c>
      <c r="DQ5" s="2">
        <v>0</v>
      </c>
      <c r="DR5">
        <v>5</v>
      </c>
      <c r="DS5">
        <v>20</v>
      </c>
      <c r="DT5" s="2">
        <f>3.3*DS5*DR5</f>
        <v>330</v>
      </c>
      <c r="DU5" s="2">
        <f t="shared" si="4"/>
        <v>330</v>
      </c>
      <c r="DV5" t="s">
        <v>42</v>
      </c>
      <c r="DX5" s="2">
        <v>0</v>
      </c>
      <c r="DY5" t="s">
        <v>42</v>
      </c>
      <c r="EA5" s="2">
        <v>0</v>
      </c>
      <c r="EB5" t="s">
        <v>42</v>
      </c>
      <c r="ED5" s="2">
        <v>0</v>
      </c>
      <c r="EE5" s="2">
        <f t="shared" si="5"/>
        <v>0</v>
      </c>
      <c r="EF5">
        <v>7</v>
      </c>
      <c r="EG5">
        <v>15</v>
      </c>
      <c r="EH5" s="2">
        <f>3.3*EG5*EF5</f>
        <v>346.5</v>
      </c>
      <c r="EI5" t="s">
        <v>42</v>
      </c>
      <c r="EK5" s="2">
        <v>0</v>
      </c>
      <c r="EL5" t="s">
        <v>42</v>
      </c>
      <c r="EN5" s="2">
        <v>0</v>
      </c>
      <c r="EO5" s="2">
        <f t="shared" si="6"/>
        <v>346.5</v>
      </c>
      <c r="EP5">
        <v>900</v>
      </c>
      <c r="EQ5">
        <v>900</v>
      </c>
      <c r="ER5">
        <f t="shared" si="7"/>
        <v>12</v>
      </c>
      <c r="ES5" s="11">
        <f t="shared" si="8"/>
        <v>0</v>
      </c>
      <c r="ET5" s="11">
        <f t="shared" si="9"/>
        <v>12</v>
      </c>
      <c r="EU5" s="11">
        <f t="shared" si="10"/>
        <v>0</v>
      </c>
      <c r="EV5" s="11">
        <f t="shared" si="11"/>
        <v>0</v>
      </c>
      <c r="EW5" s="11">
        <f t="shared" si="12"/>
        <v>0</v>
      </c>
      <c r="EX5" s="11">
        <f t="shared" si="13"/>
        <v>0</v>
      </c>
      <c r="EY5" s="11">
        <f t="shared" si="14"/>
        <v>0</v>
      </c>
      <c r="EZ5" s="11">
        <f t="shared" si="15"/>
        <v>0</v>
      </c>
      <c r="FA5" s="11">
        <f t="shared" si="16"/>
        <v>0</v>
      </c>
      <c r="FB5" s="11">
        <f t="shared" si="17"/>
        <v>0</v>
      </c>
      <c r="FC5" s="11">
        <f t="shared" si="18"/>
        <v>0</v>
      </c>
      <c r="FD5" s="2">
        <f t="shared" si="19"/>
        <v>676.5</v>
      </c>
      <c r="FE5" s="2">
        <f t="shared" si="20"/>
        <v>0</v>
      </c>
      <c r="FF5" s="2">
        <f t="shared" si="21"/>
        <v>0</v>
      </c>
      <c r="FG5" s="2">
        <f t="shared" si="22"/>
        <v>676.5</v>
      </c>
      <c r="FH5" s="2">
        <f t="shared" si="23"/>
        <v>6300</v>
      </c>
      <c r="FI5" s="10">
        <f t="shared" si="24"/>
        <v>900</v>
      </c>
      <c r="FJ5" s="2">
        <v>40</v>
      </c>
      <c r="FK5" s="1">
        <v>43584</v>
      </c>
      <c r="FL5">
        <v>1</v>
      </c>
      <c r="FM5">
        <v>3</v>
      </c>
      <c r="FN5">
        <v>5</v>
      </c>
      <c r="FO5">
        <v>1</v>
      </c>
      <c r="FP5">
        <v>1</v>
      </c>
      <c r="FQ5">
        <v>1</v>
      </c>
      <c r="FR5">
        <v>1</v>
      </c>
      <c r="FS5">
        <v>1</v>
      </c>
      <c r="FT5">
        <v>1</v>
      </c>
      <c r="FU5">
        <v>1</v>
      </c>
      <c r="FV5">
        <v>1</v>
      </c>
      <c r="FW5">
        <v>2</v>
      </c>
      <c r="FX5" t="s">
        <v>199</v>
      </c>
      <c r="FY5">
        <v>4</v>
      </c>
      <c r="FZ5">
        <v>3</v>
      </c>
      <c r="GA5">
        <v>2</v>
      </c>
      <c r="GB5">
        <v>1</v>
      </c>
      <c r="GC5">
        <v>2</v>
      </c>
      <c r="GD5">
        <v>4</v>
      </c>
      <c r="GE5">
        <v>0</v>
      </c>
      <c r="GF5">
        <v>0</v>
      </c>
      <c r="GG5">
        <v>0</v>
      </c>
      <c r="GH5">
        <v>2</v>
      </c>
      <c r="GI5">
        <v>4</v>
      </c>
      <c r="GJ5">
        <v>3</v>
      </c>
      <c r="GK5">
        <v>1</v>
      </c>
      <c r="GL5">
        <v>2</v>
      </c>
      <c r="GM5">
        <v>4</v>
      </c>
      <c r="GN5">
        <v>4</v>
      </c>
      <c r="GO5">
        <v>3</v>
      </c>
      <c r="GP5">
        <v>4</v>
      </c>
      <c r="GQ5">
        <v>6</v>
      </c>
      <c r="GR5">
        <v>4</v>
      </c>
      <c r="GS5">
        <v>1</v>
      </c>
      <c r="GT5">
        <v>3</v>
      </c>
      <c r="GU5">
        <v>3</v>
      </c>
      <c r="GV5">
        <v>4</v>
      </c>
      <c r="GW5">
        <v>3</v>
      </c>
      <c r="GX5">
        <v>2</v>
      </c>
      <c r="GY5">
        <v>2</v>
      </c>
      <c r="GZ5">
        <v>2</v>
      </c>
      <c r="HA5">
        <v>3</v>
      </c>
      <c r="HB5">
        <v>4</v>
      </c>
      <c r="HC5">
        <v>4</v>
      </c>
      <c r="HD5">
        <v>5</v>
      </c>
      <c r="HE5">
        <v>4</v>
      </c>
      <c r="HF5">
        <v>3</v>
      </c>
      <c r="HG5">
        <v>1</v>
      </c>
      <c r="HH5">
        <v>2</v>
      </c>
      <c r="HI5">
        <v>2</v>
      </c>
      <c r="HJ5">
        <v>6</v>
      </c>
      <c r="HK5">
        <v>2</v>
      </c>
      <c r="HL5">
        <v>1</v>
      </c>
      <c r="HM5">
        <v>6</v>
      </c>
      <c r="HN5">
        <v>2</v>
      </c>
      <c r="HO5">
        <v>1</v>
      </c>
      <c r="HP5">
        <v>2</v>
      </c>
      <c r="HQ5">
        <v>2</v>
      </c>
      <c r="HR5">
        <v>2</v>
      </c>
      <c r="HS5">
        <v>2</v>
      </c>
      <c r="HT5">
        <v>1</v>
      </c>
      <c r="HU5">
        <v>3</v>
      </c>
      <c r="HV5">
        <v>1</v>
      </c>
      <c r="HW5">
        <v>1</v>
      </c>
      <c r="HX5">
        <v>1</v>
      </c>
      <c r="HY5">
        <v>2</v>
      </c>
      <c r="HZ5">
        <v>1</v>
      </c>
      <c r="IA5">
        <v>2</v>
      </c>
      <c r="IB5">
        <v>1</v>
      </c>
      <c r="IC5">
        <v>2</v>
      </c>
      <c r="ID5">
        <v>1</v>
      </c>
      <c r="IE5">
        <v>2</v>
      </c>
      <c r="IF5">
        <v>1</v>
      </c>
      <c r="IG5">
        <v>3</v>
      </c>
      <c r="IH5">
        <v>1</v>
      </c>
      <c r="II5">
        <v>1</v>
      </c>
      <c r="IJ5">
        <v>2</v>
      </c>
      <c r="IK5">
        <v>1</v>
      </c>
      <c r="IL5">
        <v>3</v>
      </c>
      <c r="IM5">
        <v>1</v>
      </c>
      <c r="IN5">
        <v>1</v>
      </c>
      <c r="IQ5">
        <v>3</v>
      </c>
      <c r="IR5">
        <v>4</v>
      </c>
      <c r="IS5">
        <v>2</v>
      </c>
      <c r="IT5">
        <v>2</v>
      </c>
      <c r="IU5">
        <v>1</v>
      </c>
      <c r="IV5">
        <v>1</v>
      </c>
      <c r="IW5">
        <v>3</v>
      </c>
      <c r="IX5">
        <v>1</v>
      </c>
      <c r="IY5">
        <v>1</v>
      </c>
      <c r="IZ5">
        <v>1</v>
      </c>
      <c r="JA5">
        <v>3</v>
      </c>
      <c r="JB5">
        <v>2</v>
      </c>
      <c r="JC5">
        <v>1</v>
      </c>
      <c r="JD5">
        <f>(CJ5)</f>
        <v>73</v>
      </c>
      <c r="JE5">
        <v>180</v>
      </c>
      <c r="JF5">
        <v>95</v>
      </c>
      <c r="JG5">
        <v>1</v>
      </c>
      <c r="JH5" s="1"/>
      <c r="JI5">
        <v>4</v>
      </c>
      <c r="JJ5" s="12">
        <v>1</v>
      </c>
      <c r="JK5" s="12">
        <v>0</v>
      </c>
      <c r="JL5">
        <v>1</v>
      </c>
      <c r="JM5">
        <v>1</v>
      </c>
      <c r="JN5">
        <v>4</v>
      </c>
      <c r="JO5">
        <v>3</v>
      </c>
      <c r="JP5" t="s">
        <v>427</v>
      </c>
      <c r="JQ5" t="s">
        <v>18</v>
      </c>
      <c r="JR5">
        <f t="shared" si="25"/>
        <v>0</v>
      </c>
      <c r="JS5" t="str">
        <f>IF(OR(AND(ES5&gt;=3,OR(DD5&gt;=20,DW5&gt;=20,EJ5&gt;=20)),FC5&gt;=5,AND(FG5&gt;=600,ER5&gt;=5)),"umiarkowana",0)</f>
        <v>umiarkowana</v>
      </c>
      <c r="JT5">
        <v>1</v>
      </c>
      <c r="JU5">
        <f t="shared" si="26"/>
        <v>0.5</v>
      </c>
      <c r="JV5">
        <f t="shared" si="27"/>
        <v>0</v>
      </c>
      <c r="JW5">
        <f t="shared" si="28"/>
        <v>2</v>
      </c>
      <c r="JX5">
        <f t="shared" si="29"/>
        <v>0.5</v>
      </c>
      <c r="JY5">
        <f t="shared" si="30"/>
        <v>0</v>
      </c>
      <c r="JZ5">
        <f t="shared" si="31"/>
        <v>0.14000000000000001</v>
      </c>
      <c r="KA5">
        <f t="shared" si="32"/>
        <v>0.06</v>
      </c>
      <c r="KB5">
        <f t="shared" si="33"/>
        <v>0.06</v>
      </c>
      <c r="KC5">
        <f t="shared" si="34"/>
        <v>0.5</v>
      </c>
      <c r="KD5">
        <f t="shared" si="35"/>
        <v>0.5</v>
      </c>
      <c r="KE5">
        <f t="shared" si="36"/>
        <v>4.26</v>
      </c>
      <c r="KF5">
        <f t="shared" si="37"/>
        <v>0.06</v>
      </c>
      <c r="KG5">
        <f t="shared" si="38"/>
        <v>0.14000000000000001</v>
      </c>
      <c r="KH5">
        <f t="shared" si="39"/>
        <v>0.06</v>
      </c>
      <c r="KI5">
        <f t="shared" si="40"/>
        <v>0.5</v>
      </c>
      <c r="KJ5">
        <f t="shared" si="41"/>
        <v>0.5</v>
      </c>
      <c r="KK5">
        <f t="shared" si="42"/>
        <v>0.14000000000000001</v>
      </c>
      <c r="KL5">
        <f t="shared" si="43"/>
        <v>0.14000000000000001</v>
      </c>
      <c r="KM5">
        <f t="shared" si="44"/>
        <v>0.14000000000000001</v>
      </c>
      <c r="KN5">
        <f t="shared" si="45"/>
        <v>0.5</v>
      </c>
      <c r="KO5">
        <f t="shared" si="46"/>
        <v>1</v>
      </c>
      <c r="KP5">
        <f t="shared" si="47"/>
        <v>0.14000000000000001</v>
      </c>
      <c r="KQ5">
        <f t="shared" si="48"/>
        <v>0.06</v>
      </c>
      <c r="KR5">
        <f t="shared" si="49"/>
        <v>0</v>
      </c>
      <c r="KS5">
        <f t="shared" si="50"/>
        <v>0.06</v>
      </c>
      <c r="KT5">
        <f t="shared" si="51"/>
        <v>3.4400000000000004</v>
      </c>
      <c r="KU5">
        <f t="shared" si="52"/>
        <v>21.299999999999997</v>
      </c>
      <c r="KV5">
        <f t="shared" si="53"/>
        <v>12.285714285714288</v>
      </c>
    </row>
    <row r="6" spans="1:308">
      <c r="A6" s="2"/>
      <c r="B6" s="4"/>
      <c r="C6">
        <v>39</v>
      </c>
      <c r="D6" s="2" t="s">
        <v>478</v>
      </c>
      <c r="E6" t="s">
        <v>482</v>
      </c>
      <c r="F6" s="2"/>
      <c r="G6" s="2"/>
      <c r="H6" s="2"/>
      <c r="I6" s="2"/>
      <c r="J6">
        <v>24</v>
      </c>
      <c r="K6" s="2">
        <v>2006</v>
      </c>
      <c r="L6" s="2">
        <f t="shared" si="0"/>
        <v>14</v>
      </c>
      <c r="M6" s="15">
        <v>2</v>
      </c>
      <c r="N6" s="15">
        <v>4</v>
      </c>
      <c r="O6" s="2" t="s">
        <v>37</v>
      </c>
      <c r="P6" s="2">
        <v>12</v>
      </c>
      <c r="Q6" s="2" t="s">
        <v>37</v>
      </c>
      <c r="R6" s="2">
        <v>12</v>
      </c>
      <c r="V6" t="s">
        <v>37</v>
      </c>
      <c r="W6" t="s">
        <v>37</v>
      </c>
      <c r="Y6" t="s">
        <v>37</v>
      </c>
      <c r="AA6" t="s">
        <v>31</v>
      </c>
      <c r="AC6" t="s">
        <v>37</v>
      </c>
      <c r="AF6" t="s">
        <v>37</v>
      </c>
      <c r="AR6" s="2" t="s">
        <v>37</v>
      </c>
      <c r="AU6" t="s">
        <v>37</v>
      </c>
      <c r="AV6" t="s">
        <v>37</v>
      </c>
      <c r="AW6" t="s">
        <v>37</v>
      </c>
      <c r="AY6" t="s">
        <v>30</v>
      </c>
      <c r="AZ6" t="s">
        <v>39</v>
      </c>
      <c r="BA6" t="s">
        <v>37</v>
      </c>
      <c r="BE6" t="s">
        <v>37</v>
      </c>
      <c r="BG6" t="s">
        <v>37</v>
      </c>
      <c r="BM6" s="2" t="s">
        <v>37</v>
      </c>
      <c r="BN6" s="2"/>
      <c r="BO6" s="2"/>
      <c r="BP6" s="2"/>
      <c r="BQ6" s="2"/>
      <c r="BR6" s="2"/>
      <c r="BS6" s="2"/>
      <c r="BT6" s="2"/>
      <c r="BU6" s="2"/>
      <c r="BV6" s="2"/>
      <c r="BW6" s="2"/>
      <c r="BX6" s="2" t="s">
        <v>42</v>
      </c>
      <c r="CI6" s="11">
        <v>1.74</v>
      </c>
      <c r="CJ6" s="10">
        <v>74</v>
      </c>
      <c r="CK6" s="2">
        <f t="shared" si="1"/>
        <v>24.441802087462015</v>
      </c>
      <c r="CL6" s="2">
        <v>66</v>
      </c>
      <c r="CM6" s="2">
        <v>109</v>
      </c>
      <c r="CN6" s="5">
        <f t="shared" si="2"/>
        <v>0.60550458715596334</v>
      </c>
      <c r="CO6" s="2">
        <v>100</v>
      </c>
      <c r="CP6" s="2">
        <v>70</v>
      </c>
      <c r="CU6" s="2">
        <v>88</v>
      </c>
      <c r="CV6" s="2">
        <v>1.29</v>
      </c>
      <c r="CW6" s="2">
        <v>305</v>
      </c>
      <c r="CX6" s="2">
        <v>64</v>
      </c>
      <c r="CY6" s="2">
        <v>213</v>
      </c>
      <c r="CZ6" s="2">
        <v>142</v>
      </c>
      <c r="DA6" s="2">
        <v>17</v>
      </c>
      <c r="DB6" t="s">
        <v>42</v>
      </c>
      <c r="DE6" s="2">
        <f>8*DD6*DC6</f>
        <v>0</v>
      </c>
      <c r="DH6" s="2">
        <f t="shared" ref="DH6:DH12" si="54">4*DG6*DF6</f>
        <v>0</v>
      </c>
      <c r="DK6" s="2">
        <f>3.3*DJ6*DI6</f>
        <v>0</v>
      </c>
      <c r="DL6" s="2">
        <f t="shared" si="3"/>
        <v>0</v>
      </c>
      <c r="DM6">
        <v>7</v>
      </c>
      <c r="DN6">
        <v>30</v>
      </c>
      <c r="DO6" t="s">
        <v>42</v>
      </c>
      <c r="DQ6" s="2">
        <v>0</v>
      </c>
      <c r="DR6" t="s">
        <v>42</v>
      </c>
      <c r="DT6" s="2">
        <v>0</v>
      </c>
      <c r="DU6" s="2">
        <f t="shared" si="4"/>
        <v>0</v>
      </c>
      <c r="DV6" t="s">
        <v>42</v>
      </c>
      <c r="DX6" s="2">
        <v>0</v>
      </c>
      <c r="DY6" t="s">
        <v>42</v>
      </c>
      <c r="EA6" s="2">
        <v>0</v>
      </c>
      <c r="EB6" t="s">
        <v>42</v>
      </c>
      <c r="ED6" s="2">
        <v>0</v>
      </c>
      <c r="EE6" s="2">
        <f t="shared" si="5"/>
        <v>0</v>
      </c>
      <c r="EF6">
        <v>7</v>
      </c>
      <c r="EG6">
        <v>60</v>
      </c>
      <c r="EH6" s="2">
        <f>3.3*EG6*EF6</f>
        <v>1386</v>
      </c>
      <c r="EI6">
        <v>3</v>
      </c>
      <c r="EJ6">
        <v>40</v>
      </c>
      <c r="EK6" s="2">
        <f>8*EJ6*EI6</f>
        <v>960</v>
      </c>
      <c r="EL6">
        <v>2</v>
      </c>
      <c r="EM6">
        <v>45</v>
      </c>
      <c r="EN6" s="2">
        <f>4*EM6*EL6</f>
        <v>360</v>
      </c>
      <c r="EO6" s="2">
        <f t="shared" si="6"/>
        <v>2706</v>
      </c>
      <c r="EP6">
        <v>480</v>
      </c>
      <c r="EQ6">
        <v>360</v>
      </c>
      <c r="ER6">
        <f t="shared" si="7"/>
        <v>12</v>
      </c>
      <c r="ES6" s="11">
        <f t="shared" si="8"/>
        <v>3</v>
      </c>
      <c r="ET6" s="11">
        <f t="shared" si="9"/>
        <v>9</v>
      </c>
      <c r="EU6" s="11">
        <f t="shared" si="10"/>
        <v>0</v>
      </c>
      <c r="EV6" s="11">
        <f t="shared" si="11"/>
        <v>0</v>
      </c>
      <c r="EW6" s="11">
        <f t="shared" si="12"/>
        <v>0</v>
      </c>
      <c r="EX6" s="11">
        <f t="shared" si="13"/>
        <v>0</v>
      </c>
      <c r="EY6" s="11">
        <f t="shared" si="14"/>
        <v>0</v>
      </c>
      <c r="EZ6" s="11">
        <f t="shared" si="15"/>
        <v>0</v>
      </c>
      <c r="FA6" s="11">
        <f t="shared" si="16"/>
        <v>1</v>
      </c>
      <c r="FB6" s="11">
        <f t="shared" si="17"/>
        <v>1</v>
      </c>
      <c r="FC6" s="11">
        <f t="shared" si="18"/>
        <v>2</v>
      </c>
      <c r="FD6" s="2">
        <f t="shared" si="19"/>
        <v>1386</v>
      </c>
      <c r="FE6" s="2">
        <f t="shared" si="20"/>
        <v>360</v>
      </c>
      <c r="FF6" s="2">
        <f t="shared" si="21"/>
        <v>960</v>
      </c>
      <c r="FG6" s="2">
        <f t="shared" si="22"/>
        <v>2706</v>
      </c>
      <c r="FH6" s="2">
        <f t="shared" si="23"/>
        <v>3120</v>
      </c>
      <c r="FI6" s="10">
        <f t="shared" si="24"/>
        <v>445.71428571428572</v>
      </c>
      <c r="FJ6" s="2">
        <v>17</v>
      </c>
      <c r="FK6" s="1">
        <v>43440</v>
      </c>
      <c r="FL6">
        <v>3</v>
      </c>
      <c r="FM6">
        <v>2</v>
      </c>
      <c r="FN6">
        <v>3</v>
      </c>
      <c r="FO6">
        <v>1</v>
      </c>
      <c r="FP6">
        <v>1</v>
      </c>
      <c r="FQ6">
        <v>1</v>
      </c>
      <c r="FR6">
        <v>0</v>
      </c>
      <c r="FS6">
        <v>1</v>
      </c>
      <c r="FT6">
        <v>0</v>
      </c>
      <c r="FU6">
        <v>1</v>
      </c>
      <c r="FV6">
        <v>0</v>
      </c>
      <c r="FW6">
        <v>2</v>
      </c>
      <c r="FX6" t="s">
        <v>209</v>
      </c>
      <c r="FY6">
        <v>5</v>
      </c>
      <c r="FZ6">
        <v>3</v>
      </c>
      <c r="GA6">
        <v>1</v>
      </c>
      <c r="GB6">
        <v>1</v>
      </c>
      <c r="GC6">
        <v>2</v>
      </c>
      <c r="GD6">
        <v>1</v>
      </c>
      <c r="GE6">
        <v>4</v>
      </c>
      <c r="GF6">
        <v>2</v>
      </c>
      <c r="GG6">
        <v>0</v>
      </c>
      <c r="GH6">
        <v>1</v>
      </c>
      <c r="GI6">
        <v>1</v>
      </c>
      <c r="GJ6">
        <v>2</v>
      </c>
      <c r="GK6">
        <v>4</v>
      </c>
      <c r="GL6">
        <v>1</v>
      </c>
      <c r="GM6">
        <v>1</v>
      </c>
      <c r="GN6">
        <v>2</v>
      </c>
      <c r="GO6">
        <v>1</v>
      </c>
      <c r="GP6">
        <v>4</v>
      </c>
      <c r="GQ6">
        <v>4</v>
      </c>
      <c r="GR6">
        <v>1</v>
      </c>
      <c r="GS6">
        <v>1</v>
      </c>
      <c r="GT6">
        <v>2</v>
      </c>
      <c r="GU6">
        <v>2</v>
      </c>
      <c r="GV6">
        <v>1</v>
      </c>
      <c r="GW6">
        <v>4</v>
      </c>
      <c r="GX6">
        <v>4</v>
      </c>
      <c r="GY6">
        <v>2</v>
      </c>
      <c r="GZ6">
        <v>4</v>
      </c>
      <c r="HA6">
        <v>2</v>
      </c>
      <c r="HB6">
        <v>5</v>
      </c>
      <c r="HC6">
        <v>5</v>
      </c>
      <c r="HD6">
        <v>2</v>
      </c>
      <c r="HE6">
        <v>1</v>
      </c>
      <c r="HF6">
        <v>1</v>
      </c>
      <c r="HG6">
        <v>3</v>
      </c>
      <c r="HH6">
        <v>4</v>
      </c>
      <c r="HI6">
        <v>1</v>
      </c>
      <c r="HJ6">
        <v>1</v>
      </c>
      <c r="HK6">
        <v>2</v>
      </c>
      <c r="HL6">
        <v>1</v>
      </c>
      <c r="HM6">
        <v>6</v>
      </c>
      <c r="HN6">
        <v>1</v>
      </c>
      <c r="HO6">
        <v>2</v>
      </c>
      <c r="HP6">
        <v>2</v>
      </c>
      <c r="HQ6">
        <v>2</v>
      </c>
      <c r="HR6">
        <v>1</v>
      </c>
      <c r="HS6">
        <v>2</v>
      </c>
      <c r="HT6">
        <v>1</v>
      </c>
      <c r="HU6">
        <v>2</v>
      </c>
      <c r="HV6">
        <v>3</v>
      </c>
      <c r="HW6">
        <v>1</v>
      </c>
      <c r="HX6">
        <v>3</v>
      </c>
      <c r="HY6">
        <v>2</v>
      </c>
      <c r="HZ6">
        <v>1</v>
      </c>
      <c r="IA6">
        <v>2</v>
      </c>
      <c r="IB6">
        <v>3</v>
      </c>
      <c r="IC6">
        <v>2</v>
      </c>
      <c r="ID6">
        <v>2</v>
      </c>
      <c r="IE6">
        <v>2</v>
      </c>
      <c r="IF6">
        <v>1</v>
      </c>
      <c r="IG6">
        <v>3</v>
      </c>
      <c r="IH6">
        <v>1</v>
      </c>
      <c r="II6">
        <v>3</v>
      </c>
      <c r="IJ6">
        <v>3</v>
      </c>
      <c r="IK6">
        <v>3</v>
      </c>
      <c r="IL6">
        <v>1</v>
      </c>
      <c r="IM6">
        <v>2</v>
      </c>
      <c r="IN6">
        <v>1</v>
      </c>
      <c r="IO6" s="9"/>
      <c r="IQ6">
        <v>1</v>
      </c>
      <c r="IR6">
        <v>0</v>
      </c>
      <c r="IS6">
        <v>2</v>
      </c>
      <c r="IT6">
        <v>2</v>
      </c>
      <c r="IU6">
        <v>2</v>
      </c>
      <c r="IV6">
        <v>2</v>
      </c>
      <c r="IW6">
        <v>2</v>
      </c>
      <c r="IX6">
        <v>1</v>
      </c>
      <c r="IY6">
        <v>3</v>
      </c>
      <c r="IZ6">
        <v>1</v>
      </c>
      <c r="JA6">
        <v>4</v>
      </c>
      <c r="JB6">
        <v>3</v>
      </c>
      <c r="JC6">
        <v>1</v>
      </c>
      <c r="JD6">
        <f>(CJ6)</f>
        <v>74</v>
      </c>
      <c r="JE6">
        <v>174</v>
      </c>
      <c r="JF6">
        <v>66</v>
      </c>
      <c r="JG6">
        <v>1</v>
      </c>
      <c r="JH6" s="1"/>
      <c r="JI6">
        <v>4</v>
      </c>
      <c r="JJ6" s="12">
        <v>2</v>
      </c>
      <c r="JK6" s="12">
        <v>0</v>
      </c>
      <c r="JL6">
        <v>1</v>
      </c>
      <c r="JM6">
        <v>3</v>
      </c>
      <c r="JN6">
        <v>1</v>
      </c>
      <c r="JO6">
        <v>4</v>
      </c>
      <c r="JP6" t="s">
        <v>427</v>
      </c>
      <c r="JQ6" t="s">
        <v>18</v>
      </c>
      <c r="JR6">
        <f t="shared" si="25"/>
        <v>0</v>
      </c>
      <c r="JS6" t="str">
        <f>IF(OR(AND(ES6&gt;=3,OR(DD6&gt;=20,DW6&gt;=20,EJ6&gt;=20)),FC6&gt;=5,AND(FG6&gt;=600,ER6&gt;=5)),"umiarkowana",0)</f>
        <v>umiarkowana</v>
      </c>
      <c r="JT6">
        <v>1</v>
      </c>
      <c r="JU6">
        <f t="shared" si="26"/>
        <v>0</v>
      </c>
      <c r="JV6">
        <f t="shared" si="27"/>
        <v>0.5</v>
      </c>
      <c r="JW6">
        <f t="shared" si="28"/>
        <v>0.5</v>
      </c>
      <c r="JX6">
        <f t="shared" si="29"/>
        <v>0</v>
      </c>
      <c r="JY6">
        <f t="shared" si="30"/>
        <v>0</v>
      </c>
      <c r="JZ6">
        <f t="shared" si="31"/>
        <v>0.5</v>
      </c>
      <c r="KA6">
        <f t="shared" si="32"/>
        <v>0.5</v>
      </c>
      <c r="KB6">
        <f t="shared" si="33"/>
        <v>0.5</v>
      </c>
      <c r="KC6">
        <f t="shared" si="34"/>
        <v>1</v>
      </c>
      <c r="KD6">
        <f t="shared" si="35"/>
        <v>1</v>
      </c>
      <c r="KE6">
        <f t="shared" si="36"/>
        <v>4.5</v>
      </c>
      <c r="KF6">
        <f t="shared" si="37"/>
        <v>0</v>
      </c>
      <c r="KG6">
        <f t="shared" si="38"/>
        <v>0.06</v>
      </c>
      <c r="KH6">
        <f t="shared" si="39"/>
        <v>0</v>
      </c>
      <c r="KI6">
        <f t="shared" si="40"/>
        <v>0</v>
      </c>
      <c r="KJ6">
        <f t="shared" si="41"/>
        <v>0.06</v>
      </c>
      <c r="KK6">
        <f t="shared" si="42"/>
        <v>0</v>
      </c>
      <c r="KL6">
        <f t="shared" si="43"/>
        <v>0.06</v>
      </c>
      <c r="KM6">
        <f t="shared" si="44"/>
        <v>0.06</v>
      </c>
      <c r="KN6">
        <f t="shared" si="45"/>
        <v>0</v>
      </c>
      <c r="KO6">
        <f t="shared" si="46"/>
        <v>0.06</v>
      </c>
      <c r="KP6">
        <f t="shared" si="47"/>
        <v>0</v>
      </c>
      <c r="KQ6">
        <f t="shared" si="48"/>
        <v>0.06</v>
      </c>
      <c r="KR6">
        <f t="shared" si="49"/>
        <v>0</v>
      </c>
      <c r="KS6">
        <f t="shared" si="50"/>
        <v>0</v>
      </c>
      <c r="KT6">
        <f t="shared" si="51"/>
        <v>0.36</v>
      </c>
      <c r="KU6">
        <f t="shared" si="52"/>
        <v>22.5</v>
      </c>
      <c r="KV6">
        <f t="shared" si="53"/>
        <v>1.2857142857142858</v>
      </c>
    </row>
    <row r="7" spans="1:308">
      <c r="A7" s="2" t="s">
        <v>490</v>
      </c>
      <c r="B7" s="1"/>
      <c r="C7">
        <v>52</v>
      </c>
      <c r="D7" s="2" t="s">
        <v>14</v>
      </c>
      <c r="E7" t="s">
        <v>483</v>
      </c>
      <c r="K7" s="2">
        <v>1993</v>
      </c>
      <c r="L7" s="2">
        <f t="shared" si="0"/>
        <v>27</v>
      </c>
      <c r="M7" s="15">
        <v>1</v>
      </c>
      <c r="N7" s="15">
        <v>1</v>
      </c>
      <c r="O7" s="2" t="s">
        <v>37</v>
      </c>
      <c r="P7" s="2">
        <v>27</v>
      </c>
      <c r="Q7" s="2" t="s">
        <v>42</v>
      </c>
      <c r="W7" t="s">
        <v>37</v>
      </c>
      <c r="AF7" t="s">
        <v>37</v>
      </c>
      <c r="AR7" s="2" t="s">
        <v>37</v>
      </c>
      <c r="AU7" t="s">
        <v>37</v>
      </c>
      <c r="BA7" t="s">
        <v>37</v>
      </c>
      <c r="BM7" s="2" t="s">
        <v>37</v>
      </c>
      <c r="BW7" t="s">
        <v>400</v>
      </c>
      <c r="BX7" s="2" t="s">
        <v>42</v>
      </c>
      <c r="CI7" s="11">
        <v>1.69</v>
      </c>
      <c r="CJ7" s="10">
        <v>72</v>
      </c>
      <c r="CK7" s="2">
        <f t="shared" si="1"/>
        <v>25.209201358495854</v>
      </c>
      <c r="CL7" s="2">
        <v>94</v>
      </c>
      <c r="CM7" s="2">
        <v>102</v>
      </c>
      <c r="CN7" s="5">
        <f t="shared" si="2"/>
        <v>0.92156862745098034</v>
      </c>
      <c r="CO7" s="2">
        <v>125</v>
      </c>
      <c r="CP7" s="2">
        <v>84</v>
      </c>
      <c r="CQ7" t="s">
        <v>399</v>
      </c>
      <c r="CS7" s="19">
        <v>7241</v>
      </c>
      <c r="CT7" s="19">
        <v>9690.74</v>
      </c>
      <c r="CU7" s="2">
        <v>95</v>
      </c>
      <c r="CV7" s="2">
        <v>1.67</v>
      </c>
      <c r="CW7" s="2">
        <v>269</v>
      </c>
      <c r="CX7" s="2">
        <v>72</v>
      </c>
      <c r="CY7" s="2">
        <v>178</v>
      </c>
      <c r="CZ7" s="2">
        <v>96</v>
      </c>
      <c r="DA7" s="2">
        <v>122</v>
      </c>
      <c r="DB7" t="s">
        <v>42</v>
      </c>
      <c r="DE7" s="2">
        <f>8*DD7*DC7</f>
        <v>0</v>
      </c>
      <c r="DH7" s="2">
        <f t="shared" si="54"/>
        <v>0</v>
      </c>
      <c r="DK7" s="2">
        <f>3.3*DJ7*DI7</f>
        <v>0</v>
      </c>
      <c r="DL7" s="2">
        <f t="shared" si="3"/>
        <v>0</v>
      </c>
      <c r="DM7">
        <v>7</v>
      </c>
      <c r="DN7">
        <v>30</v>
      </c>
      <c r="DO7" t="s">
        <v>42</v>
      </c>
      <c r="DQ7" s="2">
        <v>0</v>
      </c>
      <c r="DR7" t="s">
        <v>42</v>
      </c>
      <c r="DT7" s="2">
        <v>0</v>
      </c>
      <c r="DU7" s="2">
        <f t="shared" si="4"/>
        <v>0</v>
      </c>
      <c r="DV7" t="s">
        <v>42</v>
      </c>
      <c r="DX7" s="2">
        <v>0</v>
      </c>
      <c r="DY7">
        <v>3</v>
      </c>
      <c r="DZ7">
        <v>150</v>
      </c>
      <c r="EA7" s="2">
        <f>4*DZ7*DY7</f>
        <v>1800</v>
      </c>
      <c r="EB7">
        <v>2</v>
      </c>
      <c r="EC7">
        <v>15</v>
      </c>
      <c r="ED7" s="2">
        <f>3*EC7*EB7</f>
        <v>90</v>
      </c>
      <c r="EE7" s="2">
        <f t="shared" si="5"/>
        <v>1890</v>
      </c>
      <c r="EF7" t="s">
        <v>42</v>
      </c>
      <c r="EH7" s="2">
        <v>0</v>
      </c>
      <c r="EI7" t="s">
        <v>42</v>
      </c>
      <c r="EK7" s="2">
        <v>0</v>
      </c>
      <c r="EL7" t="s">
        <v>42</v>
      </c>
      <c r="EN7" s="2">
        <v>0</v>
      </c>
      <c r="EO7" s="2">
        <f t="shared" si="6"/>
        <v>0</v>
      </c>
      <c r="EP7">
        <v>600</v>
      </c>
      <c r="EQ7">
        <v>480</v>
      </c>
      <c r="ER7">
        <f t="shared" si="7"/>
        <v>5</v>
      </c>
      <c r="ES7" s="11">
        <f t="shared" si="8"/>
        <v>0</v>
      </c>
      <c r="ET7" s="11">
        <f t="shared" si="9"/>
        <v>5</v>
      </c>
      <c r="EU7" s="11">
        <f t="shared" si="10"/>
        <v>0</v>
      </c>
      <c r="EV7" s="11">
        <f t="shared" si="11"/>
        <v>0</v>
      </c>
      <c r="EW7" s="11">
        <f t="shared" si="12"/>
        <v>0</v>
      </c>
      <c r="EX7" s="11">
        <f t="shared" si="13"/>
        <v>0</v>
      </c>
      <c r="EY7" s="11">
        <f t="shared" si="14"/>
        <v>1</v>
      </c>
      <c r="EZ7" s="11">
        <f t="shared" si="15"/>
        <v>0</v>
      </c>
      <c r="FA7" s="11">
        <f t="shared" si="16"/>
        <v>0</v>
      </c>
      <c r="FB7" s="11">
        <f t="shared" si="17"/>
        <v>0</v>
      </c>
      <c r="FC7" s="11">
        <f t="shared" si="18"/>
        <v>1</v>
      </c>
      <c r="FD7" s="2">
        <f t="shared" si="19"/>
        <v>0</v>
      </c>
      <c r="FE7" s="2">
        <f t="shared" si="20"/>
        <v>1890</v>
      </c>
      <c r="FF7" s="2">
        <f t="shared" si="21"/>
        <v>0</v>
      </c>
      <c r="FG7" s="2">
        <f t="shared" si="22"/>
        <v>1890</v>
      </c>
      <c r="FH7" s="2">
        <f t="shared" si="23"/>
        <v>3960</v>
      </c>
      <c r="FI7" s="10">
        <f t="shared" si="24"/>
        <v>565.71428571428567</v>
      </c>
      <c r="FJ7" s="2">
        <v>122</v>
      </c>
      <c r="FK7" s="1">
        <v>43844</v>
      </c>
      <c r="FL7">
        <v>5</v>
      </c>
      <c r="FM7">
        <v>3</v>
      </c>
      <c r="FN7">
        <v>3</v>
      </c>
      <c r="FO7">
        <v>0</v>
      </c>
      <c r="FP7">
        <v>0</v>
      </c>
      <c r="FQ7">
        <v>0</v>
      </c>
      <c r="FR7">
        <v>0</v>
      </c>
      <c r="FS7">
        <v>1</v>
      </c>
      <c r="FT7">
        <v>1</v>
      </c>
      <c r="FU7">
        <v>1</v>
      </c>
      <c r="FV7">
        <v>0</v>
      </c>
      <c r="FW7">
        <v>1</v>
      </c>
      <c r="FX7">
        <v>4</v>
      </c>
      <c r="FY7">
        <v>5</v>
      </c>
      <c r="FZ7">
        <v>3</v>
      </c>
      <c r="GA7">
        <v>2</v>
      </c>
      <c r="GB7">
        <v>1</v>
      </c>
      <c r="GC7">
        <v>1</v>
      </c>
      <c r="GD7">
        <v>1</v>
      </c>
      <c r="GE7">
        <v>5</v>
      </c>
      <c r="GF7">
        <v>2</v>
      </c>
      <c r="GG7">
        <v>0</v>
      </c>
      <c r="GH7">
        <v>2</v>
      </c>
      <c r="GI7">
        <v>6</v>
      </c>
      <c r="GJ7">
        <v>3</v>
      </c>
      <c r="GK7">
        <v>4</v>
      </c>
      <c r="GL7">
        <v>1</v>
      </c>
      <c r="GM7">
        <v>2</v>
      </c>
      <c r="GN7">
        <v>6</v>
      </c>
      <c r="GO7">
        <v>1</v>
      </c>
      <c r="GP7">
        <v>4</v>
      </c>
      <c r="GQ7">
        <v>4</v>
      </c>
      <c r="GR7">
        <v>3</v>
      </c>
      <c r="GS7">
        <v>5</v>
      </c>
      <c r="GT7">
        <v>5</v>
      </c>
      <c r="GU7">
        <v>5</v>
      </c>
      <c r="GV7">
        <v>4</v>
      </c>
      <c r="GW7">
        <v>3</v>
      </c>
      <c r="GX7">
        <v>3</v>
      </c>
      <c r="GY7">
        <v>3</v>
      </c>
      <c r="GZ7">
        <v>2</v>
      </c>
      <c r="HA7">
        <v>4</v>
      </c>
      <c r="HB7">
        <v>5</v>
      </c>
      <c r="HC7">
        <v>6</v>
      </c>
      <c r="HD7">
        <v>5</v>
      </c>
      <c r="HE7">
        <v>1</v>
      </c>
      <c r="HF7">
        <v>1</v>
      </c>
      <c r="HG7">
        <v>3</v>
      </c>
      <c r="HH7">
        <v>2</v>
      </c>
      <c r="HI7">
        <v>2</v>
      </c>
      <c r="HJ7">
        <v>6</v>
      </c>
      <c r="HK7">
        <v>1</v>
      </c>
      <c r="HL7">
        <v>1</v>
      </c>
      <c r="HM7">
        <v>4</v>
      </c>
      <c r="HN7">
        <v>2</v>
      </c>
      <c r="HO7">
        <v>1</v>
      </c>
      <c r="HP7">
        <v>2</v>
      </c>
      <c r="HQ7">
        <v>2</v>
      </c>
      <c r="HR7">
        <v>3</v>
      </c>
      <c r="HS7">
        <v>2</v>
      </c>
      <c r="HT7">
        <v>1</v>
      </c>
      <c r="HU7">
        <v>2</v>
      </c>
      <c r="HV7">
        <v>3</v>
      </c>
      <c r="HW7">
        <v>3</v>
      </c>
      <c r="HX7">
        <v>1</v>
      </c>
      <c r="HY7">
        <v>2</v>
      </c>
      <c r="HZ7">
        <v>1</v>
      </c>
      <c r="IA7">
        <v>2</v>
      </c>
      <c r="IB7">
        <v>1</v>
      </c>
      <c r="IC7">
        <v>1</v>
      </c>
      <c r="ID7">
        <v>3</v>
      </c>
      <c r="IE7">
        <v>2</v>
      </c>
      <c r="IF7">
        <v>3</v>
      </c>
      <c r="IG7">
        <v>3</v>
      </c>
      <c r="IH7">
        <v>1</v>
      </c>
      <c r="II7">
        <v>1</v>
      </c>
      <c r="IJ7">
        <v>3</v>
      </c>
      <c r="IK7">
        <v>1</v>
      </c>
      <c r="IL7">
        <v>1</v>
      </c>
      <c r="IM7">
        <v>1</v>
      </c>
      <c r="IN7">
        <v>1</v>
      </c>
      <c r="IQ7">
        <v>1</v>
      </c>
      <c r="IR7">
        <v>2</v>
      </c>
      <c r="IS7">
        <v>1</v>
      </c>
      <c r="IT7">
        <v>1</v>
      </c>
      <c r="IU7">
        <v>2</v>
      </c>
      <c r="IV7">
        <v>3</v>
      </c>
      <c r="IW7">
        <v>2</v>
      </c>
      <c r="IX7">
        <v>1</v>
      </c>
      <c r="IY7">
        <v>1</v>
      </c>
      <c r="IZ7">
        <v>1</v>
      </c>
      <c r="JA7">
        <v>2</v>
      </c>
      <c r="JB7">
        <v>3</v>
      </c>
      <c r="JC7">
        <v>2</v>
      </c>
      <c r="JD7">
        <v>72</v>
      </c>
      <c r="JE7">
        <v>169</v>
      </c>
      <c r="JF7">
        <v>94</v>
      </c>
      <c r="JG7">
        <v>1</v>
      </c>
      <c r="JH7" s="1"/>
      <c r="JI7">
        <v>4</v>
      </c>
      <c r="JJ7" s="12">
        <v>4</v>
      </c>
      <c r="JK7" s="12">
        <v>0</v>
      </c>
      <c r="JL7">
        <v>2</v>
      </c>
      <c r="JM7">
        <v>4</v>
      </c>
      <c r="JN7">
        <v>4</v>
      </c>
      <c r="JO7">
        <v>4</v>
      </c>
      <c r="JP7" t="s">
        <v>428</v>
      </c>
      <c r="JQ7" t="s">
        <v>428</v>
      </c>
      <c r="JR7">
        <f t="shared" si="25"/>
        <v>0</v>
      </c>
      <c r="JS7" t="str">
        <f>IF(OR(AND(ES7&gt;=3,OR(DD7&gt;=20,DW7&gt;=20,EJ7&gt;=20)),FC7&gt;=5,AND(FG7&gt;=600,ER7&gt;=5)),"umiarkowana",0)</f>
        <v>umiarkowana</v>
      </c>
      <c r="JT7">
        <v>1</v>
      </c>
      <c r="JU7">
        <f t="shared" si="26"/>
        <v>2</v>
      </c>
      <c r="JV7">
        <f t="shared" si="27"/>
        <v>0.5</v>
      </c>
      <c r="JW7">
        <f t="shared" si="28"/>
        <v>0.5</v>
      </c>
      <c r="JX7">
        <f t="shared" si="29"/>
        <v>0.14000000000000001</v>
      </c>
      <c r="JY7">
        <f t="shared" si="30"/>
        <v>1</v>
      </c>
      <c r="JZ7">
        <f t="shared" si="31"/>
        <v>0.14000000000000001</v>
      </c>
      <c r="KA7">
        <f t="shared" si="32"/>
        <v>0.14000000000000001</v>
      </c>
      <c r="KB7">
        <f t="shared" si="33"/>
        <v>0.06</v>
      </c>
      <c r="KC7">
        <f t="shared" si="34"/>
        <v>1</v>
      </c>
      <c r="KD7">
        <f t="shared" si="35"/>
        <v>2</v>
      </c>
      <c r="KE7">
        <f t="shared" si="36"/>
        <v>7.4799999999999995</v>
      </c>
      <c r="KF7">
        <f t="shared" si="37"/>
        <v>0.06</v>
      </c>
      <c r="KG7">
        <f t="shared" si="38"/>
        <v>0.14000000000000001</v>
      </c>
      <c r="KH7">
        <f t="shared" si="39"/>
        <v>0</v>
      </c>
      <c r="KI7">
        <f t="shared" si="40"/>
        <v>0.06</v>
      </c>
      <c r="KJ7">
        <f t="shared" si="41"/>
        <v>2</v>
      </c>
      <c r="KK7">
        <f t="shared" si="42"/>
        <v>0</v>
      </c>
      <c r="KL7">
        <f t="shared" si="43"/>
        <v>1</v>
      </c>
      <c r="KM7">
        <f t="shared" si="44"/>
        <v>1</v>
      </c>
      <c r="KN7">
        <f t="shared" si="45"/>
        <v>0.5</v>
      </c>
      <c r="KO7">
        <f t="shared" si="46"/>
        <v>1</v>
      </c>
      <c r="KP7">
        <f t="shared" si="47"/>
        <v>0</v>
      </c>
      <c r="KQ7">
        <f t="shared" si="48"/>
        <v>0</v>
      </c>
      <c r="KR7">
        <f t="shared" si="49"/>
        <v>0</v>
      </c>
      <c r="KS7">
        <f t="shared" si="50"/>
        <v>0.06</v>
      </c>
      <c r="KT7">
        <f t="shared" si="51"/>
        <v>5.8199999999999994</v>
      </c>
      <c r="KU7">
        <f t="shared" si="52"/>
        <v>37.4</v>
      </c>
      <c r="KV7">
        <f t="shared" si="53"/>
        <v>20.785714285714285</v>
      </c>
    </row>
    <row r="8" spans="1:308">
      <c r="A8" s="2"/>
      <c r="B8" s="1"/>
      <c r="C8">
        <v>54</v>
      </c>
      <c r="D8" s="2" t="s">
        <v>478</v>
      </c>
      <c r="E8" t="s">
        <v>410</v>
      </c>
      <c r="K8" s="2">
        <v>1995</v>
      </c>
      <c r="L8" s="2">
        <f t="shared" si="0"/>
        <v>25</v>
      </c>
      <c r="M8" s="15">
        <v>1</v>
      </c>
      <c r="N8" s="15">
        <v>2</v>
      </c>
      <c r="O8" s="2" t="s">
        <v>37</v>
      </c>
      <c r="P8" s="2">
        <v>25</v>
      </c>
      <c r="Q8" s="2" t="s">
        <v>42</v>
      </c>
      <c r="AB8" t="s">
        <v>39</v>
      </c>
      <c r="AD8" t="s">
        <v>37</v>
      </c>
      <c r="AK8" t="s">
        <v>37</v>
      </c>
      <c r="AR8" s="2" t="s">
        <v>37</v>
      </c>
      <c r="BD8" t="s">
        <v>37</v>
      </c>
      <c r="BL8" t="s">
        <v>37</v>
      </c>
      <c r="BM8" s="2" t="s">
        <v>37</v>
      </c>
      <c r="BN8" t="s">
        <v>37</v>
      </c>
      <c r="BP8" t="s">
        <v>37</v>
      </c>
      <c r="BX8" s="2" t="s">
        <v>37</v>
      </c>
      <c r="BY8" t="s">
        <v>37</v>
      </c>
      <c r="CE8" t="s">
        <v>37</v>
      </c>
      <c r="CI8" s="11">
        <v>1.67</v>
      </c>
      <c r="CJ8" s="10">
        <v>103</v>
      </c>
      <c r="CK8" s="2">
        <f t="shared" si="1"/>
        <v>36.932123776399301</v>
      </c>
      <c r="CL8" s="2">
        <v>115</v>
      </c>
      <c r="CM8" s="2">
        <v>126</v>
      </c>
      <c r="CN8" s="5">
        <f t="shared" si="2"/>
        <v>0.91269841269841268</v>
      </c>
      <c r="CO8" s="2">
        <v>135</v>
      </c>
      <c r="CP8" s="2">
        <v>86</v>
      </c>
      <c r="CQ8" t="s">
        <v>359</v>
      </c>
      <c r="CT8" s="19">
        <v>14498.5</v>
      </c>
      <c r="CU8" s="2">
        <v>139</v>
      </c>
      <c r="CV8" s="2">
        <v>0.3</v>
      </c>
      <c r="CW8" s="2">
        <v>221</v>
      </c>
      <c r="CX8" s="2">
        <v>60</v>
      </c>
      <c r="CY8" s="2">
        <v>139</v>
      </c>
      <c r="CZ8" s="2">
        <v>110</v>
      </c>
      <c r="DA8" s="2">
        <v>111</v>
      </c>
      <c r="DB8" t="s">
        <v>42</v>
      </c>
      <c r="DE8" s="2">
        <f>8*DD8*DC8</f>
        <v>0</v>
      </c>
      <c r="DH8" s="2">
        <f t="shared" si="54"/>
        <v>0</v>
      </c>
      <c r="DK8" s="2">
        <f>3.3*DJ8*DI8</f>
        <v>0</v>
      </c>
      <c r="DL8" s="2">
        <f t="shared" si="3"/>
        <v>0</v>
      </c>
      <c r="DM8">
        <v>1</v>
      </c>
      <c r="DN8">
        <v>60</v>
      </c>
      <c r="DO8" t="s">
        <v>42</v>
      </c>
      <c r="DQ8" s="2">
        <v>0</v>
      </c>
      <c r="DR8" t="s">
        <v>42</v>
      </c>
      <c r="DT8" s="2">
        <v>0</v>
      </c>
      <c r="DU8" s="2">
        <f t="shared" si="4"/>
        <v>0</v>
      </c>
      <c r="DV8" t="s">
        <v>42</v>
      </c>
      <c r="DX8" s="2">
        <v>0</v>
      </c>
      <c r="DY8" t="s">
        <v>42</v>
      </c>
      <c r="EA8" s="2">
        <v>0</v>
      </c>
      <c r="EB8">
        <v>3</v>
      </c>
      <c r="EC8">
        <v>30</v>
      </c>
      <c r="ED8" s="2">
        <f>3*EC8*EB8</f>
        <v>270</v>
      </c>
      <c r="EE8" s="2">
        <f t="shared" si="5"/>
        <v>270</v>
      </c>
      <c r="EF8" t="s">
        <v>42</v>
      </c>
      <c r="EH8" s="2">
        <v>0</v>
      </c>
      <c r="EI8" t="s">
        <v>42</v>
      </c>
      <c r="EK8" s="2">
        <v>0</v>
      </c>
      <c r="EL8" t="s">
        <v>42</v>
      </c>
      <c r="EN8" s="2">
        <v>0</v>
      </c>
      <c r="EO8" s="2">
        <f t="shared" si="6"/>
        <v>0</v>
      </c>
      <c r="EP8">
        <v>720</v>
      </c>
      <c r="EQ8">
        <v>720</v>
      </c>
      <c r="ER8">
        <f t="shared" si="7"/>
        <v>3</v>
      </c>
      <c r="ES8" s="11">
        <f t="shared" si="8"/>
        <v>0</v>
      </c>
      <c r="ET8" s="11">
        <f t="shared" si="9"/>
        <v>3</v>
      </c>
      <c r="EU8" s="11">
        <f t="shared" si="10"/>
        <v>0</v>
      </c>
      <c r="EV8" s="11">
        <f t="shared" si="11"/>
        <v>0</v>
      </c>
      <c r="EW8" s="11">
        <f t="shared" si="12"/>
        <v>0</v>
      </c>
      <c r="EX8" s="11">
        <f t="shared" si="13"/>
        <v>0</v>
      </c>
      <c r="EY8" s="11">
        <f t="shared" si="14"/>
        <v>0</v>
      </c>
      <c r="EZ8" s="11">
        <f t="shared" si="15"/>
        <v>1</v>
      </c>
      <c r="FA8" s="11">
        <f t="shared" si="16"/>
        <v>0</v>
      </c>
      <c r="FB8" s="11">
        <f t="shared" si="17"/>
        <v>0</v>
      </c>
      <c r="FC8" s="11">
        <f t="shared" si="18"/>
        <v>1</v>
      </c>
      <c r="FD8" s="2">
        <f t="shared" si="19"/>
        <v>0</v>
      </c>
      <c r="FE8" s="2">
        <f t="shared" si="20"/>
        <v>270</v>
      </c>
      <c r="FF8" s="2">
        <f t="shared" si="21"/>
        <v>0</v>
      </c>
      <c r="FG8" s="2">
        <f t="shared" si="22"/>
        <v>270</v>
      </c>
      <c r="FH8" s="2">
        <f t="shared" si="23"/>
        <v>5040</v>
      </c>
      <c r="FI8" s="10">
        <f t="shared" si="24"/>
        <v>720</v>
      </c>
      <c r="FJ8" s="2">
        <v>111</v>
      </c>
      <c r="FK8" s="1">
        <v>43811</v>
      </c>
      <c r="FL8">
        <v>3</v>
      </c>
      <c r="FM8">
        <v>2</v>
      </c>
      <c r="FN8">
        <v>5</v>
      </c>
      <c r="FO8">
        <v>1</v>
      </c>
      <c r="FP8">
        <v>0</v>
      </c>
      <c r="FQ8">
        <v>0</v>
      </c>
      <c r="FR8">
        <v>1</v>
      </c>
      <c r="FS8">
        <v>1</v>
      </c>
      <c r="FT8">
        <v>0</v>
      </c>
      <c r="FU8">
        <v>0</v>
      </c>
      <c r="FV8">
        <v>0</v>
      </c>
      <c r="FW8">
        <v>1</v>
      </c>
      <c r="FX8" t="s">
        <v>199</v>
      </c>
      <c r="FY8">
        <v>4</v>
      </c>
      <c r="FZ8">
        <v>3</v>
      </c>
      <c r="GA8">
        <v>3</v>
      </c>
      <c r="GB8">
        <v>1</v>
      </c>
      <c r="GC8">
        <v>1</v>
      </c>
      <c r="GD8">
        <v>3</v>
      </c>
      <c r="GE8">
        <v>3</v>
      </c>
      <c r="GF8">
        <v>1</v>
      </c>
      <c r="GG8">
        <v>0</v>
      </c>
      <c r="GH8">
        <v>5</v>
      </c>
      <c r="GI8">
        <v>3</v>
      </c>
      <c r="GJ8">
        <v>3</v>
      </c>
      <c r="GK8">
        <v>2</v>
      </c>
      <c r="GL8">
        <v>2</v>
      </c>
      <c r="GM8">
        <v>4</v>
      </c>
      <c r="GN8">
        <v>4</v>
      </c>
      <c r="GO8">
        <v>1</v>
      </c>
      <c r="GP8">
        <v>5</v>
      </c>
      <c r="GQ8">
        <v>2</v>
      </c>
      <c r="GR8">
        <v>6</v>
      </c>
      <c r="GS8">
        <v>5</v>
      </c>
      <c r="GT8">
        <v>4</v>
      </c>
      <c r="GU8">
        <v>2</v>
      </c>
      <c r="GV8">
        <v>2</v>
      </c>
      <c r="GW8">
        <v>4</v>
      </c>
      <c r="GX8">
        <v>2</v>
      </c>
      <c r="GY8">
        <v>3</v>
      </c>
      <c r="GZ8">
        <v>1</v>
      </c>
      <c r="HA8">
        <v>4</v>
      </c>
      <c r="HB8">
        <v>4</v>
      </c>
      <c r="HC8">
        <v>4</v>
      </c>
      <c r="HD8">
        <v>4</v>
      </c>
      <c r="HE8">
        <v>1</v>
      </c>
      <c r="HF8">
        <v>1</v>
      </c>
      <c r="HG8">
        <v>2</v>
      </c>
      <c r="HH8">
        <v>4</v>
      </c>
      <c r="HI8">
        <v>1</v>
      </c>
      <c r="HJ8">
        <v>6</v>
      </c>
      <c r="HK8">
        <v>2</v>
      </c>
      <c r="HL8">
        <v>1</v>
      </c>
      <c r="HM8">
        <v>3</v>
      </c>
      <c r="HN8">
        <v>1</v>
      </c>
      <c r="HO8">
        <v>3</v>
      </c>
      <c r="HP8">
        <v>2</v>
      </c>
      <c r="HQ8">
        <v>2</v>
      </c>
      <c r="HR8">
        <v>1</v>
      </c>
      <c r="HS8">
        <v>2</v>
      </c>
      <c r="HT8">
        <v>1</v>
      </c>
      <c r="HU8">
        <v>3</v>
      </c>
      <c r="HV8">
        <v>2</v>
      </c>
      <c r="HW8">
        <v>1</v>
      </c>
      <c r="HX8">
        <v>1</v>
      </c>
      <c r="HY8">
        <v>1</v>
      </c>
      <c r="HZ8">
        <v>1</v>
      </c>
      <c r="IA8">
        <v>2</v>
      </c>
      <c r="IB8">
        <v>1</v>
      </c>
      <c r="IC8">
        <v>2</v>
      </c>
      <c r="ID8">
        <v>1</v>
      </c>
      <c r="IE8">
        <v>2</v>
      </c>
      <c r="IF8">
        <v>1</v>
      </c>
      <c r="IG8">
        <v>3</v>
      </c>
      <c r="IH8">
        <v>1</v>
      </c>
      <c r="II8">
        <v>3</v>
      </c>
      <c r="IJ8">
        <v>3</v>
      </c>
      <c r="IK8">
        <v>2</v>
      </c>
      <c r="IL8">
        <v>1</v>
      </c>
      <c r="IM8">
        <v>3</v>
      </c>
      <c r="IN8">
        <v>1</v>
      </c>
      <c r="IQ8">
        <v>2</v>
      </c>
      <c r="IR8">
        <v>0</v>
      </c>
      <c r="IS8">
        <v>1</v>
      </c>
      <c r="IT8">
        <v>2</v>
      </c>
      <c r="IU8">
        <v>3</v>
      </c>
      <c r="IV8">
        <v>3</v>
      </c>
      <c r="IW8">
        <v>2</v>
      </c>
      <c r="IX8">
        <v>0</v>
      </c>
      <c r="IY8">
        <v>1</v>
      </c>
      <c r="IZ8">
        <v>1</v>
      </c>
      <c r="JA8">
        <v>2</v>
      </c>
      <c r="JB8">
        <v>3</v>
      </c>
      <c r="JC8">
        <v>2</v>
      </c>
      <c r="JD8">
        <v>103</v>
      </c>
      <c r="JE8">
        <v>167</v>
      </c>
      <c r="JF8">
        <v>115</v>
      </c>
      <c r="JG8">
        <v>2</v>
      </c>
      <c r="JH8" s="1"/>
      <c r="JI8">
        <v>4</v>
      </c>
      <c r="JJ8" s="12">
        <v>1</v>
      </c>
      <c r="JK8" s="12">
        <v>0</v>
      </c>
      <c r="JL8">
        <v>2</v>
      </c>
      <c r="JM8">
        <v>3</v>
      </c>
      <c r="JN8">
        <v>1</v>
      </c>
      <c r="JO8">
        <v>3</v>
      </c>
      <c r="JP8" t="s">
        <v>428</v>
      </c>
      <c r="JQ8" t="s">
        <v>428</v>
      </c>
      <c r="JR8">
        <f t="shared" si="25"/>
        <v>0</v>
      </c>
      <c r="JS8">
        <f>IF(OR(AND(ES8&gt;=3,OR(DD8&gt;=20,DW8&gt;=20,EJ8&gt;=20)),FC8&gt;=5,AND(FG8&gt;=600,ER8&gt;=5)),"umiarkowana",0)</f>
        <v>0</v>
      </c>
      <c r="JT8">
        <v>0</v>
      </c>
      <c r="JU8">
        <f t="shared" si="26"/>
        <v>0.14000000000000001</v>
      </c>
      <c r="JV8">
        <f t="shared" si="27"/>
        <v>0.06</v>
      </c>
      <c r="JW8">
        <f t="shared" si="28"/>
        <v>0.06</v>
      </c>
      <c r="JX8">
        <f t="shared" si="29"/>
        <v>2</v>
      </c>
      <c r="JY8">
        <f t="shared" si="30"/>
        <v>1</v>
      </c>
      <c r="JZ8">
        <f t="shared" si="31"/>
        <v>0.5</v>
      </c>
      <c r="KA8">
        <f t="shared" si="32"/>
        <v>0.06</v>
      </c>
      <c r="KB8">
        <f t="shared" si="33"/>
        <v>0</v>
      </c>
      <c r="KC8">
        <f t="shared" si="34"/>
        <v>0.5</v>
      </c>
      <c r="KD8">
        <f t="shared" si="35"/>
        <v>0.5</v>
      </c>
      <c r="KE8">
        <f t="shared" si="36"/>
        <v>4.82</v>
      </c>
      <c r="KF8">
        <f t="shared" si="37"/>
        <v>1</v>
      </c>
      <c r="KG8">
        <f t="shared" si="38"/>
        <v>0.14000000000000001</v>
      </c>
      <c r="KH8">
        <f t="shared" si="39"/>
        <v>0.06</v>
      </c>
      <c r="KI8">
        <f t="shared" si="40"/>
        <v>0.5</v>
      </c>
      <c r="KJ8">
        <f t="shared" si="41"/>
        <v>0.5</v>
      </c>
      <c r="KK8">
        <f t="shared" si="42"/>
        <v>0</v>
      </c>
      <c r="KL8">
        <f t="shared" si="43"/>
        <v>0.5</v>
      </c>
      <c r="KM8">
        <f t="shared" si="44"/>
        <v>0.06</v>
      </c>
      <c r="KN8">
        <f t="shared" si="45"/>
        <v>0.06</v>
      </c>
      <c r="KO8">
        <f t="shared" si="46"/>
        <v>0.5</v>
      </c>
      <c r="KP8">
        <f t="shared" si="47"/>
        <v>0</v>
      </c>
      <c r="KQ8">
        <f t="shared" si="48"/>
        <v>0.06</v>
      </c>
      <c r="KR8">
        <f t="shared" si="49"/>
        <v>0</v>
      </c>
      <c r="KS8">
        <f t="shared" si="50"/>
        <v>0</v>
      </c>
      <c r="KT8">
        <f t="shared" si="51"/>
        <v>3.3800000000000003</v>
      </c>
      <c r="KU8">
        <f t="shared" si="52"/>
        <v>24.1</v>
      </c>
      <c r="KV8">
        <f t="shared" si="53"/>
        <v>12.071428571428573</v>
      </c>
    </row>
    <row r="9" spans="1:308">
      <c r="A9" s="2" t="s">
        <v>492</v>
      </c>
      <c r="B9" s="1"/>
      <c r="C9">
        <v>54</v>
      </c>
      <c r="D9" s="2" t="s">
        <v>14</v>
      </c>
      <c r="E9" t="s">
        <v>483</v>
      </c>
      <c r="G9" s="13"/>
      <c r="H9" s="13"/>
      <c r="I9" s="13"/>
      <c r="K9" s="2">
        <v>2001</v>
      </c>
      <c r="L9" s="2">
        <f t="shared" si="0"/>
        <v>19</v>
      </c>
      <c r="M9" s="15">
        <v>1</v>
      </c>
      <c r="N9" s="15">
        <v>1</v>
      </c>
      <c r="O9" s="2" t="s">
        <v>37</v>
      </c>
      <c r="P9" s="2">
        <v>4</v>
      </c>
      <c r="Q9" s="2" t="s">
        <v>37</v>
      </c>
      <c r="R9" s="2">
        <v>2.5</v>
      </c>
      <c r="U9" t="s">
        <v>37</v>
      </c>
      <c r="V9" t="s">
        <v>37</v>
      </c>
      <c r="AB9" t="s">
        <v>39</v>
      </c>
      <c r="AR9" s="2" t="s">
        <v>37</v>
      </c>
      <c r="BA9" t="s">
        <v>37</v>
      </c>
      <c r="BM9" s="2" t="s">
        <v>42</v>
      </c>
      <c r="BX9" s="2" t="s">
        <v>42</v>
      </c>
      <c r="CI9" s="11">
        <v>1.78</v>
      </c>
      <c r="CJ9" s="10">
        <v>109</v>
      </c>
      <c r="CK9" s="2">
        <f t="shared" si="1"/>
        <v>34.402221941674028</v>
      </c>
      <c r="CL9" s="2">
        <v>107</v>
      </c>
      <c r="CM9" s="2">
        <v>114</v>
      </c>
      <c r="CN9" s="5">
        <f t="shared" si="2"/>
        <v>0.93859649122807021</v>
      </c>
      <c r="CO9" s="2">
        <v>110</v>
      </c>
      <c r="CP9" s="2">
        <v>75</v>
      </c>
      <c r="CQ9" t="s">
        <v>409</v>
      </c>
      <c r="CS9" s="19">
        <v>75413.2</v>
      </c>
      <c r="CT9" s="19">
        <v>8937.9599999999991</v>
      </c>
      <c r="CU9" s="2">
        <v>101</v>
      </c>
      <c r="CV9" s="2">
        <v>5.1100000000000003</v>
      </c>
      <c r="CW9" s="2">
        <v>264</v>
      </c>
      <c r="CX9" s="2">
        <v>48</v>
      </c>
      <c r="CY9" s="2">
        <v>167</v>
      </c>
      <c r="CZ9" s="2">
        <v>132</v>
      </c>
      <c r="DA9" s="2">
        <v>244</v>
      </c>
      <c r="DB9" t="s">
        <v>37</v>
      </c>
      <c r="DC9" t="s">
        <v>42</v>
      </c>
      <c r="DE9" s="2">
        <v>0</v>
      </c>
      <c r="DF9">
        <v>5</v>
      </c>
      <c r="DG9">
        <v>420</v>
      </c>
      <c r="DH9" s="2">
        <f t="shared" si="54"/>
        <v>8400</v>
      </c>
      <c r="DI9">
        <v>5</v>
      </c>
      <c r="DJ9">
        <v>60</v>
      </c>
      <c r="DK9" s="2">
        <f>3.3*DJ9*DI9</f>
        <v>990</v>
      </c>
      <c r="DL9" s="2">
        <f t="shared" si="3"/>
        <v>9390</v>
      </c>
      <c r="DM9">
        <v>5</v>
      </c>
      <c r="DN9">
        <v>20</v>
      </c>
      <c r="DO9" t="s">
        <v>42</v>
      </c>
      <c r="DQ9" s="2">
        <v>0</v>
      </c>
      <c r="DR9" t="s">
        <v>42</v>
      </c>
      <c r="DT9" s="2">
        <v>0</v>
      </c>
      <c r="DU9" s="2">
        <f t="shared" si="4"/>
        <v>0</v>
      </c>
      <c r="DV9" t="s">
        <v>42</v>
      </c>
      <c r="DX9" s="2">
        <v>0</v>
      </c>
      <c r="DY9" t="s">
        <v>42</v>
      </c>
      <c r="EA9" s="2">
        <v>0</v>
      </c>
      <c r="EB9">
        <v>2</v>
      </c>
      <c r="EC9">
        <v>150</v>
      </c>
      <c r="ED9" s="2">
        <f>3*EC9*EB9</f>
        <v>900</v>
      </c>
      <c r="EE9" s="2">
        <f t="shared" si="5"/>
        <v>900</v>
      </c>
      <c r="EF9" t="s">
        <v>42</v>
      </c>
      <c r="EH9" s="2">
        <v>0</v>
      </c>
      <c r="EI9" t="s">
        <v>42</v>
      </c>
      <c r="EK9" s="2">
        <v>0</v>
      </c>
      <c r="EL9">
        <v>1</v>
      </c>
      <c r="EM9">
        <v>90</v>
      </c>
      <c r="EN9" s="2">
        <f>4*EM9*EL9</f>
        <v>360</v>
      </c>
      <c r="EO9" s="2">
        <f t="shared" si="6"/>
        <v>360</v>
      </c>
      <c r="EP9">
        <v>360</v>
      </c>
      <c r="EQ9">
        <v>300</v>
      </c>
      <c r="ER9">
        <f t="shared" si="7"/>
        <v>13</v>
      </c>
      <c r="ES9" s="11">
        <f t="shared" si="8"/>
        <v>0</v>
      </c>
      <c r="ET9" s="11">
        <f t="shared" si="9"/>
        <v>13</v>
      </c>
      <c r="EU9" s="11">
        <f t="shared" si="10"/>
        <v>1</v>
      </c>
      <c r="EV9" s="11">
        <f t="shared" si="11"/>
        <v>1</v>
      </c>
      <c r="EW9" s="11">
        <f t="shared" si="12"/>
        <v>0</v>
      </c>
      <c r="EX9" s="11">
        <f t="shared" si="13"/>
        <v>0</v>
      </c>
      <c r="EY9" s="11">
        <f t="shared" si="14"/>
        <v>0</v>
      </c>
      <c r="EZ9" s="11">
        <f t="shared" si="15"/>
        <v>1</v>
      </c>
      <c r="FA9" s="11">
        <f t="shared" si="16"/>
        <v>0</v>
      </c>
      <c r="FB9" s="11">
        <f t="shared" si="17"/>
        <v>1</v>
      </c>
      <c r="FC9" s="11">
        <f t="shared" si="18"/>
        <v>4</v>
      </c>
      <c r="FD9" s="2">
        <f t="shared" si="19"/>
        <v>990</v>
      </c>
      <c r="FE9" s="2">
        <f t="shared" si="20"/>
        <v>9660</v>
      </c>
      <c r="FF9" s="2">
        <f t="shared" si="21"/>
        <v>0</v>
      </c>
      <c r="FG9" s="2">
        <f t="shared" si="22"/>
        <v>10650</v>
      </c>
      <c r="FH9" s="2">
        <f t="shared" si="23"/>
        <v>2400</v>
      </c>
      <c r="FI9" s="10">
        <f t="shared" si="24"/>
        <v>342.85714285714283</v>
      </c>
      <c r="FJ9" s="2">
        <v>108</v>
      </c>
      <c r="FK9" s="1">
        <v>43809</v>
      </c>
      <c r="FL9">
        <v>4</v>
      </c>
      <c r="FM9">
        <v>2</v>
      </c>
      <c r="FN9">
        <v>1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 t="s">
        <v>300</v>
      </c>
      <c r="FY9">
        <v>1</v>
      </c>
      <c r="FZ9">
        <v>5</v>
      </c>
      <c r="GA9">
        <v>1</v>
      </c>
      <c r="GB9">
        <v>3</v>
      </c>
      <c r="GC9">
        <v>2</v>
      </c>
      <c r="GD9">
        <v>1</v>
      </c>
      <c r="GE9">
        <v>2</v>
      </c>
      <c r="GF9">
        <v>2</v>
      </c>
      <c r="GG9">
        <v>0</v>
      </c>
      <c r="GH9">
        <v>2</v>
      </c>
      <c r="GI9">
        <v>2</v>
      </c>
      <c r="GJ9">
        <v>4</v>
      </c>
      <c r="GK9">
        <v>4</v>
      </c>
      <c r="GL9">
        <v>1</v>
      </c>
      <c r="GM9">
        <v>5</v>
      </c>
      <c r="GN9">
        <v>5</v>
      </c>
      <c r="GO9">
        <v>1</v>
      </c>
      <c r="GP9">
        <v>5</v>
      </c>
      <c r="GQ9">
        <v>0</v>
      </c>
      <c r="GR9">
        <v>6</v>
      </c>
      <c r="GS9">
        <v>2</v>
      </c>
      <c r="GT9">
        <v>1</v>
      </c>
      <c r="GU9">
        <v>1</v>
      </c>
      <c r="GV9">
        <v>4</v>
      </c>
      <c r="GW9">
        <v>3</v>
      </c>
      <c r="GX9">
        <v>1</v>
      </c>
      <c r="GY9">
        <v>5</v>
      </c>
      <c r="GZ9">
        <v>4</v>
      </c>
      <c r="HA9">
        <v>2</v>
      </c>
      <c r="HB9">
        <v>5</v>
      </c>
      <c r="HC9">
        <v>5</v>
      </c>
      <c r="HD9">
        <v>1</v>
      </c>
      <c r="HE9">
        <v>1</v>
      </c>
      <c r="HF9">
        <v>1</v>
      </c>
      <c r="HG9">
        <v>4</v>
      </c>
      <c r="HH9">
        <v>1</v>
      </c>
      <c r="HI9">
        <v>4</v>
      </c>
      <c r="HJ9">
        <v>1</v>
      </c>
      <c r="HK9">
        <v>1</v>
      </c>
      <c r="HL9">
        <v>1</v>
      </c>
      <c r="HM9">
        <v>6</v>
      </c>
      <c r="HN9">
        <v>3</v>
      </c>
      <c r="HO9">
        <v>2</v>
      </c>
      <c r="HP9">
        <v>1</v>
      </c>
      <c r="HQ9">
        <v>1</v>
      </c>
      <c r="HR9">
        <v>2</v>
      </c>
      <c r="HS9">
        <v>2</v>
      </c>
      <c r="HT9">
        <v>1</v>
      </c>
      <c r="HU9">
        <v>2</v>
      </c>
      <c r="HV9">
        <v>1</v>
      </c>
      <c r="HW9">
        <v>1</v>
      </c>
      <c r="HX9">
        <v>1</v>
      </c>
      <c r="HY9">
        <v>2</v>
      </c>
      <c r="HZ9">
        <v>1</v>
      </c>
      <c r="IA9">
        <v>2</v>
      </c>
      <c r="IB9">
        <v>1</v>
      </c>
      <c r="IC9">
        <v>2</v>
      </c>
      <c r="ID9">
        <v>1</v>
      </c>
      <c r="IE9">
        <v>2</v>
      </c>
      <c r="IF9">
        <v>2</v>
      </c>
      <c r="IG9">
        <v>1</v>
      </c>
      <c r="IH9">
        <v>1</v>
      </c>
      <c r="II9">
        <v>1</v>
      </c>
      <c r="IJ9">
        <v>2</v>
      </c>
      <c r="IK9">
        <v>2</v>
      </c>
      <c r="IL9">
        <v>2</v>
      </c>
      <c r="IM9">
        <v>1</v>
      </c>
      <c r="IN9">
        <v>1</v>
      </c>
      <c r="IQ9">
        <v>1</v>
      </c>
      <c r="IR9">
        <v>3</v>
      </c>
      <c r="IS9">
        <v>1</v>
      </c>
      <c r="IT9">
        <v>1</v>
      </c>
      <c r="IU9">
        <v>1</v>
      </c>
      <c r="IV9">
        <v>1</v>
      </c>
      <c r="IW9">
        <v>3</v>
      </c>
      <c r="IX9">
        <v>3</v>
      </c>
      <c r="IY9">
        <v>1</v>
      </c>
      <c r="IZ9">
        <v>3</v>
      </c>
      <c r="JA9">
        <v>3</v>
      </c>
      <c r="JB9">
        <v>2</v>
      </c>
      <c r="JC9">
        <v>1</v>
      </c>
      <c r="JD9">
        <v>109</v>
      </c>
      <c r="JE9">
        <v>178</v>
      </c>
      <c r="JF9">
        <v>107</v>
      </c>
      <c r="JG9">
        <v>1</v>
      </c>
      <c r="JH9" s="1"/>
      <c r="JI9">
        <v>4</v>
      </c>
      <c r="JJ9" s="12">
        <v>1</v>
      </c>
      <c r="JK9" s="12">
        <v>0</v>
      </c>
      <c r="JL9">
        <v>2</v>
      </c>
      <c r="JM9">
        <v>4</v>
      </c>
      <c r="JN9">
        <v>4</v>
      </c>
      <c r="JO9">
        <v>4</v>
      </c>
      <c r="JP9" t="s">
        <v>428</v>
      </c>
      <c r="JQ9" t="s">
        <v>428</v>
      </c>
      <c r="JR9" t="str">
        <f t="shared" si="25"/>
        <v>wysoka</v>
      </c>
      <c r="JS9">
        <v>0</v>
      </c>
      <c r="JT9">
        <v>2</v>
      </c>
      <c r="JU9">
        <f t="shared" si="26"/>
        <v>0.06</v>
      </c>
      <c r="JV9">
        <f t="shared" si="27"/>
        <v>0.5</v>
      </c>
      <c r="JW9">
        <f t="shared" si="28"/>
        <v>0</v>
      </c>
      <c r="JX9">
        <f t="shared" si="29"/>
        <v>2</v>
      </c>
      <c r="JY9">
        <f t="shared" si="30"/>
        <v>0.06</v>
      </c>
      <c r="JZ9">
        <f t="shared" si="31"/>
        <v>0.14000000000000001</v>
      </c>
      <c r="KA9">
        <f t="shared" si="32"/>
        <v>0</v>
      </c>
      <c r="KB9">
        <f t="shared" si="33"/>
        <v>0.5</v>
      </c>
      <c r="KC9">
        <f t="shared" si="34"/>
        <v>1</v>
      </c>
      <c r="KD9">
        <f t="shared" si="35"/>
        <v>1</v>
      </c>
      <c r="KE9">
        <f t="shared" si="36"/>
        <v>5.26</v>
      </c>
      <c r="KF9">
        <f t="shared" si="37"/>
        <v>0.06</v>
      </c>
      <c r="KG9">
        <f t="shared" si="38"/>
        <v>0.5</v>
      </c>
      <c r="KH9">
        <f t="shared" si="39"/>
        <v>0</v>
      </c>
      <c r="KI9">
        <f t="shared" si="40"/>
        <v>1</v>
      </c>
      <c r="KJ9">
        <f t="shared" si="41"/>
        <v>1</v>
      </c>
      <c r="KK9">
        <f t="shared" si="42"/>
        <v>0</v>
      </c>
      <c r="KL9">
        <f t="shared" si="43"/>
        <v>0</v>
      </c>
      <c r="KM9">
        <f t="shared" si="44"/>
        <v>0</v>
      </c>
      <c r="KN9">
        <f t="shared" si="45"/>
        <v>0.5</v>
      </c>
      <c r="KO9">
        <f t="shared" si="46"/>
        <v>0</v>
      </c>
      <c r="KP9">
        <f t="shared" si="47"/>
        <v>0</v>
      </c>
      <c r="KQ9">
        <f t="shared" si="48"/>
        <v>0</v>
      </c>
      <c r="KR9">
        <f t="shared" si="49"/>
        <v>0</v>
      </c>
      <c r="KS9">
        <f t="shared" si="50"/>
        <v>0.14000000000000001</v>
      </c>
      <c r="KT9">
        <f t="shared" si="51"/>
        <v>3.2</v>
      </c>
      <c r="KU9">
        <f t="shared" si="52"/>
        <v>26.299999999999997</v>
      </c>
      <c r="KV9">
        <f t="shared" si="53"/>
        <v>11.428571428571431</v>
      </c>
    </row>
    <row r="10" spans="1:308">
      <c r="A10" s="2" t="s">
        <v>493</v>
      </c>
      <c r="B10" s="1"/>
      <c r="C10">
        <v>68</v>
      </c>
      <c r="D10" s="2" t="s">
        <v>478</v>
      </c>
      <c r="E10" t="s">
        <v>483</v>
      </c>
      <c r="F10" s="13"/>
      <c r="G10" s="13"/>
      <c r="H10" s="13"/>
      <c r="I10" s="13"/>
      <c r="K10" s="2">
        <v>2004</v>
      </c>
      <c r="L10" s="2">
        <f t="shared" si="0"/>
        <v>16</v>
      </c>
      <c r="M10" s="15">
        <v>0</v>
      </c>
      <c r="N10" s="15">
        <v>2</v>
      </c>
      <c r="O10" s="2" t="s">
        <v>37</v>
      </c>
      <c r="P10" s="2">
        <v>15</v>
      </c>
      <c r="Q10" s="2" t="s">
        <v>42</v>
      </c>
      <c r="U10" t="s">
        <v>37</v>
      </c>
      <c r="W10" t="s">
        <v>37</v>
      </c>
      <c r="AB10" t="s">
        <v>39</v>
      </c>
      <c r="AF10" t="s">
        <v>37</v>
      </c>
      <c r="AR10" s="2" t="s">
        <v>37</v>
      </c>
      <c r="AS10" t="s">
        <v>37</v>
      </c>
      <c r="AU10" t="s">
        <v>37</v>
      </c>
      <c r="BM10" s="2" t="s">
        <v>37</v>
      </c>
      <c r="BN10" t="s">
        <v>37</v>
      </c>
      <c r="BP10" t="s">
        <v>37</v>
      </c>
      <c r="BX10" s="2" t="s">
        <v>37</v>
      </c>
      <c r="BY10" t="s">
        <v>37</v>
      </c>
      <c r="CE10" t="s">
        <v>37</v>
      </c>
      <c r="CI10" s="11">
        <v>1.64</v>
      </c>
      <c r="CJ10" s="10">
        <v>72</v>
      </c>
      <c r="CK10" s="2">
        <f t="shared" si="1"/>
        <v>26.769779892920884</v>
      </c>
      <c r="CL10" s="2">
        <v>92</v>
      </c>
      <c r="CM10" s="2">
        <v>106</v>
      </c>
      <c r="CN10" s="5">
        <f t="shared" si="2"/>
        <v>0.86792452830188682</v>
      </c>
      <c r="CO10" s="2">
        <v>135</v>
      </c>
      <c r="CP10" s="2">
        <v>80</v>
      </c>
      <c r="CQ10" t="s">
        <v>376</v>
      </c>
      <c r="CS10" s="19">
        <v>25639.5</v>
      </c>
      <c r="CT10" s="19">
        <v>13464.9</v>
      </c>
      <c r="CU10" s="2">
        <v>73</v>
      </c>
      <c r="CV10" s="2">
        <v>0.13</v>
      </c>
      <c r="CW10" s="2">
        <v>188</v>
      </c>
      <c r="CX10" s="2">
        <v>77</v>
      </c>
      <c r="CY10" s="2">
        <v>87</v>
      </c>
      <c r="CZ10" s="2">
        <v>118</v>
      </c>
      <c r="DA10" s="2">
        <v>104</v>
      </c>
      <c r="DB10" t="s">
        <v>42</v>
      </c>
      <c r="DE10" s="2">
        <f>8*DD10*DC10</f>
        <v>0</v>
      </c>
      <c r="DH10" s="2">
        <f t="shared" si="54"/>
        <v>0</v>
      </c>
      <c r="DK10" s="2">
        <f>3.3*DJ10*DI10</f>
        <v>0</v>
      </c>
      <c r="DL10" s="2">
        <f t="shared" si="3"/>
        <v>0</v>
      </c>
      <c r="DM10">
        <v>5</v>
      </c>
      <c r="DN10">
        <v>120</v>
      </c>
      <c r="DO10" t="s">
        <v>42</v>
      </c>
      <c r="DQ10" s="2">
        <v>0</v>
      </c>
      <c r="DR10">
        <v>7</v>
      </c>
      <c r="DS10">
        <v>120</v>
      </c>
      <c r="DT10" s="2">
        <f>3.3*DS10*DR10</f>
        <v>2772</v>
      </c>
      <c r="DU10" s="2">
        <f t="shared" si="4"/>
        <v>2772</v>
      </c>
      <c r="DV10" t="s">
        <v>42</v>
      </c>
      <c r="DX10" s="2">
        <v>0</v>
      </c>
      <c r="DY10" t="s">
        <v>42</v>
      </c>
      <c r="EA10" s="2">
        <v>0</v>
      </c>
      <c r="EB10" t="s">
        <v>42</v>
      </c>
      <c r="ED10" s="2">
        <v>0</v>
      </c>
      <c r="EE10" s="2">
        <f t="shared" si="5"/>
        <v>0</v>
      </c>
      <c r="EF10">
        <v>1</v>
      </c>
      <c r="EG10">
        <v>30</v>
      </c>
      <c r="EH10" s="2">
        <f>3.3*EG10*EF10</f>
        <v>99</v>
      </c>
      <c r="EI10" t="s">
        <v>42</v>
      </c>
      <c r="EK10" s="2">
        <v>0</v>
      </c>
      <c r="EL10" t="s">
        <v>42</v>
      </c>
      <c r="EN10" s="2">
        <v>0</v>
      </c>
      <c r="EO10" s="2">
        <f t="shared" si="6"/>
        <v>99</v>
      </c>
      <c r="EP10">
        <v>480</v>
      </c>
      <c r="EQ10">
        <v>600</v>
      </c>
      <c r="ER10">
        <f t="shared" si="7"/>
        <v>8</v>
      </c>
      <c r="ES10" s="11">
        <f t="shared" si="8"/>
        <v>0</v>
      </c>
      <c r="ET10" s="11">
        <f t="shared" si="9"/>
        <v>8</v>
      </c>
      <c r="EU10" s="11">
        <f t="shared" si="10"/>
        <v>0</v>
      </c>
      <c r="EV10" s="11">
        <f t="shared" si="11"/>
        <v>0</v>
      </c>
      <c r="EW10" s="11">
        <f t="shared" si="12"/>
        <v>0</v>
      </c>
      <c r="EX10" s="11">
        <f t="shared" si="13"/>
        <v>1</v>
      </c>
      <c r="EY10" s="11">
        <f t="shared" si="14"/>
        <v>0</v>
      </c>
      <c r="EZ10" s="11">
        <f t="shared" si="15"/>
        <v>0</v>
      </c>
      <c r="FA10" s="11">
        <f t="shared" si="16"/>
        <v>1</v>
      </c>
      <c r="FB10" s="11">
        <f t="shared" si="17"/>
        <v>0</v>
      </c>
      <c r="FC10" s="11">
        <f t="shared" si="18"/>
        <v>2</v>
      </c>
      <c r="FD10" s="2">
        <f t="shared" si="19"/>
        <v>2871</v>
      </c>
      <c r="FE10" s="2">
        <f t="shared" si="20"/>
        <v>0</v>
      </c>
      <c r="FF10" s="2">
        <f t="shared" si="21"/>
        <v>0</v>
      </c>
      <c r="FG10" s="2">
        <f t="shared" si="22"/>
        <v>2871</v>
      </c>
      <c r="FH10" s="2">
        <f t="shared" si="23"/>
        <v>3600</v>
      </c>
      <c r="FI10" s="10">
        <f t="shared" si="24"/>
        <v>514.28571428571433</v>
      </c>
      <c r="FJ10" s="2">
        <v>104</v>
      </c>
      <c r="FK10" s="1">
        <v>43804</v>
      </c>
      <c r="FL10">
        <v>5</v>
      </c>
      <c r="FM10">
        <v>3</v>
      </c>
      <c r="FN10">
        <v>4</v>
      </c>
      <c r="FO10">
        <v>1</v>
      </c>
      <c r="FP10">
        <v>0</v>
      </c>
      <c r="FQ10">
        <v>0</v>
      </c>
      <c r="FR10">
        <v>0</v>
      </c>
      <c r="FS10">
        <v>1</v>
      </c>
      <c r="FT10">
        <v>0</v>
      </c>
      <c r="FU10">
        <v>1</v>
      </c>
      <c r="FV10">
        <v>0</v>
      </c>
      <c r="FW10">
        <v>2</v>
      </c>
      <c r="FX10" t="s">
        <v>243</v>
      </c>
      <c r="FY10">
        <v>5</v>
      </c>
      <c r="FZ10">
        <v>3</v>
      </c>
      <c r="GA10">
        <v>3</v>
      </c>
      <c r="GB10">
        <v>1</v>
      </c>
      <c r="GC10">
        <v>2</v>
      </c>
      <c r="GD10">
        <v>3</v>
      </c>
      <c r="GE10">
        <v>5</v>
      </c>
      <c r="GF10">
        <v>2</v>
      </c>
      <c r="GG10">
        <v>0</v>
      </c>
      <c r="GH10">
        <v>1</v>
      </c>
      <c r="GI10">
        <v>5</v>
      </c>
      <c r="GJ10">
        <v>2</v>
      </c>
      <c r="GK10">
        <v>2</v>
      </c>
      <c r="GL10">
        <v>1</v>
      </c>
      <c r="GM10">
        <v>3</v>
      </c>
      <c r="GN10">
        <v>5</v>
      </c>
      <c r="GO10">
        <v>2</v>
      </c>
      <c r="GP10">
        <v>4</v>
      </c>
      <c r="GQ10">
        <v>2</v>
      </c>
      <c r="GR10">
        <v>5</v>
      </c>
      <c r="GS10">
        <v>2</v>
      </c>
      <c r="GT10">
        <v>3</v>
      </c>
      <c r="GU10">
        <v>4</v>
      </c>
      <c r="GV10">
        <v>3</v>
      </c>
      <c r="GW10">
        <v>3</v>
      </c>
      <c r="GX10">
        <v>3</v>
      </c>
      <c r="GY10">
        <v>3</v>
      </c>
      <c r="GZ10">
        <v>2</v>
      </c>
      <c r="HA10">
        <v>4</v>
      </c>
      <c r="HB10">
        <v>5</v>
      </c>
      <c r="HC10">
        <v>5</v>
      </c>
      <c r="HD10">
        <v>5</v>
      </c>
      <c r="HE10">
        <v>1</v>
      </c>
      <c r="HF10">
        <v>1</v>
      </c>
      <c r="HG10">
        <v>2</v>
      </c>
      <c r="HH10">
        <v>5</v>
      </c>
      <c r="HI10">
        <v>1</v>
      </c>
      <c r="HJ10">
        <v>6</v>
      </c>
      <c r="HK10">
        <v>1</v>
      </c>
      <c r="HL10">
        <v>1</v>
      </c>
      <c r="HM10">
        <v>6</v>
      </c>
      <c r="HN10">
        <v>2</v>
      </c>
      <c r="HO10">
        <v>2</v>
      </c>
      <c r="HP10">
        <v>2</v>
      </c>
      <c r="HQ10">
        <v>1</v>
      </c>
      <c r="HR10">
        <v>1</v>
      </c>
      <c r="HS10">
        <v>2</v>
      </c>
      <c r="HT10">
        <v>3</v>
      </c>
      <c r="HU10">
        <v>3</v>
      </c>
      <c r="HV10">
        <v>1</v>
      </c>
      <c r="HW10">
        <v>2</v>
      </c>
      <c r="HX10">
        <v>1</v>
      </c>
      <c r="HY10">
        <v>2</v>
      </c>
      <c r="HZ10">
        <v>1</v>
      </c>
      <c r="IA10">
        <v>2</v>
      </c>
      <c r="IB10">
        <v>1</v>
      </c>
      <c r="IC10">
        <v>2</v>
      </c>
      <c r="ID10">
        <v>2</v>
      </c>
      <c r="IE10">
        <v>1</v>
      </c>
      <c r="IF10">
        <v>1</v>
      </c>
      <c r="IG10">
        <v>3</v>
      </c>
      <c r="IH10">
        <v>1</v>
      </c>
      <c r="II10">
        <v>3</v>
      </c>
      <c r="IJ10">
        <v>3</v>
      </c>
      <c r="IK10">
        <v>1</v>
      </c>
      <c r="IL10">
        <v>1</v>
      </c>
      <c r="IM10">
        <v>1</v>
      </c>
      <c r="IN10">
        <v>1</v>
      </c>
      <c r="IQ10">
        <v>2</v>
      </c>
      <c r="IR10">
        <v>2</v>
      </c>
      <c r="IS10">
        <v>1</v>
      </c>
      <c r="IT10">
        <v>1</v>
      </c>
      <c r="IU10">
        <v>2</v>
      </c>
      <c r="IV10">
        <v>2</v>
      </c>
      <c r="IW10">
        <v>2</v>
      </c>
      <c r="IX10">
        <v>0</v>
      </c>
      <c r="IY10">
        <v>2</v>
      </c>
      <c r="IZ10">
        <v>3</v>
      </c>
      <c r="JA10">
        <v>2</v>
      </c>
      <c r="JB10">
        <v>3</v>
      </c>
      <c r="JC10">
        <v>2</v>
      </c>
      <c r="JD10">
        <v>72</v>
      </c>
      <c r="JE10">
        <v>164</v>
      </c>
      <c r="JF10">
        <v>92</v>
      </c>
      <c r="JG10">
        <v>2</v>
      </c>
      <c r="JH10" s="1"/>
      <c r="JI10">
        <v>4</v>
      </c>
      <c r="JJ10" s="12">
        <v>2</v>
      </c>
      <c r="JK10" s="12">
        <v>0</v>
      </c>
      <c r="JL10">
        <v>2</v>
      </c>
      <c r="JM10">
        <v>4</v>
      </c>
      <c r="JN10">
        <v>1</v>
      </c>
      <c r="JO10">
        <v>4</v>
      </c>
      <c r="JP10" t="s">
        <v>428</v>
      </c>
      <c r="JQ10" t="s">
        <v>428</v>
      </c>
      <c r="JR10">
        <f t="shared" si="25"/>
        <v>0</v>
      </c>
      <c r="JS10" t="str">
        <f>IF(OR(AND(ES10&gt;=3,OR(DD10&gt;=20,DW10&gt;=20,EJ10&gt;=20)),FC10&gt;=5,AND(FG10&gt;=600,ER10&gt;=5)),"umiarkowana",0)</f>
        <v>umiarkowana</v>
      </c>
      <c r="JT10">
        <v>1</v>
      </c>
      <c r="JU10">
        <f t="shared" si="26"/>
        <v>1</v>
      </c>
      <c r="JV10">
        <f t="shared" si="27"/>
        <v>0.06</v>
      </c>
      <c r="JW10">
        <f t="shared" si="28"/>
        <v>0.06</v>
      </c>
      <c r="JX10">
        <f t="shared" si="29"/>
        <v>1</v>
      </c>
      <c r="JY10">
        <f t="shared" si="30"/>
        <v>0.06</v>
      </c>
      <c r="JZ10">
        <f t="shared" si="31"/>
        <v>0.14000000000000001</v>
      </c>
      <c r="KA10">
        <f t="shared" si="32"/>
        <v>0.14000000000000001</v>
      </c>
      <c r="KB10">
        <f t="shared" si="33"/>
        <v>0.06</v>
      </c>
      <c r="KC10">
        <f t="shared" si="34"/>
        <v>1</v>
      </c>
      <c r="KD10">
        <f t="shared" si="35"/>
        <v>1</v>
      </c>
      <c r="KE10">
        <f t="shared" si="36"/>
        <v>4.5200000000000005</v>
      </c>
      <c r="KF10">
        <f t="shared" si="37"/>
        <v>0</v>
      </c>
      <c r="KG10">
        <f t="shared" si="38"/>
        <v>0.06</v>
      </c>
      <c r="KH10">
        <f t="shared" si="39"/>
        <v>0</v>
      </c>
      <c r="KI10">
        <f t="shared" si="40"/>
        <v>0.14000000000000001</v>
      </c>
      <c r="KJ10">
        <f t="shared" si="41"/>
        <v>1</v>
      </c>
      <c r="KK10">
        <f t="shared" si="42"/>
        <v>0.06</v>
      </c>
      <c r="KL10">
        <f t="shared" si="43"/>
        <v>0.14000000000000001</v>
      </c>
      <c r="KM10">
        <f t="shared" si="44"/>
        <v>0.5</v>
      </c>
      <c r="KN10">
        <f t="shared" si="45"/>
        <v>0.14000000000000001</v>
      </c>
      <c r="KO10">
        <f t="shared" si="46"/>
        <v>1</v>
      </c>
      <c r="KP10">
        <f t="shared" si="47"/>
        <v>0</v>
      </c>
      <c r="KQ10">
        <f t="shared" si="48"/>
        <v>0</v>
      </c>
      <c r="KR10">
        <f t="shared" si="49"/>
        <v>0</v>
      </c>
      <c r="KS10">
        <f t="shared" si="50"/>
        <v>0.06</v>
      </c>
      <c r="KT10">
        <f t="shared" si="51"/>
        <v>3.1</v>
      </c>
      <c r="KU10">
        <f t="shared" si="52"/>
        <v>22.6</v>
      </c>
      <c r="KV10">
        <f t="shared" si="53"/>
        <v>11.071428571428573</v>
      </c>
    </row>
    <row r="11" spans="1:308">
      <c r="A11" s="2"/>
      <c r="B11" s="4"/>
      <c r="C11">
        <v>29</v>
      </c>
      <c r="D11" s="2" t="s">
        <v>478</v>
      </c>
      <c r="E11" t="s">
        <v>482</v>
      </c>
      <c r="F11" s="2"/>
      <c r="G11" s="2"/>
      <c r="H11" s="2"/>
      <c r="I11" s="2"/>
      <c r="J11">
        <v>31</v>
      </c>
      <c r="K11" s="2">
        <v>2017</v>
      </c>
      <c r="L11" s="2">
        <f t="shared" si="0"/>
        <v>3</v>
      </c>
      <c r="M11" s="15">
        <v>1</v>
      </c>
      <c r="N11" s="15">
        <v>2</v>
      </c>
      <c r="O11" s="2" t="s">
        <v>37</v>
      </c>
      <c r="P11" s="2">
        <v>5</v>
      </c>
      <c r="Q11" s="2" t="s">
        <v>42</v>
      </c>
      <c r="R11" s="2"/>
      <c r="U11" t="s">
        <v>37</v>
      </c>
      <c r="V11" t="s">
        <v>37</v>
      </c>
      <c r="AB11" t="s">
        <v>39</v>
      </c>
      <c r="AE11" t="s">
        <v>37</v>
      </c>
      <c r="AF11" t="s">
        <v>37</v>
      </c>
      <c r="AR11" s="2" t="s">
        <v>37</v>
      </c>
      <c r="AT11" t="s">
        <v>37</v>
      </c>
      <c r="AU11" t="s">
        <v>37</v>
      </c>
      <c r="AV11" t="s">
        <v>37</v>
      </c>
      <c r="AY11" t="s">
        <v>11</v>
      </c>
      <c r="BA11" t="s">
        <v>37</v>
      </c>
      <c r="BD11" t="s">
        <v>37</v>
      </c>
      <c r="BE11" t="s">
        <v>37</v>
      </c>
      <c r="BM11" s="2" t="s">
        <v>42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 t="s">
        <v>42</v>
      </c>
      <c r="CI11" s="11">
        <v>1.615</v>
      </c>
      <c r="CJ11" s="10">
        <v>56.5</v>
      </c>
      <c r="CK11" s="2">
        <f t="shared" si="1"/>
        <v>21.662241562748612</v>
      </c>
      <c r="CL11" s="2">
        <v>90</v>
      </c>
      <c r="CM11" s="2">
        <v>93</v>
      </c>
      <c r="CN11" s="5">
        <f t="shared" si="2"/>
        <v>0.967741935483871</v>
      </c>
      <c r="CO11" s="2">
        <v>120</v>
      </c>
      <c r="CP11" s="2">
        <v>71</v>
      </c>
      <c r="CU11" s="2">
        <v>87</v>
      </c>
      <c r="CV11" s="2">
        <v>2.06</v>
      </c>
      <c r="CW11" s="2">
        <v>189</v>
      </c>
      <c r="CX11" s="2">
        <v>53</v>
      </c>
      <c r="CY11" s="2">
        <v>104</v>
      </c>
      <c r="CZ11" s="2">
        <v>162</v>
      </c>
      <c r="DA11" s="2">
        <v>16</v>
      </c>
      <c r="DB11" t="s">
        <v>37</v>
      </c>
      <c r="DC11" t="s">
        <v>42</v>
      </c>
      <c r="DE11" s="2">
        <v>0</v>
      </c>
      <c r="DF11">
        <v>4</v>
      </c>
      <c r="DG11">
        <v>360</v>
      </c>
      <c r="DH11" s="2">
        <f t="shared" si="54"/>
        <v>5760</v>
      </c>
      <c r="DI11" t="s">
        <v>42</v>
      </c>
      <c r="DK11" s="2">
        <v>0</v>
      </c>
      <c r="DL11" s="2">
        <f t="shared" si="3"/>
        <v>5760</v>
      </c>
      <c r="DM11" t="s">
        <v>42</v>
      </c>
      <c r="DO11" t="s">
        <v>42</v>
      </c>
      <c r="DQ11" s="2">
        <v>0</v>
      </c>
      <c r="DR11">
        <v>6</v>
      </c>
      <c r="DS11">
        <v>70</v>
      </c>
      <c r="DT11" s="2">
        <f>3.3*DS11*DR11</f>
        <v>1386</v>
      </c>
      <c r="DU11" s="2">
        <f t="shared" si="4"/>
        <v>1386</v>
      </c>
      <c r="DV11" t="s">
        <v>42</v>
      </c>
      <c r="DX11" s="2">
        <v>0</v>
      </c>
      <c r="DY11" t="s">
        <v>42</v>
      </c>
      <c r="EA11" s="2">
        <v>0</v>
      </c>
      <c r="EB11">
        <v>1</v>
      </c>
      <c r="EC11">
        <v>30</v>
      </c>
      <c r="ED11" s="2">
        <f>3*EC11*EB11</f>
        <v>90</v>
      </c>
      <c r="EE11" s="2">
        <f t="shared" si="5"/>
        <v>90</v>
      </c>
      <c r="EF11" t="s">
        <v>42</v>
      </c>
      <c r="EH11" s="2">
        <v>0</v>
      </c>
      <c r="EI11" t="s">
        <v>42</v>
      </c>
      <c r="EK11" s="2">
        <v>0</v>
      </c>
      <c r="EL11" t="s">
        <v>42</v>
      </c>
      <c r="EN11" s="2">
        <v>0</v>
      </c>
      <c r="EO11" s="2">
        <f t="shared" si="6"/>
        <v>0</v>
      </c>
      <c r="EP11">
        <v>840</v>
      </c>
      <c r="EQ11">
        <v>360</v>
      </c>
      <c r="ER11">
        <f t="shared" si="7"/>
        <v>11</v>
      </c>
      <c r="ES11" s="11">
        <f t="shared" si="8"/>
        <v>0</v>
      </c>
      <c r="ET11" s="11">
        <f t="shared" si="9"/>
        <v>11</v>
      </c>
      <c r="EU11" s="11">
        <f t="shared" si="10"/>
        <v>1</v>
      </c>
      <c r="EV11" s="11">
        <f t="shared" si="11"/>
        <v>0</v>
      </c>
      <c r="EW11" s="11">
        <f t="shared" si="12"/>
        <v>0</v>
      </c>
      <c r="EX11" s="11">
        <f t="shared" si="13"/>
        <v>1</v>
      </c>
      <c r="EY11" s="11">
        <f t="shared" si="14"/>
        <v>0</v>
      </c>
      <c r="EZ11" s="11">
        <f t="shared" si="15"/>
        <v>1</v>
      </c>
      <c r="FA11" s="11">
        <f t="shared" si="16"/>
        <v>0</v>
      </c>
      <c r="FB11" s="11">
        <f t="shared" si="17"/>
        <v>0</v>
      </c>
      <c r="FC11" s="11">
        <f t="shared" si="18"/>
        <v>3</v>
      </c>
      <c r="FD11" s="2">
        <f t="shared" si="19"/>
        <v>1386</v>
      </c>
      <c r="FE11" s="2">
        <f t="shared" si="20"/>
        <v>5850</v>
      </c>
      <c r="FF11" s="2">
        <f t="shared" si="21"/>
        <v>0</v>
      </c>
      <c r="FG11" s="2">
        <f t="shared" si="22"/>
        <v>7236</v>
      </c>
      <c r="FH11" s="2">
        <f t="shared" si="23"/>
        <v>4920</v>
      </c>
      <c r="FI11" s="10">
        <f t="shared" si="24"/>
        <v>702.85714285714289</v>
      </c>
      <c r="FJ11" s="2">
        <v>16</v>
      </c>
      <c r="FK11" s="1">
        <v>43434</v>
      </c>
      <c r="FL11">
        <v>2</v>
      </c>
      <c r="FM11">
        <v>1</v>
      </c>
      <c r="FN11">
        <v>4</v>
      </c>
      <c r="FO11">
        <v>1</v>
      </c>
      <c r="FP11">
        <v>1</v>
      </c>
      <c r="FQ11">
        <v>1</v>
      </c>
      <c r="FR11">
        <v>0</v>
      </c>
      <c r="FS11">
        <v>1</v>
      </c>
      <c r="FT11">
        <v>1</v>
      </c>
      <c r="FU11">
        <v>0</v>
      </c>
      <c r="FV11">
        <v>0</v>
      </c>
      <c r="FW11">
        <v>2</v>
      </c>
      <c r="FX11">
        <v>5</v>
      </c>
      <c r="FY11">
        <v>6</v>
      </c>
      <c r="FZ11">
        <v>2</v>
      </c>
      <c r="GA11">
        <v>1</v>
      </c>
      <c r="GB11">
        <v>3</v>
      </c>
      <c r="GC11">
        <v>2</v>
      </c>
      <c r="GD11">
        <v>7</v>
      </c>
      <c r="GE11">
        <v>1</v>
      </c>
      <c r="GF11">
        <v>0</v>
      </c>
      <c r="GG11">
        <v>0</v>
      </c>
      <c r="GH11">
        <v>5</v>
      </c>
      <c r="GI11">
        <v>1</v>
      </c>
      <c r="GJ11">
        <v>4</v>
      </c>
      <c r="GK11">
        <v>1</v>
      </c>
      <c r="GL11">
        <v>4</v>
      </c>
      <c r="GM11">
        <v>4</v>
      </c>
      <c r="GN11">
        <v>1</v>
      </c>
      <c r="GO11">
        <v>1</v>
      </c>
      <c r="GP11">
        <v>4</v>
      </c>
      <c r="GQ11">
        <v>6</v>
      </c>
      <c r="GR11">
        <v>4</v>
      </c>
      <c r="GS11">
        <v>4</v>
      </c>
      <c r="GT11">
        <v>4</v>
      </c>
      <c r="GU11">
        <v>5</v>
      </c>
      <c r="GV11">
        <v>4</v>
      </c>
      <c r="GW11">
        <v>2</v>
      </c>
      <c r="GX11">
        <v>1</v>
      </c>
      <c r="GY11">
        <v>1</v>
      </c>
      <c r="GZ11">
        <v>2</v>
      </c>
      <c r="HA11">
        <v>2</v>
      </c>
      <c r="HB11">
        <v>4</v>
      </c>
      <c r="HC11">
        <v>4</v>
      </c>
      <c r="HD11">
        <v>4</v>
      </c>
      <c r="HE11">
        <v>4</v>
      </c>
      <c r="HF11">
        <v>1</v>
      </c>
      <c r="HG11">
        <v>1</v>
      </c>
      <c r="HH11">
        <v>2</v>
      </c>
      <c r="HI11">
        <v>1</v>
      </c>
      <c r="HJ11">
        <v>1</v>
      </c>
      <c r="HK11">
        <v>1</v>
      </c>
      <c r="HL11">
        <v>2</v>
      </c>
      <c r="HM11">
        <v>6</v>
      </c>
      <c r="HN11">
        <v>2</v>
      </c>
      <c r="HO11">
        <v>1</v>
      </c>
      <c r="HP11">
        <v>2</v>
      </c>
      <c r="HQ11">
        <v>1</v>
      </c>
      <c r="HR11">
        <v>2</v>
      </c>
      <c r="HS11">
        <v>2</v>
      </c>
      <c r="HT11">
        <v>1</v>
      </c>
      <c r="HU11">
        <v>3</v>
      </c>
      <c r="HV11">
        <v>2</v>
      </c>
      <c r="HW11">
        <v>1</v>
      </c>
      <c r="HX11">
        <v>1</v>
      </c>
      <c r="HY11">
        <v>2</v>
      </c>
      <c r="HZ11">
        <v>1</v>
      </c>
      <c r="IA11">
        <v>2</v>
      </c>
      <c r="IB11">
        <v>1</v>
      </c>
      <c r="IC11">
        <v>3</v>
      </c>
      <c r="ID11">
        <v>1</v>
      </c>
      <c r="IE11">
        <v>2</v>
      </c>
      <c r="IF11">
        <v>1</v>
      </c>
      <c r="IG11">
        <v>3</v>
      </c>
      <c r="IH11">
        <v>1</v>
      </c>
      <c r="II11">
        <v>3</v>
      </c>
      <c r="IJ11">
        <v>3</v>
      </c>
      <c r="IK11">
        <v>1</v>
      </c>
      <c r="IL11">
        <v>1</v>
      </c>
      <c r="IM11">
        <v>3</v>
      </c>
      <c r="IN11">
        <v>1</v>
      </c>
      <c r="IO11" s="9"/>
      <c r="IQ11">
        <v>4</v>
      </c>
      <c r="IR11">
        <v>2</v>
      </c>
      <c r="IS11">
        <v>2</v>
      </c>
      <c r="IT11">
        <v>2</v>
      </c>
      <c r="IU11">
        <v>2</v>
      </c>
      <c r="IV11">
        <v>3</v>
      </c>
      <c r="IW11">
        <v>3</v>
      </c>
      <c r="IX11">
        <v>1</v>
      </c>
      <c r="IY11">
        <v>3</v>
      </c>
      <c r="IZ11">
        <v>1</v>
      </c>
      <c r="JA11">
        <v>1</v>
      </c>
      <c r="JB11">
        <v>2</v>
      </c>
      <c r="JC11">
        <v>3</v>
      </c>
      <c r="JD11">
        <f>(CJ11)</f>
        <v>56.5</v>
      </c>
      <c r="JE11">
        <v>162</v>
      </c>
      <c r="JF11">
        <v>90</v>
      </c>
      <c r="JG11">
        <v>2</v>
      </c>
      <c r="JH11" s="1"/>
      <c r="JI11">
        <v>4</v>
      </c>
      <c r="JJ11" s="12">
        <v>2</v>
      </c>
      <c r="JK11" s="12">
        <v>0</v>
      </c>
      <c r="JL11">
        <v>2</v>
      </c>
      <c r="JM11">
        <v>4</v>
      </c>
      <c r="JN11">
        <v>4</v>
      </c>
      <c r="JO11">
        <v>4</v>
      </c>
      <c r="JP11" t="s">
        <v>427</v>
      </c>
      <c r="JQ11" t="s">
        <v>18</v>
      </c>
      <c r="JR11" t="str">
        <f t="shared" si="25"/>
        <v>wysoka</v>
      </c>
      <c r="JS11">
        <v>0</v>
      </c>
      <c r="JT11">
        <v>2</v>
      </c>
      <c r="JU11">
        <f t="shared" si="26"/>
        <v>0</v>
      </c>
      <c r="JV11">
        <f t="shared" si="27"/>
        <v>0</v>
      </c>
      <c r="JW11">
        <f t="shared" si="28"/>
        <v>2</v>
      </c>
      <c r="JX11">
        <f t="shared" si="29"/>
        <v>0.5</v>
      </c>
      <c r="JY11">
        <f t="shared" si="30"/>
        <v>0.5</v>
      </c>
      <c r="JZ11">
        <f t="shared" si="31"/>
        <v>0.06</v>
      </c>
      <c r="KA11">
        <f t="shared" si="32"/>
        <v>0</v>
      </c>
      <c r="KB11">
        <f t="shared" si="33"/>
        <v>0.06</v>
      </c>
      <c r="KC11">
        <f t="shared" si="34"/>
        <v>0.5</v>
      </c>
      <c r="KD11">
        <f t="shared" si="35"/>
        <v>0.5</v>
      </c>
      <c r="KE11">
        <f t="shared" si="36"/>
        <v>4.12</v>
      </c>
      <c r="KF11">
        <f t="shared" si="37"/>
        <v>1</v>
      </c>
      <c r="KG11">
        <f t="shared" si="38"/>
        <v>0.5</v>
      </c>
      <c r="KH11">
        <f t="shared" si="39"/>
        <v>0.5</v>
      </c>
      <c r="KI11">
        <f t="shared" si="40"/>
        <v>0.5</v>
      </c>
      <c r="KJ11">
        <f t="shared" si="41"/>
        <v>0</v>
      </c>
      <c r="KK11">
        <f t="shared" si="42"/>
        <v>0</v>
      </c>
      <c r="KL11">
        <f t="shared" si="43"/>
        <v>0.5</v>
      </c>
      <c r="KM11">
        <f t="shared" si="44"/>
        <v>1</v>
      </c>
      <c r="KN11">
        <f t="shared" si="45"/>
        <v>0.5</v>
      </c>
      <c r="KO11">
        <f t="shared" si="46"/>
        <v>0.5</v>
      </c>
      <c r="KP11">
        <f t="shared" si="47"/>
        <v>0</v>
      </c>
      <c r="KQ11">
        <f t="shared" si="48"/>
        <v>0</v>
      </c>
      <c r="KR11">
        <f t="shared" si="49"/>
        <v>0.06</v>
      </c>
      <c r="KS11">
        <f t="shared" si="50"/>
        <v>0.06</v>
      </c>
      <c r="KT11">
        <f t="shared" si="51"/>
        <v>5.1199999999999992</v>
      </c>
      <c r="KU11">
        <f t="shared" si="52"/>
        <v>20.6</v>
      </c>
      <c r="KV11">
        <f t="shared" si="53"/>
        <v>18.285714285714285</v>
      </c>
    </row>
    <row r="12" spans="1:308">
      <c r="A12" s="2"/>
      <c r="B12" s="1"/>
      <c r="C12">
        <v>45</v>
      </c>
      <c r="D12" s="2" t="s">
        <v>478</v>
      </c>
      <c r="E12" t="s">
        <v>483</v>
      </c>
      <c r="K12" s="2">
        <v>2017</v>
      </c>
      <c r="L12" s="2">
        <f t="shared" si="0"/>
        <v>3</v>
      </c>
      <c r="M12" s="15">
        <v>1</v>
      </c>
      <c r="N12" s="15">
        <v>2</v>
      </c>
      <c r="O12" s="2" t="s">
        <v>37</v>
      </c>
      <c r="P12" s="2">
        <v>3</v>
      </c>
      <c r="Q12" s="2" t="s">
        <v>42</v>
      </c>
      <c r="U12" t="s">
        <v>37</v>
      </c>
      <c r="AB12" t="s">
        <v>39</v>
      </c>
      <c r="AF12" t="s">
        <v>37</v>
      </c>
      <c r="AR12" s="2" t="s">
        <v>37</v>
      </c>
      <c r="AV12" t="s">
        <v>37</v>
      </c>
      <c r="BA12" t="s">
        <v>37</v>
      </c>
      <c r="BM12" s="2" t="s">
        <v>37</v>
      </c>
      <c r="BP12" t="s">
        <v>37</v>
      </c>
      <c r="BW12" t="s">
        <v>366</v>
      </c>
      <c r="BX12" s="2" t="s">
        <v>37</v>
      </c>
      <c r="BY12" t="s">
        <v>37</v>
      </c>
      <c r="CE12" t="s">
        <v>37</v>
      </c>
      <c r="CI12" s="11">
        <v>1.69</v>
      </c>
      <c r="CJ12" s="10">
        <v>86</v>
      </c>
      <c r="CK12" s="2">
        <f t="shared" si="1"/>
        <v>30.110990511536716</v>
      </c>
      <c r="CL12" s="2">
        <v>102</v>
      </c>
      <c r="CM12" s="2">
        <v>113</v>
      </c>
      <c r="CN12" s="5">
        <f t="shared" si="2"/>
        <v>0.90265486725663713</v>
      </c>
      <c r="CO12" s="2">
        <v>120</v>
      </c>
      <c r="CP12" s="2">
        <v>70</v>
      </c>
      <c r="CQ12" t="s">
        <v>380</v>
      </c>
      <c r="CR12" s="19">
        <v>4534.57</v>
      </c>
      <c r="CS12" s="19">
        <v>39043.800000000003</v>
      </c>
      <c r="CT12" s="19">
        <v>20964.2</v>
      </c>
      <c r="CU12" s="2">
        <v>102</v>
      </c>
      <c r="CV12" s="2">
        <v>0.38</v>
      </c>
      <c r="CW12" s="2">
        <v>190</v>
      </c>
      <c r="CX12" s="2">
        <v>49</v>
      </c>
      <c r="CY12" s="2">
        <v>125</v>
      </c>
      <c r="CZ12" s="2">
        <v>81</v>
      </c>
      <c r="DA12" s="2">
        <v>106</v>
      </c>
      <c r="DB12" t="s">
        <v>37</v>
      </c>
      <c r="DC12" t="s">
        <v>42</v>
      </c>
      <c r="DE12" s="2">
        <v>0</v>
      </c>
      <c r="DF12">
        <v>5</v>
      </c>
      <c r="DG12">
        <v>60</v>
      </c>
      <c r="DH12" s="2">
        <f t="shared" si="54"/>
        <v>1200</v>
      </c>
      <c r="DI12" t="s">
        <v>42</v>
      </c>
      <c r="DK12" s="2">
        <v>0</v>
      </c>
      <c r="DL12" s="2">
        <f t="shared" si="3"/>
        <v>1200</v>
      </c>
      <c r="DM12">
        <v>6</v>
      </c>
      <c r="DN12">
        <v>30</v>
      </c>
      <c r="DO12" t="s">
        <v>42</v>
      </c>
      <c r="DQ12" s="2">
        <v>0</v>
      </c>
      <c r="DR12" t="s">
        <v>42</v>
      </c>
      <c r="DT12" s="2">
        <v>0</v>
      </c>
      <c r="DU12" s="2">
        <f t="shared" si="4"/>
        <v>0</v>
      </c>
      <c r="DV12" t="s">
        <v>42</v>
      </c>
      <c r="DX12" s="2">
        <v>0</v>
      </c>
      <c r="DY12" t="s">
        <v>42</v>
      </c>
      <c r="EA12" s="2">
        <v>0</v>
      </c>
      <c r="EB12" t="s">
        <v>42</v>
      </c>
      <c r="ED12" s="2">
        <v>0</v>
      </c>
      <c r="EE12" s="2">
        <f t="shared" si="5"/>
        <v>0</v>
      </c>
      <c r="EF12" t="s">
        <v>42</v>
      </c>
      <c r="EH12" s="2">
        <v>0</v>
      </c>
      <c r="EI12">
        <v>4</v>
      </c>
      <c r="EJ12">
        <v>60</v>
      </c>
      <c r="EK12" s="2">
        <f>8*EJ12*EI12</f>
        <v>1920</v>
      </c>
      <c r="EL12" t="s">
        <v>42</v>
      </c>
      <c r="EN12" s="2">
        <v>0</v>
      </c>
      <c r="EO12" s="2">
        <f t="shared" si="6"/>
        <v>1920</v>
      </c>
      <c r="EP12">
        <v>360</v>
      </c>
      <c r="EQ12">
        <v>600</v>
      </c>
      <c r="ER12">
        <f t="shared" si="7"/>
        <v>9</v>
      </c>
      <c r="ES12" s="11">
        <f t="shared" si="8"/>
        <v>4</v>
      </c>
      <c r="ET12" s="11">
        <f t="shared" si="9"/>
        <v>5</v>
      </c>
      <c r="EU12" s="11">
        <f t="shared" si="10"/>
        <v>1</v>
      </c>
      <c r="EV12" s="11">
        <f t="shared" si="11"/>
        <v>0</v>
      </c>
      <c r="EW12" s="11">
        <f t="shared" si="12"/>
        <v>0</v>
      </c>
      <c r="EX12" s="11">
        <f t="shared" si="13"/>
        <v>0</v>
      </c>
      <c r="EY12" s="11">
        <f t="shared" si="14"/>
        <v>0</v>
      </c>
      <c r="EZ12" s="11">
        <f t="shared" si="15"/>
        <v>0</v>
      </c>
      <c r="FA12" s="11">
        <f t="shared" si="16"/>
        <v>0</v>
      </c>
      <c r="FB12" s="11">
        <f t="shared" si="17"/>
        <v>0</v>
      </c>
      <c r="FC12" s="11">
        <f t="shared" si="18"/>
        <v>1</v>
      </c>
      <c r="FD12" s="2">
        <f t="shared" si="19"/>
        <v>0</v>
      </c>
      <c r="FE12" s="2">
        <f t="shared" si="20"/>
        <v>1200</v>
      </c>
      <c r="FF12" s="2">
        <f t="shared" si="21"/>
        <v>1920</v>
      </c>
      <c r="FG12" s="2">
        <f t="shared" si="22"/>
        <v>3120</v>
      </c>
      <c r="FH12" s="2">
        <f t="shared" si="23"/>
        <v>3000</v>
      </c>
      <c r="FI12" s="10">
        <f t="shared" si="24"/>
        <v>428.57142857142856</v>
      </c>
      <c r="FJ12" s="2">
        <v>106</v>
      </c>
      <c r="FK12" s="1">
        <v>43809</v>
      </c>
      <c r="FL12">
        <v>3</v>
      </c>
      <c r="FM12">
        <v>2</v>
      </c>
      <c r="FN12">
        <v>4</v>
      </c>
      <c r="FO12">
        <v>1</v>
      </c>
      <c r="FP12">
        <v>0</v>
      </c>
      <c r="FQ12">
        <v>1</v>
      </c>
      <c r="FR12">
        <v>0</v>
      </c>
      <c r="FS12">
        <v>1</v>
      </c>
      <c r="FT12">
        <v>0</v>
      </c>
      <c r="FU12">
        <v>1</v>
      </c>
      <c r="FV12">
        <v>0</v>
      </c>
      <c r="FW12">
        <v>2</v>
      </c>
      <c r="FX12">
        <v>5</v>
      </c>
      <c r="FY12">
        <v>5</v>
      </c>
      <c r="FZ12">
        <v>3</v>
      </c>
      <c r="GA12">
        <v>2</v>
      </c>
      <c r="GB12">
        <v>2</v>
      </c>
      <c r="GC12" t="s">
        <v>194</v>
      </c>
      <c r="GD12">
        <v>4</v>
      </c>
      <c r="GE12">
        <v>3</v>
      </c>
      <c r="GF12">
        <v>1</v>
      </c>
      <c r="GG12">
        <v>0</v>
      </c>
      <c r="GH12">
        <v>3</v>
      </c>
      <c r="GI12">
        <v>4</v>
      </c>
      <c r="GJ12">
        <v>3</v>
      </c>
      <c r="GK12">
        <v>4</v>
      </c>
      <c r="GL12">
        <v>1</v>
      </c>
      <c r="GM12">
        <v>3</v>
      </c>
      <c r="GN12">
        <v>4</v>
      </c>
      <c r="GO12">
        <v>1</v>
      </c>
      <c r="GP12">
        <v>3</v>
      </c>
      <c r="GQ12">
        <v>6</v>
      </c>
      <c r="GR12">
        <v>6</v>
      </c>
      <c r="GS12">
        <v>4</v>
      </c>
      <c r="GT12">
        <v>3</v>
      </c>
      <c r="GU12">
        <v>3</v>
      </c>
      <c r="GV12">
        <v>2</v>
      </c>
      <c r="GW12">
        <v>1</v>
      </c>
      <c r="GX12">
        <v>3</v>
      </c>
      <c r="GY12">
        <v>2</v>
      </c>
      <c r="GZ12">
        <v>1</v>
      </c>
      <c r="HA12">
        <v>3</v>
      </c>
      <c r="HB12">
        <v>4</v>
      </c>
      <c r="HC12">
        <v>4</v>
      </c>
      <c r="HD12">
        <v>5</v>
      </c>
      <c r="HE12">
        <v>1</v>
      </c>
      <c r="HF12">
        <v>1</v>
      </c>
      <c r="HG12">
        <v>3</v>
      </c>
      <c r="HH12">
        <v>3</v>
      </c>
      <c r="HI12">
        <v>1</v>
      </c>
      <c r="HJ12">
        <v>6</v>
      </c>
      <c r="HK12">
        <v>4</v>
      </c>
      <c r="HL12">
        <v>1</v>
      </c>
      <c r="HM12">
        <v>6</v>
      </c>
      <c r="HN12">
        <v>1</v>
      </c>
      <c r="HO12">
        <v>1</v>
      </c>
      <c r="HP12">
        <v>2</v>
      </c>
      <c r="HQ12">
        <v>1</v>
      </c>
      <c r="HR12">
        <v>3</v>
      </c>
      <c r="HS12">
        <v>2</v>
      </c>
      <c r="HT12">
        <v>1</v>
      </c>
      <c r="HU12">
        <v>2</v>
      </c>
      <c r="HV12">
        <v>1</v>
      </c>
      <c r="HW12">
        <v>1</v>
      </c>
      <c r="HX12">
        <v>1</v>
      </c>
      <c r="HY12">
        <v>2</v>
      </c>
      <c r="HZ12">
        <v>1</v>
      </c>
      <c r="IA12">
        <v>2</v>
      </c>
      <c r="IB12">
        <v>1</v>
      </c>
      <c r="IC12">
        <v>1</v>
      </c>
      <c r="ID12">
        <v>3</v>
      </c>
      <c r="IE12">
        <v>1</v>
      </c>
      <c r="IF12">
        <v>1</v>
      </c>
      <c r="IG12">
        <v>1</v>
      </c>
      <c r="IH12">
        <v>1</v>
      </c>
      <c r="II12">
        <v>3</v>
      </c>
      <c r="IJ12">
        <v>2</v>
      </c>
      <c r="IK12">
        <v>1</v>
      </c>
      <c r="IL12">
        <v>3</v>
      </c>
      <c r="IM12">
        <v>1</v>
      </c>
      <c r="IN12">
        <v>1</v>
      </c>
      <c r="IQ12">
        <v>1</v>
      </c>
      <c r="IR12">
        <v>0</v>
      </c>
      <c r="IS12">
        <v>1</v>
      </c>
      <c r="IT12">
        <v>1</v>
      </c>
      <c r="IU12">
        <v>3</v>
      </c>
      <c r="IV12">
        <v>3</v>
      </c>
      <c r="IW12">
        <v>1</v>
      </c>
      <c r="IX12">
        <v>1</v>
      </c>
      <c r="IY12">
        <v>2</v>
      </c>
      <c r="IZ12">
        <v>1</v>
      </c>
      <c r="JA12">
        <v>3</v>
      </c>
      <c r="JB12">
        <v>2</v>
      </c>
      <c r="JC12">
        <v>1</v>
      </c>
      <c r="JD12">
        <v>86</v>
      </c>
      <c r="JE12">
        <v>169</v>
      </c>
      <c r="JF12">
        <v>102</v>
      </c>
      <c r="JG12">
        <v>2</v>
      </c>
      <c r="JH12" s="1"/>
      <c r="JI12">
        <v>3</v>
      </c>
      <c r="JJ12" s="12">
        <v>5</v>
      </c>
      <c r="JK12" s="12">
        <v>0</v>
      </c>
      <c r="JL12">
        <v>1</v>
      </c>
      <c r="JM12">
        <v>2</v>
      </c>
      <c r="JN12">
        <v>4</v>
      </c>
      <c r="JO12">
        <v>4</v>
      </c>
      <c r="JP12" t="s">
        <v>428</v>
      </c>
      <c r="JQ12" t="s">
        <v>428</v>
      </c>
      <c r="JR12" t="str">
        <f t="shared" si="25"/>
        <v>wysoka</v>
      </c>
      <c r="JS12">
        <v>0</v>
      </c>
      <c r="JT12">
        <v>2</v>
      </c>
      <c r="JU12">
        <f t="shared" si="26"/>
        <v>0.5</v>
      </c>
      <c r="JV12">
        <f t="shared" si="27"/>
        <v>0.5</v>
      </c>
      <c r="JW12">
        <f t="shared" si="28"/>
        <v>2</v>
      </c>
      <c r="JX12">
        <f t="shared" si="29"/>
        <v>2</v>
      </c>
      <c r="JY12">
        <f t="shared" si="30"/>
        <v>0.5</v>
      </c>
      <c r="JZ12">
        <f t="shared" si="31"/>
        <v>0</v>
      </c>
      <c r="KA12">
        <f t="shared" si="32"/>
        <v>0.14000000000000001</v>
      </c>
      <c r="KB12">
        <f t="shared" si="33"/>
        <v>0</v>
      </c>
      <c r="KC12">
        <f t="shared" si="34"/>
        <v>0.5</v>
      </c>
      <c r="KD12">
        <f t="shared" si="35"/>
        <v>0.5</v>
      </c>
      <c r="KE12">
        <f t="shared" si="36"/>
        <v>6.64</v>
      </c>
      <c r="KF12">
        <f t="shared" si="37"/>
        <v>0.14000000000000001</v>
      </c>
      <c r="KG12">
        <f t="shared" si="38"/>
        <v>0.14000000000000001</v>
      </c>
      <c r="KH12">
        <f t="shared" si="39"/>
        <v>0</v>
      </c>
      <c r="KI12">
        <f t="shared" si="40"/>
        <v>0.14000000000000001</v>
      </c>
      <c r="KJ12">
        <f t="shared" si="41"/>
        <v>0.5</v>
      </c>
      <c r="KK12">
        <f t="shared" si="42"/>
        <v>0</v>
      </c>
      <c r="KL12">
        <f t="shared" si="43"/>
        <v>0.14000000000000001</v>
      </c>
      <c r="KM12">
        <f t="shared" si="44"/>
        <v>0.14000000000000001</v>
      </c>
      <c r="KN12">
        <f t="shared" si="45"/>
        <v>0.06</v>
      </c>
      <c r="KO12">
        <f t="shared" si="46"/>
        <v>1</v>
      </c>
      <c r="KP12">
        <f t="shared" si="47"/>
        <v>0</v>
      </c>
      <c r="KQ12">
        <f t="shared" si="48"/>
        <v>0.5</v>
      </c>
      <c r="KR12">
        <f t="shared" si="49"/>
        <v>0</v>
      </c>
      <c r="KS12">
        <f t="shared" si="50"/>
        <v>0</v>
      </c>
      <c r="KT12">
        <f t="shared" si="51"/>
        <v>2.7600000000000002</v>
      </c>
      <c r="KU12">
        <f t="shared" si="52"/>
        <v>33.199999999999996</v>
      </c>
      <c r="KV12">
        <f t="shared" si="53"/>
        <v>9.8571428571428577</v>
      </c>
    </row>
    <row r="13" spans="1:308">
      <c r="A13" s="2"/>
      <c r="B13" s="4"/>
      <c r="C13">
        <v>27</v>
      </c>
      <c r="D13" s="2" t="s">
        <v>478</v>
      </c>
      <c r="E13" t="s">
        <v>19</v>
      </c>
      <c r="F13" s="2"/>
      <c r="G13" s="2"/>
      <c r="H13" s="2"/>
      <c r="I13" s="2"/>
      <c r="J13">
        <v>39</v>
      </c>
      <c r="K13" s="2">
        <v>2018</v>
      </c>
      <c r="L13" s="2">
        <f t="shared" si="0"/>
        <v>2</v>
      </c>
      <c r="M13" s="15">
        <v>1</v>
      </c>
      <c r="N13" s="15">
        <v>1</v>
      </c>
      <c r="O13" s="2" t="s">
        <v>37</v>
      </c>
      <c r="P13" s="2">
        <v>0</v>
      </c>
      <c r="Q13" s="2" t="s">
        <v>42</v>
      </c>
      <c r="R13" s="2"/>
      <c r="U13" t="s">
        <v>37</v>
      </c>
      <c r="Y13" t="s">
        <v>37</v>
      </c>
      <c r="AE13" t="s">
        <v>37</v>
      </c>
      <c r="AH13" t="s">
        <v>37</v>
      </c>
      <c r="AR13" s="2" t="s">
        <v>42</v>
      </c>
      <c r="BM13" s="2" t="s">
        <v>42</v>
      </c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 t="s">
        <v>42</v>
      </c>
      <c r="CI13" s="11">
        <v>1.6</v>
      </c>
      <c r="CJ13" s="10">
        <v>66</v>
      </c>
      <c r="CK13" s="2">
        <f t="shared" si="1"/>
        <v>25.781249999999996</v>
      </c>
      <c r="CL13" s="2">
        <v>90</v>
      </c>
      <c r="CM13" s="2">
        <v>105</v>
      </c>
      <c r="CN13" s="5">
        <f t="shared" si="2"/>
        <v>0.8571428571428571</v>
      </c>
      <c r="CO13" s="2">
        <v>123</v>
      </c>
      <c r="CP13" s="2">
        <v>77</v>
      </c>
      <c r="CU13" s="2">
        <v>74</v>
      </c>
      <c r="CV13" s="2">
        <v>1.24</v>
      </c>
      <c r="CW13" s="2">
        <v>165</v>
      </c>
      <c r="CX13" s="2">
        <v>53</v>
      </c>
      <c r="CY13" s="2">
        <v>104</v>
      </c>
      <c r="CZ13" s="2">
        <v>41</v>
      </c>
      <c r="DA13" s="2">
        <v>19</v>
      </c>
      <c r="DB13" t="s">
        <v>37</v>
      </c>
      <c r="DC13" t="s">
        <v>42</v>
      </c>
      <c r="DE13" s="2">
        <v>0</v>
      </c>
      <c r="DF13" t="s">
        <v>42</v>
      </c>
      <c r="DH13" s="2">
        <v>0</v>
      </c>
      <c r="DI13" t="s">
        <v>42</v>
      </c>
      <c r="DK13" s="2">
        <v>0</v>
      </c>
      <c r="DL13" s="2">
        <f t="shared" si="3"/>
        <v>0</v>
      </c>
      <c r="DM13">
        <v>5</v>
      </c>
      <c r="DN13">
        <v>20</v>
      </c>
      <c r="DO13" t="s">
        <v>42</v>
      </c>
      <c r="DQ13" s="2">
        <v>0</v>
      </c>
      <c r="DR13">
        <v>2</v>
      </c>
      <c r="DS13">
        <v>20</v>
      </c>
      <c r="DT13" s="2">
        <f>3.3*DS13*DR13</f>
        <v>132</v>
      </c>
      <c r="DU13" s="2">
        <f t="shared" si="4"/>
        <v>132</v>
      </c>
      <c r="DV13" t="s">
        <v>42</v>
      </c>
      <c r="DX13" s="2">
        <v>0</v>
      </c>
      <c r="DY13" t="s">
        <v>42</v>
      </c>
      <c r="EA13" s="2">
        <v>0</v>
      </c>
      <c r="EB13">
        <v>1</v>
      </c>
      <c r="EC13">
        <v>30</v>
      </c>
      <c r="ED13" s="2">
        <f>3*EC13*EB13</f>
        <v>90</v>
      </c>
      <c r="EE13" s="2">
        <f t="shared" si="5"/>
        <v>90</v>
      </c>
      <c r="EF13">
        <v>5</v>
      </c>
      <c r="EG13">
        <v>60</v>
      </c>
      <c r="EH13" s="2">
        <f>3.3*EG13*EF13</f>
        <v>990</v>
      </c>
      <c r="EI13" t="s">
        <v>42</v>
      </c>
      <c r="EK13" s="2">
        <v>0</v>
      </c>
      <c r="EL13">
        <v>5</v>
      </c>
      <c r="EM13">
        <v>30</v>
      </c>
      <c r="EN13" s="2">
        <f>4*EM13*EL13</f>
        <v>600</v>
      </c>
      <c r="EO13" s="2">
        <f t="shared" si="6"/>
        <v>1590</v>
      </c>
      <c r="EP13">
        <v>780</v>
      </c>
      <c r="EQ13">
        <v>600</v>
      </c>
      <c r="ER13">
        <f t="shared" si="7"/>
        <v>13</v>
      </c>
      <c r="ES13" s="11">
        <f t="shared" si="8"/>
        <v>0</v>
      </c>
      <c r="ET13" s="11">
        <f t="shared" si="9"/>
        <v>13</v>
      </c>
      <c r="EU13" s="11">
        <f t="shared" si="10"/>
        <v>0</v>
      </c>
      <c r="EV13" s="11">
        <f t="shared" si="11"/>
        <v>0</v>
      </c>
      <c r="EW13" s="11">
        <f t="shared" si="12"/>
        <v>0</v>
      </c>
      <c r="EX13" s="11">
        <f t="shared" si="13"/>
        <v>0</v>
      </c>
      <c r="EY13" s="11">
        <f t="shared" si="14"/>
        <v>0</v>
      </c>
      <c r="EZ13" s="11">
        <f t="shared" si="15"/>
        <v>1</v>
      </c>
      <c r="FA13" s="11">
        <f t="shared" si="16"/>
        <v>1</v>
      </c>
      <c r="FB13" s="11">
        <f t="shared" si="17"/>
        <v>1</v>
      </c>
      <c r="FC13" s="11">
        <f t="shared" si="18"/>
        <v>3</v>
      </c>
      <c r="FD13" s="2">
        <f t="shared" si="19"/>
        <v>1122</v>
      </c>
      <c r="FE13" s="2">
        <f t="shared" si="20"/>
        <v>690</v>
      </c>
      <c r="FF13" s="2">
        <f t="shared" si="21"/>
        <v>0</v>
      </c>
      <c r="FG13" s="2">
        <f t="shared" si="22"/>
        <v>1812</v>
      </c>
      <c r="FH13" s="2">
        <f t="shared" si="23"/>
        <v>5100</v>
      </c>
      <c r="FI13" s="10">
        <f t="shared" si="24"/>
        <v>728.57142857142856</v>
      </c>
      <c r="FJ13" s="2">
        <v>19</v>
      </c>
      <c r="FK13" s="1">
        <v>43441</v>
      </c>
      <c r="FL13">
        <v>3</v>
      </c>
      <c r="FM13">
        <v>3</v>
      </c>
      <c r="FN13">
        <v>5</v>
      </c>
      <c r="FO13">
        <v>1</v>
      </c>
      <c r="FP13">
        <v>0</v>
      </c>
      <c r="FQ13">
        <v>1</v>
      </c>
      <c r="FR13">
        <v>0</v>
      </c>
      <c r="FS13">
        <v>1</v>
      </c>
      <c r="FT13">
        <v>1</v>
      </c>
      <c r="FU13">
        <v>0</v>
      </c>
      <c r="FV13">
        <v>0</v>
      </c>
      <c r="FW13">
        <v>1</v>
      </c>
      <c r="FX13">
        <v>5</v>
      </c>
      <c r="FY13">
        <v>5</v>
      </c>
      <c r="FZ13">
        <v>3</v>
      </c>
      <c r="GA13">
        <v>3</v>
      </c>
      <c r="GB13">
        <v>1</v>
      </c>
      <c r="GC13">
        <v>2</v>
      </c>
      <c r="GD13">
        <v>3</v>
      </c>
      <c r="GE13">
        <v>4</v>
      </c>
      <c r="GF13">
        <v>2</v>
      </c>
      <c r="GG13">
        <v>1</v>
      </c>
      <c r="GH13">
        <v>5</v>
      </c>
      <c r="GI13">
        <v>4</v>
      </c>
      <c r="GJ13">
        <v>4</v>
      </c>
      <c r="GK13">
        <v>3</v>
      </c>
      <c r="GL13">
        <v>4</v>
      </c>
      <c r="GM13">
        <v>4</v>
      </c>
      <c r="GN13">
        <v>5</v>
      </c>
      <c r="GO13">
        <v>1</v>
      </c>
      <c r="GP13">
        <v>4</v>
      </c>
      <c r="GQ13">
        <v>2</v>
      </c>
      <c r="GR13">
        <v>1</v>
      </c>
      <c r="GS13">
        <v>4</v>
      </c>
      <c r="GT13">
        <v>5</v>
      </c>
      <c r="GU13">
        <v>6</v>
      </c>
      <c r="GV13">
        <v>4</v>
      </c>
      <c r="GW13">
        <v>4</v>
      </c>
      <c r="GX13">
        <v>1</v>
      </c>
      <c r="GY13">
        <v>3</v>
      </c>
      <c r="GZ13">
        <v>2</v>
      </c>
      <c r="HA13">
        <v>4</v>
      </c>
      <c r="HB13">
        <v>5</v>
      </c>
      <c r="HC13">
        <v>5</v>
      </c>
      <c r="HD13">
        <v>6</v>
      </c>
      <c r="HE13">
        <v>4</v>
      </c>
      <c r="HF13">
        <v>2</v>
      </c>
      <c r="HG13">
        <v>2</v>
      </c>
      <c r="HH13">
        <v>4</v>
      </c>
      <c r="HI13">
        <v>1</v>
      </c>
      <c r="HJ13">
        <v>6</v>
      </c>
      <c r="HK13">
        <v>4</v>
      </c>
      <c r="HL13">
        <v>3</v>
      </c>
      <c r="HM13">
        <v>6</v>
      </c>
      <c r="HN13">
        <v>1</v>
      </c>
      <c r="HO13">
        <v>2</v>
      </c>
      <c r="HP13">
        <v>2</v>
      </c>
      <c r="HQ13">
        <v>1</v>
      </c>
      <c r="HR13">
        <v>1</v>
      </c>
      <c r="HS13">
        <v>2</v>
      </c>
      <c r="HT13">
        <v>2</v>
      </c>
      <c r="HU13">
        <v>2</v>
      </c>
      <c r="HV13">
        <v>1</v>
      </c>
      <c r="HW13">
        <v>2</v>
      </c>
      <c r="HX13">
        <v>1</v>
      </c>
      <c r="HY13">
        <v>2</v>
      </c>
      <c r="HZ13">
        <v>1</v>
      </c>
      <c r="IA13">
        <v>2</v>
      </c>
      <c r="IB13">
        <v>1</v>
      </c>
      <c r="IC13">
        <v>3</v>
      </c>
      <c r="ID13">
        <v>3</v>
      </c>
      <c r="IE13">
        <v>2</v>
      </c>
      <c r="IF13">
        <v>2</v>
      </c>
      <c r="IG13">
        <v>3</v>
      </c>
      <c r="IH13">
        <v>1</v>
      </c>
      <c r="II13">
        <v>3</v>
      </c>
      <c r="IJ13">
        <v>1</v>
      </c>
      <c r="IK13">
        <v>3</v>
      </c>
      <c r="IL13">
        <v>1</v>
      </c>
      <c r="IM13">
        <v>2</v>
      </c>
      <c r="IN13">
        <v>1</v>
      </c>
      <c r="IO13" s="9"/>
      <c r="IQ13">
        <v>3</v>
      </c>
      <c r="IR13">
        <v>0</v>
      </c>
      <c r="IS13">
        <v>1</v>
      </c>
      <c r="IT13">
        <v>1</v>
      </c>
      <c r="IU13">
        <v>3</v>
      </c>
      <c r="IV13">
        <v>3</v>
      </c>
      <c r="IW13">
        <v>4</v>
      </c>
      <c r="IX13">
        <v>1</v>
      </c>
      <c r="IY13">
        <v>3</v>
      </c>
      <c r="IZ13">
        <v>1</v>
      </c>
      <c r="JA13">
        <v>3</v>
      </c>
      <c r="JB13">
        <v>3</v>
      </c>
      <c r="JC13">
        <v>2</v>
      </c>
      <c r="JD13">
        <f t="shared" ref="JD13:JD18" si="55">(CJ13)</f>
        <v>66</v>
      </c>
      <c r="JE13">
        <v>160</v>
      </c>
      <c r="JF13">
        <v>90</v>
      </c>
      <c r="JG13">
        <v>2</v>
      </c>
      <c r="JH13" s="1"/>
      <c r="JI13">
        <v>4</v>
      </c>
      <c r="JJ13" s="12">
        <v>0</v>
      </c>
      <c r="JK13" s="12">
        <v>0</v>
      </c>
      <c r="JL13">
        <v>2</v>
      </c>
      <c r="JM13">
        <v>3</v>
      </c>
      <c r="JN13">
        <v>5</v>
      </c>
      <c r="JO13">
        <v>3</v>
      </c>
      <c r="JP13" t="s">
        <v>427</v>
      </c>
      <c r="JQ13" t="s">
        <v>19</v>
      </c>
      <c r="JR13">
        <f t="shared" si="25"/>
        <v>0</v>
      </c>
      <c r="JS13" t="str">
        <f>IF(OR(AND(ES13&gt;=3,OR(DD13&gt;=20,DW13&gt;=20,EJ13&gt;=20)),FC13&gt;=5,AND(FG13&gt;=600,ER13&gt;=5)),"umiarkowana",0)</f>
        <v>umiarkowana</v>
      </c>
      <c r="JT13">
        <v>1</v>
      </c>
      <c r="JU13">
        <f t="shared" si="26"/>
        <v>0.5</v>
      </c>
      <c r="JV13">
        <f t="shared" si="27"/>
        <v>0.14000000000000001</v>
      </c>
      <c r="JW13">
        <f t="shared" si="28"/>
        <v>0.06</v>
      </c>
      <c r="JX13">
        <f t="shared" si="29"/>
        <v>0</v>
      </c>
      <c r="JY13">
        <f t="shared" si="30"/>
        <v>0.5</v>
      </c>
      <c r="JZ13">
        <f t="shared" si="31"/>
        <v>0.5</v>
      </c>
      <c r="KA13">
        <f t="shared" si="32"/>
        <v>0</v>
      </c>
      <c r="KB13">
        <f t="shared" si="33"/>
        <v>0.06</v>
      </c>
      <c r="KC13">
        <f t="shared" si="34"/>
        <v>1</v>
      </c>
      <c r="KD13">
        <f t="shared" si="35"/>
        <v>1</v>
      </c>
      <c r="KE13">
        <f t="shared" si="36"/>
        <v>3.76</v>
      </c>
      <c r="KF13">
        <f t="shared" si="37"/>
        <v>1</v>
      </c>
      <c r="KG13">
        <f t="shared" si="38"/>
        <v>0.5</v>
      </c>
      <c r="KH13">
        <f t="shared" si="39"/>
        <v>0.5</v>
      </c>
      <c r="KI13">
        <f t="shared" si="40"/>
        <v>0.5</v>
      </c>
      <c r="KJ13">
        <f t="shared" si="41"/>
        <v>1</v>
      </c>
      <c r="KK13">
        <f t="shared" si="42"/>
        <v>0</v>
      </c>
      <c r="KL13">
        <f t="shared" si="43"/>
        <v>1</v>
      </c>
      <c r="KM13">
        <f t="shared" si="44"/>
        <v>2</v>
      </c>
      <c r="KN13">
        <f t="shared" si="45"/>
        <v>0.5</v>
      </c>
      <c r="KO13">
        <f t="shared" si="46"/>
        <v>2</v>
      </c>
      <c r="KP13">
        <f t="shared" si="47"/>
        <v>0.06</v>
      </c>
      <c r="KQ13">
        <f t="shared" si="48"/>
        <v>0.5</v>
      </c>
      <c r="KR13">
        <f t="shared" si="49"/>
        <v>0.14000000000000001</v>
      </c>
      <c r="KS13">
        <f t="shared" si="50"/>
        <v>0</v>
      </c>
      <c r="KT13">
        <f t="shared" si="51"/>
        <v>9.7000000000000011</v>
      </c>
      <c r="KU13">
        <f t="shared" si="52"/>
        <v>18.799999999999997</v>
      </c>
      <c r="KV13">
        <f t="shared" si="53"/>
        <v>34.642857142857146</v>
      </c>
    </row>
    <row r="14" spans="1:308">
      <c r="A14" s="2"/>
      <c r="B14" s="1"/>
      <c r="C14">
        <v>33</v>
      </c>
      <c r="D14" s="2" t="s">
        <v>478</v>
      </c>
      <c r="E14" t="s">
        <v>482</v>
      </c>
      <c r="F14" s="2"/>
      <c r="G14" s="2"/>
      <c r="H14" s="2"/>
      <c r="I14" s="2"/>
      <c r="J14">
        <v>29</v>
      </c>
      <c r="K14" s="2">
        <v>2017</v>
      </c>
      <c r="L14" s="2">
        <f t="shared" si="0"/>
        <v>3</v>
      </c>
      <c r="M14" s="15">
        <v>1</v>
      </c>
      <c r="N14" s="15">
        <v>1</v>
      </c>
      <c r="O14" s="2" t="s">
        <v>37</v>
      </c>
      <c r="P14" s="2">
        <v>3</v>
      </c>
      <c r="Q14" s="2" t="s">
        <v>42</v>
      </c>
      <c r="W14" t="s">
        <v>37</v>
      </c>
      <c r="AA14" t="s">
        <v>30</v>
      </c>
      <c r="AK14" t="s">
        <v>37</v>
      </c>
      <c r="AL14" t="s">
        <v>37</v>
      </c>
      <c r="AR14" s="2" t="s">
        <v>37</v>
      </c>
      <c r="AU14" t="s">
        <v>37</v>
      </c>
      <c r="AV14" t="s">
        <v>37</v>
      </c>
      <c r="AZ14" t="s">
        <v>39</v>
      </c>
      <c r="BM14" s="2" t="s">
        <v>37</v>
      </c>
      <c r="BP14" t="s">
        <v>37</v>
      </c>
      <c r="BX14" s="2" t="s">
        <v>42</v>
      </c>
      <c r="CI14" s="11">
        <v>1.66</v>
      </c>
      <c r="CJ14" s="10">
        <v>60.5</v>
      </c>
      <c r="CK14" s="2">
        <f t="shared" si="1"/>
        <v>21.955291043692846</v>
      </c>
      <c r="CL14" s="2">
        <v>82</v>
      </c>
      <c r="CM14" s="2">
        <v>97</v>
      </c>
      <c r="CN14" s="5">
        <f t="shared" si="2"/>
        <v>0.84536082474226804</v>
      </c>
      <c r="CO14" s="2">
        <v>123</v>
      </c>
      <c r="CP14" s="2">
        <v>100</v>
      </c>
      <c r="CQ14" t="s">
        <v>297</v>
      </c>
      <c r="CR14" s="19">
        <v>95.01</v>
      </c>
      <c r="CS14" s="19">
        <v>13103.3</v>
      </c>
      <c r="CT14" s="19">
        <v>10368.299999999999</v>
      </c>
      <c r="CU14" s="2">
        <v>83</v>
      </c>
      <c r="CV14" s="2">
        <v>7.98</v>
      </c>
      <c r="CW14" s="2">
        <v>225</v>
      </c>
      <c r="CX14" s="2">
        <v>40</v>
      </c>
      <c r="CY14" s="2">
        <v>124</v>
      </c>
      <c r="CZ14" s="2">
        <v>304</v>
      </c>
      <c r="DA14" s="2">
        <v>58</v>
      </c>
      <c r="DB14" t="s">
        <v>37</v>
      </c>
      <c r="DC14" t="s">
        <v>42</v>
      </c>
      <c r="DE14" s="2">
        <v>0</v>
      </c>
      <c r="DF14" t="s">
        <v>42</v>
      </c>
      <c r="DH14" s="2">
        <v>0</v>
      </c>
      <c r="DI14" t="s">
        <v>42</v>
      </c>
      <c r="DK14" s="2">
        <v>0</v>
      </c>
      <c r="DL14" s="2">
        <f t="shared" si="3"/>
        <v>0</v>
      </c>
      <c r="DM14">
        <v>5</v>
      </c>
      <c r="DN14">
        <v>120</v>
      </c>
      <c r="DO14" t="s">
        <v>42</v>
      </c>
      <c r="DQ14" s="2">
        <v>0</v>
      </c>
      <c r="DR14" t="s">
        <v>42</v>
      </c>
      <c r="DT14" s="2">
        <v>0</v>
      </c>
      <c r="DU14" s="2">
        <f t="shared" si="4"/>
        <v>0</v>
      </c>
      <c r="DV14" t="s">
        <v>42</v>
      </c>
      <c r="DX14" s="2">
        <v>0</v>
      </c>
      <c r="DY14" t="s">
        <v>42</v>
      </c>
      <c r="EA14" s="2">
        <v>0</v>
      </c>
      <c r="EB14">
        <v>3</v>
      </c>
      <c r="EC14">
        <v>60</v>
      </c>
      <c r="ED14" s="2">
        <f>3*EC14*EB14</f>
        <v>540</v>
      </c>
      <c r="EE14" s="2">
        <f t="shared" si="5"/>
        <v>540</v>
      </c>
      <c r="EF14">
        <v>5</v>
      </c>
      <c r="EG14">
        <v>30</v>
      </c>
      <c r="EH14" s="2">
        <f>3.3*EG14*EF14</f>
        <v>495</v>
      </c>
      <c r="EI14" t="s">
        <v>42</v>
      </c>
      <c r="EK14" s="2">
        <v>0</v>
      </c>
      <c r="EL14" t="s">
        <v>42</v>
      </c>
      <c r="EN14" s="2">
        <v>0</v>
      </c>
      <c r="EO14" s="2">
        <f t="shared" si="6"/>
        <v>495</v>
      </c>
      <c r="EP14">
        <v>360</v>
      </c>
      <c r="EQ14">
        <v>360</v>
      </c>
      <c r="ER14">
        <f t="shared" si="7"/>
        <v>8</v>
      </c>
      <c r="ES14" s="11">
        <f t="shared" si="8"/>
        <v>0</v>
      </c>
      <c r="ET14" s="11">
        <f t="shared" si="9"/>
        <v>8</v>
      </c>
      <c r="EU14" s="11">
        <f t="shared" si="10"/>
        <v>0</v>
      </c>
      <c r="EV14" s="11">
        <f t="shared" si="11"/>
        <v>0</v>
      </c>
      <c r="EW14" s="11">
        <f t="shared" si="12"/>
        <v>0</v>
      </c>
      <c r="EX14" s="11">
        <f t="shared" si="13"/>
        <v>0</v>
      </c>
      <c r="EY14" s="11">
        <f t="shared" si="14"/>
        <v>0</v>
      </c>
      <c r="EZ14" s="11">
        <f t="shared" si="15"/>
        <v>1</v>
      </c>
      <c r="FA14" s="11">
        <f t="shared" si="16"/>
        <v>1</v>
      </c>
      <c r="FB14" s="11">
        <f t="shared" si="17"/>
        <v>0</v>
      </c>
      <c r="FC14" s="11">
        <f t="shared" si="18"/>
        <v>2</v>
      </c>
      <c r="FD14" s="2">
        <f t="shared" si="19"/>
        <v>495</v>
      </c>
      <c r="FE14" s="2">
        <f t="shared" si="20"/>
        <v>540</v>
      </c>
      <c r="FF14" s="2">
        <f t="shared" si="21"/>
        <v>0</v>
      </c>
      <c r="FG14" s="2">
        <f t="shared" si="22"/>
        <v>1035</v>
      </c>
      <c r="FH14" s="2">
        <f t="shared" si="23"/>
        <v>2520</v>
      </c>
      <c r="FI14" s="10">
        <f t="shared" si="24"/>
        <v>360</v>
      </c>
      <c r="FJ14" s="2">
        <v>58</v>
      </c>
      <c r="FK14" s="1">
        <v>43643</v>
      </c>
      <c r="FL14">
        <v>4</v>
      </c>
      <c r="FM14">
        <v>2</v>
      </c>
      <c r="FN14">
        <v>3</v>
      </c>
      <c r="FO14">
        <v>1</v>
      </c>
      <c r="FP14">
        <v>1</v>
      </c>
      <c r="FQ14">
        <v>1</v>
      </c>
      <c r="FR14">
        <v>1</v>
      </c>
      <c r="FS14">
        <v>1</v>
      </c>
      <c r="FT14">
        <v>0</v>
      </c>
      <c r="FU14">
        <v>1</v>
      </c>
      <c r="FV14">
        <v>0</v>
      </c>
      <c r="FW14">
        <v>3</v>
      </c>
      <c r="FX14" t="s">
        <v>263</v>
      </c>
      <c r="FY14">
        <v>5</v>
      </c>
      <c r="FZ14">
        <v>3</v>
      </c>
      <c r="GA14">
        <v>1</v>
      </c>
      <c r="GB14">
        <v>2</v>
      </c>
      <c r="GC14">
        <v>2</v>
      </c>
      <c r="GD14">
        <v>6</v>
      </c>
      <c r="GE14">
        <v>3</v>
      </c>
      <c r="GF14">
        <v>1</v>
      </c>
      <c r="GG14">
        <v>0</v>
      </c>
      <c r="GH14">
        <v>2</v>
      </c>
      <c r="GI14">
        <v>4</v>
      </c>
      <c r="GJ14">
        <v>4</v>
      </c>
      <c r="GK14">
        <v>5</v>
      </c>
      <c r="GL14">
        <v>2</v>
      </c>
      <c r="GM14">
        <v>4</v>
      </c>
      <c r="GN14">
        <v>3</v>
      </c>
      <c r="GO14">
        <v>1</v>
      </c>
      <c r="GP14">
        <v>4</v>
      </c>
      <c r="GQ14">
        <v>2</v>
      </c>
      <c r="GR14">
        <v>3</v>
      </c>
      <c r="GS14">
        <v>4</v>
      </c>
      <c r="GT14">
        <v>4</v>
      </c>
      <c r="GU14">
        <v>2</v>
      </c>
      <c r="GV14">
        <v>3</v>
      </c>
      <c r="GW14">
        <v>4</v>
      </c>
      <c r="GX14">
        <v>4</v>
      </c>
      <c r="GY14">
        <v>4</v>
      </c>
      <c r="GZ14">
        <v>2</v>
      </c>
      <c r="HA14">
        <v>2</v>
      </c>
      <c r="HB14">
        <v>5</v>
      </c>
      <c r="HC14">
        <v>5</v>
      </c>
      <c r="HD14">
        <v>5</v>
      </c>
      <c r="HE14">
        <v>4</v>
      </c>
      <c r="HF14">
        <v>1</v>
      </c>
      <c r="HG14">
        <v>2</v>
      </c>
      <c r="HH14">
        <v>4</v>
      </c>
      <c r="HI14">
        <v>3</v>
      </c>
      <c r="HJ14">
        <v>1</v>
      </c>
      <c r="HK14">
        <v>2</v>
      </c>
      <c r="HL14">
        <v>1</v>
      </c>
      <c r="HM14">
        <v>6</v>
      </c>
      <c r="HN14">
        <v>3</v>
      </c>
      <c r="HO14">
        <v>1</v>
      </c>
      <c r="HP14">
        <v>3</v>
      </c>
      <c r="HQ14">
        <v>1</v>
      </c>
      <c r="HR14">
        <v>1</v>
      </c>
      <c r="HS14">
        <v>3</v>
      </c>
      <c r="HT14">
        <v>1</v>
      </c>
      <c r="HU14">
        <v>3</v>
      </c>
      <c r="HV14">
        <v>1</v>
      </c>
      <c r="HW14">
        <v>1</v>
      </c>
      <c r="HX14">
        <v>1</v>
      </c>
      <c r="HY14">
        <v>1</v>
      </c>
      <c r="HZ14">
        <v>1</v>
      </c>
      <c r="IA14">
        <v>2</v>
      </c>
      <c r="IB14">
        <v>3</v>
      </c>
      <c r="IC14">
        <v>2</v>
      </c>
      <c r="ID14">
        <v>3</v>
      </c>
      <c r="IE14">
        <v>2</v>
      </c>
      <c r="IF14">
        <v>3</v>
      </c>
      <c r="IG14">
        <v>3</v>
      </c>
      <c r="IH14">
        <v>1</v>
      </c>
      <c r="II14">
        <v>2</v>
      </c>
      <c r="IJ14">
        <v>2</v>
      </c>
      <c r="IK14">
        <v>3</v>
      </c>
      <c r="IL14">
        <v>3</v>
      </c>
      <c r="IM14">
        <v>3</v>
      </c>
      <c r="IN14">
        <v>1</v>
      </c>
      <c r="IQ14">
        <v>4</v>
      </c>
      <c r="IR14">
        <v>1</v>
      </c>
      <c r="IS14">
        <v>2</v>
      </c>
      <c r="IT14">
        <v>2</v>
      </c>
      <c r="IU14">
        <v>2</v>
      </c>
      <c r="IV14">
        <v>3</v>
      </c>
      <c r="IW14">
        <v>5</v>
      </c>
      <c r="IX14">
        <v>1</v>
      </c>
      <c r="IY14">
        <v>2</v>
      </c>
      <c r="IZ14">
        <v>1</v>
      </c>
      <c r="JA14">
        <v>1</v>
      </c>
      <c r="JB14">
        <v>2</v>
      </c>
      <c r="JC14">
        <v>1</v>
      </c>
      <c r="JD14">
        <f t="shared" si="55"/>
        <v>60.5</v>
      </c>
      <c r="JE14">
        <v>166</v>
      </c>
      <c r="JF14">
        <v>82</v>
      </c>
      <c r="JG14">
        <v>2</v>
      </c>
      <c r="JH14" s="1"/>
      <c r="JI14">
        <v>4</v>
      </c>
      <c r="JJ14" s="12">
        <v>4</v>
      </c>
      <c r="JK14" s="12">
        <v>0</v>
      </c>
      <c r="JL14">
        <v>3</v>
      </c>
      <c r="JM14">
        <v>4</v>
      </c>
      <c r="JN14">
        <v>4</v>
      </c>
      <c r="JO14">
        <v>4</v>
      </c>
      <c r="JP14" t="s">
        <v>427</v>
      </c>
      <c r="JQ14" t="s">
        <v>18</v>
      </c>
      <c r="JR14">
        <f t="shared" si="25"/>
        <v>0</v>
      </c>
      <c r="JS14" t="str">
        <f>IF(OR(AND(ES14&gt;=3,OR(DD14&gt;=20,DW14&gt;=20,EJ14&gt;=20)),FC14&gt;=5,AND(FG14&gt;=600,ER14&gt;=5)),"umiarkowana",0)</f>
        <v>umiarkowana</v>
      </c>
      <c r="JT14">
        <v>1</v>
      </c>
      <c r="JU14">
        <f t="shared" si="26"/>
        <v>0.5</v>
      </c>
      <c r="JV14">
        <f t="shared" si="27"/>
        <v>1</v>
      </c>
      <c r="JW14">
        <f t="shared" si="28"/>
        <v>0.06</v>
      </c>
      <c r="JX14">
        <f t="shared" si="29"/>
        <v>0.14000000000000001</v>
      </c>
      <c r="JY14">
        <f t="shared" si="30"/>
        <v>0.5</v>
      </c>
      <c r="JZ14">
        <f t="shared" si="31"/>
        <v>0.5</v>
      </c>
      <c r="KA14">
        <f t="shared" si="32"/>
        <v>0.5</v>
      </c>
      <c r="KB14">
        <f t="shared" si="33"/>
        <v>0.06</v>
      </c>
      <c r="KC14">
        <f t="shared" si="34"/>
        <v>1</v>
      </c>
      <c r="KD14">
        <f t="shared" si="35"/>
        <v>1</v>
      </c>
      <c r="KE14">
        <f t="shared" si="36"/>
        <v>5.26</v>
      </c>
      <c r="KF14">
        <f t="shared" si="37"/>
        <v>0.06</v>
      </c>
      <c r="KG14">
        <f t="shared" si="38"/>
        <v>0.5</v>
      </c>
      <c r="KH14">
        <f t="shared" si="39"/>
        <v>0.06</v>
      </c>
      <c r="KI14">
        <f t="shared" si="40"/>
        <v>0.5</v>
      </c>
      <c r="KJ14">
        <f t="shared" si="41"/>
        <v>0.14000000000000001</v>
      </c>
      <c r="KK14">
        <f t="shared" si="42"/>
        <v>0</v>
      </c>
      <c r="KL14">
        <f t="shared" si="43"/>
        <v>0.5</v>
      </c>
      <c r="KM14">
        <f t="shared" si="44"/>
        <v>0.06</v>
      </c>
      <c r="KN14">
        <f t="shared" si="45"/>
        <v>0.14000000000000001</v>
      </c>
      <c r="KO14">
        <f t="shared" si="46"/>
        <v>1</v>
      </c>
      <c r="KP14">
        <f t="shared" si="47"/>
        <v>0</v>
      </c>
      <c r="KQ14">
        <f t="shared" si="48"/>
        <v>0.06</v>
      </c>
      <c r="KR14">
        <f t="shared" si="49"/>
        <v>0</v>
      </c>
      <c r="KS14">
        <f t="shared" si="50"/>
        <v>0.14000000000000001</v>
      </c>
      <c r="KT14">
        <f t="shared" si="51"/>
        <v>3.1600000000000006</v>
      </c>
      <c r="KU14">
        <f t="shared" si="52"/>
        <v>26.299999999999997</v>
      </c>
      <c r="KV14">
        <f t="shared" si="53"/>
        <v>11.285714285714288</v>
      </c>
    </row>
    <row r="15" spans="1:308">
      <c r="A15" s="2"/>
      <c r="B15" s="3"/>
      <c r="C15">
        <v>48</v>
      </c>
      <c r="D15" s="2" t="s">
        <v>478</v>
      </c>
      <c r="E15" s="7" t="s">
        <v>482</v>
      </c>
      <c r="F15" s="2"/>
      <c r="G15" s="2"/>
      <c r="H15" s="2"/>
      <c r="I15" s="2"/>
      <c r="J15" s="2">
        <v>31</v>
      </c>
      <c r="K15" s="2">
        <v>2013</v>
      </c>
      <c r="L15" s="2">
        <f t="shared" si="0"/>
        <v>7</v>
      </c>
      <c r="M15" s="15">
        <v>1</v>
      </c>
      <c r="N15" s="15">
        <v>2</v>
      </c>
      <c r="O15" s="2" t="s">
        <v>37</v>
      </c>
      <c r="P15" s="2">
        <v>20</v>
      </c>
      <c r="Q15" s="2" t="s">
        <v>37</v>
      </c>
      <c r="R15" s="2">
        <v>1.5</v>
      </c>
      <c r="S15" s="2"/>
      <c r="T15" s="2"/>
      <c r="U15" s="2" t="s">
        <v>37</v>
      </c>
      <c r="V15" s="2"/>
      <c r="W15" s="2"/>
      <c r="X15" s="2"/>
      <c r="Y15" s="2"/>
      <c r="Z15" s="2"/>
      <c r="AA15" s="2" t="s">
        <v>29</v>
      </c>
      <c r="AB15" s="2"/>
      <c r="AC15" s="2"/>
      <c r="AD15" s="2"/>
      <c r="AE15" s="2"/>
      <c r="AF15" s="2" t="s">
        <v>37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37</v>
      </c>
      <c r="AS15" s="2" t="s">
        <v>37</v>
      </c>
      <c r="AT15" s="2"/>
      <c r="AU15" s="2"/>
      <c r="AV15" s="2"/>
      <c r="AW15" s="2" t="s">
        <v>37</v>
      </c>
      <c r="AX15" s="2"/>
      <c r="AY15" s="2" t="s">
        <v>11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 t="s">
        <v>37</v>
      </c>
      <c r="BN15" s="2" t="s">
        <v>37</v>
      </c>
      <c r="BO15" s="2"/>
      <c r="BP15" s="2"/>
      <c r="BQ15" s="2"/>
      <c r="BR15" s="2"/>
      <c r="BS15" s="2" t="s">
        <v>37</v>
      </c>
      <c r="BT15" s="2" t="s">
        <v>37</v>
      </c>
      <c r="BU15" s="2" t="s">
        <v>37</v>
      </c>
      <c r="BV15" s="2"/>
      <c r="BW15" s="2" t="s">
        <v>37</v>
      </c>
      <c r="BX15" s="2" t="s">
        <v>37</v>
      </c>
      <c r="BY15" s="2" t="s">
        <v>37</v>
      </c>
      <c r="BZ15" s="2"/>
      <c r="CA15" s="2"/>
      <c r="CB15" s="2" t="s">
        <v>37</v>
      </c>
      <c r="CC15" s="2"/>
      <c r="CD15" s="2"/>
      <c r="CE15" s="2"/>
      <c r="CF15" s="2" t="s">
        <v>37</v>
      </c>
      <c r="CG15" s="2"/>
      <c r="CH15" s="2" t="s">
        <v>37</v>
      </c>
      <c r="CI15" s="5">
        <v>1.63</v>
      </c>
      <c r="CJ15" s="10">
        <v>81.5</v>
      </c>
      <c r="CK15" s="2">
        <f t="shared" si="1"/>
        <v>30.674846625766872</v>
      </c>
      <c r="CL15" s="2">
        <v>96</v>
      </c>
      <c r="CM15" s="2">
        <v>114</v>
      </c>
      <c r="CN15" s="5">
        <f t="shared" si="2"/>
        <v>0.84210526315789469</v>
      </c>
      <c r="CO15" s="2">
        <v>114</v>
      </c>
      <c r="CP15" s="2">
        <v>70</v>
      </c>
      <c r="CQ15" s="2"/>
      <c r="CR15" s="2"/>
      <c r="CS15" s="2"/>
      <c r="CT15" s="2"/>
      <c r="CU15" s="2">
        <v>83</v>
      </c>
      <c r="CV15" s="2">
        <v>1.73</v>
      </c>
      <c r="CW15" s="2">
        <v>245</v>
      </c>
      <c r="CX15" s="2">
        <v>55</v>
      </c>
      <c r="CY15" s="2">
        <v>152</v>
      </c>
      <c r="CZ15" s="2">
        <v>191</v>
      </c>
      <c r="DA15" s="2">
        <v>4</v>
      </c>
      <c r="DB15" t="s">
        <v>42</v>
      </c>
      <c r="DE15" s="2">
        <f>8*DD15*DC15</f>
        <v>0</v>
      </c>
      <c r="DH15" s="2">
        <f>4*DG15*DF15</f>
        <v>0</v>
      </c>
      <c r="DK15" s="2">
        <f>3.3*DJ15*DI15</f>
        <v>0</v>
      </c>
      <c r="DL15" s="2">
        <f t="shared" si="3"/>
        <v>0</v>
      </c>
      <c r="DM15" t="s">
        <v>42</v>
      </c>
      <c r="DO15">
        <v>7</v>
      </c>
      <c r="DP15">
        <v>120</v>
      </c>
      <c r="DQ15" s="2">
        <f>6*DP15*DO15</f>
        <v>5040</v>
      </c>
      <c r="DR15" t="s">
        <v>42</v>
      </c>
      <c r="DT15" s="2">
        <v>0</v>
      </c>
      <c r="DU15" s="2">
        <f t="shared" si="4"/>
        <v>5040</v>
      </c>
      <c r="DV15" t="s">
        <v>42</v>
      </c>
      <c r="DX15" s="2">
        <v>0</v>
      </c>
      <c r="DY15">
        <v>1</v>
      </c>
      <c r="DZ15">
        <v>150</v>
      </c>
      <c r="EA15" s="2">
        <f>4*DZ15*DY15</f>
        <v>600</v>
      </c>
      <c r="EB15">
        <v>7</v>
      </c>
      <c r="EC15">
        <v>180</v>
      </c>
      <c r="ED15" s="2">
        <f>3*EC15*EB15</f>
        <v>3780</v>
      </c>
      <c r="EE15" s="2">
        <f t="shared" si="5"/>
        <v>4380</v>
      </c>
      <c r="EF15" t="s">
        <v>42</v>
      </c>
      <c r="EH15" s="2">
        <v>0</v>
      </c>
      <c r="EI15" t="s">
        <v>42</v>
      </c>
      <c r="EK15" s="2">
        <v>0</v>
      </c>
      <c r="EL15" t="s">
        <v>42</v>
      </c>
      <c r="EN15" s="2">
        <v>0</v>
      </c>
      <c r="EO15" s="2">
        <f t="shared" si="6"/>
        <v>0</v>
      </c>
      <c r="EP15">
        <v>180</v>
      </c>
      <c r="EQ15">
        <v>210</v>
      </c>
      <c r="ER15">
        <f t="shared" si="7"/>
        <v>15</v>
      </c>
      <c r="ES15" s="11">
        <f t="shared" si="8"/>
        <v>0</v>
      </c>
      <c r="ET15" s="11">
        <f t="shared" si="9"/>
        <v>15</v>
      </c>
      <c r="EU15" s="11">
        <f t="shared" si="10"/>
        <v>0</v>
      </c>
      <c r="EV15" s="11">
        <f t="shared" si="11"/>
        <v>0</v>
      </c>
      <c r="EW15" s="11">
        <f t="shared" si="12"/>
        <v>1</v>
      </c>
      <c r="EX15" s="11">
        <f t="shared" si="13"/>
        <v>0</v>
      </c>
      <c r="EY15" s="11">
        <f t="shared" si="14"/>
        <v>1</v>
      </c>
      <c r="EZ15" s="11">
        <f t="shared" si="15"/>
        <v>1</v>
      </c>
      <c r="FA15" s="11">
        <f t="shared" si="16"/>
        <v>0</v>
      </c>
      <c r="FB15" s="11">
        <f t="shared" si="17"/>
        <v>0</v>
      </c>
      <c r="FC15" s="11">
        <f t="shared" si="18"/>
        <v>3</v>
      </c>
      <c r="FD15" s="2">
        <f t="shared" si="19"/>
        <v>0</v>
      </c>
      <c r="FE15" s="2">
        <f t="shared" si="20"/>
        <v>9420</v>
      </c>
      <c r="FF15" s="2">
        <f t="shared" si="21"/>
        <v>0</v>
      </c>
      <c r="FG15" s="2">
        <f t="shared" si="22"/>
        <v>9420</v>
      </c>
      <c r="FH15" s="2">
        <f t="shared" si="23"/>
        <v>1320</v>
      </c>
      <c r="FI15" s="10">
        <f t="shared" si="24"/>
        <v>188.57142857142858</v>
      </c>
      <c r="FJ15" s="2">
        <v>4</v>
      </c>
      <c r="FK15" s="1">
        <v>43417</v>
      </c>
      <c r="FL15">
        <v>3</v>
      </c>
      <c r="FM15">
        <v>3</v>
      </c>
      <c r="FN15">
        <v>6</v>
      </c>
      <c r="FO15">
        <v>1</v>
      </c>
      <c r="FP15">
        <v>1</v>
      </c>
      <c r="FQ15">
        <v>1</v>
      </c>
      <c r="FR15">
        <v>0</v>
      </c>
      <c r="FS15">
        <v>0</v>
      </c>
      <c r="FT15">
        <v>0</v>
      </c>
      <c r="FU15">
        <v>1</v>
      </c>
      <c r="FV15">
        <v>1</v>
      </c>
      <c r="FW15">
        <v>2</v>
      </c>
      <c r="FX15" t="s">
        <v>194</v>
      </c>
      <c r="FY15">
        <v>4</v>
      </c>
      <c r="FZ15">
        <v>3</v>
      </c>
      <c r="GA15">
        <v>1</v>
      </c>
      <c r="GB15">
        <v>1</v>
      </c>
      <c r="GC15">
        <v>2</v>
      </c>
      <c r="GD15">
        <v>2</v>
      </c>
      <c r="GE15">
        <v>5</v>
      </c>
      <c r="GF15">
        <v>3</v>
      </c>
      <c r="GG15">
        <v>0</v>
      </c>
      <c r="GH15">
        <v>1</v>
      </c>
      <c r="GI15">
        <v>6</v>
      </c>
      <c r="GJ15">
        <v>2</v>
      </c>
      <c r="GK15">
        <v>5</v>
      </c>
      <c r="GL15">
        <v>1</v>
      </c>
      <c r="GM15">
        <v>1</v>
      </c>
      <c r="GN15">
        <v>1</v>
      </c>
      <c r="GO15">
        <v>1</v>
      </c>
      <c r="GP15">
        <v>6</v>
      </c>
      <c r="GQ15">
        <v>6</v>
      </c>
      <c r="GR15">
        <v>6</v>
      </c>
      <c r="GS15">
        <v>1</v>
      </c>
      <c r="GT15">
        <v>2</v>
      </c>
      <c r="GU15">
        <v>1</v>
      </c>
      <c r="GV15">
        <v>1</v>
      </c>
      <c r="GW15">
        <v>4</v>
      </c>
      <c r="GX15">
        <v>3</v>
      </c>
      <c r="GY15">
        <v>4</v>
      </c>
      <c r="GZ15">
        <v>1</v>
      </c>
      <c r="HA15">
        <v>4</v>
      </c>
      <c r="HB15">
        <v>6</v>
      </c>
      <c r="HC15">
        <v>6</v>
      </c>
      <c r="HD15">
        <v>1</v>
      </c>
      <c r="HE15">
        <v>1</v>
      </c>
      <c r="HF15">
        <v>1</v>
      </c>
      <c r="HG15">
        <v>4</v>
      </c>
      <c r="HH15">
        <v>5</v>
      </c>
      <c r="HI15">
        <v>4</v>
      </c>
      <c r="HJ15">
        <v>1</v>
      </c>
      <c r="HK15">
        <v>1</v>
      </c>
      <c r="HL15">
        <v>1</v>
      </c>
      <c r="HM15">
        <v>6</v>
      </c>
      <c r="HN15">
        <v>3</v>
      </c>
      <c r="HO15">
        <v>1</v>
      </c>
      <c r="HP15">
        <v>2</v>
      </c>
      <c r="HQ15">
        <v>2</v>
      </c>
      <c r="HR15">
        <v>3</v>
      </c>
      <c r="HS15">
        <v>2</v>
      </c>
      <c r="HT15">
        <v>1</v>
      </c>
      <c r="HU15">
        <v>2</v>
      </c>
      <c r="HV15">
        <v>1</v>
      </c>
      <c r="HW15">
        <v>1</v>
      </c>
      <c r="HX15">
        <v>1</v>
      </c>
      <c r="HY15">
        <v>2</v>
      </c>
      <c r="HZ15">
        <v>1</v>
      </c>
      <c r="IA15">
        <v>2</v>
      </c>
      <c r="IB15">
        <v>1</v>
      </c>
      <c r="IC15">
        <v>2</v>
      </c>
      <c r="ID15">
        <v>1</v>
      </c>
      <c r="IE15">
        <v>2</v>
      </c>
      <c r="IF15">
        <v>1</v>
      </c>
      <c r="IG15">
        <v>3</v>
      </c>
      <c r="IH15">
        <v>1</v>
      </c>
      <c r="II15">
        <v>2</v>
      </c>
      <c r="IJ15">
        <v>2</v>
      </c>
      <c r="IK15">
        <v>1</v>
      </c>
      <c r="IL15">
        <v>1</v>
      </c>
      <c r="IM15">
        <v>2</v>
      </c>
      <c r="IN15">
        <v>3</v>
      </c>
      <c r="IO15" s="9" t="s">
        <v>195</v>
      </c>
      <c r="IP15">
        <v>6</v>
      </c>
      <c r="IQ15">
        <v>2</v>
      </c>
      <c r="IR15">
        <v>2</v>
      </c>
      <c r="IS15">
        <v>1</v>
      </c>
      <c r="IT15">
        <v>2</v>
      </c>
      <c r="IU15">
        <v>1</v>
      </c>
      <c r="IV15">
        <v>1</v>
      </c>
      <c r="IW15">
        <v>2</v>
      </c>
      <c r="IX15">
        <v>3</v>
      </c>
      <c r="IY15">
        <v>2</v>
      </c>
      <c r="IZ15">
        <v>1</v>
      </c>
      <c r="JA15">
        <v>3</v>
      </c>
      <c r="JB15">
        <v>4</v>
      </c>
      <c r="JC15">
        <v>1</v>
      </c>
      <c r="JD15">
        <f t="shared" si="55"/>
        <v>81.5</v>
      </c>
      <c r="JE15">
        <v>163</v>
      </c>
      <c r="JF15">
        <v>96</v>
      </c>
      <c r="JG15">
        <v>2</v>
      </c>
      <c r="JH15" s="1"/>
      <c r="JI15">
        <v>3</v>
      </c>
      <c r="JJ15" s="12">
        <v>3</v>
      </c>
      <c r="JK15" s="12">
        <v>0</v>
      </c>
      <c r="JL15">
        <v>2</v>
      </c>
      <c r="JM15">
        <v>3</v>
      </c>
      <c r="JN15">
        <v>2</v>
      </c>
      <c r="JO15">
        <v>3</v>
      </c>
      <c r="JP15" t="s">
        <v>427</v>
      </c>
      <c r="JQ15" s="7" t="s">
        <v>18</v>
      </c>
      <c r="JR15" t="str">
        <f t="shared" si="25"/>
        <v>wysoka</v>
      </c>
      <c r="JS15">
        <v>0</v>
      </c>
      <c r="JT15">
        <v>2</v>
      </c>
      <c r="JU15">
        <f t="shared" si="26"/>
        <v>2</v>
      </c>
      <c r="JV15">
        <f t="shared" si="27"/>
        <v>1</v>
      </c>
      <c r="JW15">
        <f t="shared" si="28"/>
        <v>2</v>
      </c>
      <c r="JX15">
        <f t="shared" si="29"/>
        <v>2</v>
      </c>
      <c r="JY15">
        <f t="shared" si="30"/>
        <v>0</v>
      </c>
      <c r="JZ15">
        <f t="shared" si="31"/>
        <v>0.5</v>
      </c>
      <c r="KA15">
        <f t="shared" si="32"/>
        <v>0.14000000000000001</v>
      </c>
      <c r="KB15">
        <f t="shared" si="33"/>
        <v>0</v>
      </c>
      <c r="KC15">
        <f t="shared" si="34"/>
        <v>2</v>
      </c>
      <c r="KD15">
        <f t="shared" si="35"/>
        <v>2</v>
      </c>
      <c r="KE15">
        <f t="shared" si="36"/>
        <v>11.64</v>
      </c>
      <c r="KF15">
        <f t="shared" si="37"/>
        <v>0</v>
      </c>
      <c r="KG15">
        <f t="shared" si="38"/>
        <v>0.06</v>
      </c>
      <c r="KH15">
        <f t="shared" si="39"/>
        <v>0</v>
      </c>
      <c r="KI15">
        <f t="shared" si="40"/>
        <v>0</v>
      </c>
      <c r="KJ15">
        <f t="shared" si="41"/>
        <v>0</v>
      </c>
      <c r="KK15">
        <f t="shared" si="42"/>
        <v>0</v>
      </c>
      <c r="KL15">
        <f t="shared" si="43"/>
        <v>0.06</v>
      </c>
      <c r="KM15">
        <f t="shared" si="44"/>
        <v>0</v>
      </c>
      <c r="KN15">
        <f t="shared" si="45"/>
        <v>0</v>
      </c>
      <c r="KO15">
        <f t="shared" si="46"/>
        <v>0</v>
      </c>
      <c r="KP15">
        <f t="shared" si="47"/>
        <v>0</v>
      </c>
      <c r="KQ15">
        <f t="shared" si="48"/>
        <v>0</v>
      </c>
      <c r="KR15">
        <f t="shared" si="49"/>
        <v>0</v>
      </c>
      <c r="KS15">
        <f t="shared" si="50"/>
        <v>0.14000000000000001</v>
      </c>
      <c r="KT15">
        <f t="shared" si="51"/>
        <v>0.26</v>
      </c>
      <c r="KU15">
        <f t="shared" si="52"/>
        <v>58.2</v>
      </c>
      <c r="KV15">
        <f t="shared" si="53"/>
        <v>0.9285714285714286</v>
      </c>
    </row>
    <row r="16" spans="1:308">
      <c r="A16" s="2"/>
      <c r="B16" s="1"/>
      <c r="C16">
        <v>23</v>
      </c>
      <c r="D16" s="2" t="s">
        <v>14</v>
      </c>
      <c r="E16" t="s">
        <v>481</v>
      </c>
      <c r="F16" s="2">
        <v>92</v>
      </c>
      <c r="G16" s="2">
        <v>17</v>
      </c>
      <c r="H16" s="2">
        <v>28</v>
      </c>
      <c r="I16" s="2">
        <v>47</v>
      </c>
      <c r="K16" s="2">
        <v>2018</v>
      </c>
      <c r="L16" s="2">
        <f t="shared" si="0"/>
        <v>2</v>
      </c>
      <c r="M16" s="15">
        <v>1</v>
      </c>
      <c r="N16" s="15">
        <v>1</v>
      </c>
      <c r="O16" s="2" t="s">
        <v>37</v>
      </c>
      <c r="P16" s="2">
        <v>2</v>
      </c>
      <c r="Q16" s="2" t="s">
        <v>42</v>
      </c>
      <c r="Y16" t="s">
        <v>37</v>
      </c>
      <c r="AE16" t="s">
        <v>37</v>
      </c>
      <c r="AK16" t="s">
        <v>37</v>
      </c>
      <c r="AM16" t="s">
        <v>37</v>
      </c>
      <c r="AR16" s="2" t="s">
        <v>37</v>
      </c>
      <c r="AY16" t="s">
        <v>11</v>
      </c>
      <c r="BM16" s="2" t="s">
        <v>42</v>
      </c>
      <c r="BX16" s="2" t="s">
        <v>42</v>
      </c>
      <c r="CI16" s="11">
        <v>1.74</v>
      </c>
      <c r="CJ16" s="10">
        <v>67</v>
      </c>
      <c r="CK16" s="2">
        <f t="shared" si="1"/>
        <v>22.129739727837229</v>
      </c>
      <c r="CL16" s="2">
        <v>87</v>
      </c>
      <c r="CM16" s="2">
        <v>99</v>
      </c>
      <c r="CN16" s="5">
        <f t="shared" si="2"/>
        <v>0.87878787878787878</v>
      </c>
      <c r="CO16" s="2">
        <v>90</v>
      </c>
      <c r="CP16" s="2">
        <v>60</v>
      </c>
      <c r="CQ16" t="s">
        <v>283</v>
      </c>
      <c r="CR16" s="19">
        <v>761.23</v>
      </c>
      <c r="CS16" s="19">
        <v>13983.1</v>
      </c>
      <c r="CT16" s="19">
        <v>14210.3</v>
      </c>
      <c r="CU16" s="2">
        <v>112</v>
      </c>
      <c r="CV16" s="2">
        <v>1.4</v>
      </c>
      <c r="CW16" s="2">
        <v>214</v>
      </c>
      <c r="CX16" s="2">
        <v>44</v>
      </c>
      <c r="CY16" s="2">
        <v>139</v>
      </c>
      <c r="CZ16" s="2">
        <v>156</v>
      </c>
      <c r="DA16" s="2">
        <v>52</v>
      </c>
      <c r="DB16" t="s">
        <v>37</v>
      </c>
      <c r="DC16" t="s">
        <v>42</v>
      </c>
      <c r="DE16" s="2">
        <v>0</v>
      </c>
      <c r="DF16" t="s">
        <v>42</v>
      </c>
      <c r="DH16" s="2">
        <v>0</v>
      </c>
      <c r="DI16" t="s">
        <v>42</v>
      </c>
      <c r="DK16" s="2">
        <v>0</v>
      </c>
      <c r="DL16" s="2">
        <f t="shared" si="3"/>
        <v>0</v>
      </c>
      <c r="DM16">
        <v>2</v>
      </c>
      <c r="DN16">
        <v>60</v>
      </c>
      <c r="DO16" t="s">
        <v>42</v>
      </c>
      <c r="DQ16" s="2">
        <v>0</v>
      </c>
      <c r="DR16" t="s">
        <v>42</v>
      </c>
      <c r="DT16" s="2">
        <v>0</v>
      </c>
      <c r="DU16" s="2">
        <f t="shared" si="4"/>
        <v>0</v>
      </c>
      <c r="DV16" t="s">
        <v>42</v>
      </c>
      <c r="DX16" s="2">
        <v>0</v>
      </c>
      <c r="DY16" t="s">
        <v>42</v>
      </c>
      <c r="EA16" s="2">
        <v>0</v>
      </c>
      <c r="EB16" t="s">
        <v>42</v>
      </c>
      <c r="ED16" s="2">
        <v>0</v>
      </c>
      <c r="EE16" s="2">
        <f t="shared" si="5"/>
        <v>0</v>
      </c>
      <c r="EF16">
        <v>2</v>
      </c>
      <c r="EG16">
        <v>60</v>
      </c>
      <c r="EH16" s="2">
        <f>3.3*EG16*EF16</f>
        <v>396</v>
      </c>
      <c r="EI16" t="s">
        <v>42</v>
      </c>
      <c r="EK16" s="2">
        <v>0</v>
      </c>
      <c r="EL16">
        <v>1</v>
      </c>
      <c r="EM16">
        <v>180</v>
      </c>
      <c r="EN16" s="2">
        <f>4*EM16*EL16</f>
        <v>720</v>
      </c>
      <c r="EO16" s="2">
        <f t="shared" si="6"/>
        <v>1116</v>
      </c>
      <c r="EP16">
        <v>600</v>
      </c>
      <c r="EQ16">
        <v>600</v>
      </c>
      <c r="ER16">
        <f t="shared" si="7"/>
        <v>3</v>
      </c>
      <c r="ES16" s="11">
        <f t="shared" si="8"/>
        <v>0</v>
      </c>
      <c r="ET16" s="11">
        <f t="shared" si="9"/>
        <v>3</v>
      </c>
      <c r="EU16" s="11">
        <f t="shared" si="10"/>
        <v>0</v>
      </c>
      <c r="EV16" s="11">
        <f t="shared" si="11"/>
        <v>0</v>
      </c>
      <c r="EW16" s="11">
        <f t="shared" si="12"/>
        <v>0</v>
      </c>
      <c r="EX16" s="11">
        <f t="shared" si="13"/>
        <v>0</v>
      </c>
      <c r="EY16" s="11">
        <f t="shared" si="14"/>
        <v>0</v>
      </c>
      <c r="EZ16" s="11">
        <f t="shared" si="15"/>
        <v>0</v>
      </c>
      <c r="FA16" s="11">
        <f t="shared" si="16"/>
        <v>1</v>
      </c>
      <c r="FB16" s="11">
        <f t="shared" si="17"/>
        <v>1</v>
      </c>
      <c r="FC16" s="11">
        <f t="shared" si="18"/>
        <v>2</v>
      </c>
      <c r="FD16" s="2">
        <f t="shared" si="19"/>
        <v>396</v>
      </c>
      <c r="FE16" s="2">
        <f t="shared" si="20"/>
        <v>720</v>
      </c>
      <c r="FF16" s="2">
        <f t="shared" si="21"/>
        <v>0</v>
      </c>
      <c r="FG16" s="2">
        <f t="shared" si="22"/>
        <v>1116</v>
      </c>
      <c r="FH16" s="2">
        <f t="shared" si="23"/>
        <v>4200</v>
      </c>
      <c r="FI16" s="10">
        <f t="shared" si="24"/>
        <v>600</v>
      </c>
      <c r="FJ16" s="2">
        <v>52</v>
      </c>
      <c r="FK16" s="1">
        <v>43630</v>
      </c>
      <c r="FL16">
        <v>3</v>
      </c>
      <c r="FM16">
        <v>3</v>
      </c>
      <c r="FN16">
        <v>6</v>
      </c>
      <c r="FO16">
        <v>0</v>
      </c>
      <c r="FP16">
        <v>0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0</v>
      </c>
      <c r="FW16">
        <v>2</v>
      </c>
      <c r="FX16" t="s">
        <v>199</v>
      </c>
      <c r="FY16">
        <v>5</v>
      </c>
      <c r="FZ16">
        <v>5</v>
      </c>
      <c r="GA16">
        <v>3</v>
      </c>
      <c r="GB16">
        <v>3</v>
      </c>
      <c r="GC16">
        <v>3</v>
      </c>
      <c r="GD16">
        <v>1</v>
      </c>
      <c r="GE16">
        <v>5</v>
      </c>
      <c r="GF16">
        <v>1</v>
      </c>
      <c r="GG16">
        <v>0</v>
      </c>
      <c r="GH16">
        <v>5</v>
      </c>
      <c r="GI16">
        <v>1</v>
      </c>
      <c r="GJ16">
        <v>2</v>
      </c>
      <c r="GK16">
        <v>2</v>
      </c>
      <c r="GL16">
        <v>3</v>
      </c>
      <c r="GM16">
        <v>4</v>
      </c>
      <c r="GN16">
        <v>6</v>
      </c>
      <c r="GO16">
        <v>1</v>
      </c>
      <c r="GP16">
        <v>1</v>
      </c>
      <c r="GQ16">
        <v>4</v>
      </c>
      <c r="GR16">
        <v>6</v>
      </c>
      <c r="GS16">
        <v>5</v>
      </c>
      <c r="GT16">
        <v>5</v>
      </c>
      <c r="GU16">
        <v>5</v>
      </c>
      <c r="GV16">
        <v>3</v>
      </c>
      <c r="GW16">
        <v>4</v>
      </c>
      <c r="GX16">
        <v>4</v>
      </c>
      <c r="GY16">
        <v>2</v>
      </c>
      <c r="GZ16">
        <v>1</v>
      </c>
      <c r="HA16">
        <v>4</v>
      </c>
      <c r="HB16">
        <v>1</v>
      </c>
      <c r="HC16">
        <v>2</v>
      </c>
      <c r="HD16">
        <v>6</v>
      </c>
      <c r="HE16">
        <v>2</v>
      </c>
      <c r="HF16">
        <v>2</v>
      </c>
      <c r="HG16">
        <v>1</v>
      </c>
      <c r="HH16">
        <v>5</v>
      </c>
      <c r="HI16">
        <v>1</v>
      </c>
      <c r="HJ16">
        <v>6</v>
      </c>
      <c r="HK16">
        <v>6</v>
      </c>
      <c r="HL16">
        <v>4</v>
      </c>
      <c r="HM16">
        <v>6</v>
      </c>
      <c r="HN16">
        <v>2</v>
      </c>
      <c r="HO16">
        <v>1</v>
      </c>
      <c r="HP16">
        <v>2</v>
      </c>
      <c r="HQ16">
        <v>1</v>
      </c>
      <c r="HR16">
        <v>1</v>
      </c>
      <c r="HS16">
        <v>2</v>
      </c>
      <c r="HT16">
        <v>1</v>
      </c>
      <c r="HU16">
        <v>3</v>
      </c>
      <c r="HV16">
        <v>3</v>
      </c>
      <c r="HW16">
        <v>3</v>
      </c>
      <c r="HX16">
        <v>1</v>
      </c>
      <c r="HY16">
        <v>2</v>
      </c>
      <c r="HZ16">
        <v>3</v>
      </c>
      <c r="IA16">
        <v>2</v>
      </c>
      <c r="IB16">
        <v>3</v>
      </c>
      <c r="IC16">
        <v>1</v>
      </c>
      <c r="ID16">
        <v>3</v>
      </c>
      <c r="IE16">
        <v>2</v>
      </c>
      <c r="IF16">
        <v>1</v>
      </c>
      <c r="IG16">
        <v>3</v>
      </c>
      <c r="IH16">
        <v>1</v>
      </c>
      <c r="II16">
        <v>3</v>
      </c>
      <c r="IJ16">
        <v>3</v>
      </c>
      <c r="IK16">
        <v>3</v>
      </c>
      <c r="IL16">
        <v>1</v>
      </c>
      <c r="IM16">
        <v>2</v>
      </c>
      <c r="IN16">
        <v>1</v>
      </c>
      <c r="IQ16">
        <v>2</v>
      </c>
      <c r="IR16">
        <v>1</v>
      </c>
      <c r="IS16">
        <v>1</v>
      </c>
      <c r="IT16">
        <v>1</v>
      </c>
      <c r="IU16">
        <v>2</v>
      </c>
      <c r="IV16">
        <v>3</v>
      </c>
      <c r="IW16">
        <v>2</v>
      </c>
      <c r="IX16">
        <v>1</v>
      </c>
      <c r="IY16">
        <v>2</v>
      </c>
      <c r="IZ16">
        <v>1</v>
      </c>
      <c r="JA16">
        <v>3</v>
      </c>
      <c r="JB16">
        <v>3</v>
      </c>
      <c r="JC16">
        <v>2</v>
      </c>
      <c r="JD16">
        <f t="shared" si="55"/>
        <v>67</v>
      </c>
      <c r="JE16">
        <v>174</v>
      </c>
      <c r="JF16">
        <v>87</v>
      </c>
      <c r="JG16">
        <v>1</v>
      </c>
      <c r="JH16" s="1"/>
      <c r="JI16">
        <v>1</v>
      </c>
      <c r="JJ16" s="12">
        <v>5</v>
      </c>
      <c r="JK16" s="12">
        <v>1</v>
      </c>
      <c r="JL16">
        <v>2</v>
      </c>
      <c r="JM16">
        <v>4</v>
      </c>
      <c r="JN16">
        <v>5</v>
      </c>
      <c r="JO16">
        <v>3</v>
      </c>
      <c r="JP16" t="s">
        <v>21</v>
      </c>
      <c r="JQ16" t="s">
        <v>21</v>
      </c>
      <c r="JR16">
        <f t="shared" si="25"/>
        <v>0</v>
      </c>
      <c r="JS16">
        <f>IF(OR(AND(ES16&gt;=3,OR(DD16&gt;=20,DW16&gt;=20,EJ16&gt;=20)),FC16&gt;=5,AND(FG16&gt;=600,ER16&gt;=5)),"umiarkowana",0)</f>
        <v>0</v>
      </c>
      <c r="JT16">
        <v>0</v>
      </c>
      <c r="JU16">
        <f t="shared" si="26"/>
        <v>0</v>
      </c>
      <c r="JV16">
        <f t="shared" si="27"/>
        <v>0.06</v>
      </c>
      <c r="JW16">
        <f t="shared" si="28"/>
        <v>0.5</v>
      </c>
      <c r="JX16">
        <f t="shared" si="29"/>
        <v>2</v>
      </c>
      <c r="JY16">
        <f t="shared" si="30"/>
        <v>1</v>
      </c>
      <c r="JZ16">
        <f t="shared" si="31"/>
        <v>0.5</v>
      </c>
      <c r="KA16">
        <f t="shared" si="32"/>
        <v>0.5</v>
      </c>
      <c r="KB16">
        <f t="shared" si="33"/>
        <v>0</v>
      </c>
      <c r="KC16">
        <f t="shared" si="34"/>
        <v>0</v>
      </c>
      <c r="KD16">
        <f t="shared" si="35"/>
        <v>0.06</v>
      </c>
      <c r="KE16">
        <f t="shared" si="36"/>
        <v>4.62</v>
      </c>
      <c r="KF16">
        <f t="shared" si="37"/>
        <v>1</v>
      </c>
      <c r="KG16">
        <f t="shared" si="38"/>
        <v>0.06</v>
      </c>
      <c r="KH16">
        <f t="shared" si="39"/>
        <v>0.14000000000000001</v>
      </c>
      <c r="KI16">
        <f t="shared" si="40"/>
        <v>0.5</v>
      </c>
      <c r="KJ16">
        <f t="shared" si="41"/>
        <v>2</v>
      </c>
      <c r="KK16">
        <f t="shared" si="42"/>
        <v>0</v>
      </c>
      <c r="KL16">
        <f t="shared" si="43"/>
        <v>1</v>
      </c>
      <c r="KM16">
        <f t="shared" si="44"/>
        <v>1</v>
      </c>
      <c r="KN16">
        <f t="shared" si="45"/>
        <v>0.14000000000000001</v>
      </c>
      <c r="KO16">
        <f t="shared" si="46"/>
        <v>2</v>
      </c>
      <c r="KP16">
        <f t="shared" si="47"/>
        <v>0.06</v>
      </c>
      <c r="KQ16">
        <f t="shared" si="48"/>
        <v>2</v>
      </c>
      <c r="KR16">
        <f t="shared" si="49"/>
        <v>0.5</v>
      </c>
      <c r="KS16">
        <f t="shared" si="50"/>
        <v>0.06</v>
      </c>
      <c r="KT16">
        <f t="shared" si="51"/>
        <v>10.459999999999999</v>
      </c>
      <c r="KU16">
        <f t="shared" si="52"/>
        <v>23.1</v>
      </c>
      <c r="KV16">
        <f t="shared" si="53"/>
        <v>37.357142857142854</v>
      </c>
    </row>
    <row r="17" spans="1:308">
      <c r="A17" s="2"/>
      <c r="B17" s="3"/>
      <c r="C17">
        <v>27</v>
      </c>
      <c r="D17" s="2" t="s">
        <v>478</v>
      </c>
      <c r="E17" s="7" t="s">
        <v>482</v>
      </c>
      <c r="F17" s="2"/>
      <c r="G17" s="2"/>
      <c r="H17" s="2"/>
      <c r="I17" s="2"/>
      <c r="J17" s="2">
        <v>33</v>
      </c>
      <c r="K17" s="2">
        <v>2016</v>
      </c>
      <c r="L17" s="2">
        <f t="shared" si="0"/>
        <v>4</v>
      </c>
      <c r="M17" s="15">
        <v>1</v>
      </c>
      <c r="N17" s="15">
        <v>2</v>
      </c>
      <c r="O17" s="2" t="s">
        <v>37</v>
      </c>
      <c r="P17" s="2">
        <v>2</v>
      </c>
      <c r="Q17" s="2" t="s">
        <v>37</v>
      </c>
      <c r="R17" s="2">
        <v>7</v>
      </c>
      <c r="S17" s="2"/>
      <c r="T17" s="2"/>
      <c r="U17" s="2" t="s">
        <v>37</v>
      </c>
      <c r="V17" s="2" t="s">
        <v>37</v>
      </c>
      <c r="W17" s="2"/>
      <c r="X17" s="2"/>
      <c r="Y17" s="2"/>
      <c r="Z17" s="2"/>
      <c r="AA17" s="2"/>
      <c r="AB17" s="2"/>
      <c r="AC17" s="2"/>
      <c r="AD17" s="2"/>
      <c r="AE17" s="2" t="s">
        <v>37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37</v>
      </c>
      <c r="AS17" s="2"/>
      <c r="AT17" s="2" t="s">
        <v>37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 t="s">
        <v>37</v>
      </c>
      <c r="BN17" s="2"/>
      <c r="BO17" s="2"/>
      <c r="BP17" s="2" t="s">
        <v>37</v>
      </c>
      <c r="BQ17" s="2"/>
      <c r="BR17" s="2"/>
      <c r="BS17" s="2"/>
      <c r="BT17" s="2"/>
      <c r="BU17" s="2"/>
      <c r="BV17" s="2" t="s">
        <v>37</v>
      </c>
      <c r="BW17" s="2"/>
      <c r="BX17" s="2" t="s">
        <v>37</v>
      </c>
      <c r="BY17" s="2"/>
      <c r="BZ17" s="2"/>
      <c r="CA17" s="2"/>
      <c r="CB17" s="2"/>
      <c r="CC17" s="2"/>
      <c r="CD17" s="2"/>
      <c r="CE17" s="2" t="s">
        <v>37</v>
      </c>
      <c r="CF17" s="2"/>
      <c r="CG17" s="2"/>
      <c r="CH17" s="2"/>
      <c r="CI17" s="5">
        <v>1.67</v>
      </c>
      <c r="CJ17" s="10">
        <v>57</v>
      </c>
      <c r="CK17" s="2">
        <f t="shared" si="1"/>
        <v>20.43816558499767</v>
      </c>
      <c r="CL17" s="2">
        <v>73</v>
      </c>
      <c r="CM17" s="2">
        <v>90</v>
      </c>
      <c r="CN17" s="5">
        <f t="shared" si="2"/>
        <v>0.81111111111111112</v>
      </c>
      <c r="CO17" s="2">
        <v>80</v>
      </c>
      <c r="CP17" s="2">
        <v>60</v>
      </c>
      <c r="CQ17" s="2"/>
      <c r="CR17" s="2"/>
      <c r="CS17" s="2"/>
      <c r="CT17" s="2"/>
      <c r="CU17" s="2">
        <v>90</v>
      </c>
      <c r="CV17" s="2">
        <v>1.1100000000000001</v>
      </c>
      <c r="CW17" s="2">
        <v>151</v>
      </c>
      <c r="CX17" s="2">
        <v>34</v>
      </c>
      <c r="CY17" s="2">
        <v>104</v>
      </c>
      <c r="CZ17" s="2">
        <v>67</v>
      </c>
      <c r="DA17" s="2">
        <v>5</v>
      </c>
      <c r="DB17" t="s">
        <v>37</v>
      </c>
      <c r="DC17" s="2">
        <v>3</v>
      </c>
      <c r="DD17" s="2">
        <v>240</v>
      </c>
      <c r="DE17" s="2">
        <f>8*DD17*DC17</f>
        <v>5760</v>
      </c>
      <c r="DF17" s="2">
        <v>3</v>
      </c>
      <c r="DG17" s="2">
        <v>300</v>
      </c>
      <c r="DH17" s="2">
        <f>4*DG17*DF17</f>
        <v>3600</v>
      </c>
      <c r="DI17" t="s">
        <v>42</v>
      </c>
      <c r="DK17" s="2">
        <v>0</v>
      </c>
      <c r="DL17" s="2">
        <f t="shared" si="3"/>
        <v>9360</v>
      </c>
      <c r="DM17" s="2">
        <v>7</v>
      </c>
      <c r="DN17" s="2">
        <v>180</v>
      </c>
      <c r="DO17" s="2">
        <v>4</v>
      </c>
      <c r="DP17" s="2">
        <v>20</v>
      </c>
      <c r="DQ17" s="2">
        <f>6*DP17*DO17</f>
        <v>480</v>
      </c>
      <c r="DR17" t="s">
        <v>42</v>
      </c>
      <c r="DT17" s="2">
        <v>0</v>
      </c>
      <c r="DU17" s="2">
        <f t="shared" si="4"/>
        <v>480</v>
      </c>
      <c r="DV17" t="s">
        <v>42</v>
      </c>
      <c r="DX17" s="2">
        <v>0</v>
      </c>
      <c r="DY17" t="s">
        <v>42</v>
      </c>
      <c r="EA17" s="2">
        <v>0</v>
      </c>
      <c r="EB17">
        <v>2</v>
      </c>
      <c r="EC17">
        <v>90</v>
      </c>
      <c r="ED17" s="2">
        <f>3*EC17*EB17</f>
        <v>540</v>
      </c>
      <c r="EE17" s="2">
        <f t="shared" si="5"/>
        <v>540</v>
      </c>
      <c r="EF17" t="s">
        <v>42</v>
      </c>
      <c r="EH17" s="2">
        <v>0</v>
      </c>
      <c r="EI17" t="s">
        <v>42</v>
      </c>
      <c r="EK17" s="2">
        <v>0</v>
      </c>
      <c r="EL17">
        <v>3</v>
      </c>
      <c r="EM17">
        <v>30</v>
      </c>
      <c r="EN17" s="2">
        <f>4*EM17*EL17</f>
        <v>360</v>
      </c>
      <c r="EO17" s="2">
        <f t="shared" si="6"/>
        <v>360</v>
      </c>
      <c r="EP17">
        <v>60</v>
      </c>
      <c r="EQ17">
        <v>60</v>
      </c>
      <c r="ER17">
        <f t="shared" si="7"/>
        <v>15</v>
      </c>
      <c r="ES17" s="11">
        <f t="shared" si="8"/>
        <v>3</v>
      </c>
      <c r="ET17" s="11">
        <f t="shared" si="9"/>
        <v>12</v>
      </c>
      <c r="EU17" s="11">
        <f t="shared" si="10"/>
        <v>1</v>
      </c>
      <c r="EV17" s="11">
        <f t="shared" si="11"/>
        <v>0</v>
      </c>
      <c r="EW17" s="11">
        <f t="shared" si="12"/>
        <v>0</v>
      </c>
      <c r="EX17" s="11">
        <f t="shared" si="13"/>
        <v>0</v>
      </c>
      <c r="EY17" s="11">
        <f t="shared" si="14"/>
        <v>0</v>
      </c>
      <c r="EZ17" s="11">
        <f t="shared" si="15"/>
        <v>1</v>
      </c>
      <c r="FA17" s="11">
        <f t="shared" si="16"/>
        <v>0</v>
      </c>
      <c r="FB17" s="11">
        <f t="shared" si="17"/>
        <v>1</v>
      </c>
      <c r="FC17" s="11">
        <f t="shared" si="18"/>
        <v>3</v>
      </c>
      <c r="FD17" s="2">
        <f t="shared" si="19"/>
        <v>0</v>
      </c>
      <c r="FE17" s="2">
        <f t="shared" si="20"/>
        <v>4980</v>
      </c>
      <c r="FF17" s="2">
        <f t="shared" si="21"/>
        <v>5760</v>
      </c>
      <c r="FG17" s="2">
        <f t="shared" si="22"/>
        <v>10740</v>
      </c>
      <c r="FH17" s="2">
        <f t="shared" si="23"/>
        <v>420</v>
      </c>
      <c r="FI17" s="10">
        <f t="shared" si="24"/>
        <v>60</v>
      </c>
      <c r="FJ17" s="2">
        <v>5</v>
      </c>
      <c r="FK17" s="1">
        <v>43419</v>
      </c>
      <c r="FL17">
        <v>3</v>
      </c>
      <c r="FM17">
        <v>2</v>
      </c>
      <c r="FN17">
        <v>6</v>
      </c>
      <c r="FO17">
        <v>1</v>
      </c>
      <c r="FP17">
        <v>1</v>
      </c>
      <c r="FQ17">
        <v>1</v>
      </c>
      <c r="FR17">
        <v>1</v>
      </c>
      <c r="FS17">
        <v>0</v>
      </c>
      <c r="FT17">
        <v>1</v>
      </c>
      <c r="FU17">
        <v>1</v>
      </c>
      <c r="FV17">
        <v>0</v>
      </c>
      <c r="FW17">
        <v>1</v>
      </c>
      <c r="FX17" t="s">
        <v>196</v>
      </c>
      <c r="FY17">
        <v>5</v>
      </c>
      <c r="FZ17">
        <v>3</v>
      </c>
      <c r="GA17">
        <v>1</v>
      </c>
      <c r="GB17">
        <v>2</v>
      </c>
      <c r="GC17">
        <v>2</v>
      </c>
      <c r="GD17">
        <v>1</v>
      </c>
      <c r="GE17">
        <v>5</v>
      </c>
      <c r="GF17">
        <v>3</v>
      </c>
      <c r="GG17">
        <v>0</v>
      </c>
      <c r="GH17">
        <v>1</v>
      </c>
      <c r="GI17">
        <v>5</v>
      </c>
      <c r="GJ17">
        <v>5</v>
      </c>
      <c r="GK17">
        <v>4</v>
      </c>
      <c r="GL17">
        <v>3</v>
      </c>
      <c r="GM17">
        <v>4</v>
      </c>
      <c r="GN17">
        <v>6</v>
      </c>
      <c r="GO17">
        <v>1</v>
      </c>
      <c r="GP17">
        <v>3</v>
      </c>
      <c r="GQ17">
        <v>6</v>
      </c>
      <c r="GR17">
        <v>5</v>
      </c>
      <c r="GS17">
        <v>1</v>
      </c>
      <c r="GT17">
        <v>6</v>
      </c>
      <c r="GU17">
        <v>5</v>
      </c>
      <c r="GV17">
        <v>3</v>
      </c>
      <c r="GW17">
        <v>4</v>
      </c>
      <c r="GX17">
        <v>4</v>
      </c>
      <c r="GY17">
        <v>4</v>
      </c>
      <c r="GZ17">
        <v>1</v>
      </c>
      <c r="HA17">
        <v>3</v>
      </c>
      <c r="HB17">
        <v>6</v>
      </c>
      <c r="HC17">
        <v>6</v>
      </c>
      <c r="HD17">
        <v>1</v>
      </c>
      <c r="HE17">
        <v>1</v>
      </c>
      <c r="HF17">
        <v>1</v>
      </c>
      <c r="HG17">
        <v>1</v>
      </c>
      <c r="HH17">
        <v>6</v>
      </c>
      <c r="HI17">
        <v>1</v>
      </c>
      <c r="HJ17">
        <v>2</v>
      </c>
      <c r="HK17">
        <v>2</v>
      </c>
      <c r="HL17">
        <v>6</v>
      </c>
      <c r="HM17">
        <v>6</v>
      </c>
      <c r="HN17">
        <v>2</v>
      </c>
      <c r="HO17">
        <v>2</v>
      </c>
      <c r="HP17">
        <v>1</v>
      </c>
      <c r="HQ17">
        <v>1</v>
      </c>
      <c r="HR17">
        <v>2</v>
      </c>
      <c r="HS17">
        <v>2</v>
      </c>
      <c r="HT17">
        <v>1</v>
      </c>
      <c r="HU17">
        <v>2</v>
      </c>
      <c r="HV17">
        <v>1</v>
      </c>
      <c r="HW17">
        <v>1</v>
      </c>
      <c r="HX17">
        <v>1</v>
      </c>
      <c r="HY17">
        <v>1</v>
      </c>
      <c r="HZ17">
        <v>1</v>
      </c>
      <c r="IA17">
        <v>2</v>
      </c>
      <c r="IB17">
        <v>1</v>
      </c>
      <c r="IC17">
        <v>2</v>
      </c>
      <c r="ID17">
        <v>2</v>
      </c>
      <c r="IE17">
        <v>1</v>
      </c>
      <c r="IF17">
        <v>2</v>
      </c>
      <c r="IG17">
        <v>3</v>
      </c>
      <c r="IH17">
        <v>1</v>
      </c>
      <c r="II17">
        <v>3</v>
      </c>
      <c r="IJ17">
        <v>1</v>
      </c>
      <c r="IK17">
        <v>2</v>
      </c>
      <c r="IL17">
        <v>2</v>
      </c>
      <c r="IM17">
        <v>2</v>
      </c>
      <c r="IN17">
        <v>1</v>
      </c>
      <c r="IO17" s="9"/>
      <c r="IQ17">
        <v>6</v>
      </c>
      <c r="IR17">
        <v>3</v>
      </c>
      <c r="IS17">
        <v>2</v>
      </c>
      <c r="IT17">
        <v>2</v>
      </c>
      <c r="IU17">
        <v>1</v>
      </c>
      <c r="IV17">
        <v>2</v>
      </c>
      <c r="IW17">
        <v>4</v>
      </c>
      <c r="IX17">
        <v>3</v>
      </c>
      <c r="IY17">
        <v>2</v>
      </c>
      <c r="IZ17">
        <v>1</v>
      </c>
      <c r="JA17">
        <v>4</v>
      </c>
      <c r="JB17">
        <v>2</v>
      </c>
      <c r="JC17">
        <v>1</v>
      </c>
      <c r="JD17">
        <f t="shared" si="55"/>
        <v>57</v>
      </c>
      <c r="JE17">
        <v>167</v>
      </c>
      <c r="JF17">
        <v>73</v>
      </c>
      <c r="JG17">
        <v>2</v>
      </c>
      <c r="JH17" s="1"/>
      <c r="JI17">
        <v>4</v>
      </c>
      <c r="JJ17" s="12">
        <v>1</v>
      </c>
      <c r="JK17" s="12">
        <v>0</v>
      </c>
      <c r="JL17">
        <v>2</v>
      </c>
      <c r="JM17">
        <v>4</v>
      </c>
      <c r="JN17">
        <v>4</v>
      </c>
      <c r="JO17">
        <v>3</v>
      </c>
      <c r="JP17" t="s">
        <v>427</v>
      </c>
      <c r="JQ17" s="7" t="s">
        <v>18</v>
      </c>
      <c r="JR17" t="str">
        <f t="shared" si="25"/>
        <v>wysoka</v>
      </c>
      <c r="JS17">
        <v>0</v>
      </c>
      <c r="JT17">
        <v>2</v>
      </c>
      <c r="JU17">
        <f t="shared" si="26"/>
        <v>1</v>
      </c>
      <c r="JV17">
        <f t="shared" si="27"/>
        <v>0.5</v>
      </c>
      <c r="JW17">
        <f t="shared" si="28"/>
        <v>2</v>
      </c>
      <c r="JX17">
        <f t="shared" si="29"/>
        <v>1</v>
      </c>
      <c r="JY17">
        <f t="shared" si="30"/>
        <v>0</v>
      </c>
      <c r="JZ17">
        <f t="shared" si="31"/>
        <v>0.5</v>
      </c>
      <c r="KA17">
        <f t="shared" si="32"/>
        <v>0.5</v>
      </c>
      <c r="KB17">
        <f t="shared" si="33"/>
        <v>0</v>
      </c>
      <c r="KC17">
        <f t="shared" si="34"/>
        <v>2</v>
      </c>
      <c r="KD17">
        <f t="shared" si="35"/>
        <v>2</v>
      </c>
      <c r="KE17">
        <f t="shared" si="36"/>
        <v>9.5</v>
      </c>
      <c r="KF17">
        <f t="shared" si="37"/>
        <v>0</v>
      </c>
      <c r="KG17">
        <f t="shared" si="38"/>
        <v>1</v>
      </c>
      <c r="KH17">
        <f t="shared" si="39"/>
        <v>0.14000000000000001</v>
      </c>
      <c r="KI17">
        <f t="shared" si="40"/>
        <v>0.5</v>
      </c>
      <c r="KJ17">
        <f t="shared" si="41"/>
        <v>2</v>
      </c>
      <c r="KK17">
        <f t="shared" si="42"/>
        <v>0</v>
      </c>
      <c r="KL17">
        <f t="shared" si="43"/>
        <v>2</v>
      </c>
      <c r="KM17">
        <f t="shared" si="44"/>
        <v>1</v>
      </c>
      <c r="KN17">
        <f t="shared" si="45"/>
        <v>0.14000000000000001</v>
      </c>
      <c r="KO17">
        <f t="shared" si="46"/>
        <v>0</v>
      </c>
      <c r="KP17">
        <f t="shared" si="47"/>
        <v>0</v>
      </c>
      <c r="KQ17">
        <f t="shared" si="48"/>
        <v>0.06</v>
      </c>
      <c r="KR17">
        <f t="shared" si="49"/>
        <v>2</v>
      </c>
      <c r="KS17">
        <f t="shared" si="50"/>
        <v>0.06</v>
      </c>
      <c r="KT17">
        <f t="shared" si="51"/>
        <v>8.9</v>
      </c>
      <c r="KU17">
        <f t="shared" si="52"/>
        <v>47.5</v>
      </c>
      <c r="KV17">
        <f t="shared" si="53"/>
        <v>31.785714285714288</v>
      </c>
    </row>
    <row r="18" spans="1:308">
      <c r="A18" s="2"/>
      <c r="B18" s="1"/>
      <c r="C18">
        <v>58</v>
      </c>
      <c r="D18" s="2" t="s">
        <v>478</v>
      </c>
      <c r="E18" t="s">
        <v>481</v>
      </c>
      <c r="F18" s="2">
        <v>109</v>
      </c>
      <c r="G18" s="2">
        <v>26</v>
      </c>
      <c r="H18" s="2">
        <v>31</v>
      </c>
      <c r="I18" s="2">
        <v>52</v>
      </c>
      <c r="K18" s="2">
        <v>1994</v>
      </c>
      <c r="L18" s="2">
        <f t="shared" si="0"/>
        <v>26</v>
      </c>
      <c r="M18" s="15">
        <v>4</v>
      </c>
      <c r="N18" s="15">
        <v>4</v>
      </c>
      <c r="O18" s="2" t="s">
        <v>37</v>
      </c>
      <c r="P18" s="2">
        <v>25</v>
      </c>
      <c r="Q18" s="2" t="s">
        <v>42</v>
      </c>
      <c r="U18" t="s">
        <v>37</v>
      </c>
      <c r="AD18" t="s">
        <v>37</v>
      </c>
      <c r="AG18" t="s">
        <v>37</v>
      </c>
      <c r="AR18" s="2" t="s">
        <v>37</v>
      </c>
      <c r="AU18" t="s">
        <v>37</v>
      </c>
      <c r="AW18" t="s">
        <v>37</v>
      </c>
      <c r="BF18" t="s">
        <v>37</v>
      </c>
      <c r="BJ18" t="s">
        <v>37</v>
      </c>
      <c r="BL18" t="s">
        <v>37</v>
      </c>
      <c r="BM18" s="2" t="s">
        <v>37</v>
      </c>
      <c r="BW18" t="s">
        <v>249</v>
      </c>
      <c r="BX18" s="2" t="s">
        <v>37</v>
      </c>
      <c r="CF18" t="s">
        <v>37</v>
      </c>
      <c r="CI18" s="11">
        <v>1.58</v>
      </c>
      <c r="CJ18" s="10">
        <v>70.5</v>
      </c>
      <c r="CK18" s="2">
        <f t="shared" si="1"/>
        <v>28.240666559846176</v>
      </c>
      <c r="CL18" s="2">
        <v>98</v>
      </c>
      <c r="CM18" s="2">
        <v>105</v>
      </c>
      <c r="CN18" s="5">
        <f t="shared" si="2"/>
        <v>0.93333333333333335</v>
      </c>
      <c r="CO18" s="2">
        <v>123</v>
      </c>
      <c r="CP18" s="2">
        <v>77</v>
      </c>
      <c r="CQ18" t="s">
        <v>250</v>
      </c>
      <c r="CR18" s="19">
        <v>117.63</v>
      </c>
      <c r="CS18" s="19">
        <v>22847.8</v>
      </c>
      <c r="CT18" s="19">
        <v>10626.5</v>
      </c>
      <c r="CU18" s="2">
        <v>82</v>
      </c>
      <c r="CV18" s="2">
        <v>1.39</v>
      </c>
      <c r="CW18" s="2">
        <v>125</v>
      </c>
      <c r="CX18" s="2">
        <v>52</v>
      </c>
      <c r="CY18" s="2">
        <v>56</v>
      </c>
      <c r="CZ18" s="2">
        <v>85</v>
      </c>
      <c r="DA18" s="2">
        <v>38</v>
      </c>
      <c r="DB18" t="s">
        <v>42</v>
      </c>
      <c r="DE18" s="2">
        <f>8*DD18*DC18</f>
        <v>0</v>
      </c>
      <c r="DH18" s="2">
        <f>4*DG18*DF18</f>
        <v>0</v>
      </c>
      <c r="DK18" s="2">
        <f>3.3*DJ18*DI18</f>
        <v>0</v>
      </c>
      <c r="DL18" s="2">
        <f t="shared" si="3"/>
        <v>0</v>
      </c>
      <c r="DM18" t="s">
        <v>42</v>
      </c>
      <c r="DO18" t="s">
        <v>42</v>
      </c>
      <c r="DQ18" s="2">
        <v>0</v>
      </c>
      <c r="DR18" t="s">
        <v>42</v>
      </c>
      <c r="DT18" s="2">
        <v>0</v>
      </c>
      <c r="DU18" s="2">
        <f t="shared" si="4"/>
        <v>0</v>
      </c>
      <c r="DV18" t="s">
        <v>42</v>
      </c>
      <c r="DX18" s="2">
        <v>0</v>
      </c>
      <c r="DY18" t="s">
        <v>42</v>
      </c>
      <c r="EA18" s="2">
        <v>0</v>
      </c>
      <c r="EB18">
        <v>3</v>
      </c>
      <c r="EC18">
        <v>150</v>
      </c>
      <c r="ED18" s="2">
        <f>3*EC18*EB18</f>
        <v>1350</v>
      </c>
      <c r="EE18" s="2">
        <f t="shared" si="5"/>
        <v>1350</v>
      </c>
      <c r="EF18">
        <v>3</v>
      </c>
      <c r="EG18">
        <v>40</v>
      </c>
      <c r="EH18" s="2">
        <f>3.3*EG18*EF18</f>
        <v>396</v>
      </c>
      <c r="EI18" t="s">
        <v>42</v>
      </c>
      <c r="EK18" s="2">
        <v>0</v>
      </c>
      <c r="EL18" t="s">
        <v>42</v>
      </c>
      <c r="EN18" s="2">
        <v>0</v>
      </c>
      <c r="EO18" s="2">
        <f t="shared" si="6"/>
        <v>396</v>
      </c>
      <c r="EP18">
        <v>720</v>
      </c>
      <c r="EQ18">
        <v>720</v>
      </c>
      <c r="ER18">
        <f t="shared" si="7"/>
        <v>6</v>
      </c>
      <c r="ES18" s="11">
        <f t="shared" si="8"/>
        <v>0</v>
      </c>
      <c r="ET18" s="11">
        <f t="shared" si="9"/>
        <v>6</v>
      </c>
      <c r="EU18" s="11">
        <f t="shared" si="10"/>
        <v>0</v>
      </c>
      <c r="EV18" s="11">
        <f t="shared" si="11"/>
        <v>0</v>
      </c>
      <c r="EW18" s="11">
        <f t="shared" si="12"/>
        <v>0</v>
      </c>
      <c r="EX18" s="11">
        <f t="shared" si="13"/>
        <v>0</v>
      </c>
      <c r="EY18" s="11">
        <f t="shared" si="14"/>
        <v>0</v>
      </c>
      <c r="EZ18" s="11">
        <f t="shared" si="15"/>
        <v>1</v>
      </c>
      <c r="FA18" s="11">
        <f t="shared" si="16"/>
        <v>1</v>
      </c>
      <c r="FB18" s="11">
        <f t="shared" si="17"/>
        <v>0</v>
      </c>
      <c r="FC18" s="11">
        <f t="shared" si="18"/>
        <v>2</v>
      </c>
      <c r="FD18" s="2">
        <f t="shared" si="19"/>
        <v>396</v>
      </c>
      <c r="FE18" s="2">
        <f t="shared" si="20"/>
        <v>1350</v>
      </c>
      <c r="FF18" s="2">
        <f t="shared" si="21"/>
        <v>0</v>
      </c>
      <c r="FG18" s="2">
        <f t="shared" si="22"/>
        <v>1746</v>
      </c>
      <c r="FH18" s="2">
        <f t="shared" si="23"/>
        <v>5040</v>
      </c>
      <c r="FI18" s="10">
        <f t="shared" si="24"/>
        <v>720</v>
      </c>
      <c r="FJ18" s="2">
        <v>38</v>
      </c>
      <c r="FK18" s="1">
        <v>43578</v>
      </c>
      <c r="FL18">
        <v>3</v>
      </c>
      <c r="FM18">
        <v>3</v>
      </c>
      <c r="FN18">
        <v>4</v>
      </c>
      <c r="FO18">
        <v>1</v>
      </c>
      <c r="FP18">
        <v>1</v>
      </c>
      <c r="FQ18">
        <v>1</v>
      </c>
      <c r="FR18">
        <v>1</v>
      </c>
      <c r="FS18">
        <v>1</v>
      </c>
      <c r="FT18">
        <v>1</v>
      </c>
      <c r="FU18">
        <v>1</v>
      </c>
      <c r="FV18">
        <v>0</v>
      </c>
      <c r="FW18">
        <v>2</v>
      </c>
      <c r="FX18" t="s">
        <v>251</v>
      </c>
      <c r="FY18">
        <v>4</v>
      </c>
      <c r="FZ18">
        <v>3</v>
      </c>
      <c r="GA18">
        <v>3</v>
      </c>
      <c r="GB18">
        <v>2</v>
      </c>
      <c r="GC18">
        <v>4</v>
      </c>
      <c r="GD18">
        <v>1</v>
      </c>
      <c r="GE18">
        <v>3</v>
      </c>
      <c r="GF18">
        <v>1</v>
      </c>
      <c r="GG18">
        <v>0</v>
      </c>
      <c r="GH18">
        <v>5</v>
      </c>
      <c r="GI18">
        <v>4</v>
      </c>
      <c r="GJ18">
        <v>4</v>
      </c>
      <c r="GK18">
        <v>4</v>
      </c>
      <c r="GL18">
        <v>2</v>
      </c>
      <c r="GM18">
        <v>4</v>
      </c>
      <c r="GN18">
        <v>4</v>
      </c>
      <c r="GO18">
        <v>2</v>
      </c>
      <c r="GP18">
        <v>5</v>
      </c>
      <c r="GQ18">
        <v>5</v>
      </c>
      <c r="GR18">
        <v>4</v>
      </c>
      <c r="GS18">
        <v>2</v>
      </c>
      <c r="GT18">
        <v>4</v>
      </c>
      <c r="GU18">
        <v>4</v>
      </c>
      <c r="GV18">
        <v>4</v>
      </c>
      <c r="GW18">
        <v>4</v>
      </c>
      <c r="GX18">
        <v>2</v>
      </c>
      <c r="GY18">
        <v>4</v>
      </c>
      <c r="GZ18">
        <v>3</v>
      </c>
      <c r="HA18">
        <v>5</v>
      </c>
      <c r="HB18">
        <v>4</v>
      </c>
      <c r="HC18">
        <v>4</v>
      </c>
      <c r="HD18">
        <v>4</v>
      </c>
      <c r="HE18">
        <v>4</v>
      </c>
      <c r="HF18">
        <v>2</v>
      </c>
      <c r="HG18">
        <v>4</v>
      </c>
      <c r="HH18">
        <v>4</v>
      </c>
      <c r="HI18">
        <v>4</v>
      </c>
      <c r="HJ18">
        <v>6</v>
      </c>
      <c r="HK18">
        <v>2</v>
      </c>
      <c r="HL18">
        <v>1</v>
      </c>
      <c r="HM18">
        <v>6</v>
      </c>
      <c r="HN18">
        <v>1</v>
      </c>
      <c r="HO18">
        <v>2</v>
      </c>
      <c r="HP18">
        <v>2</v>
      </c>
      <c r="HQ18">
        <v>1</v>
      </c>
      <c r="HR18">
        <v>1</v>
      </c>
      <c r="HS18">
        <v>1</v>
      </c>
      <c r="HT18">
        <v>1</v>
      </c>
      <c r="HU18">
        <v>1</v>
      </c>
      <c r="HV18">
        <v>1</v>
      </c>
      <c r="HW18">
        <v>1</v>
      </c>
      <c r="HX18">
        <v>1</v>
      </c>
      <c r="HY18">
        <v>1</v>
      </c>
      <c r="HZ18">
        <v>1</v>
      </c>
      <c r="IA18">
        <v>2</v>
      </c>
      <c r="IB18">
        <v>1</v>
      </c>
      <c r="IC18">
        <v>1</v>
      </c>
      <c r="ID18">
        <v>3</v>
      </c>
      <c r="IE18">
        <v>1</v>
      </c>
      <c r="IF18">
        <v>1</v>
      </c>
      <c r="IG18">
        <v>1</v>
      </c>
      <c r="IH18">
        <v>1</v>
      </c>
      <c r="II18">
        <v>3</v>
      </c>
      <c r="IJ18">
        <v>1</v>
      </c>
      <c r="IK18">
        <v>1</v>
      </c>
      <c r="IL18">
        <v>1</v>
      </c>
      <c r="IM18">
        <v>1</v>
      </c>
      <c r="IN18">
        <v>1</v>
      </c>
      <c r="IQ18">
        <v>2</v>
      </c>
      <c r="IR18">
        <v>0</v>
      </c>
      <c r="IS18">
        <v>1</v>
      </c>
      <c r="IT18">
        <v>1</v>
      </c>
      <c r="IU18">
        <v>3</v>
      </c>
      <c r="IV18">
        <v>3</v>
      </c>
      <c r="IW18">
        <v>4</v>
      </c>
      <c r="IX18">
        <v>0</v>
      </c>
      <c r="IY18">
        <v>1</v>
      </c>
      <c r="IZ18">
        <v>1</v>
      </c>
      <c r="JA18">
        <v>3</v>
      </c>
      <c r="JB18">
        <v>3</v>
      </c>
      <c r="JC18">
        <v>2</v>
      </c>
      <c r="JD18">
        <f t="shared" si="55"/>
        <v>70.5</v>
      </c>
      <c r="JE18">
        <v>158</v>
      </c>
      <c r="JF18">
        <v>98</v>
      </c>
      <c r="JG18">
        <v>2</v>
      </c>
      <c r="JH18" s="1"/>
      <c r="JI18">
        <v>3</v>
      </c>
      <c r="JJ18" s="12">
        <v>2</v>
      </c>
      <c r="JK18" s="12">
        <v>0</v>
      </c>
      <c r="JL18">
        <v>1</v>
      </c>
      <c r="JM18">
        <v>2</v>
      </c>
      <c r="JN18">
        <v>1</v>
      </c>
      <c r="JO18">
        <v>2</v>
      </c>
      <c r="JP18" t="s">
        <v>21</v>
      </c>
      <c r="JQ18" t="s">
        <v>21</v>
      </c>
      <c r="JR18">
        <f t="shared" si="25"/>
        <v>0</v>
      </c>
      <c r="JS18" t="str">
        <f>IF(OR(AND(ES18&gt;=3,OR(DD18&gt;=20,DW18&gt;=20,EJ18&gt;=20)),FC18&gt;=5,AND(FG18&gt;=600,ER18&gt;=5)),"umiarkowana",0)</f>
        <v>umiarkowana</v>
      </c>
      <c r="JT18">
        <v>1</v>
      </c>
      <c r="JU18">
        <f t="shared" si="26"/>
        <v>0.5</v>
      </c>
      <c r="JV18">
        <f t="shared" si="27"/>
        <v>0.5</v>
      </c>
      <c r="JW18">
        <f t="shared" si="28"/>
        <v>1</v>
      </c>
      <c r="JX18">
        <f t="shared" si="29"/>
        <v>0.5</v>
      </c>
      <c r="JY18">
        <f t="shared" si="30"/>
        <v>0.06</v>
      </c>
      <c r="JZ18">
        <f t="shared" si="31"/>
        <v>0.5</v>
      </c>
      <c r="KA18">
        <f t="shared" si="32"/>
        <v>0.06</v>
      </c>
      <c r="KB18">
        <f t="shared" si="33"/>
        <v>0.14000000000000001</v>
      </c>
      <c r="KC18">
        <f t="shared" si="34"/>
        <v>0.5</v>
      </c>
      <c r="KD18">
        <f t="shared" si="35"/>
        <v>0.5</v>
      </c>
      <c r="KE18">
        <f t="shared" si="36"/>
        <v>4.26</v>
      </c>
      <c r="KF18">
        <f t="shared" si="37"/>
        <v>1</v>
      </c>
      <c r="KG18">
        <f t="shared" si="38"/>
        <v>0.5</v>
      </c>
      <c r="KH18">
        <f t="shared" si="39"/>
        <v>0.06</v>
      </c>
      <c r="KI18">
        <f t="shared" si="40"/>
        <v>0.5</v>
      </c>
      <c r="KJ18">
        <f t="shared" si="41"/>
        <v>0.5</v>
      </c>
      <c r="KK18">
        <f t="shared" si="42"/>
        <v>0.06</v>
      </c>
      <c r="KL18">
        <f t="shared" si="43"/>
        <v>0.5</v>
      </c>
      <c r="KM18">
        <f t="shared" si="44"/>
        <v>0.5</v>
      </c>
      <c r="KN18">
        <f t="shared" si="45"/>
        <v>0.5</v>
      </c>
      <c r="KO18">
        <f t="shared" si="46"/>
        <v>0.5</v>
      </c>
      <c r="KP18">
        <f t="shared" si="47"/>
        <v>0.06</v>
      </c>
      <c r="KQ18">
        <f t="shared" si="48"/>
        <v>0.06</v>
      </c>
      <c r="KR18">
        <f t="shared" si="49"/>
        <v>0</v>
      </c>
      <c r="KS18">
        <f t="shared" si="50"/>
        <v>0</v>
      </c>
      <c r="KT18">
        <f t="shared" si="51"/>
        <v>4.7399999999999993</v>
      </c>
      <c r="KU18">
        <f t="shared" si="52"/>
        <v>21.299999999999997</v>
      </c>
      <c r="KV18">
        <f t="shared" si="53"/>
        <v>16.928571428571427</v>
      </c>
    </row>
    <row r="19" spans="1:308">
      <c r="A19" s="2"/>
      <c r="B19" s="1"/>
      <c r="C19">
        <v>38</v>
      </c>
      <c r="D19" s="2" t="s">
        <v>478</v>
      </c>
      <c r="E19" t="s">
        <v>481</v>
      </c>
      <c r="F19" s="2">
        <v>82</v>
      </c>
      <c r="G19" s="2">
        <v>12</v>
      </c>
      <c r="H19" s="2">
        <v>26</v>
      </c>
      <c r="I19" s="2">
        <v>44</v>
      </c>
      <c r="K19" s="2">
        <v>2002</v>
      </c>
      <c r="L19" s="2">
        <f t="shared" si="0"/>
        <v>18</v>
      </c>
      <c r="M19" s="15">
        <v>1</v>
      </c>
      <c r="N19" s="15">
        <v>1</v>
      </c>
      <c r="O19" s="2" t="s">
        <v>37</v>
      </c>
      <c r="P19" s="2">
        <v>17</v>
      </c>
      <c r="Q19" s="2" t="s">
        <v>42</v>
      </c>
      <c r="U19" t="s">
        <v>37</v>
      </c>
      <c r="AA19" t="s">
        <v>31</v>
      </c>
      <c r="AC19" t="s">
        <v>37</v>
      </c>
      <c r="AD19" t="s">
        <v>37</v>
      </c>
      <c r="AL19" t="s">
        <v>37</v>
      </c>
      <c r="AQ19" t="s">
        <v>37</v>
      </c>
      <c r="AR19" s="2" t="s">
        <v>37</v>
      </c>
      <c r="AY19" t="s">
        <v>30</v>
      </c>
      <c r="BJ19" t="s">
        <v>37</v>
      </c>
      <c r="BK19" t="s">
        <v>37</v>
      </c>
      <c r="BM19" s="2" t="s">
        <v>42</v>
      </c>
      <c r="BX19" s="2" t="s">
        <v>42</v>
      </c>
      <c r="CI19" s="11">
        <v>1.61</v>
      </c>
      <c r="CJ19" s="10">
        <v>69</v>
      </c>
      <c r="CK19" s="2">
        <f t="shared" si="1"/>
        <v>26.619343389529721</v>
      </c>
      <c r="CL19" s="2">
        <v>97</v>
      </c>
      <c r="CM19" s="2">
        <v>103</v>
      </c>
      <c r="CN19" s="5">
        <f t="shared" si="2"/>
        <v>0.94174757281553401</v>
      </c>
      <c r="CO19" s="2">
        <v>106</v>
      </c>
      <c r="CP19" s="2">
        <v>83</v>
      </c>
      <c r="CQ19" t="s">
        <v>337</v>
      </c>
      <c r="CS19" s="19">
        <v>27214.1</v>
      </c>
      <c r="CT19" s="19">
        <v>16457.400000000001</v>
      </c>
      <c r="CU19" s="2">
        <v>110</v>
      </c>
      <c r="CV19" s="2">
        <v>2.21</v>
      </c>
      <c r="CW19" s="2">
        <v>185</v>
      </c>
      <c r="CX19" s="2">
        <v>49</v>
      </c>
      <c r="CY19" s="2">
        <v>107</v>
      </c>
      <c r="CZ19" s="2">
        <v>146</v>
      </c>
      <c r="DA19" s="2">
        <v>81</v>
      </c>
      <c r="DB19" t="s">
        <v>42</v>
      </c>
      <c r="DE19" s="2">
        <f>8*DD19*DC19</f>
        <v>0</v>
      </c>
      <c r="DH19" s="2">
        <f>4*DG19*DF19</f>
        <v>0</v>
      </c>
      <c r="DK19" s="2">
        <f>3.3*DJ19*DI19</f>
        <v>0</v>
      </c>
      <c r="DL19" s="2">
        <f t="shared" si="3"/>
        <v>0</v>
      </c>
      <c r="DM19">
        <v>3</v>
      </c>
      <c r="DN19">
        <v>60</v>
      </c>
      <c r="DO19" t="s">
        <v>42</v>
      </c>
      <c r="DQ19" s="2">
        <v>0</v>
      </c>
      <c r="DR19">
        <v>3</v>
      </c>
      <c r="DS19">
        <v>15</v>
      </c>
      <c r="DT19" s="2">
        <f>3.3*DS19*DR19</f>
        <v>148.5</v>
      </c>
      <c r="DU19" s="2">
        <f t="shared" si="4"/>
        <v>148.5</v>
      </c>
      <c r="DV19" t="s">
        <v>42</v>
      </c>
      <c r="DX19" s="2">
        <v>0</v>
      </c>
      <c r="DY19" t="s">
        <v>42</v>
      </c>
      <c r="EA19" s="2">
        <v>0</v>
      </c>
      <c r="EB19" t="s">
        <v>42</v>
      </c>
      <c r="ED19" s="2">
        <v>0</v>
      </c>
      <c r="EE19" s="2">
        <f t="shared" si="5"/>
        <v>0</v>
      </c>
      <c r="EF19">
        <v>2</v>
      </c>
      <c r="EG19">
        <v>90</v>
      </c>
      <c r="EH19" s="2">
        <f>3.3*EG19*EF19</f>
        <v>594</v>
      </c>
      <c r="EI19" t="s">
        <v>42</v>
      </c>
      <c r="EK19" s="2">
        <v>0</v>
      </c>
      <c r="EL19" t="s">
        <v>42</v>
      </c>
      <c r="EN19" s="2">
        <v>0</v>
      </c>
      <c r="EO19" s="2">
        <f t="shared" si="6"/>
        <v>594</v>
      </c>
      <c r="EP19">
        <v>480</v>
      </c>
      <c r="EQ19">
        <v>420</v>
      </c>
      <c r="ER19">
        <f t="shared" si="7"/>
        <v>5</v>
      </c>
      <c r="ES19" s="11">
        <f t="shared" si="8"/>
        <v>0</v>
      </c>
      <c r="ET19" s="11">
        <f t="shared" si="9"/>
        <v>5</v>
      </c>
      <c r="EU19" s="11">
        <f t="shared" si="10"/>
        <v>0</v>
      </c>
      <c r="EV19" s="11">
        <f t="shared" si="11"/>
        <v>0</v>
      </c>
      <c r="EW19" s="11">
        <f t="shared" si="12"/>
        <v>0</v>
      </c>
      <c r="EX19" s="11">
        <f t="shared" si="13"/>
        <v>0</v>
      </c>
      <c r="EY19" s="11">
        <f t="shared" si="14"/>
        <v>0</v>
      </c>
      <c r="EZ19" s="11">
        <f t="shared" si="15"/>
        <v>0</v>
      </c>
      <c r="FA19" s="11">
        <f t="shared" si="16"/>
        <v>1</v>
      </c>
      <c r="FB19" s="11">
        <f t="shared" si="17"/>
        <v>0</v>
      </c>
      <c r="FC19" s="11">
        <f t="shared" si="18"/>
        <v>1</v>
      </c>
      <c r="FD19" s="2">
        <f t="shared" si="19"/>
        <v>742.5</v>
      </c>
      <c r="FE19" s="2">
        <f t="shared" si="20"/>
        <v>0</v>
      </c>
      <c r="FF19" s="2">
        <f t="shared" si="21"/>
        <v>0</v>
      </c>
      <c r="FG19" s="2">
        <f t="shared" si="22"/>
        <v>742.5</v>
      </c>
      <c r="FH19" s="2">
        <f t="shared" si="23"/>
        <v>3240</v>
      </c>
      <c r="FI19" s="10">
        <f t="shared" si="24"/>
        <v>462.85714285714283</v>
      </c>
      <c r="FJ19" s="2">
        <v>81</v>
      </c>
      <c r="FK19" s="1">
        <v>43746</v>
      </c>
      <c r="FL19">
        <v>3</v>
      </c>
      <c r="FM19">
        <v>3</v>
      </c>
      <c r="FN19">
        <v>6</v>
      </c>
      <c r="FO19">
        <v>1</v>
      </c>
      <c r="FP19">
        <v>0</v>
      </c>
      <c r="FQ19">
        <v>0</v>
      </c>
      <c r="FR19">
        <v>0</v>
      </c>
      <c r="FS19">
        <v>1</v>
      </c>
      <c r="FT19">
        <v>0</v>
      </c>
      <c r="FU19">
        <v>0</v>
      </c>
      <c r="FV19">
        <v>0</v>
      </c>
      <c r="FW19">
        <v>1</v>
      </c>
      <c r="FX19" t="s">
        <v>199</v>
      </c>
      <c r="FY19">
        <v>5</v>
      </c>
      <c r="FZ19">
        <v>3</v>
      </c>
      <c r="GA19">
        <v>3</v>
      </c>
      <c r="GB19">
        <v>1</v>
      </c>
      <c r="GC19">
        <v>2</v>
      </c>
      <c r="GD19">
        <v>4</v>
      </c>
      <c r="GE19">
        <v>3</v>
      </c>
      <c r="GF19">
        <v>2</v>
      </c>
      <c r="GG19">
        <v>0</v>
      </c>
      <c r="GH19">
        <v>6</v>
      </c>
      <c r="GI19">
        <v>2</v>
      </c>
      <c r="GJ19">
        <v>4</v>
      </c>
      <c r="GK19">
        <v>2</v>
      </c>
      <c r="GL19">
        <v>2</v>
      </c>
      <c r="GM19">
        <v>4</v>
      </c>
      <c r="GN19">
        <v>6</v>
      </c>
      <c r="GO19">
        <v>1</v>
      </c>
      <c r="GP19">
        <v>4</v>
      </c>
      <c r="GQ19">
        <v>6</v>
      </c>
      <c r="GR19">
        <v>4</v>
      </c>
      <c r="GS19">
        <v>2</v>
      </c>
      <c r="GT19">
        <v>4</v>
      </c>
      <c r="GU19">
        <v>5</v>
      </c>
      <c r="GV19">
        <v>3</v>
      </c>
      <c r="GW19">
        <v>4</v>
      </c>
      <c r="GX19">
        <v>2</v>
      </c>
      <c r="GY19">
        <v>4</v>
      </c>
      <c r="GZ19">
        <v>1</v>
      </c>
      <c r="HA19">
        <v>2</v>
      </c>
      <c r="HB19">
        <v>5</v>
      </c>
      <c r="HC19">
        <v>4</v>
      </c>
      <c r="HD19">
        <v>6</v>
      </c>
      <c r="HE19">
        <v>1</v>
      </c>
      <c r="HF19">
        <v>1</v>
      </c>
      <c r="HG19">
        <v>2</v>
      </c>
      <c r="HH19">
        <v>4</v>
      </c>
      <c r="HI19">
        <v>1</v>
      </c>
      <c r="HJ19">
        <v>6</v>
      </c>
      <c r="HK19">
        <v>4</v>
      </c>
      <c r="HL19">
        <v>1</v>
      </c>
      <c r="HM19">
        <v>6</v>
      </c>
      <c r="HN19">
        <v>2</v>
      </c>
      <c r="HO19">
        <v>1</v>
      </c>
      <c r="HP19">
        <v>2</v>
      </c>
      <c r="HQ19">
        <v>1</v>
      </c>
      <c r="HR19">
        <v>1</v>
      </c>
      <c r="HS19">
        <v>2</v>
      </c>
      <c r="HT19">
        <v>1</v>
      </c>
      <c r="HU19">
        <v>2</v>
      </c>
      <c r="HV19">
        <v>3</v>
      </c>
      <c r="HW19">
        <v>1</v>
      </c>
      <c r="HX19">
        <v>1</v>
      </c>
      <c r="HY19">
        <v>2</v>
      </c>
      <c r="HZ19">
        <v>1</v>
      </c>
      <c r="IA19">
        <v>2</v>
      </c>
      <c r="IB19">
        <v>3</v>
      </c>
      <c r="IC19">
        <v>2</v>
      </c>
      <c r="ID19">
        <v>3</v>
      </c>
      <c r="IE19">
        <v>1</v>
      </c>
      <c r="IF19">
        <v>1</v>
      </c>
      <c r="IG19">
        <v>3</v>
      </c>
      <c r="IH19">
        <v>1</v>
      </c>
      <c r="II19">
        <v>1</v>
      </c>
      <c r="IJ19">
        <v>3</v>
      </c>
      <c r="IK19">
        <v>1</v>
      </c>
      <c r="IL19">
        <v>1</v>
      </c>
      <c r="IM19">
        <v>3</v>
      </c>
      <c r="IN19">
        <v>3</v>
      </c>
      <c r="IO19" t="s">
        <v>195</v>
      </c>
      <c r="IP19">
        <v>1.5</v>
      </c>
      <c r="IQ19">
        <v>2</v>
      </c>
      <c r="IR19">
        <v>3</v>
      </c>
      <c r="IS19">
        <v>1</v>
      </c>
      <c r="IT19">
        <v>1</v>
      </c>
      <c r="IU19">
        <v>3</v>
      </c>
      <c r="IV19">
        <v>3</v>
      </c>
      <c r="IW19">
        <v>2</v>
      </c>
      <c r="IX19">
        <v>1</v>
      </c>
      <c r="IY19">
        <v>1</v>
      </c>
      <c r="IZ19">
        <v>1</v>
      </c>
      <c r="JA19">
        <v>1</v>
      </c>
      <c r="JB19">
        <v>3</v>
      </c>
      <c r="JC19">
        <v>2</v>
      </c>
      <c r="JD19">
        <v>69</v>
      </c>
      <c r="JE19">
        <v>161</v>
      </c>
      <c r="JF19">
        <v>97</v>
      </c>
      <c r="JG19">
        <v>2</v>
      </c>
      <c r="JH19" s="1"/>
      <c r="JI19">
        <v>3</v>
      </c>
      <c r="JJ19" s="12">
        <v>2</v>
      </c>
      <c r="JK19" s="12">
        <v>0</v>
      </c>
      <c r="JL19">
        <v>1</v>
      </c>
      <c r="JM19">
        <v>3</v>
      </c>
      <c r="JN19">
        <v>2</v>
      </c>
      <c r="JO19">
        <v>4</v>
      </c>
      <c r="JP19" t="s">
        <v>21</v>
      </c>
      <c r="JQ19" t="s">
        <v>21</v>
      </c>
      <c r="JR19">
        <f t="shared" si="25"/>
        <v>0</v>
      </c>
      <c r="JS19" t="str">
        <f>IF(OR(AND(ES19&gt;=3,OR(DD19&gt;=20,DW19&gt;=20,EJ19&gt;=20)),FC19&gt;=5,AND(FG19&gt;=600,ER19&gt;=5)),"umiarkowana",0)</f>
        <v>umiarkowana</v>
      </c>
      <c r="JT19">
        <v>1</v>
      </c>
      <c r="JU19">
        <f t="shared" si="26"/>
        <v>0.06</v>
      </c>
      <c r="JV19">
        <f t="shared" si="27"/>
        <v>0.06</v>
      </c>
      <c r="JW19">
        <f t="shared" si="28"/>
        <v>2</v>
      </c>
      <c r="JX19">
        <f t="shared" si="29"/>
        <v>0.5</v>
      </c>
      <c r="JY19">
        <f t="shared" si="30"/>
        <v>0.06</v>
      </c>
      <c r="JZ19">
        <f t="shared" si="31"/>
        <v>0.5</v>
      </c>
      <c r="KA19">
        <f t="shared" si="32"/>
        <v>0.06</v>
      </c>
      <c r="KB19">
        <f t="shared" si="33"/>
        <v>0</v>
      </c>
      <c r="KC19">
        <f t="shared" si="34"/>
        <v>1</v>
      </c>
      <c r="KD19">
        <f t="shared" si="35"/>
        <v>0.5</v>
      </c>
      <c r="KE19">
        <f t="shared" si="36"/>
        <v>4.74</v>
      </c>
      <c r="KF19">
        <f t="shared" si="37"/>
        <v>2</v>
      </c>
      <c r="KG19">
        <f t="shared" si="38"/>
        <v>0.5</v>
      </c>
      <c r="KH19">
        <f t="shared" si="39"/>
        <v>0.06</v>
      </c>
      <c r="KI19">
        <f t="shared" si="40"/>
        <v>0.5</v>
      </c>
      <c r="KJ19">
        <f t="shared" si="41"/>
        <v>2</v>
      </c>
      <c r="KK19">
        <f t="shared" si="42"/>
        <v>0</v>
      </c>
      <c r="KL19">
        <f t="shared" si="43"/>
        <v>0.5</v>
      </c>
      <c r="KM19">
        <f t="shared" si="44"/>
        <v>1</v>
      </c>
      <c r="KN19">
        <f t="shared" si="45"/>
        <v>0.14000000000000001</v>
      </c>
      <c r="KO19">
        <f t="shared" si="46"/>
        <v>2</v>
      </c>
      <c r="KP19">
        <f t="shared" si="47"/>
        <v>0</v>
      </c>
      <c r="KQ19">
        <f t="shared" si="48"/>
        <v>0.5</v>
      </c>
      <c r="KR19">
        <f t="shared" si="49"/>
        <v>0</v>
      </c>
      <c r="KS19">
        <f t="shared" si="50"/>
        <v>0.06</v>
      </c>
      <c r="KT19">
        <f t="shared" si="51"/>
        <v>9.26</v>
      </c>
      <c r="KU19">
        <f t="shared" si="52"/>
        <v>23.700000000000003</v>
      </c>
      <c r="KV19">
        <f t="shared" si="53"/>
        <v>33.071428571428569</v>
      </c>
    </row>
    <row r="20" spans="1:308">
      <c r="A20" s="2"/>
      <c r="B20" s="1"/>
      <c r="C20">
        <v>49</v>
      </c>
      <c r="D20" s="2" t="s">
        <v>478</v>
      </c>
      <c r="E20" t="s">
        <v>481</v>
      </c>
      <c r="F20" s="2">
        <v>94</v>
      </c>
      <c r="G20" s="2">
        <v>16</v>
      </c>
      <c r="H20" s="2">
        <v>26</v>
      </c>
      <c r="I20" s="2">
        <v>52</v>
      </c>
      <c r="K20" s="2">
        <v>1994</v>
      </c>
      <c r="L20" s="2">
        <f t="shared" si="0"/>
        <v>26</v>
      </c>
      <c r="M20" s="15">
        <v>2</v>
      </c>
      <c r="N20" s="15">
        <v>2</v>
      </c>
      <c r="O20" s="2" t="s">
        <v>37</v>
      </c>
      <c r="P20" s="2">
        <v>25</v>
      </c>
      <c r="Q20" s="2" t="s">
        <v>42</v>
      </c>
      <c r="AD20" t="s">
        <v>37</v>
      </c>
      <c r="AG20" t="s">
        <v>37</v>
      </c>
      <c r="AR20" s="2" t="s">
        <v>37</v>
      </c>
      <c r="AU20" t="s">
        <v>37</v>
      </c>
      <c r="BK20" t="s">
        <v>37</v>
      </c>
      <c r="BM20" s="2" t="s">
        <v>37</v>
      </c>
      <c r="BP20" t="s">
        <v>37</v>
      </c>
      <c r="BX20" s="2" t="s">
        <v>37</v>
      </c>
      <c r="CE20" t="s">
        <v>37</v>
      </c>
      <c r="CI20" s="11">
        <v>1.64</v>
      </c>
      <c r="CJ20" s="10">
        <v>63</v>
      </c>
      <c r="CK20" s="2">
        <f t="shared" si="1"/>
        <v>23.423557406305775</v>
      </c>
      <c r="CL20" s="2">
        <v>95</v>
      </c>
      <c r="CM20" s="2">
        <v>102</v>
      </c>
      <c r="CN20" s="5">
        <f t="shared" si="2"/>
        <v>0.93137254901960786</v>
      </c>
      <c r="CO20" s="2">
        <v>107</v>
      </c>
      <c r="CP20" s="2">
        <v>86</v>
      </c>
      <c r="CQ20" t="s">
        <v>302</v>
      </c>
      <c r="CR20" s="19">
        <v>1110.8699999999999</v>
      </c>
      <c r="CS20" s="19">
        <v>51209.9</v>
      </c>
      <c r="CT20" s="19">
        <v>9804.5300000000007</v>
      </c>
      <c r="CU20" s="2">
        <v>74</v>
      </c>
      <c r="CV20" s="2">
        <v>1.8</v>
      </c>
      <c r="CW20" s="2">
        <v>172</v>
      </c>
      <c r="CX20" s="2">
        <v>46</v>
      </c>
      <c r="CY20" s="2">
        <v>113</v>
      </c>
      <c r="CZ20" s="2">
        <v>66</v>
      </c>
      <c r="DA20" s="2">
        <v>60</v>
      </c>
      <c r="DB20" t="s">
        <v>37</v>
      </c>
      <c r="DC20" t="s">
        <v>42</v>
      </c>
      <c r="DE20" s="2">
        <v>0</v>
      </c>
      <c r="DF20" t="s">
        <v>42</v>
      </c>
      <c r="DH20" s="2">
        <v>0</v>
      </c>
      <c r="DI20" t="s">
        <v>42</v>
      </c>
      <c r="DK20" s="2">
        <v>0</v>
      </c>
      <c r="DL20" s="2">
        <f t="shared" si="3"/>
        <v>0</v>
      </c>
      <c r="DM20" t="s">
        <v>42</v>
      </c>
      <c r="DO20" t="s">
        <v>42</v>
      </c>
      <c r="DQ20" s="2">
        <v>0</v>
      </c>
      <c r="DR20" t="s">
        <v>42</v>
      </c>
      <c r="DT20" s="2">
        <v>0</v>
      </c>
      <c r="DU20" s="2">
        <f t="shared" si="4"/>
        <v>0</v>
      </c>
      <c r="DV20" t="s">
        <v>42</v>
      </c>
      <c r="DX20" s="2">
        <v>0</v>
      </c>
      <c r="DY20" t="s">
        <v>42</v>
      </c>
      <c r="EA20" s="2">
        <v>0</v>
      </c>
      <c r="EB20" t="s">
        <v>42</v>
      </c>
      <c r="ED20" s="2">
        <v>0</v>
      </c>
      <c r="EE20" s="2">
        <f t="shared" si="5"/>
        <v>0</v>
      </c>
      <c r="EF20">
        <v>1</v>
      </c>
      <c r="EG20">
        <v>90</v>
      </c>
      <c r="EH20" s="2">
        <f>3.3*EG20*EF20</f>
        <v>297</v>
      </c>
      <c r="EI20" t="s">
        <v>42</v>
      </c>
      <c r="EK20" s="2">
        <v>0</v>
      </c>
      <c r="EL20" t="s">
        <v>42</v>
      </c>
      <c r="EN20" s="2">
        <v>0</v>
      </c>
      <c r="EO20" s="2">
        <f t="shared" si="6"/>
        <v>297</v>
      </c>
      <c r="EP20">
        <v>720</v>
      </c>
      <c r="EQ20">
        <v>720</v>
      </c>
      <c r="ER20">
        <f t="shared" si="7"/>
        <v>1</v>
      </c>
      <c r="ES20" s="11">
        <f t="shared" si="8"/>
        <v>0</v>
      </c>
      <c r="ET20" s="11">
        <f t="shared" si="9"/>
        <v>1</v>
      </c>
      <c r="EU20" s="11">
        <f t="shared" si="10"/>
        <v>0</v>
      </c>
      <c r="EV20" s="11">
        <f t="shared" si="11"/>
        <v>0</v>
      </c>
      <c r="EW20" s="11">
        <f t="shared" si="12"/>
        <v>0</v>
      </c>
      <c r="EX20" s="11">
        <f t="shared" si="13"/>
        <v>0</v>
      </c>
      <c r="EY20" s="11">
        <f t="shared" si="14"/>
        <v>0</v>
      </c>
      <c r="EZ20" s="11">
        <f t="shared" si="15"/>
        <v>0</v>
      </c>
      <c r="FA20" s="11">
        <f t="shared" si="16"/>
        <v>1</v>
      </c>
      <c r="FB20" s="11">
        <f t="shared" si="17"/>
        <v>0</v>
      </c>
      <c r="FC20" s="11">
        <f t="shared" si="18"/>
        <v>1</v>
      </c>
      <c r="FD20" s="2">
        <f t="shared" si="19"/>
        <v>297</v>
      </c>
      <c r="FE20" s="2">
        <f t="shared" si="20"/>
        <v>0</v>
      </c>
      <c r="FF20" s="2">
        <f t="shared" si="21"/>
        <v>0</v>
      </c>
      <c r="FG20" s="2">
        <f t="shared" si="22"/>
        <v>297</v>
      </c>
      <c r="FH20" s="2">
        <f t="shared" si="23"/>
        <v>5040</v>
      </c>
      <c r="FI20" s="10">
        <f t="shared" si="24"/>
        <v>720</v>
      </c>
      <c r="FJ20" s="2">
        <v>60</v>
      </c>
      <c r="FK20" s="1">
        <v>43657</v>
      </c>
      <c r="FL20">
        <v>3</v>
      </c>
      <c r="FM20">
        <v>2</v>
      </c>
      <c r="FN20">
        <v>6</v>
      </c>
      <c r="FO20">
        <v>1</v>
      </c>
      <c r="FP20">
        <v>1</v>
      </c>
      <c r="FQ20">
        <v>1</v>
      </c>
      <c r="FR20">
        <v>0</v>
      </c>
      <c r="FS20">
        <v>1</v>
      </c>
      <c r="FT20">
        <v>1</v>
      </c>
      <c r="FU20">
        <v>1</v>
      </c>
      <c r="FV20">
        <v>0</v>
      </c>
      <c r="FW20">
        <v>1</v>
      </c>
      <c r="FX20" t="s">
        <v>206</v>
      </c>
      <c r="FY20">
        <v>6</v>
      </c>
      <c r="FZ20">
        <v>3</v>
      </c>
      <c r="GA20">
        <v>4</v>
      </c>
      <c r="GB20">
        <v>3</v>
      </c>
      <c r="GC20" t="s">
        <v>300</v>
      </c>
      <c r="GD20">
        <v>1</v>
      </c>
      <c r="GE20">
        <v>3</v>
      </c>
      <c r="GF20">
        <v>2</v>
      </c>
      <c r="GG20">
        <v>1</v>
      </c>
      <c r="GH20">
        <v>6</v>
      </c>
      <c r="GI20">
        <v>3</v>
      </c>
      <c r="GJ20">
        <v>4</v>
      </c>
      <c r="GK20">
        <v>4</v>
      </c>
      <c r="GL20">
        <v>4</v>
      </c>
      <c r="GM20">
        <v>5</v>
      </c>
      <c r="GN20">
        <v>1</v>
      </c>
      <c r="GO20">
        <v>1</v>
      </c>
      <c r="GP20">
        <v>6</v>
      </c>
      <c r="GQ20">
        <v>5</v>
      </c>
      <c r="GR20">
        <v>5</v>
      </c>
      <c r="GS20">
        <v>3</v>
      </c>
      <c r="GT20">
        <v>6</v>
      </c>
      <c r="GU20">
        <v>6</v>
      </c>
      <c r="GV20">
        <v>4</v>
      </c>
      <c r="GW20">
        <v>4</v>
      </c>
      <c r="GX20">
        <v>2</v>
      </c>
      <c r="GY20">
        <v>4</v>
      </c>
      <c r="GZ20">
        <v>3</v>
      </c>
      <c r="HA20">
        <v>5</v>
      </c>
      <c r="HB20">
        <v>6</v>
      </c>
      <c r="HC20">
        <v>5</v>
      </c>
      <c r="HD20">
        <v>6</v>
      </c>
      <c r="HE20">
        <v>1</v>
      </c>
      <c r="HF20">
        <v>2</v>
      </c>
      <c r="HG20">
        <v>2</v>
      </c>
      <c r="HH20">
        <v>5</v>
      </c>
      <c r="HI20">
        <v>1</v>
      </c>
      <c r="HJ20">
        <v>6</v>
      </c>
      <c r="HK20">
        <v>5</v>
      </c>
      <c r="HL20">
        <v>1</v>
      </c>
      <c r="HM20">
        <v>6</v>
      </c>
      <c r="HN20">
        <v>1</v>
      </c>
      <c r="HO20">
        <v>1</v>
      </c>
      <c r="HP20">
        <v>2</v>
      </c>
      <c r="HQ20">
        <v>1</v>
      </c>
      <c r="HR20">
        <v>1</v>
      </c>
      <c r="HS20">
        <v>3</v>
      </c>
      <c r="HT20">
        <v>1</v>
      </c>
      <c r="HU20">
        <v>3</v>
      </c>
      <c r="HV20">
        <v>3</v>
      </c>
      <c r="HW20">
        <v>1</v>
      </c>
      <c r="HX20">
        <v>1</v>
      </c>
      <c r="HY20">
        <v>1</v>
      </c>
      <c r="HZ20">
        <v>1</v>
      </c>
      <c r="IA20">
        <v>2</v>
      </c>
      <c r="IB20">
        <v>1</v>
      </c>
      <c r="IC20">
        <v>1</v>
      </c>
      <c r="ID20">
        <v>3</v>
      </c>
      <c r="IE20">
        <v>1</v>
      </c>
      <c r="IF20">
        <v>1</v>
      </c>
      <c r="IG20">
        <v>3</v>
      </c>
      <c r="IH20">
        <v>1</v>
      </c>
      <c r="II20">
        <v>3</v>
      </c>
      <c r="IJ20">
        <v>3</v>
      </c>
      <c r="IK20">
        <v>3</v>
      </c>
      <c r="IL20">
        <v>1</v>
      </c>
      <c r="IM20">
        <v>1</v>
      </c>
      <c r="IN20">
        <v>1</v>
      </c>
      <c r="IQ20">
        <v>3</v>
      </c>
      <c r="IR20">
        <v>0</v>
      </c>
      <c r="IS20">
        <v>1</v>
      </c>
      <c r="IT20">
        <v>1</v>
      </c>
      <c r="IU20">
        <v>2</v>
      </c>
      <c r="IV20">
        <v>2</v>
      </c>
      <c r="IW20">
        <v>6</v>
      </c>
      <c r="IX20">
        <v>1</v>
      </c>
      <c r="IY20">
        <v>2</v>
      </c>
      <c r="IZ20">
        <v>2</v>
      </c>
      <c r="JA20">
        <v>3</v>
      </c>
      <c r="JB20">
        <v>3</v>
      </c>
      <c r="JC20">
        <v>2</v>
      </c>
      <c r="JD20">
        <f>(CJ20)</f>
        <v>63</v>
      </c>
      <c r="JE20">
        <v>164</v>
      </c>
      <c r="JF20">
        <v>95</v>
      </c>
      <c r="JG20">
        <v>2</v>
      </c>
      <c r="JH20" s="1"/>
      <c r="JI20">
        <v>3</v>
      </c>
      <c r="JJ20" s="12">
        <v>2</v>
      </c>
      <c r="JK20" s="12">
        <v>0</v>
      </c>
      <c r="JL20">
        <v>2</v>
      </c>
      <c r="JM20">
        <v>3</v>
      </c>
      <c r="JN20">
        <v>4</v>
      </c>
      <c r="JO20">
        <v>3</v>
      </c>
      <c r="JP20" t="s">
        <v>21</v>
      </c>
      <c r="JQ20" t="s">
        <v>21</v>
      </c>
      <c r="JR20">
        <f t="shared" si="25"/>
        <v>0</v>
      </c>
      <c r="JS20">
        <f>IF(OR(AND(ES20&gt;=3,OR(DD20&gt;=20,DW20&gt;=20,EJ20&gt;=20)),FC20&gt;=5,AND(FG20&gt;=600,ER20&gt;=5)),"umiarkowana",0)</f>
        <v>0</v>
      </c>
      <c r="JT20">
        <v>0</v>
      </c>
      <c r="JU20">
        <f t="shared" si="26"/>
        <v>0.14000000000000001</v>
      </c>
      <c r="JV20">
        <f t="shared" si="27"/>
        <v>0.5</v>
      </c>
      <c r="JW20">
        <f t="shared" si="28"/>
        <v>1</v>
      </c>
      <c r="JX20">
        <f t="shared" si="29"/>
        <v>1</v>
      </c>
      <c r="JY20">
        <f t="shared" si="30"/>
        <v>0.14000000000000001</v>
      </c>
      <c r="JZ20">
        <f t="shared" si="31"/>
        <v>0.5</v>
      </c>
      <c r="KA20">
        <f t="shared" si="32"/>
        <v>0.06</v>
      </c>
      <c r="KB20">
        <f t="shared" si="33"/>
        <v>0.14000000000000001</v>
      </c>
      <c r="KC20">
        <f t="shared" si="34"/>
        <v>2</v>
      </c>
      <c r="KD20">
        <f t="shared" si="35"/>
        <v>1</v>
      </c>
      <c r="KE20">
        <f t="shared" si="36"/>
        <v>6.48</v>
      </c>
      <c r="KF20">
        <f t="shared" si="37"/>
        <v>2</v>
      </c>
      <c r="KG20">
        <f t="shared" si="38"/>
        <v>0.5</v>
      </c>
      <c r="KH20">
        <f t="shared" si="39"/>
        <v>0.5</v>
      </c>
      <c r="KI20">
        <f t="shared" si="40"/>
        <v>1</v>
      </c>
      <c r="KJ20">
        <f t="shared" si="41"/>
        <v>0</v>
      </c>
      <c r="KK20">
        <f t="shared" si="42"/>
        <v>0</v>
      </c>
      <c r="KL20">
        <f t="shared" si="43"/>
        <v>2</v>
      </c>
      <c r="KM20">
        <f t="shared" si="44"/>
        <v>2</v>
      </c>
      <c r="KN20">
        <f t="shared" si="45"/>
        <v>0.5</v>
      </c>
      <c r="KO20">
        <f t="shared" si="46"/>
        <v>2</v>
      </c>
      <c r="KP20">
        <f t="shared" si="47"/>
        <v>0.06</v>
      </c>
      <c r="KQ20">
        <f t="shared" si="48"/>
        <v>1</v>
      </c>
      <c r="KR20">
        <f t="shared" si="49"/>
        <v>0</v>
      </c>
      <c r="KS20">
        <f t="shared" si="50"/>
        <v>0</v>
      </c>
      <c r="KT20">
        <f t="shared" si="51"/>
        <v>11.56</v>
      </c>
      <c r="KU20">
        <f t="shared" si="52"/>
        <v>32.400000000000006</v>
      </c>
      <c r="KV20">
        <f t="shared" si="53"/>
        <v>41.285714285714292</v>
      </c>
    </row>
    <row r="21" spans="1:308">
      <c r="A21" s="2"/>
      <c r="B21" s="1"/>
      <c r="C21">
        <v>46</v>
      </c>
      <c r="D21" s="2" t="s">
        <v>478</v>
      </c>
      <c r="E21" t="s">
        <v>481</v>
      </c>
      <c r="F21">
        <v>101</v>
      </c>
      <c r="G21">
        <v>15</v>
      </c>
      <c r="H21">
        <v>32</v>
      </c>
      <c r="I21">
        <v>54</v>
      </c>
      <c r="K21" s="2">
        <v>2001</v>
      </c>
      <c r="L21" s="2">
        <f t="shared" si="0"/>
        <v>19</v>
      </c>
      <c r="M21" s="15">
        <v>3</v>
      </c>
      <c r="N21" s="15">
        <v>3</v>
      </c>
      <c r="O21" s="2" t="s">
        <v>37</v>
      </c>
      <c r="P21" s="2">
        <v>18</v>
      </c>
      <c r="Q21" s="2" t="s">
        <v>37</v>
      </c>
      <c r="R21" s="2">
        <v>1</v>
      </c>
      <c r="Y21" t="s">
        <v>37</v>
      </c>
      <c r="AD21" t="s">
        <v>37</v>
      </c>
      <c r="AR21" s="2" t="s">
        <v>37</v>
      </c>
      <c r="BA21" t="s">
        <v>37</v>
      </c>
      <c r="BD21" t="s">
        <v>37</v>
      </c>
      <c r="BG21" t="s">
        <v>37</v>
      </c>
      <c r="BM21" s="2" t="s">
        <v>42</v>
      </c>
      <c r="BX21" s="2" t="s">
        <v>42</v>
      </c>
      <c r="CI21" s="11">
        <v>1.6</v>
      </c>
      <c r="CJ21" s="10">
        <v>60</v>
      </c>
      <c r="CK21" s="2">
        <f t="shared" si="1"/>
        <v>23.437499999999996</v>
      </c>
      <c r="CL21" s="2">
        <v>83</v>
      </c>
      <c r="CM21" s="2">
        <v>96</v>
      </c>
      <c r="CN21" s="5">
        <f t="shared" si="2"/>
        <v>0.86458333333333337</v>
      </c>
      <c r="CO21" s="2">
        <v>120</v>
      </c>
      <c r="CP21" s="2">
        <v>80</v>
      </c>
      <c r="CQ21" t="s">
        <v>364</v>
      </c>
      <c r="CR21" s="19">
        <v>232.5</v>
      </c>
      <c r="CS21" s="19">
        <v>14102.8</v>
      </c>
      <c r="CT21" s="19">
        <v>20796.7</v>
      </c>
      <c r="CU21" s="2">
        <v>82</v>
      </c>
      <c r="CV21" s="2">
        <v>0.28000000000000003</v>
      </c>
      <c r="CW21" s="2">
        <v>184</v>
      </c>
      <c r="CX21" s="2">
        <v>44</v>
      </c>
      <c r="CY21" s="2">
        <v>105</v>
      </c>
      <c r="CZ21" s="2">
        <v>177</v>
      </c>
      <c r="DA21" s="2">
        <v>96</v>
      </c>
      <c r="DB21" t="s">
        <v>42</v>
      </c>
      <c r="DE21" s="2">
        <f>8*DD21*DC21</f>
        <v>0</v>
      </c>
      <c r="DH21" s="2">
        <f>4*DG21*DF21</f>
        <v>0</v>
      </c>
      <c r="DK21" s="2">
        <f>3.3*DJ21*DI21</f>
        <v>0</v>
      </c>
      <c r="DL21" s="2">
        <f t="shared" si="3"/>
        <v>0</v>
      </c>
      <c r="DM21">
        <v>1</v>
      </c>
      <c r="DN21">
        <v>45</v>
      </c>
      <c r="DO21" t="s">
        <v>42</v>
      </c>
      <c r="DQ21" s="2">
        <v>0</v>
      </c>
      <c r="DR21" t="s">
        <v>42</v>
      </c>
      <c r="DT21" s="2">
        <v>0</v>
      </c>
      <c r="DU21" s="2">
        <f t="shared" si="4"/>
        <v>0</v>
      </c>
      <c r="DV21" t="s">
        <v>42</v>
      </c>
      <c r="DX21" s="2">
        <v>0</v>
      </c>
      <c r="DY21" t="s">
        <v>42</v>
      </c>
      <c r="EA21" s="2">
        <v>0</v>
      </c>
      <c r="EB21" t="s">
        <v>42</v>
      </c>
      <c r="ED21" s="2">
        <v>0</v>
      </c>
      <c r="EE21" s="2">
        <f t="shared" si="5"/>
        <v>0</v>
      </c>
      <c r="EF21" t="s">
        <v>42</v>
      </c>
      <c r="EH21" s="2">
        <v>0</v>
      </c>
      <c r="EI21" t="s">
        <v>42</v>
      </c>
      <c r="EK21" s="2">
        <v>0</v>
      </c>
      <c r="EL21" t="s">
        <v>42</v>
      </c>
      <c r="EN21" s="2">
        <v>0</v>
      </c>
      <c r="EO21" s="2">
        <f t="shared" si="6"/>
        <v>0</v>
      </c>
      <c r="EP21">
        <v>1020</v>
      </c>
      <c r="EQ21">
        <v>1020</v>
      </c>
      <c r="ER21">
        <f t="shared" si="7"/>
        <v>0</v>
      </c>
      <c r="ES21" s="11">
        <f t="shared" si="8"/>
        <v>0</v>
      </c>
      <c r="ET21" s="11">
        <f t="shared" si="9"/>
        <v>0</v>
      </c>
      <c r="EU21" s="11">
        <f t="shared" si="10"/>
        <v>0</v>
      </c>
      <c r="EV21" s="11">
        <f t="shared" si="11"/>
        <v>0</v>
      </c>
      <c r="EW21" s="11">
        <f t="shared" si="12"/>
        <v>0</v>
      </c>
      <c r="EX21" s="11">
        <f t="shared" si="13"/>
        <v>0</v>
      </c>
      <c r="EY21" s="11">
        <f t="shared" si="14"/>
        <v>0</v>
      </c>
      <c r="EZ21" s="11">
        <f t="shared" si="15"/>
        <v>0</v>
      </c>
      <c r="FA21" s="11">
        <f t="shared" si="16"/>
        <v>0</v>
      </c>
      <c r="FB21" s="11">
        <f t="shared" si="17"/>
        <v>0</v>
      </c>
      <c r="FC21" s="11">
        <f t="shared" si="18"/>
        <v>0</v>
      </c>
      <c r="FD21" s="2">
        <f t="shared" si="19"/>
        <v>0</v>
      </c>
      <c r="FE21" s="2">
        <f t="shared" si="20"/>
        <v>0</v>
      </c>
      <c r="FF21" s="2">
        <f t="shared" si="21"/>
        <v>0</v>
      </c>
      <c r="FG21" s="2">
        <f t="shared" si="22"/>
        <v>0</v>
      </c>
      <c r="FH21" s="2">
        <f t="shared" si="23"/>
        <v>7140</v>
      </c>
      <c r="FI21" s="10">
        <f t="shared" si="24"/>
        <v>1020</v>
      </c>
      <c r="FJ21" s="2">
        <v>96</v>
      </c>
      <c r="FK21" s="1">
        <v>43795</v>
      </c>
      <c r="FL21">
        <v>2</v>
      </c>
      <c r="FM21">
        <v>1</v>
      </c>
      <c r="FN21">
        <v>2</v>
      </c>
      <c r="FO21">
        <v>0</v>
      </c>
      <c r="FP21">
        <v>0</v>
      </c>
      <c r="FQ21">
        <v>0</v>
      </c>
      <c r="FR21">
        <v>0</v>
      </c>
      <c r="FS21">
        <v>1</v>
      </c>
      <c r="FT21">
        <v>0</v>
      </c>
      <c r="FU21">
        <v>0</v>
      </c>
      <c r="FV21">
        <v>0</v>
      </c>
      <c r="FW21">
        <v>1</v>
      </c>
      <c r="FX21">
        <v>5</v>
      </c>
      <c r="FY21">
        <v>4</v>
      </c>
      <c r="FZ21">
        <v>4</v>
      </c>
      <c r="GA21">
        <v>3</v>
      </c>
      <c r="GB21">
        <v>3</v>
      </c>
      <c r="GC21">
        <v>3</v>
      </c>
      <c r="GD21">
        <v>7</v>
      </c>
      <c r="GE21">
        <v>3</v>
      </c>
      <c r="GF21">
        <v>2</v>
      </c>
      <c r="GG21">
        <v>0</v>
      </c>
      <c r="GH21">
        <v>5</v>
      </c>
      <c r="GI21">
        <v>1</v>
      </c>
      <c r="GJ21">
        <v>3</v>
      </c>
      <c r="GK21">
        <v>1</v>
      </c>
      <c r="GL21">
        <v>2</v>
      </c>
      <c r="GM21">
        <v>4</v>
      </c>
      <c r="GN21">
        <v>1</v>
      </c>
      <c r="GO21">
        <v>2</v>
      </c>
      <c r="GP21">
        <v>5</v>
      </c>
      <c r="GQ21">
        <v>3</v>
      </c>
      <c r="GR21">
        <v>2</v>
      </c>
      <c r="GS21">
        <v>2</v>
      </c>
      <c r="GT21">
        <v>4</v>
      </c>
      <c r="GU21">
        <v>5</v>
      </c>
      <c r="GV21">
        <v>4</v>
      </c>
      <c r="GW21">
        <v>3</v>
      </c>
      <c r="GX21">
        <v>2</v>
      </c>
      <c r="GY21">
        <v>2</v>
      </c>
      <c r="GZ21">
        <v>1</v>
      </c>
      <c r="HA21">
        <v>4</v>
      </c>
      <c r="HB21">
        <v>4</v>
      </c>
      <c r="HC21">
        <v>4</v>
      </c>
      <c r="HD21">
        <v>4</v>
      </c>
      <c r="HE21">
        <v>3</v>
      </c>
      <c r="HF21">
        <v>1</v>
      </c>
      <c r="HG21">
        <v>2</v>
      </c>
      <c r="HH21">
        <v>2</v>
      </c>
      <c r="HI21">
        <v>1</v>
      </c>
      <c r="HJ21">
        <v>4</v>
      </c>
      <c r="HK21">
        <v>6</v>
      </c>
      <c r="HL21">
        <v>1</v>
      </c>
      <c r="HM21">
        <v>5</v>
      </c>
      <c r="HN21">
        <v>2</v>
      </c>
      <c r="HO21">
        <v>3</v>
      </c>
      <c r="HP21">
        <v>2</v>
      </c>
      <c r="HQ21">
        <v>3</v>
      </c>
      <c r="HR21">
        <v>1</v>
      </c>
      <c r="HS21">
        <v>2</v>
      </c>
      <c r="HT21">
        <v>3</v>
      </c>
      <c r="HU21">
        <v>1</v>
      </c>
      <c r="HV21">
        <v>2</v>
      </c>
      <c r="HW21">
        <v>1</v>
      </c>
      <c r="HX21">
        <v>1</v>
      </c>
      <c r="HY21">
        <v>1</v>
      </c>
      <c r="HZ21">
        <v>3</v>
      </c>
      <c r="IA21">
        <v>3</v>
      </c>
      <c r="IB21">
        <v>1</v>
      </c>
      <c r="IC21">
        <v>3</v>
      </c>
      <c r="ID21">
        <v>1</v>
      </c>
      <c r="IE21">
        <v>3</v>
      </c>
      <c r="IF21">
        <v>1</v>
      </c>
      <c r="IG21">
        <v>3</v>
      </c>
      <c r="IH21">
        <v>3</v>
      </c>
      <c r="II21">
        <v>3</v>
      </c>
      <c r="IJ21">
        <v>3</v>
      </c>
      <c r="IK21">
        <v>3</v>
      </c>
      <c r="IL21">
        <v>1</v>
      </c>
      <c r="IM21">
        <v>1</v>
      </c>
      <c r="IN21">
        <v>1</v>
      </c>
      <c r="IQ21">
        <v>1</v>
      </c>
      <c r="IR21">
        <v>1</v>
      </c>
      <c r="IS21">
        <v>2</v>
      </c>
      <c r="IT21">
        <v>2</v>
      </c>
      <c r="IU21">
        <v>3</v>
      </c>
      <c r="IV21">
        <v>3</v>
      </c>
      <c r="IW21">
        <v>1</v>
      </c>
      <c r="IX21">
        <v>0</v>
      </c>
      <c r="IY21">
        <v>1</v>
      </c>
      <c r="IZ21">
        <v>1</v>
      </c>
      <c r="JA21">
        <v>2</v>
      </c>
      <c r="JB21">
        <v>3</v>
      </c>
      <c r="JC21">
        <v>1</v>
      </c>
      <c r="JD21">
        <v>60</v>
      </c>
      <c r="JE21">
        <v>160</v>
      </c>
      <c r="JF21">
        <v>83</v>
      </c>
      <c r="JG21">
        <v>2</v>
      </c>
      <c r="JH21" s="1"/>
      <c r="JI21">
        <v>2</v>
      </c>
      <c r="JJ21" s="12">
        <v>2</v>
      </c>
      <c r="JK21" s="12">
        <v>0</v>
      </c>
      <c r="JL21">
        <v>1</v>
      </c>
      <c r="JM21">
        <v>3</v>
      </c>
      <c r="JN21">
        <v>1</v>
      </c>
      <c r="JO21">
        <v>1</v>
      </c>
      <c r="JP21" t="s">
        <v>21</v>
      </c>
      <c r="JQ21" t="s">
        <v>21</v>
      </c>
      <c r="JR21">
        <f t="shared" si="25"/>
        <v>0</v>
      </c>
      <c r="JS21">
        <f>IF(OR(AND(ES21&gt;=3,OR(DD21&gt;=20,DW21&gt;=20,EJ21&gt;=20)),FC21&gt;=5,AND(FG21&gt;=600,ER21&gt;=5)),"umiarkowana",0)</f>
        <v>0</v>
      </c>
      <c r="JT21">
        <v>0</v>
      </c>
      <c r="JU21">
        <f t="shared" si="26"/>
        <v>0</v>
      </c>
      <c r="JV21">
        <f t="shared" si="27"/>
        <v>0</v>
      </c>
      <c r="JW21">
        <f t="shared" si="28"/>
        <v>0.14000000000000001</v>
      </c>
      <c r="JX21">
        <f t="shared" si="29"/>
        <v>0.06</v>
      </c>
      <c r="JY21">
        <f t="shared" si="30"/>
        <v>0.06</v>
      </c>
      <c r="JZ21">
        <f t="shared" si="31"/>
        <v>0.14000000000000001</v>
      </c>
      <c r="KA21">
        <f t="shared" si="32"/>
        <v>0.06</v>
      </c>
      <c r="KB21">
        <f t="shared" si="33"/>
        <v>0</v>
      </c>
      <c r="KC21">
        <f t="shared" si="34"/>
        <v>0.5</v>
      </c>
      <c r="KD21">
        <f t="shared" si="35"/>
        <v>0.5</v>
      </c>
      <c r="KE21">
        <f t="shared" si="36"/>
        <v>1.46</v>
      </c>
      <c r="KF21">
        <f t="shared" si="37"/>
        <v>1</v>
      </c>
      <c r="KG21">
        <f t="shared" si="38"/>
        <v>0.14000000000000001</v>
      </c>
      <c r="KH21">
        <f t="shared" si="39"/>
        <v>0.06</v>
      </c>
      <c r="KI21">
        <f t="shared" si="40"/>
        <v>0.5</v>
      </c>
      <c r="KJ21">
        <f t="shared" si="41"/>
        <v>0</v>
      </c>
      <c r="KK21">
        <f t="shared" si="42"/>
        <v>0.06</v>
      </c>
      <c r="KL21">
        <f t="shared" si="43"/>
        <v>0.5</v>
      </c>
      <c r="KM21">
        <f t="shared" si="44"/>
        <v>1</v>
      </c>
      <c r="KN21">
        <f t="shared" si="45"/>
        <v>0.5</v>
      </c>
      <c r="KO21">
        <f t="shared" si="46"/>
        <v>0.5</v>
      </c>
      <c r="KP21">
        <f t="shared" si="47"/>
        <v>0</v>
      </c>
      <c r="KQ21">
        <f t="shared" si="48"/>
        <v>2</v>
      </c>
      <c r="KR21">
        <f t="shared" si="49"/>
        <v>0</v>
      </c>
      <c r="KS21">
        <f t="shared" si="50"/>
        <v>0.06</v>
      </c>
      <c r="KT21">
        <f t="shared" si="51"/>
        <v>6.3199999999999994</v>
      </c>
      <c r="KU21">
        <f t="shared" si="52"/>
        <v>7.3</v>
      </c>
      <c r="KV21">
        <f t="shared" si="53"/>
        <v>22.571428571428569</v>
      </c>
    </row>
    <row r="22" spans="1:308">
      <c r="A22" s="2"/>
      <c r="B22" s="1"/>
      <c r="C22">
        <v>67</v>
      </c>
      <c r="D22" s="2" t="s">
        <v>478</v>
      </c>
      <c r="E22" t="s">
        <v>483</v>
      </c>
      <c r="F22" s="13"/>
      <c r="G22" s="13"/>
      <c r="H22" s="13"/>
      <c r="I22" s="13"/>
      <c r="J22" s="13"/>
      <c r="K22" s="2">
        <v>1991</v>
      </c>
      <c r="L22" s="2">
        <f t="shared" si="0"/>
        <v>29</v>
      </c>
      <c r="M22" s="15">
        <v>0</v>
      </c>
      <c r="N22" s="15">
        <v>4</v>
      </c>
      <c r="O22" s="2" t="s">
        <v>37</v>
      </c>
      <c r="P22" s="2">
        <v>21</v>
      </c>
      <c r="Q22" s="2" t="s">
        <v>42</v>
      </c>
      <c r="W22" t="s">
        <v>37</v>
      </c>
      <c r="AB22" t="s">
        <v>39</v>
      </c>
      <c r="AF22" t="s">
        <v>37</v>
      </c>
      <c r="AR22" s="2" t="s">
        <v>37</v>
      </c>
      <c r="AY22" t="s">
        <v>11</v>
      </c>
      <c r="BA22" t="s">
        <v>37</v>
      </c>
      <c r="BM22" s="2" t="s">
        <v>37</v>
      </c>
      <c r="BN22" t="s">
        <v>37</v>
      </c>
      <c r="BX22" s="2" t="s">
        <v>37</v>
      </c>
      <c r="BY22" t="s">
        <v>37</v>
      </c>
      <c r="CI22" s="11">
        <v>1.56</v>
      </c>
      <c r="CJ22" s="10">
        <v>62</v>
      </c>
      <c r="CK22" s="2">
        <f t="shared" si="1"/>
        <v>25.476660092044707</v>
      </c>
      <c r="CL22" s="2">
        <v>98</v>
      </c>
      <c r="CM22" s="2">
        <v>102</v>
      </c>
      <c r="CN22" s="5">
        <f t="shared" si="2"/>
        <v>0.96078431372549022</v>
      </c>
      <c r="CO22" s="2">
        <v>130</v>
      </c>
      <c r="CP22" s="2">
        <v>83</v>
      </c>
      <c r="CQ22" t="s">
        <v>375</v>
      </c>
      <c r="CR22" s="19">
        <v>255.47</v>
      </c>
      <c r="CS22" s="19">
        <v>16802.099999999999</v>
      </c>
      <c r="CT22" s="19">
        <v>7796.07</v>
      </c>
      <c r="CU22" s="2">
        <v>158</v>
      </c>
      <c r="CV22" s="2">
        <v>0.39</v>
      </c>
      <c r="CW22" s="2">
        <v>201</v>
      </c>
      <c r="CX22" s="2">
        <v>60</v>
      </c>
      <c r="CY22" s="2">
        <v>72</v>
      </c>
      <c r="CZ22" s="2">
        <v>346</v>
      </c>
      <c r="DA22" s="2">
        <v>101</v>
      </c>
      <c r="DB22" t="s">
        <v>42</v>
      </c>
      <c r="DE22" s="2">
        <f>8*DD22*DC22</f>
        <v>0</v>
      </c>
      <c r="DH22" s="2">
        <f>4*DG22*DF22</f>
        <v>0</v>
      </c>
      <c r="DK22" s="2">
        <f>3.3*DJ22*DI22</f>
        <v>0</v>
      </c>
      <c r="DL22" s="2">
        <f t="shared" si="3"/>
        <v>0</v>
      </c>
      <c r="DM22">
        <v>1</v>
      </c>
      <c r="DN22">
        <v>60</v>
      </c>
      <c r="DO22">
        <v>3</v>
      </c>
      <c r="DP22">
        <v>120</v>
      </c>
      <c r="DQ22" s="2">
        <f>6*DP22*DO22</f>
        <v>2160</v>
      </c>
      <c r="DR22">
        <v>4</v>
      </c>
      <c r="DS22">
        <v>70</v>
      </c>
      <c r="DT22" s="2">
        <f>3.3*DS22*DR22</f>
        <v>924</v>
      </c>
      <c r="DU22" s="2">
        <f t="shared" si="4"/>
        <v>3084</v>
      </c>
      <c r="DV22" t="s">
        <v>42</v>
      </c>
      <c r="DX22" s="2">
        <v>0</v>
      </c>
      <c r="DY22" t="s">
        <v>42</v>
      </c>
      <c r="EA22" s="2">
        <v>0</v>
      </c>
      <c r="EB22">
        <v>1</v>
      </c>
      <c r="EC22">
        <v>30</v>
      </c>
      <c r="ED22" s="2">
        <f>3*EC22*EB22</f>
        <v>90</v>
      </c>
      <c r="EE22" s="2">
        <f t="shared" si="5"/>
        <v>90</v>
      </c>
      <c r="EF22" t="s">
        <v>42</v>
      </c>
      <c r="EH22" s="2">
        <v>0</v>
      </c>
      <c r="EI22" t="s">
        <v>42</v>
      </c>
      <c r="EK22" s="2">
        <v>0</v>
      </c>
      <c r="EL22">
        <v>3</v>
      </c>
      <c r="EM22">
        <v>10</v>
      </c>
      <c r="EN22" s="2">
        <f>4*EM22*EL22</f>
        <v>120</v>
      </c>
      <c r="EO22" s="2">
        <f t="shared" si="6"/>
        <v>120</v>
      </c>
      <c r="EP22">
        <v>420</v>
      </c>
      <c r="EQ22">
        <v>420</v>
      </c>
      <c r="ER22">
        <f t="shared" si="7"/>
        <v>11</v>
      </c>
      <c r="ES22" s="11">
        <f t="shared" si="8"/>
        <v>0</v>
      </c>
      <c r="ET22" s="11">
        <f t="shared" si="9"/>
        <v>11</v>
      </c>
      <c r="EU22" s="11">
        <f t="shared" si="10"/>
        <v>0</v>
      </c>
      <c r="EV22" s="11">
        <f t="shared" si="11"/>
        <v>0</v>
      </c>
      <c r="EW22" s="11">
        <f t="shared" si="12"/>
        <v>1</v>
      </c>
      <c r="EX22" s="11">
        <f t="shared" si="13"/>
        <v>1</v>
      </c>
      <c r="EY22" s="11">
        <f t="shared" si="14"/>
        <v>0</v>
      </c>
      <c r="EZ22" s="11">
        <f t="shared" si="15"/>
        <v>1</v>
      </c>
      <c r="FA22" s="11">
        <f t="shared" si="16"/>
        <v>0</v>
      </c>
      <c r="FB22" s="11">
        <f t="shared" si="17"/>
        <v>0</v>
      </c>
      <c r="FC22" s="11">
        <f t="shared" si="18"/>
        <v>3</v>
      </c>
      <c r="FD22" s="2">
        <f t="shared" si="19"/>
        <v>924</v>
      </c>
      <c r="FE22" s="2">
        <f t="shared" si="20"/>
        <v>2370</v>
      </c>
      <c r="FF22" s="2">
        <f t="shared" si="21"/>
        <v>0</v>
      </c>
      <c r="FG22" s="2">
        <f t="shared" si="22"/>
        <v>3294</v>
      </c>
      <c r="FH22" s="2">
        <f t="shared" si="23"/>
        <v>2940</v>
      </c>
      <c r="FI22" s="10">
        <f t="shared" si="24"/>
        <v>420</v>
      </c>
      <c r="FJ22" s="2">
        <v>101</v>
      </c>
      <c r="FK22" s="1">
        <v>43802</v>
      </c>
      <c r="FL22">
        <v>3</v>
      </c>
      <c r="FM22">
        <v>2</v>
      </c>
      <c r="FN22">
        <v>6</v>
      </c>
      <c r="FO22">
        <v>1</v>
      </c>
      <c r="FP22">
        <v>0</v>
      </c>
      <c r="FQ22">
        <v>0</v>
      </c>
      <c r="FR22">
        <v>1</v>
      </c>
      <c r="FS22">
        <v>1</v>
      </c>
      <c r="FT22">
        <v>0</v>
      </c>
      <c r="FU22">
        <v>1</v>
      </c>
      <c r="FV22">
        <v>0</v>
      </c>
      <c r="FW22">
        <v>1</v>
      </c>
      <c r="FX22" t="s">
        <v>189</v>
      </c>
      <c r="FY22">
        <v>4</v>
      </c>
      <c r="FZ22">
        <v>3</v>
      </c>
      <c r="GA22">
        <v>1</v>
      </c>
      <c r="GB22">
        <v>1</v>
      </c>
      <c r="GC22">
        <v>1</v>
      </c>
      <c r="GD22">
        <v>7</v>
      </c>
      <c r="GE22">
        <v>3</v>
      </c>
      <c r="GF22">
        <v>2</v>
      </c>
      <c r="GG22">
        <v>0</v>
      </c>
      <c r="GH22">
        <v>5</v>
      </c>
      <c r="GI22">
        <v>4</v>
      </c>
      <c r="GJ22">
        <v>2</v>
      </c>
      <c r="GK22">
        <v>4</v>
      </c>
      <c r="GL22">
        <v>1</v>
      </c>
      <c r="GM22">
        <v>4</v>
      </c>
      <c r="GN22">
        <v>1</v>
      </c>
      <c r="GO22">
        <v>1</v>
      </c>
      <c r="GP22">
        <v>6</v>
      </c>
      <c r="GQ22">
        <v>5</v>
      </c>
      <c r="GR22">
        <v>4</v>
      </c>
      <c r="GS22">
        <v>1</v>
      </c>
      <c r="GT22">
        <v>4</v>
      </c>
      <c r="GU22">
        <v>4</v>
      </c>
      <c r="GV22">
        <v>1</v>
      </c>
      <c r="GW22">
        <v>4</v>
      </c>
      <c r="GX22">
        <v>3</v>
      </c>
      <c r="GY22">
        <v>1</v>
      </c>
      <c r="GZ22">
        <v>2</v>
      </c>
      <c r="HA22">
        <v>5</v>
      </c>
      <c r="HB22">
        <v>6</v>
      </c>
      <c r="HC22">
        <v>5</v>
      </c>
      <c r="HD22">
        <v>5</v>
      </c>
      <c r="HE22">
        <v>1</v>
      </c>
      <c r="HF22">
        <v>1</v>
      </c>
      <c r="HG22">
        <v>5</v>
      </c>
      <c r="HH22">
        <v>1</v>
      </c>
      <c r="HI22">
        <v>1</v>
      </c>
      <c r="HJ22">
        <v>1</v>
      </c>
      <c r="HK22">
        <v>1</v>
      </c>
      <c r="HL22">
        <v>1</v>
      </c>
      <c r="HM22">
        <v>4</v>
      </c>
      <c r="HN22">
        <v>1</v>
      </c>
      <c r="HO22">
        <v>1</v>
      </c>
      <c r="HP22">
        <v>2</v>
      </c>
      <c r="HQ22">
        <v>1</v>
      </c>
      <c r="HR22">
        <v>1</v>
      </c>
      <c r="HS22">
        <v>2</v>
      </c>
      <c r="HT22">
        <v>1</v>
      </c>
      <c r="HU22">
        <v>3</v>
      </c>
      <c r="HV22">
        <v>1</v>
      </c>
      <c r="HW22">
        <v>1</v>
      </c>
      <c r="HX22">
        <v>1</v>
      </c>
      <c r="HY22">
        <v>2</v>
      </c>
      <c r="HZ22">
        <v>2</v>
      </c>
      <c r="IA22">
        <v>1</v>
      </c>
      <c r="IB22">
        <v>3</v>
      </c>
      <c r="IC22">
        <v>2</v>
      </c>
      <c r="ID22">
        <v>1</v>
      </c>
      <c r="IE22">
        <v>3</v>
      </c>
      <c r="IF22">
        <v>1</v>
      </c>
      <c r="IG22">
        <v>3</v>
      </c>
      <c r="IH22">
        <v>1</v>
      </c>
      <c r="II22">
        <v>3</v>
      </c>
      <c r="IJ22">
        <v>3</v>
      </c>
      <c r="IK22">
        <v>3</v>
      </c>
      <c r="IL22">
        <v>3</v>
      </c>
      <c r="IM22">
        <v>1</v>
      </c>
      <c r="IN22">
        <v>1</v>
      </c>
      <c r="IQ22">
        <v>1</v>
      </c>
      <c r="IR22">
        <v>0</v>
      </c>
      <c r="IS22">
        <v>1</v>
      </c>
      <c r="IT22">
        <v>2</v>
      </c>
      <c r="IU22">
        <v>3</v>
      </c>
      <c r="IV22">
        <v>3</v>
      </c>
      <c r="IW22">
        <v>4</v>
      </c>
      <c r="IX22">
        <v>0</v>
      </c>
      <c r="IY22">
        <v>2</v>
      </c>
      <c r="IZ22">
        <v>1</v>
      </c>
      <c r="JA22">
        <v>2</v>
      </c>
      <c r="JB22">
        <v>2</v>
      </c>
      <c r="JC22">
        <v>1</v>
      </c>
      <c r="JD22">
        <v>62</v>
      </c>
      <c r="JE22">
        <v>156</v>
      </c>
      <c r="JF22">
        <v>98</v>
      </c>
      <c r="JG22">
        <v>2</v>
      </c>
      <c r="JH22" s="1"/>
      <c r="JI22">
        <v>1</v>
      </c>
      <c r="JJ22" s="12">
        <v>1</v>
      </c>
      <c r="JK22" s="12">
        <v>0</v>
      </c>
      <c r="JL22">
        <v>1</v>
      </c>
      <c r="JM22">
        <v>2</v>
      </c>
      <c r="JN22">
        <v>1</v>
      </c>
      <c r="JO22">
        <v>3</v>
      </c>
      <c r="JP22" t="s">
        <v>428</v>
      </c>
      <c r="JQ22" t="s">
        <v>428</v>
      </c>
      <c r="JR22" t="str">
        <f t="shared" si="25"/>
        <v>wysoka</v>
      </c>
      <c r="JS22">
        <v>0</v>
      </c>
      <c r="JT22">
        <v>2</v>
      </c>
      <c r="JU22">
        <f t="shared" si="26"/>
        <v>0.5</v>
      </c>
      <c r="JV22">
        <f t="shared" si="27"/>
        <v>0.5</v>
      </c>
      <c r="JW22">
        <f t="shared" si="28"/>
        <v>1</v>
      </c>
      <c r="JX22">
        <f t="shared" si="29"/>
        <v>0.5</v>
      </c>
      <c r="JY22">
        <f t="shared" si="30"/>
        <v>0</v>
      </c>
      <c r="JZ22">
        <f t="shared" si="31"/>
        <v>0.5</v>
      </c>
      <c r="KA22">
        <f t="shared" si="32"/>
        <v>0.14000000000000001</v>
      </c>
      <c r="KB22">
        <f t="shared" si="33"/>
        <v>0.06</v>
      </c>
      <c r="KC22">
        <f t="shared" si="34"/>
        <v>2</v>
      </c>
      <c r="KD22">
        <f t="shared" si="35"/>
        <v>1</v>
      </c>
      <c r="KE22">
        <f t="shared" si="36"/>
        <v>6.2</v>
      </c>
      <c r="KF22">
        <f t="shared" si="37"/>
        <v>1</v>
      </c>
      <c r="KG22">
        <f t="shared" si="38"/>
        <v>0.06</v>
      </c>
      <c r="KH22">
        <f t="shared" si="39"/>
        <v>0</v>
      </c>
      <c r="KI22">
        <f t="shared" si="40"/>
        <v>0.5</v>
      </c>
      <c r="KJ22">
        <f t="shared" si="41"/>
        <v>0</v>
      </c>
      <c r="KK22">
        <f t="shared" si="42"/>
        <v>0</v>
      </c>
      <c r="KL22">
        <f t="shared" si="43"/>
        <v>0.5</v>
      </c>
      <c r="KM22">
        <f t="shared" si="44"/>
        <v>0.5</v>
      </c>
      <c r="KN22">
        <f t="shared" si="45"/>
        <v>0</v>
      </c>
      <c r="KO22">
        <f t="shared" si="46"/>
        <v>1</v>
      </c>
      <c r="KP22">
        <f t="shared" si="47"/>
        <v>0</v>
      </c>
      <c r="KQ22">
        <f t="shared" si="48"/>
        <v>0</v>
      </c>
      <c r="KR22">
        <f t="shared" si="49"/>
        <v>0</v>
      </c>
      <c r="KS22">
        <f t="shared" si="50"/>
        <v>0</v>
      </c>
      <c r="KT22">
        <f t="shared" si="51"/>
        <v>3.56</v>
      </c>
      <c r="KU22">
        <f t="shared" si="52"/>
        <v>31</v>
      </c>
      <c r="KV22">
        <f t="shared" si="53"/>
        <v>12.714285714285715</v>
      </c>
    </row>
    <row r="23" spans="1:308">
      <c r="A23" s="2"/>
      <c r="B23" s="1"/>
      <c r="C23">
        <v>67</v>
      </c>
      <c r="D23" s="2" t="s">
        <v>14</v>
      </c>
      <c r="E23" t="s">
        <v>482</v>
      </c>
      <c r="F23" s="2"/>
      <c r="G23" s="2"/>
      <c r="H23" s="2"/>
      <c r="I23" s="2"/>
      <c r="J23">
        <v>37</v>
      </c>
      <c r="K23" s="2">
        <v>2000</v>
      </c>
      <c r="L23" s="2">
        <f t="shared" si="0"/>
        <v>20</v>
      </c>
      <c r="M23" s="15">
        <v>4</v>
      </c>
      <c r="N23" s="15">
        <v>4</v>
      </c>
      <c r="O23" s="2" t="s">
        <v>37</v>
      </c>
      <c r="P23" s="2">
        <v>19</v>
      </c>
      <c r="Q23" s="2" t="s">
        <v>37</v>
      </c>
      <c r="R23">
        <v>12</v>
      </c>
      <c r="T23" t="s">
        <v>37</v>
      </c>
      <c r="W23" t="s">
        <v>37</v>
      </c>
      <c r="AB23" t="s">
        <v>39</v>
      </c>
      <c r="AF23" t="s">
        <v>37</v>
      </c>
      <c r="AR23" s="2" t="s">
        <v>37</v>
      </c>
      <c r="AT23" t="s">
        <v>37</v>
      </c>
      <c r="AU23" t="s">
        <v>37</v>
      </c>
      <c r="AV23" t="s">
        <v>37</v>
      </c>
      <c r="AY23" t="s">
        <v>11</v>
      </c>
      <c r="AZ23" t="s">
        <v>39</v>
      </c>
      <c r="BA23" t="s">
        <v>37</v>
      </c>
      <c r="BE23" t="s">
        <v>37</v>
      </c>
      <c r="BM23" s="2" t="s">
        <v>42</v>
      </c>
      <c r="BX23" s="2" t="s">
        <v>42</v>
      </c>
      <c r="CI23" s="11">
        <v>1.79</v>
      </c>
      <c r="CJ23" s="10">
        <v>105</v>
      </c>
      <c r="CK23" s="2">
        <f t="shared" si="1"/>
        <v>32.770512780499985</v>
      </c>
      <c r="CL23" s="2">
        <v>117</v>
      </c>
      <c r="CM23" s="2">
        <v>113</v>
      </c>
      <c r="CN23" s="5">
        <f t="shared" si="2"/>
        <v>1.0353982300884956</v>
      </c>
      <c r="CO23" s="2">
        <v>80</v>
      </c>
      <c r="CP23" s="2">
        <v>50</v>
      </c>
      <c r="CQ23" t="s">
        <v>331</v>
      </c>
      <c r="CS23" s="19">
        <v>22477.7</v>
      </c>
      <c r="CT23" s="19">
        <v>22942.2</v>
      </c>
      <c r="CU23" s="2">
        <v>74</v>
      </c>
      <c r="CV23" s="2">
        <v>2.4500000000000002</v>
      </c>
      <c r="CW23" s="2">
        <v>145</v>
      </c>
      <c r="CX23" s="2">
        <v>44</v>
      </c>
      <c r="CY23" s="2">
        <v>62</v>
      </c>
      <c r="CZ23" s="2">
        <v>197</v>
      </c>
      <c r="DA23" s="2">
        <v>77</v>
      </c>
      <c r="DB23" t="s">
        <v>42</v>
      </c>
      <c r="DE23" s="2">
        <f>8*DD23*DC23</f>
        <v>0</v>
      </c>
      <c r="DH23" s="2">
        <f>4*DG23*DF23</f>
        <v>0</v>
      </c>
      <c r="DK23" s="2">
        <f>3.3*DJ23*DI23</f>
        <v>0</v>
      </c>
      <c r="DL23" s="2">
        <f t="shared" si="3"/>
        <v>0</v>
      </c>
      <c r="DM23" t="s">
        <v>42</v>
      </c>
      <c r="DO23" t="s">
        <v>42</v>
      </c>
      <c r="DQ23" s="2">
        <v>0</v>
      </c>
      <c r="DR23" t="s">
        <v>42</v>
      </c>
      <c r="DT23" s="2">
        <v>0</v>
      </c>
      <c r="DU23" s="2">
        <f t="shared" si="4"/>
        <v>0</v>
      </c>
      <c r="DV23" t="s">
        <v>42</v>
      </c>
      <c r="DX23" s="2">
        <v>0</v>
      </c>
      <c r="DY23" t="s">
        <v>42</v>
      </c>
      <c r="EA23" s="2">
        <v>0</v>
      </c>
      <c r="EB23" t="s">
        <v>42</v>
      </c>
      <c r="ED23" s="2">
        <v>0</v>
      </c>
      <c r="EE23" s="2">
        <f t="shared" si="5"/>
        <v>0</v>
      </c>
      <c r="EF23">
        <v>2</v>
      </c>
      <c r="EG23">
        <v>15</v>
      </c>
      <c r="EH23" s="2">
        <f>3.3*EG23*EF23</f>
        <v>99</v>
      </c>
      <c r="EI23" t="s">
        <v>42</v>
      </c>
      <c r="EK23" s="2">
        <v>0</v>
      </c>
      <c r="EL23" t="s">
        <v>42</v>
      </c>
      <c r="EN23" s="2">
        <v>0</v>
      </c>
      <c r="EO23" s="2">
        <f t="shared" si="6"/>
        <v>99</v>
      </c>
      <c r="EP23">
        <v>600</v>
      </c>
      <c r="EQ23">
        <v>600</v>
      </c>
      <c r="ER23">
        <f t="shared" si="7"/>
        <v>2</v>
      </c>
      <c r="ES23" s="11">
        <f t="shared" si="8"/>
        <v>0</v>
      </c>
      <c r="ET23" s="11">
        <f t="shared" si="9"/>
        <v>2</v>
      </c>
      <c r="EU23" s="11">
        <f t="shared" si="10"/>
        <v>0</v>
      </c>
      <c r="EV23" s="11">
        <f t="shared" si="11"/>
        <v>0</v>
      </c>
      <c r="EW23" s="11">
        <f t="shared" si="12"/>
        <v>0</v>
      </c>
      <c r="EX23" s="11">
        <f t="shared" si="13"/>
        <v>0</v>
      </c>
      <c r="EY23" s="11">
        <f t="shared" si="14"/>
        <v>0</v>
      </c>
      <c r="EZ23" s="11">
        <f t="shared" si="15"/>
        <v>0</v>
      </c>
      <c r="FA23" s="11">
        <f t="shared" si="16"/>
        <v>0</v>
      </c>
      <c r="FB23" s="11">
        <f t="shared" si="17"/>
        <v>0</v>
      </c>
      <c r="FC23" s="11">
        <f t="shared" si="18"/>
        <v>0</v>
      </c>
      <c r="FD23" s="2">
        <f t="shared" si="19"/>
        <v>99</v>
      </c>
      <c r="FE23" s="2">
        <f t="shared" si="20"/>
        <v>0</v>
      </c>
      <c r="FF23" s="2">
        <f t="shared" si="21"/>
        <v>0</v>
      </c>
      <c r="FG23" s="2">
        <f t="shared" si="22"/>
        <v>99</v>
      </c>
      <c r="FH23" s="2">
        <f t="shared" si="23"/>
        <v>4200</v>
      </c>
      <c r="FI23" s="10">
        <f t="shared" si="24"/>
        <v>600</v>
      </c>
      <c r="FJ23" s="2">
        <v>77</v>
      </c>
      <c r="FK23" s="1">
        <v>43712</v>
      </c>
      <c r="FL23">
        <v>2</v>
      </c>
      <c r="FM23">
        <v>3</v>
      </c>
      <c r="FN23">
        <v>2</v>
      </c>
      <c r="FO23">
        <v>0</v>
      </c>
      <c r="FP23">
        <v>0</v>
      </c>
      <c r="FQ23">
        <v>0</v>
      </c>
      <c r="FR23">
        <v>0</v>
      </c>
      <c r="FS23">
        <v>1</v>
      </c>
      <c r="FT23">
        <v>0</v>
      </c>
      <c r="FU23">
        <v>0</v>
      </c>
      <c r="FV23">
        <v>0</v>
      </c>
      <c r="FW23">
        <v>1</v>
      </c>
      <c r="FX23">
        <v>5</v>
      </c>
      <c r="FY23">
        <v>5</v>
      </c>
      <c r="FZ23">
        <v>4</v>
      </c>
      <c r="GA23">
        <v>3</v>
      </c>
      <c r="GB23">
        <v>1</v>
      </c>
      <c r="GC23">
        <v>3</v>
      </c>
      <c r="GD23">
        <v>2</v>
      </c>
      <c r="GE23">
        <v>3</v>
      </c>
      <c r="GF23">
        <v>1</v>
      </c>
      <c r="GG23">
        <v>0</v>
      </c>
      <c r="GH23">
        <v>5</v>
      </c>
      <c r="GI23">
        <v>2</v>
      </c>
      <c r="GJ23">
        <v>2</v>
      </c>
      <c r="GK23">
        <v>2</v>
      </c>
      <c r="GL23">
        <v>4</v>
      </c>
      <c r="GM23">
        <v>4</v>
      </c>
      <c r="GN23">
        <v>1</v>
      </c>
      <c r="GO23">
        <v>3</v>
      </c>
      <c r="GP23">
        <v>5</v>
      </c>
      <c r="GQ23">
        <v>2</v>
      </c>
      <c r="GR23">
        <v>2</v>
      </c>
      <c r="GS23">
        <v>2</v>
      </c>
      <c r="GT23">
        <v>4</v>
      </c>
      <c r="GU23">
        <v>3</v>
      </c>
      <c r="GV23">
        <v>3</v>
      </c>
      <c r="GW23">
        <v>3</v>
      </c>
      <c r="GX23">
        <v>2</v>
      </c>
      <c r="GY23">
        <v>4</v>
      </c>
      <c r="GZ23">
        <v>3</v>
      </c>
      <c r="HA23">
        <v>4</v>
      </c>
      <c r="HB23">
        <v>2</v>
      </c>
      <c r="HC23">
        <v>2</v>
      </c>
      <c r="HD23">
        <v>2</v>
      </c>
      <c r="HE23">
        <v>2</v>
      </c>
      <c r="HF23">
        <v>2</v>
      </c>
      <c r="HG23">
        <v>2</v>
      </c>
      <c r="HH23">
        <v>2</v>
      </c>
      <c r="HI23">
        <v>1</v>
      </c>
      <c r="HJ23">
        <v>6</v>
      </c>
      <c r="HK23">
        <v>3</v>
      </c>
      <c r="HL23">
        <v>1</v>
      </c>
      <c r="HM23">
        <v>5</v>
      </c>
      <c r="HN23">
        <v>2</v>
      </c>
      <c r="HO23">
        <v>1</v>
      </c>
      <c r="HP23">
        <v>2</v>
      </c>
      <c r="HQ23">
        <v>2</v>
      </c>
      <c r="HR23">
        <v>3</v>
      </c>
      <c r="HS23">
        <v>3</v>
      </c>
      <c r="HT23">
        <v>1</v>
      </c>
      <c r="HU23">
        <v>3</v>
      </c>
      <c r="HV23">
        <v>3</v>
      </c>
      <c r="HW23">
        <v>1</v>
      </c>
      <c r="HX23">
        <v>1</v>
      </c>
      <c r="HY23">
        <v>3</v>
      </c>
      <c r="HZ23">
        <v>1</v>
      </c>
      <c r="IA23">
        <v>3</v>
      </c>
      <c r="IB23">
        <v>1</v>
      </c>
      <c r="IC23">
        <v>3</v>
      </c>
      <c r="ID23">
        <v>3</v>
      </c>
      <c r="IE23">
        <v>1</v>
      </c>
      <c r="IF23">
        <v>2</v>
      </c>
      <c r="IG23">
        <v>3</v>
      </c>
      <c r="IH23">
        <v>1</v>
      </c>
      <c r="II23">
        <v>3</v>
      </c>
      <c r="IJ23">
        <v>3</v>
      </c>
      <c r="IK23">
        <v>3</v>
      </c>
      <c r="IL23">
        <v>3</v>
      </c>
      <c r="IM23">
        <v>1</v>
      </c>
      <c r="IN23">
        <v>1</v>
      </c>
      <c r="IQ23">
        <v>1</v>
      </c>
      <c r="IR23">
        <v>4</v>
      </c>
      <c r="IS23">
        <v>2</v>
      </c>
      <c r="IT23">
        <v>2</v>
      </c>
      <c r="IU23">
        <v>2</v>
      </c>
      <c r="IV23">
        <v>2</v>
      </c>
      <c r="IW23">
        <v>2</v>
      </c>
      <c r="IX23">
        <v>0</v>
      </c>
      <c r="IY23">
        <v>1</v>
      </c>
      <c r="IZ23">
        <v>1</v>
      </c>
      <c r="JA23">
        <v>1</v>
      </c>
      <c r="JB23">
        <v>2</v>
      </c>
      <c r="JC23">
        <v>1</v>
      </c>
      <c r="JD23">
        <v>105</v>
      </c>
      <c r="JE23">
        <v>179</v>
      </c>
      <c r="JF23">
        <v>117</v>
      </c>
      <c r="JG23">
        <v>1</v>
      </c>
      <c r="JH23" s="1"/>
      <c r="JI23">
        <v>3</v>
      </c>
      <c r="JJ23" s="12">
        <v>2</v>
      </c>
      <c r="JK23" s="12">
        <v>0</v>
      </c>
      <c r="JL23">
        <v>1</v>
      </c>
      <c r="JM23">
        <v>3</v>
      </c>
      <c r="JN23">
        <v>1</v>
      </c>
      <c r="JO23">
        <v>3</v>
      </c>
      <c r="JP23" t="s">
        <v>427</v>
      </c>
      <c r="JQ23" t="s">
        <v>18</v>
      </c>
      <c r="JR23">
        <f t="shared" si="25"/>
        <v>0</v>
      </c>
      <c r="JS23">
        <f>IF(OR(AND(ES23&gt;=3,OR(DD23&gt;=20,DW23&gt;=20,EJ23&gt;=20)),FC23&gt;=5,AND(FG23&gt;=600,ER23&gt;=5)),"umiarkowana",0)</f>
        <v>0</v>
      </c>
      <c r="JT23">
        <v>0</v>
      </c>
      <c r="JU23">
        <f t="shared" si="26"/>
        <v>0.06</v>
      </c>
      <c r="JV23">
        <f t="shared" si="27"/>
        <v>0.06</v>
      </c>
      <c r="JW23">
        <f t="shared" si="28"/>
        <v>0.06</v>
      </c>
      <c r="JX23">
        <f t="shared" si="29"/>
        <v>0.06</v>
      </c>
      <c r="JY23">
        <f t="shared" si="30"/>
        <v>0.06</v>
      </c>
      <c r="JZ23">
        <f t="shared" si="31"/>
        <v>0.14000000000000001</v>
      </c>
      <c r="KA23">
        <f t="shared" si="32"/>
        <v>0.06</v>
      </c>
      <c r="KB23">
        <f t="shared" si="33"/>
        <v>0.14000000000000001</v>
      </c>
      <c r="KC23">
        <f t="shared" si="34"/>
        <v>0.06</v>
      </c>
      <c r="KD23">
        <f t="shared" si="35"/>
        <v>0.06</v>
      </c>
      <c r="KE23">
        <f t="shared" si="36"/>
        <v>0.76</v>
      </c>
      <c r="KF23">
        <f t="shared" si="37"/>
        <v>1</v>
      </c>
      <c r="KG23">
        <f t="shared" si="38"/>
        <v>0.06</v>
      </c>
      <c r="KH23">
        <f t="shared" si="39"/>
        <v>0.5</v>
      </c>
      <c r="KI23">
        <f t="shared" si="40"/>
        <v>0.5</v>
      </c>
      <c r="KJ23">
        <f t="shared" si="41"/>
        <v>0</v>
      </c>
      <c r="KK23">
        <f t="shared" si="42"/>
        <v>0.14000000000000001</v>
      </c>
      <c r="KL23">
        <f t="shared" si="43"/>
        <v>0.5</v>
      </c>
      <c r="KM23">
        <f t="shared" si="44"/>
        <v>0.14000000000000001</v>
      </c>
      <c r="KN23">
        <f t="shared" si="45"/>
        <v>0.14000000000000001</v>
      </c>
      <c r="KO23">
        <f t="shared" si="46"/>
        <v>0.06</v>
      </c>
      <c r="KP23">
        <f t="shared" si="47"/>
        <v>0.06</v>
      </c>
      <c r="KQ23">
        <f t="shared" si="48"/>
        <v>0.14000000000000001</v>
      </c>
      <c r="KR23">
        <f t="shared" si="49"/>
        <v>0</v>
      </c>
      <c r="KS23">
        <f t="shared" si="50"/>
        <v>0.06</v>
      </c>
      <c r="KT23">
        <f t="shared" si="51"/>
        <v>3.3000000000000007</v>
      </c>
      <c r="KU23">
        <f t="shared" si="52"/>
        <v>3.8</v>
      </c>
      <c r="KV23">
        <f t="shared" si="53"/>
        <v>11.785714285714288</v>
      </c>
    </row>
    <row r="24" spans="1:308">
      <c r="A24" s="2"/>
      <c r="B24" s="1"/>
      <c r="C24">
        <v>42</v>
      </c>
      <c r="D24" s="2" t="s">
        <v>14</v>
      </c>
      <c r="E24" t="s">
        <v>482</v>
      </c>
      <c r="J24">
        <v>28</v>
      </c>
      <c r="K24" s="2">
        <v>2019</v>
      </c>
      <c r="L24" s="2">
        <f t="shared" si="0"/>
        <v>1</v>
      </c>
      <c r="M24" s="15">
        <v>1</v>
      </c>
      <c r="N24" s="15">
        <v>1</v>
      </c>
      <c r="O24" s="2" t="s">
        <v>37</v>
      </c>
      <c r="P24" s="2">
        <v>8</v>
      </c>
      <c r="Q24" s="2" t="s">
        <v>37</v>
      </c>
      <c r="R24" s="2">
        <v>4.5</v>
      </c>
      <c r="AB24" t="s">
        <v>39</v>
      </c>
      <c r="AE24" t="s">
        <v>37</v>
      </c>
      <c r="AK24" t="s">
        <v>37</v>
      </c>
      <c r="AR24" s="2" t="s">
        <v>37</v>
      </c>
      <c r="AY24" t="s">
        <v>11</v>
      </c>
      <c r="BA24" t="s">
        <v>37</v>
      </c>
      <c r="BM24" s="2" t="s">
        <v>42</v>
      </c>
      <c r="BX24" s="2" t="s">
        <v>42</v>
      </c>
      <c r="CI24" s="11">
        <v>1.92</v>
      </c>
      <c r="CJ24" s="10">
        <v>91.5</v>
      </c>
      <c r="CK24" s="2">
        <f t="shared" si="1"/>
        <v>24.820963541666668</v>
      </c>
      <c r="CL24" s="2">
        <v>96</v>
      </c>
      <c r="CM24" s="2">
        <v>105</v>
      </c>
      <c r="CN24" s="5">
        <f t="shared" si="2"/>
        <v>0.91428571428571426</v>
      </c>
      <c r="CO24" s="2">
        <v>110</v>
      </c>
      <c r="CP24" s="2">
        <v>80</v>
      </c>
      <c r="CQ24" t="s">
        <v>355</v>
      </c>
      <c r="CS24" s="19">
        <v>9896.64</v>
      </c>
      <c r="CT24" s="19">
        <v>12747.9</v>
      </c>
      <c r="CU24" s="2">
        <v>109</v>
      </c>
      <c r="CV24" s="2">
        <v>1.17</v>
      </c>
      <c r="CW24" s="2">
        <v>193</v>
      </c>
      <c r="CX24" s="2">
        <v>44</v>
      </c>
      <c r="CY24" s="2">
        <v>119</v>
      </c>
      <c r="CZ24" s="2">
        <v>150</v>
      </c>
      <c r="DA24" s="2">
        <v>89</v>
      </c>
      <c r="DB24" t="s">
        <v>42</v>
      </c>
      <c r="DE24" s="2">
        <f>8*DD24*DC24</f>
        <v>0</v>
      </c>
      <c r="DH24" s="2">
        <f>4*DG24*DF24</f>
        <v>0</v>
      </c>
      <c r="DK24" s="2">
        <f>3.3*DJ24*DI24</f>
        <v>0</v>
      </c>
      <c r="DL24" s="2">
        <f t="shared" si="3"/>
        <v>0</v>
      </c>
      <c r="DM24">
        <v>5</v>
      </c>
      <c r="DN24">
        <v>15</v>
      </c>
      <c r="DO24" t="s">
        <v>42</v>
      </c>
      <c r="DQ24" s="2">
        <v>0</v>
      </c>
      <c r="DR24" t="s">
        <v>42</v>
      </c>
      <c r="DT24" s="2">
        <v>0</v>
      </c>
      <c r="DU24" s="2">
        <f t="shared" si="4"/>
        <v>0</v>
      </c>
      <c r="DV24" t="s">
        <v>42</v>
      </c>
      <c r="DX24" s="2">
        <v>0</v>
      </c>
      <c r="DY24">
        <v>3</v>
      </c>
      <c r="DZ24">
        <v>60</v>
      </c>
      <c r="EA24" s="2">
        <f>4*DZ24*DY24</f>
        <v>720</v>
      </c>
      <c r="EB24">
        <v>1</v>
      </c>
      <c r="EC24">
        <v>15</v>
      </c>
      <c r="ED24" s="2">
        <f t="shared" ref="ED24:ED30" si="56">3*EC24*EB24</f>
        <v>45</v>
      </c>
      <c r="EE24" s="2">
        <f t="shared" si="5"/>
        <v>765</v>
      </c>
      <c r="EF24" t="s">
        <v>42</v>
      </c>
      <c r="EH24" s="2">
        <v>0</v>
      </c>
      <c r="EI24" t="s">
        <v>42</v>
      </c>
      <c r="EK24" s="2">
        <v>0</v>
      </c>
      <c r="EL24" t="s">
        <v>42</v>
      </c>
      <c r="EN24" s="2">
        <v>0</v>
      </c>
      <c r="EO24" s="2">
        <f t="shared" si="6"/>
        <v>0</v>
      </c>
      <c r="EP24">
        <v>660</v>
      </c>
      <c r="EQ24">
        <v>540</v>
      </c>
      <c r="ER24">
        <f t="shared" si="7"/>
        <v>4</v>
      </c>
      <c r="ES24" s="11">
        <f t="shared" si="8"/>
        <v>0</v>
      </c>
      <c r="ET24" s="11">
        <f t="shared" si="9"/>
        <v>4</v>
      </c>
      <c r="EU24" s="11">
        <f t="shared" si="10"/>
        <v>0</v>
      </c>
      <c r="EV24" s="11">
        <f t="shared" si="11"/>
        <v>0</v>
      </c>
      <c r="EW24" s="11">
        <f t="shared" si="12"/>
        <v>0</v>
      </c>
      <c r="EX24" s="11">
        <f t="shared" si="13"/>
        <v>0</v>
      </c>
      <c r="EY24" s="11">
        <f t="shared" si="14"/>
        <v>1</v>
      </c>
      <c r="EZ24" s="11">
        <f t="shared" si="15"/>
        <v>0</v>
      </c>
      <c r="FA24" s="11">
        <f t="shared" si="16"/>
        <v>0</v>
      </c>
      <c r="FB24" s="11">
        <f t="shared" si="17"/>
        <v>0</v>
      </c>
      <c r="FC24" s="11">
        <f t="shared" si="18"/>
        <v>1</v>
      </c>
      <c r="FD24" s="2">
        <f t="shared" si="19"/>
        <v>0</v>
      </c>
      <c r="FE24" s="2">
        <f t="shared" si="20"/>
        <v>765</v>
      </c>
      <c r="FF24" s="2">
        <f t="shared" si="21"/>
        <v>0</v>
      </c>
      <c r="FG24" s="2">
        <f t="shared" si="22"/>
        <v>765</v>
      </c>
      <c r="FH24" s="2">
        <f t="shared" si="23"/>
        <v>4380</v>
      </c>
      <c r="FI24" s="10">
        <f t="shared" si="24"/>
        <v>625.71428571428567</v>
      </c>
      <c r="FJ24" s="2">
        <v>89</v>
      </c>
      <c r="FK24" s="1">
        <v>43776</v>
      </c>
      <c r="FL24">
        <v>3</v>
      </c>
      <c r="FM24">
        <v>2</v>
      </c>
      <c r="FN24">
        <v>4</v>
      </c>
      <c r="FO24">
        <v>1</v>
      </c>
      <c r="FP24">
        <v>0</v>
      </c>
      <c r="FQ24">
        <v>1</v>
      </c>
      <c r="FR24">
        <v>0</v>
      </c>
      <c r="FS24">
        <v>0</v>
      </c>
      <c r="FT24">
        <v>0</v>
      </c>
      <c r="FU24">
        <v>0</v>
      </c>
      <c r="FV24">
        <v>1</v>
      </c>
      <c r="FW24">
        <v>2</v>
      </c>
      <c r="FX24">
        <v>5</v>
      </c>
      <c r="FY24">
        <v>3</v>
      </c>
      <c r="FZ24">
        <v>3</v>
      </c>
      <c r="GA24">
        <v>1</v>
      </c>
      <c r="GB24">
        <v>1</v>
      </c>
      <c r="GC24">
        <v>2</v>
      </c>
      <c r="GD24">
        <v>2</v>
      </c>
      <c r="GE24">
        <v>3</v>
      </c>
      <c r="GF24">
        <v>0</v>
      </c>
      <c r="GG24">
        <v>0</v>
      </c>
      <c r="GH24">
        <v>4</v>
      </c>
      <c r="GI24">
        <v>4</v>
      </c>
      <c r="GJ24">
        <v>4</v>
      </c>
      <c r="GK24">
        <v>3</v>
      </c>
      <c r="GL24">
        <v>2</v>
      </c>
      <c r="GM24">
        <v>4</v>
      </c>
      <c r="GN24">
        <v>4</v>
      </c>
      <c r="GO24">
        <v>1</v>
      </c>
      <c r="GP24">
        <v>4</v>
      </c>
      <c r="GQ24">
        <v>5</v>
      </c>
      <c r="GR24">
        <v>3</v>
      </c>
      <c r="GS24">
        <v>3</v>
      </c>
      <c r="GT24">
        <v>4</v>
      </c>
      <c r="GU24">
        <v>3</v>
      </c>
      <c r="GV24">
        <v>2</v>
      </c>
      <c r="GW24">
        <v>3</v>
      </c>
      <c r="GX24">
        <v>3</v>
      </c>
      <c r="GY24">
        <v>3</v>
      </c>
      <c r="GZ24">
        <v>2</v>
      </c>
      <c r="HA24">
        <v>4</v>
      </c>
      <c r="HB24">
        <v>4</v>
      </c>
      <c r="HC24">
        <v>5</v>
      </c>
      <c r="HD24">
        <v>4</v>
      </c>
      <c r="HE24">
        <v>2</v>
      </c>
      <c r="HF24">
        <v>1</v>
      </c>
      <c r="HG24">
        <v>2</v>
      </c>
      <c r="HH24">
        <v>4</v>
      </c>
      <c r="HI24">
        <v>3</v>
      </c>
      <c r="HJ24">
        <v>1</v>
      </c>
      <c r="HK24">
        <v>2</v>
      </c>
      <c r="HL24">
        <v>1</v>
      </c>
      <c r="HM24">
        <v>6</v>
      </c>
      <c r="HN24">
        <v>4</v>
      </c>
      <c r="HO24">
        <v>2</v>
      </c>
      <c r="HP24">
        <v>2</v>
      </c>
      <c r="HQ24">
        <v>1</v>
      </c>
      <c r="HR24">
        <v>3</v>
      </c>
      <c r="HS24">
        <v>2</v>
      </c>
      <c r="HT24">
        <v>1</v>
      </c>
      <c r="HU24">
        <v>2</v>
      </c>
      <c r="HV24">
        <v>1</v>
      </c>
      <c r="HW24">
        <v>2</v>
      </c>
      <c r="HX24">
        <v>1</v>
      </c>
      <c r="HY24">
        <v>2</v>
      </c>
      <c r="HZ24">
        <v>1</v>
      </c>
      <c r="IA24">
        <v>2</v>
      </c>
      <c r="IB24">
        <v>1</v>
      </c>
      <c r="IC24">
        <v>1</v>
      </c>
      <c r="ID24">
        <v>3</v>
      </c>
      <c r="IE24">
        <v>1</v>
      </c>
      <c r="IF24">
        <v>1</v>
      </c>
      <c r="IG24">
        <v>3</v>
      </c>
      <c r="IH24">
        <v>1</v>
      </c>
      <c r="II24">
        <v>3</v>
      </c>
      <c r="IJ24">
        <v>3</v>
      </c>
      <c r="IK24">
        <v>3</v>
      </c>
      <c r="IL24">
        <v>1</v>
      </c>
      <c r="IM24">
        <v>1</v>
      </c>
      <c r="IN24">
        <v>3</v>
      </c>
      <c r="IO24" t="s">
        <v>195</v>
      </c>
      <c r="IP24">
        <v>2</v>
      </c>
      <c r="IQ24">
        <v>2</v>
      </c>
      <c r="IR24">
        <v>1</v>
      </c>
      <c r="IS24">
        <v>1</v>
      </c>
      <c r="IT24">
        <v>2</v>
      </c>
      <c r="IU24">
        <v>3</v>
      </c>
      <c r="IV24">
        <v>3</v>
      </c>
      <c r="IW24">
        <v>5</v>
      </c>
      <c r="IX24">
        <v>2</v>
      </c>
      <c r="IY24">
        <v>2</v>
      </c>
      <c r="IZ24">
        <v>2</v>
      </c>
      <c r="JA24">
        <v>2</v>
      </c>
      <c r="JB24">
        <v>3</v>
      </c>
      <c r="JC24">
        <v>1</v>
      </c>
      <c r="JD24">
        <v>91.5</v>
      </c>
      <c r="JE24">
        <v>192</v>
      </c>
      <c r="JF24">
        <v>96</v>
      </c>
      <c r="JG24">
        <v>1</v>
      </c>
      <c r="JH24" s="1"/>
      <c r="JI24">
        <v>1</v>
      </c>
      <c r="JJ24" s="12">
        <v>1</v>
      </c>
      <c r="JK24" s="12">
        <v>0</v>
      </c>
      <c r="JL24">
        <v>3</v>
      </c>
      <c r="JM24">
        <v>4</v>
      </c>
      <c r="JN24">
        <v>2</v>
      </c>
      <c r="JO24">
        <v>3</v>
      </c>
      <c r="JP24" t="s">
        <v>427</v>
      </c>
      <c r="JQ24" t="s">
        <v>18</v>
      </c>
      <c r="JR24">
        <f t="shared" si="25"/>
        <v>0</v>
      </c>
      <c r="JS24">
        <f>IF(OR(AND(ES24&gt;=3,OR(DD24&gt;=20,DW24&gt;=20,EJ24&gt;=20)),FC24&gt;=5,AND(FG24&gt;=600,ER24&gt;=5)),"umiarkowana",0)</f>
        <v>0</v>
      </c>
      <c r="JT24">
        <v>0</v>
      </c>
      <c r="JU24">
        <f t="shared" si="26"/>
        <v>0.5</v>
      </c>
      <c r="JV24">
        <f t="shared" si="27"/>
        <v>0.14000000000000001</v>
      </c>
      <c r="JW24">
        <f t="shared" si="28"/>
        <v>1</v>
      </c>
      <c r="JX24">
        <f t="shared" si="29"/>
        <v>0.14000000000000001</v>
      </c>
      <c r="JY24">
        <f t="shared" si="30"/>
        <v>0.14000000000000001</v>
      </c>
      <c r="JZ24">
        <f t="shared" si="31"/>
        <v>0.14000000000000001</v>
      </c>
      <c r="KA24">
        <f t="shared" si="32"/>
        <v>0.14000000000000001</v>
      </c>
      <c r="KB24">
        <f t="shared" si="33"/>
        <v>0.06</v>
      </c>
      <c r="KC24">
        <f t="shared" si="34"/>
        <v>0.5</v>
      </c>
      <c r="KD24">
        <f t="shared" si="35"/>
        <v>1</v>
      </c>
      <c r="KE24">
        <f t="shared" si="36"/>
        <v>3.7600000000000007</v>
      </c>
      <c r="KF24">
        <f t="shared" si="37"/>
        <v>0.5</v>
      </c>
      <c r="KG24">
        <f t="shared" si="38"/>
        <v>0.5</v>
      </c>
      <c r="KH24">
        <f t="shared" si="39"/>
        <v>0.06</v>
      </c>
      <c r="KI24">
        <f t="shared" si="40"/>
        <v>0.5</v>
      </c>
      <c r="KJ24">
        <f t="shared" si="41"/>
        <v>0.5</v>
      </c>
      <c r="KK24">
        <f t="shared" si="42"/>
        <v>0</v>
      </c>
      <c r="KL24">
        <f t="shared" si="43"/>
        <v>0.5</v>
      </c>
      <c r="KM24">
        <f t="shared" si="44"/>
        <v>0.14000000000000001</v>
      </c>
      <c r="KN24">
        <f t="shared" si="45"/>
        <v>0.06</v>
      </c>
      <c r="KO24">
        <f t="shared" si="46"/>
        <v>0.5</v>
      </c>
      <c r="KP24">
        <f t="shared" si="47"/>
        <v>0</v>
      </c>
      <c r="KQ24">
        <f t="shared" si="48"/>
        <v>0.06</v>
      </c>
      <c r="KR24">
        <f t="shared" si="49"/>
        <v>0</v>
      </c>
      <c r="KS24">
        <f t="shared" si="50"/>
        <v>0.5</v>
      </c>
      <c r="KT24">
        <f t="shared" si="51"/>
        <v>3.8200000000000003</v>
      </c>
      <c r="KU24">
        <f t="shared" si="52"/>
        <v>18.800000000000004</v>
      </c>
      <c r="KV24">
        <f t="shared" si="53"/>
        <v>13.642857142857144</v>
      </c>
    </row>
    <row r="25" spans="1:308">
      <c r="A25" s="2"/>
      <c r="B25" s="1"/>
      <c r="C25">
        <v>45</v>
      </c>
      <c r="D25" s="2" t="s">
        <v>14</v>
      </c>
      <c r="E25" t="s">
        <v>481</v>
      </c>
      <c r="F25" s="2">
        <v>67</v>
      </c>
      <c r="G25" s="2">
        <v>10</v>
      </c>
      <c r="H25" s="2">
        <v>16</v>
      </c>
      <c r="I25" s="2">
        <v>41</v>
      </c>
      <c r="K25" s="2">
        <v>2001</v>
      </c>
      <c r="L25" s="2">
        <f t="shared" si="0"/>
        <v>19</v>
      </c>
      <c r="M25" s="15">
        <v>1</v>
      </c>
      <c r="N25" s="15">
        <v>1</v>
      </c>
      <c r="O25" s="2" t="s">
        <v>37</v>
      </c>
      <c r="P25" s="2">
        <v>18</v>
      </c>
      <c r="Q25" s="2" t="s">
        <v>37</v>
      </c>
      <c r="R25" s="2">
        <v>168</v>
      </c>
      <c r="T25" t="s">
        <v>37</v>
      </c>
      <c r="AE25" t="s">
        <v>37</v>
      </c>
      <c r="AR25" s="2" t="s">
        <v>37</v>
      </c>
      <c r="AW25" t="s">
        <v>37</v>
      </c>
      <c r="BK25" t="s">
        <v>37</v>
      </c>
      <c r="BM25" s="2" t="s">
        <v>42</v>
      </c>
      <c r="BX25" s="2" t="s">
        <v>42</v>
      </c>
      <c r="CI25" s="11">
        <v>1.78</v>
      </c>
      <c r="CJ25" s="10">
        <v>81</v>
      </c>
      <c r="CK25" s="2">
        <f t="shared" si="1"/>
        <v>25.564953919959599</v>
      </c>
      <c r="CL25" s="2">
        <v>95</v>
      </c>
      <c r="CM25" s="2">
        <v>103</v>
      </c>
      <c r="CN25" s="5">
        <f t="shared" si="2"/>
        <v>0.92233009708737868</v>
      </c>
      <c r="CO25" s="2">
        <v>130</v>
      </c>
      <c r="CP25" s="2">
        <v>80</v>
      </c>
      <c r="CQ25" t="s">
        <v>253</v>
      </c>
      <c r="CR25" s="19">
        <v>511.31</v>
      </c>
      <c r="CS25" s="19">
        <v>11033.3</v>
      </c>
      <c r="CT25" s="19">
        <v>12363</v>
      </c>
      <c r="CU25" s="2">
        <v>87</v>
      </c>
      <c r="CV25" s="2">
        <v>1.18</v>
      </c>
      <c r="CW25" s="2">
        <v>218</v>
      </c>
      <c r="CX25" s="2">
        <v>41</v>
      </c>
      <c r="CY25" s="2">
        <v>126</v>
      </c>
      <c r="CZ25" s="2">
        <v>253</v>
      </c>
      <c r="DA25" s="2">
        <v>39</v>
      </c>
      <c r="DB25" t="s">
        <v>37</v>
      </c>
      <c r="DC25" t="s">
        <v>42</v>
      </c>
      <c r="DE25" s="2">
        <v>0</v>
      </c>
      <c r="DF25" t="s">
        <v>42</v>
      </c>
      <c r="DH25" s="2">
        <v>0</v>
      </c>
      <c r="DI25" t="s">
        <v>42</v>
      </c>
      <c r="DK25" s="2">
        <v>0</v>
      </c>
      <c r="DL25" s="2">
        <f t="shared" si="3"/>
        <v>0</v>
      </c>
      <c r="DM25">
        <v>3</v>
      </c>
      <c r="DN25">
        <v>30</v>
      </c>
      <c r="DO25">
        <v>1</v>
      </c>
      <c r="DP25">
        <v>30</v>
      </c>
      <c r="DQ25" s="2">
        <f>6*DP25*DO25</f>
        <v>180</v>
      </c>
      <c r="DR25" t="s">
        <v>42</v>
      </c>
      <c r="DT25" s="2">
        <v>0</v>
      </c>
      <c r="DU25" s="2">
        <f t="shared" si="4"/>
        <v>180</v>
      </c>
      <c r="DV25" t="s">
        <v>42</v>
      </c>
      <c r="DX25" s="2">
        <v>0</v>
      </c>
      <c r="DY25">
        <v>1</v>
      </c>
      <c r="DZ25">
        <v>50</v>
      </c>
      <c r="EA25" s="2">
        <f>4*DZ25*DY25</f>
        <v>200</v>
      </c>
      <c r="EB25">
        <v>1</v>
      </c>
      <c r="EC25">
        <v>60</v>
      </c>
      <c r="ED25" s="2">
        <f t="shared" si="56"/>
        <v>180</v>
      </c>
      <c r="EE25" s="2">
        <f t="shared" si="5"/>
        <v>380</v>
      </c>
      <c r="EF25" t="s">
        <v>42</v>
      </c>
      <c r="EH25" s="2">
        <v>0</v>
      </c>
      <c r="EI25" t="s">
        <v>42</v>
      </c>
      <c r="EK25" s="2">
        <v>0</v>
      </c>
      <c r="EL25" t="s">
        <v>42</v>
      </c>
      <c r="EN25" s="2">
        <v>0</v>
      </c>
      <c r="EO25" s="2">
        <f t="shared" si="6"/>
        <v>0</v>
      </c>
      <c r="EP25">
        <v>720</v>
      </c>
      <c r="EQ25">
        <v>720</v>
      </c>
      <c r="ER25">
        <f t="shared" si="7"/>
        <v>3</v>
      </c>
      <c r="ES25" s="11">
        <f t="shared" si="8"/>
        <v>0</v>
      </c>
      <c r="ET25" s="11">
        <f t="shared" si="9"/>
        <v>3</v>
      </c>
      <c r="EU25" s="11">
        <f t="shared" si="10"/>
        <v>0</v>
      </c>
      <c r="EV25" s="11">
        <f t="shared" si="11"/>
        <v>0</v>
      </c>
      <c r="EW25" s="11">
        <f t="shared" si="12"/>
        <v>1</v>
      </c>
      <c r="EX25" s="11">
        <f t="shared" si="13"/>
        <v>0</v>
      </c>
      <c r="EY25" s="11">
        <f t="shared" si="14"/>
        <v>1</v>
      </c>
      <c r="EZ25" s="11">
        <f t="shared" si="15"/>
        <v>1</v>
      </c>
      <c r="FA25" s="11">
        <f t="shared" si="16"/>
        <v>0</v>
      </c>
      <c r="FB25" s="11">
        <f t="shared" si="17"/>
        <v>0</v>
      </c>
      <c r="FC25" s="11">
        <f t="shared" si="18"/>
        <v>3</v>
      </c>
      <c r="FD25" s="2">
        <f t="shared" si="19"/>
        <v>0</v>
      </c>
      <c r="FE25" s="2">
        <f t="shared" si="20"/>
        <v>560</v>
      </c>
      <c r="FF25" s="2">
        <f t="shared" si="21"/>
        <v>0</v>
      </c>
      <c r="FG25" s="2">
        <f t="shared" si="22"/>
        <v>560</v>
      </c>
      <c r="FH25" s="2">
        <f t="shared" si="23"/>
        <v>5040</v>
      </c>
      <c r="FI25" s="10">
        <f t="shared" si="24"/>
        <v>720</v>
      </c>
      <c r="FJ25" s="2">
        <v>39</v>
      </c>
      <c r="FK25" s="1">
        <v>43584</v>
      </c>
      <c r="FL25">
        <v>4</v>
      </c>
      <c r="FM25">
        <v>3</v>
      </c>
      <c r="FN25">
        <v>5</v>
      </c>
      <c r="FO25">
        <v>1</v>
      </c>
      <c r="FP25">
        <v>0</v>
      </c>
      <c r="FQ25">
        <v>1</v>
      </c>
      <c r="FR25">
        <v>0</v>
      </c>
      <c r="FS25">
        <v>1</v>
      </c>
      <c r="FT25">
        <v>0</v>
      </c>
      <c r="FU25">
        <v>0</v>
      </c>
      <c r="FV25">
        <v>0</v>
      </c>
      <c r="FW25">
        <v>2</v>
      </c>
      <c r="FX25" t="s">
        <v>196</v>
      </c>
      <c r="FY25">
        <v>5</v>
      </c>
      <c r="FZ25">
        <v>3</v>
      </c>
      <c r="GA25">
        <v>1</v>
      </c>
      <c r="GB25">
        <v>1</v>
      </c>
      <c r="GC25">
        <v>2</v>
      </c>
      <c r="GD25">
        <v>4</v>
      </c>
      <c r="GE25">
        <v>3</v>
      </c>
      <c r="GF25">
        <v>1</v>
      </c>
      <c r="GG25">
        <v>0</v>
      </c>
      <c r="GH25">
        <v>4</v>
      </c>
      <c r="GI25">
        <v>5</v>
      </c>
      <c r="GJ25">
        <v>4</v>
      </c>
      <c r="GK25">
        <v>5</v>
      </c>
      <c r="GL25">
        <v>2</v>
      </c>
      <c r="GM25">
        <v>4</v>
      </c>
      <c r="GN25">
        <v>5</v>
      </c>
      <c r="GO25">
        <v>1</v>
      </c>
      <c r="GP25">
        <v>4</v>
      </c>
      <c r="GQ25">
        <v>5</v>
      </c>
      <c r="GR25">
        <v>4</v>
      </c>
      <c r="GS25">
        <v>3</v>
      </c>
      <c r="GT25">
        <v>3</v>
      </c>
      <c r="GU25">
        <v>5</v>
      </c>
      <c r="GV25">
        <v>4</v>
      </c>
      <c r="GW25">
        <v>4</v>
      </c>
      <c r="GX25">
        <v>3</v>
      </c>
      <c r="GY25">
        <v>4</v>
      </c>
      <c r="GZ25">
        <v>2</v>
      </c>
      <c r="HA25">
        <v>4</v>
      </c>
      <c r="HB25">
        <v>5</v>
      </c>
      <c r="HC25">
        <v>5</v>
      </c>
      <c r="HD25">
        <v>5</v>
      </c>
      <c r="HE25">
        <v>1</v>
      </c>
      <c r="HF25">
        <v>1</v>
      </c>
      <c r="HG25">
        <v>4</v>
      </c>
      <c r="HH25">
        <v>4</v>
      </c>
      <c r="HI25">
        <v>1</v>
      </c>
      <c r="HJ25">
        <v>1</v>
      </c>
      <c r="HK25">
        <v>1</v>
      </c>
      <c r="HL25">
        <v>1</v>
      </c>
      <c r="HM25">
        <v>6</v>
      </c>
      <c r="HN25">
        <v>1</v>
      </c>
      <c r="HO25">
        <v>1</v>
      </c>
      <c r="HP25">
        <v>2</v>
      </c>
      <c r="HQ25">
        <v>1</v>
      </c>
      <c r="HR25">
        <v>2</v>
      </c>
      <c r="HS25">
        <v>2</v>
      </c>
      <c r="HT25">
        <v>1</v>
      </c>
      <c r="HU25">
        <v>2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2</v>
      </c>
      <c r="IB25">
        <v>1</v>
      </c>
      <c r="IC25">
        <v>2</v>
      </c>
      <c r="ID25">
        <v>3</v>
      </c>
      <c r="IE25">
        <v>2</v>
      </c>
      <c r="IF25">
        <v>2</v>
      </c>
      <c r="IG25">
        <v>3</v>
      </c>
      <c r="IH25">
        <v>1</v>
      </c>
      <c r="II25">
        <v>3</v>
      </c>
      <c r="IJ25">
        <v>3</v>
      </c>
      <c r="IK25">
        <v>1</v>
      </c>
      <c r="IL25">
        <v>3</v>
      </c>
      <c r="IM25">
        <v>3</v>
      </c>
      <c r="IN25">
        <v>1</v>
      </c>
      <c r="IQ25">
        <v>2</v>
      </c>
      <c r="IR25">
        <v>0</v>
      </c>
      <c r="IS25">
        <v>1</v>
      </c>
      <c r="IT25">
        <v>1</v>
      </c>
      <c r="IU25">
        <v>3</v>
      </c>
      <c r="IV25">
        <v>3</v>
      </c>
      <c r="IW25">
        <v>6</v>
      </c>
      <c r="IX25">
        <v>1</v>
      </c>
      <c r="IY25">
        <v>3</v>
      </c>
      <c r="IZ25">
        <v>1</v>
      </c>
      <c r="JA25">
        <v>3</v>
      </c>
      <c r="JB25">
        <v>3</v>
      </c>
      <c r="JC25">
        <v>1</v>
      </c>
      <c r="JD25">
        <f>(CJ25)</f>
        <v>81</v>
      </c>
      <c r="JE25">
        <v>178</v>
      </c>
      <c r="JF25">
        <v>95</v>
      </c>
      <c r="JG25">
        <v>1</v>
      </c>
      <c r="JH25" s="1"/>
      <c r="JI25">
        <v>2</v>
      </c>
      <c r="JJ25" s="12">
        <v>5</v>
      </c>
      <c r="JK25" s="12">
        <v>3</v>
      </c>
      <c r="JL25">
        <v>3</v>
      </c>
      <c r="JM25">
        <v>5</v>
      </c>
      <c r="JN25">
        <v>4</v>
      </c>
      <c r="JO25">
        <v>4</v>
      </c>
      <c r="JP25" t="s">
        <v>21</v>
      </c>
      <c r="JQ25" t="s">
        <v>21</v>
      </c>
      <c r="JR25">
        <f t="shared" si="25"/>
        <v>0</v>
      </c>
      <c r="JS25">
        <f>IF(OR(AND(ES25&gt;=3,OR(DD25&gt;=20,DW25&gt;=20,EJ25&gt;=20)),FC25&gt;=5,AND(FG25&gt;=600,ER25&gt;=5)),"umiarkowana",0)</f>
        <v>0</v>
      </c>
      <c r="JT25">
        <v>0</v>
      </c>
      <c r="JU25">
        <f t="shared" si="26"/>
        <v>1</v>
      </c>
      <c r="JV25">
        <f t="shared" si="27"/>
        <v>1</v>
      </c>
      <c r="JW25">
        <f t="shared" si="28"/>
        <v>1</v>
      </c>
      <c r="JX25">
        <f t="shared" si="29"/>
        <v>0.5</v>
      </c>
      <c r="JY25">
        <f t="shared" si="30"/>
        <v>0.14000000000000001</v>
      </c>
      <c r="JZ25">
        <f t="shared" si="31"/>
        <v>0.5</v>
      </c>
      <c r="KA25">
        <f t="shared" si="32"/>
        <v>0.14000000000000001</v>
      </c>
      <c r="KB25">
        <f t="shared" si="33"/>
        <v>0.06</v>
      </c>
      <c r="KC25">
        <f t="shared" si="34"/>
        <v>1</v>
      </c>
      <c r="KD25">
        <f t="shared" si="35"/>
        <v>1</v>
      </c>
      <c r="KE25">
        <f t="shared" si="36"/>
        <v>6.34</v>
      </c>
      <c r="KF25">
        <f t="shared" si="37"/>
        <v>0.5</v>
      </c>
      <c r="KG25">
        <f t="shared" si="38"/>
        <v>0.5</v>
      </c>
      <c r="KH25">
        <f t="shared" si="39"/>
        <v>0.06</v>
      </c>
      <c r="KI25">
        <f t="shared" si="40"/>
        <v>0.5</v>
      </c>
      <c r="KJ25">
        <f t="shared" si="41"/>
        <v>1</v>
      </c>
      <c r="KK25">
        <f t="shared" si="42"/>
        <v>0</v>
      </c>
      <c r="KL25">
        <f t="shared" si="43"/>
        <v>0.14000000000000001</v>
      </c>
      <c r="KM25">
        <f t="shared" si="44"/>
        <v>1</v>
      </c>
      <c r="KN25">
        <f t="shared" si="45"/>
        <v>0.5</v>
      </c>
      <c r="KO25">
        <f t="shared" si="46"/>
        <v>1</v>
      </c>
      <c r="KP25">
        <f t="shared" si="47"/>
        <v>0</v>
      </c>
      <c r="KQ25">
        <f t="shared" si="48"/>
        <v>0</v>
      </c>
      <c r="KR25">
        <f t="shared" si="49"/>
        <v>0</v>
      </c>
      <c r="KS25">
        <f t="shared" si="50"/>
        <v>0</v>
      </c>
      <c r="KT25">
        <f t="shared" si="51"/>
        <v>5.2</v>
      </c>
      <c r="KU25">
        <f t="shared" si="52"/>
        <v>31.7</v>
      </c>
      <c r="KV25">
        <f t="shared" si="53"/>
        <v>18.571428571428573</v>
      </c>
    </row>
    <row r="26" spans="1:308">
      <c r="A26" s="2"/>
      <c r="B26" s="1"/>
      <c r="C26">
        <v>40</v>
      </c>
      <c r="D26" s="2" t="s">
        <v>14</v>
      </c>
      <c r="E26" t="s">
        <v>481</v>
      </c>
      <c r="F26" s="2">
        <v>98</v>
      </c>
      <c r="G26" s="2">
        <v>14</v>
      </c>
      <c r="H26" s="2">
        <v>24</v>
      </c>
      <c r="I26" s="2">
        <v>60</v>
      </c>
      <c r="K26" s="2">
        <v>2012</v>
      </c>
      <c r="L26" s="2">
        <f t="shared" si="0"/>
        <v>8</v>
      </c>
      <c r="M26" s="15">
        <v>1</v>
      </c>
      <c r="N26" s="15">
        <v>2</v>
      </c>
      <c r="O26" s="2" t="s">
        <v>37</v>
      </c>
      <c r="P26" s="2">
        <v>8</v>
      </c>
      <c r="Q26" s="2" t="s">
        <v>42</v>
      </c>
      <c r="Y26" t="s">
        <v>37</v>
      </c>
      <c r="AA26" t="s">
        <v>32</v>
      </c>
      <c r="AD26" t="s">
        <v>37</v>
      </c>
      <c r="AG26" t="s">
        <v>37</v>
      </c>
      <c r="AR26" s="2" t="s">
        <v>37</v>
      </c>
      <c r="AW26" t="s">
        <v>37</v>
      </c>
      <c r="AX26" t="s">
        <v>37</v>
      </c>
      <c r="BF26" t="s">
        <v>37</v>
      </c>
      <c r="BM26" s="2" t="s">
        <v>37</v>
      </c>
      <c r="BO26" t="s">
        <v>37</v>
      </c>
      <c r="BW26" t="s">
        <v>270</v>
      </c>
      <c r="BX26" s="2" t="s">
        <v>37</v>
      </c>
      <c r="BZ26" t="s">
        <v>37</v>
      </c>
      <c r="CA26" t="s">
        <v>37</v>
      </c>
      <c r="CI26" s="11">
        <v>1.69</v>
      </c>
      <c r="CJ26" s="10">
        <v>101</v>
      </c>
      <c r="CK26" s="2">
        <f t="shared" si="1"/>
        <v>35.362907461223351</v>
      </c>
      <c r="CL26" s="2">
        <v>125</v>
      </c>
      <c r="CM26" s="2">
        <v>112</v>
      </c>
      <c r="CN26" s="5">
        <f t="shared" si="2"/>
        <v>1.1160714285714286</v>
      </c>
      <c r="CO26" s="2">
        <v>95</v>
      </c>
      <c r="CP26" s="2">
        <v>60</v>
      </c>
      <c r="CQ26" t="s">
        <v>279</v>
      </c>
      <c r="CR26" s="19">
        <v>185.36</v>
      </c>
      <c r="CS26" s="19">
        <v>11192.5</v>
      </c>
      <c r="CT26" s="19">
        <v>10216.200000000001</v>
      </c>
      <c r="CU26" s="2">
        <v>102</v>
      </c>
      <c r="CV26" s="2">
        <v>1.02</v>
      </c>
      <c r="CW26" s="2">
        <v>265</v>
      </c>
      <c r="CX26" s="2">
        <v>76</v>
      </c>
      <c r="CY26" s="2">
        <v>130</v>
      </c>
      <c r="CZ26" s="2">
        <v>296</v>
      </c>
      <c r="DA26" s="2">
        <v>49</v>
      </c>
      <c r="DB26" t="s">
        <v>37</v>
      </c>
      <c r="DC26" t="s">
        <v>42</v>
      </c>
      <c r="DE26" s="2">
        <v>0</v>
      </c>
      <c r="DF26" t="s">
        <v>42</v>
      </c>
      <c r="DH26" s="2">
        <v>0</v>
      </c>
      <c r="DI26" t="s">
        <v>42</v>
      </c>
      <c r="DK26" s="2">
        <v>0</v>
      </c>
      <c r="DL26" s="2">
        <f t="shared" si="3"/>
        <v>0</v>
      </c>
      <c r="DM26">
        <v>3</v>
      </c>
      <c r="DN26">
        <v>20</v>
      </c>
      <c r="DO26" t="s">
        <v>42</v>
      </c>
      <c r="DQ26" s="2">
        <v>0</v>
      </c>
      <c r="DR26">
        <v>4</v>
      </c>
      <c r="DS26">
        <v>20</v>
      </c>
      <c r="DT26" s="2">
        <f>3.3*DS26*DR26</f>
        <v>264</v>
      </c>
      <c r="DU26" s="2">
        <f t="shared" si="4"/>
        <v>264</v>
      </c>
      <c r="DV26" t="s">
        <v>42</v>
      </c>
      <c r="DX26" s="2">
        <v>0</v>
      </c>
      <c r="DY26" t="s">
        <v>42</v>
      </c>
      <c r="EA26" s="2">
        <v>0</v>
      </c>
      <c r="EB26">
        <v>2</v>
      </c>
      <c r="EC26">
        <v>30</v>
      </c>
      <c r="ED26" s="2">
        <f t="shared" si="56"/>
        <v>180</v>
      </c>
      <c r="EE26" s="2">
        <f t="shared" si="5"/>
        <v>180</v>
      </c>
      <c r="EF26" t="s">
        <v>42</v>
      </c>
      <c r="EH26" s="2">
        <v>0</v>
      </c>
      <c r="EI26" t="s">
        <v>42</v>
      </c>
      <c r="EK26" s="2">
        <v>0</v>
      </c>
      <c r="EL26" t="s">
        <v>42</v>
      </c>
      <c r="EN26" s="2">
        <v>0</v>
      </c>
      <c r="EO26" s="2">
        <f t="shared" si="6"/>
        <v>0</v>
      </c>
      <c r="EP26">
        <v>540</v>
      </c>
      <c r="EQ26">
        <v>540</v>
      </c>
      <c r="ER26">
        <f t="shared" si="7"/>
        <v>6</v>
      </c>
      <c r="ES26" s="11">
        <f t="shared" si="8"/>
        <v>0</v>
      </c>
      <c r="ET26" s="11">
        <f t="shared" si="9"/>
        <v>6</v>
      </c>
      <c r="EU26" s="11">
        <f t="shared" si="10"/>
        <v>0</v>
      </c>
      <c r="EV26" s="11">
        <f t="shared" si="11"/>
        <v>0</v>
      </c>
      <c r="EW26" s="11">
        <f t="shared" si="12"/>
        <v>0</v>
      </c>
      <c r="EX26" s="11">
        <f t="shared" si="13"/>
        <v>0</v>
      </c>
      <c r="EY26" s="11">
        <f t="shared" si="14"/>
        <v>0</v>
      </c>
      <c r="EZ26" s="11">
        <f t="shared" si="15"/>
        <v>1</v>
      </c>
      <c r="FA26" s="11">
        <f t="shared" si="16"/>
        <v>0</v>
      </c>
      <c r="FB26" s="11">
        <f t="shared" si="17"/>
        <v>0</v>
      </c>
      <c r="FC26" s="11">
        <f t="shared" si="18"/>
        <v>1</v>
      </c>
      <c r="FD26" s="2">
        <f t="shared" si="19"/>
        <v>264</v>
      </c>
      <c r="FE26" s="2">
        <f t="shared" si="20"/>
        <v>180</v>
      </c>
      <c r="FF26" s="2">
        <f t="shared" si="21"/>
        <v>0</v>
      </c>
      <c r="FG26" s="2">
        <f t="shared" si="22"/>
        <v>444</v>
      </c>
      <c r="FH26" s="2">
        <f t="shared" si="23"/>
        <v>3780</v>
      </c>
      <c r="FI26" s="10">
        <f t="shared" si="24"/>
        <v>540</v>
      </c>
      <c r="FJ26" s="2">
        <v>49</v>
      </c>
      <c r="FK26" s="1">
        <v>43616</v>
      </c>
      <c r="FL26">
        <v>4</v>
      </c>
      <c r="FM26">
        <v>3</v>
      </c>
      <c r="FN26">
        <v>3</v>
      </c>
      <c r="FO26">
        <v>1</v>
      </c>
      <c r="FP26">
        <v>0</v>
      </c>
      <c r="FQ26">
        <v>1</v>
      </c>
      <c r="FR26">
        <v>0</v>
      </c>
      <c r="FS26">
        <v>1</v>
      </c>
      <c r="FT26">
        <v>0</v>
      </c>
      <c r="FU26">
        <v>1</v>
      </c>
      <c r="FV26">
        <v>0</v>
      </c>
      <c r="FW26">
        <v>2</v>
      </c>
      <c r="FX26">
        <v>5</v>
      </c>
      <c r="FY26">
        <v>5</v>
      </c>
      <c r="FZ26">
        <v>3</v>
      </c>
      <c r="GA26">
        <v>1</v>
      </c>
      <c r="GB26">
        <v>2</v>
      </c>
      <c r="GC26">
        <v>2</v>
      </c>
      <c r="GD26">
        <v>3</v>
      </c>
      <c r="GE26">
        <v>5</v>
      </c>
      <c r="GF26">
        <v>1</v>
      </c>
      <c r="GG26">
        <v>0</v>
      </c>
      <c r="GH26">
        <v>2</v>
      </c>
      <c r="GI26">
        <v>5</v>
      </c>
      <c r="GJ26">
        <v>5</v>
      </c>
      <c r="GK26">
        <v>2</v>
      </c>
      <c r="GL26">
        <v>2</v>
      </c>
      <c r="GM26">
        <v>5</v>
      </c>
      <c r="GN26">
        <v>5</v>
      </c>
      <c r="GO26">
        <v>1</v>
      </c>
      <c r="GP26">
        <v>5</v>
      </c>
      <c r="GQ26">
        <v>4</v>
      </c>
      <c r="GR26">
        <v>4</v>
      </c>
      <c r="GS26">
        <v>4</v>
      </c>
      <c r="GT26">
        <v>2</v>
      </c>
      <c r="GU26">
        <v>5</v>
      </c>
      <c r="GV26">
        <v>3</v>
      </c>
      <c r="GW26">
        <v>5</v>
      </c>
      <c r="GX26">
        <v>4</v>
      </c>
      <c r="GY26">
        <v>4</v>
      </c>
      <c r="GZ26">
        <v>2</v>
      </c>
      <c r="HA26">
        <v>2</v>
      </c>
      <c r="HB26">
        <v>5</v>
      </c>
      <c r="HC26">
        <v>6</v>
      </c>
      <c r="HD26">
        <v>2</v>
      </c>
      <c r="HE26">
        <v>2</v>
      </c>
      <c r="HF26">
        <v>1</v>
      </c>
      <c r="HG26">
        <v>3</v>
      </c>
      <c r="HH26">
        <v>4</v>
      </c>
      <c r="HI26">
        <v>4</v>
      </c>
      <c r="HJ26">
        <v>1</v>
      </c>
      <c r="HK26">
        <v>3</v>
      </c>
      <c r="HL26">
        <v>2</v>
      </c>
      <c r="HM26">
        <v>6</v>
      </c>
      <c r="HN26">
        <v>2</v>
      </c>
      <c r="HO26">
        <v>1</v>
      </c>
      <c r="HP26">
        <v>2</v>
      </c>
      <c r="HQ26">
        <v>1</v>
      </c>
      <c r="HR26">
        <v>1</v>
      </c>
      <c r="HS26">
        <v>2</v>
      </c>
      <c r="HT26">
        <v>1</v>
      </c>
      <c r="HU26">
        <v>2</v>
      </c>
      <c r="HV26">
        <v>1</v>
      </c>
      <c r="HW26">
        <v>1</v>
      </c>
      <c r="HX26">
        <v>3</v>
      </c>
      <c r="HY26">
        <v>3</v>
      </c>
      <c r="HZ26">
        <v>1</v>
      </c>
      <c r="IA26">
        <v>2</v>
      </c>
      <c r="IB26">
        <v>1</v>
      </c>
      <c r="IC26">
        <v>3</v>
      </c>
      <c r="ID26">
        <v>1</v>
      </c>
      <c r="IE26">
        <v>2</v>
      </c>
      <c r="IF26">
        <v>3</v>
      </c>
      <c r="IG26">
        <v>3</v>
      </c>
      <c r="IH26">
        <v>1</v>
      </c>
      <c r="II26">
        <v>1</v>
      </c>
      <c r="IJ26">
        <v>3</v>
      </c>
      <c r="IK26">
        <v>1</v>
      </c>
      <c r="IL26">
        <v>2</v>
      </c>
      <c r="IM26">
        <v>2</v>
      </c>
      <c r="IN26">
        <v>1</v>
      </c>
      <c r="IQ26">
        <v>2</v>
      </c>
      <c r="IR26">
        <v>1</v>
      </c>
      <c r="IS26">
        <v>1</v>
      </c>
      <c r="IT26">
        <v>2</v>
      </c>
      <c r="IU26">
        <v>2</v>
      </c>
      <c r="IV26">
        <v>3</v>
      </c>
      <c r="IW26">
        <v>5</v>
      </c>
      <c r="IX26">
        <v>1</v>
      </c>
      <c r="IY26">
        <v>1</v>
      </c>
      <c r="IZ26">
        <v>1</v>
      </c>
      <c r="JA26">
        <v>2</v>
      </c>
      <c r="JB26">
        <v>2</v>
      </c>
      <c r="JC26">
        <v>3</v>
      </c>
      <c r="JD26">
        <f>(CJ26)</f>
        <v>101</v>
      </c>
      <c r="JE26">
        <v>169</v>
      </c>
      <c r="JF26">
        <v>125</v>
      </c>
      <c r="JG26">
        <v>1</v>
      </c>
      <c r="JH26" s="1"/>
      <c r="JI26">
        <v>4</v>
      </c>
      <c r="JJ26" s="12">
        <v>1</v>
      </c>
      <c r="JK26" s="12">
        <v>0</v>
      </c>
      <c r="JL26">
        <v>1</v>
      </c>
      <c r="JM26">
        <v>3</v>
      </c>
      <c r="JN26">
        <v>4</v>
      </c>
      <c r="JO26">
        <v>3</v>
      </c>
      <c r="JP26" t="s">
        <v>21</v>
      </c>
      <c r="JQ26" t="s">
        <v>21</v>
      </c>
      <c r="JR26">
        <f t="shared" si="25"/>
        <v>0</v>
      </c>
      <c r="JS26">
        <f>IF(OR(AND(ES26&gt;=3,OR(DD26&gt;=20,DW26&gt;=20,EJ26&gt;=20)),FC26&gt;=5,AND(FG26&gt;=600,ER26&gt;=5)),"umiarkowana",0)</f>
        <v>0</v>
      </c>
      <c r="JT26">
        <v>0</v>
      </c>
      <c r="JU26">
        <f t="shared" si="26"/>
        <v>1</v>
      </c>
      <c r="JV26">
        <f t="shared" si="27"/>
        <v>0.06</v>
      </c>
      <c r="JW26">
        <f t="shared" si="28"/>
        <v>0.5</v>
      </c>
      <c r="JX26">
        <f t="shared" si="29"/>
        <v>0.5</v>
      </c>
      <c r="JY26">
        <f t="shared" si="30"/>
        <v>0.5</v>
      </c>
      <c r="JZ26">
        <f t="shared" si="31"/>
        <v>1</v>
      </c>
      <c r="KA26">
        <f t="shared" si="32"/>
        <v>0.5</v>
      </c>
      <c r="KB26">
        <f t="shared" si="33"/>
        <v>0.06</v>
      </c>
      <c r="KC26">
        <f t="shared" si="34"/>
        <v>1</v>
      </c>
      <c r="KD26">
        <f t="shared" si="35"/>
        <v>2</v>
      </c>
      <c r="KE26">
        <f t="shared" si="36"/>
        <v>7.12</v>
      </c>
      <c r="KF26">
        <f t="shared" si="37"/>
        <v>0.06</v>
      </c>
      <c r="KG26">
        <f t="shared" si="38"/>
        <v>1</v>
      </c>
      <c r="KH26">
        <f t="shared" si="39"/>
        <v>0.06</v>
      </c>
      <c r="KI26">
        <f t="shared" si="40"/>
        <v>1</v>
      </c>
      <c r="KJ26">
        <f t="shared" si="41"/>
        <v>1</v>
      </c>
      <c r="KK26">
        <f t="shared" si="42"/>
        <v>0</v>
      </c>
      <c r="KL26">
        <f t="shared" si="43"/>
        <v>0.06</v>
      </c>
      <c r="KM26">
        <f t="shared" si="44"/>
        <v>1</v>
      </c>
      <c r="KN26">
        <f t="shared" si="45"/>
        <v>0.14000000000000001</v>
      </c>
      <c r="KO26">
        <f t="shared" si="46"/>
        <v>0.06</v>
      </c>
      <c r="KP26">
        <f t="shared" si="47"/>
        <v>0</v>
      </c>
      <c r="KQ26">
        <f t="shared" si="48"/>
        <v>0.14000000000000001</v>
      </c>
      <c r="KR26">
        <f t="shared" si="49"/>
        <v>0.06</v>
      </c>
      <c r="KS26">
        <f t="shared" si="50"/>
        <v>0.06</v>
      </c>
      <c r="KT26">
        <f t="shared" si="51"/>
        <v>4.6399999999999979</v>
      </c>
      <c r="KU26">
        <f t="shared" si="52"/>
        <v>35.6</v>
      </c>
      <c r="KV26">
        <f t="shared" si="53"/>
        <v>16.571428571428566</v>
      </c>
    </row>
    <row r="27" spans="1:308">
      <c r="A27" s="2"/>
      <c r="B27" s="4"/>
      <c r="C27">
        <v>34</v>
      </c>
      <c r="D27" s="2" t="s">
        <v>14</v>
      </c>
      <c r="E27" t="s">
        <v>19</v>
      </c>
      <c r="F27" s="2"/>
      <c r="G27" s="2"/>
      <c r="H27" s="2"/>
      <c r="I27" s="2"/>
      <c r="J27" s="2">
        <v>38</v>
      </c>
      <c r="K27" s="2">
        <v>2018</v>
      </c>
      <c r="L27" s="2">
        <f t="shared" si="0"/>
        <v>2</v>
      </c>
      <c r="M27" s="15">
        <v>1</v>
      </c>
      <c r="N27" s="15">
        <v>2</v>
      </c>
      <c r="O27" s="2" t="s">
        <v>37</v>
      </c>
      <c r="P27" s="2">
        <v>1</v>
      </c>
      <c r="Q27" s="2" t="s">
        <v>42</v>
      </c>
      <c r="R27" s="2"/>
      <c r="T27" s="2" t="s">
        <v>37</v>
      </c>
      <c r="U27" t="s">
        <v>37</v>
      </c>
      <c r="AR27" s="2" t="s">
        <v>37</v>
      </c>
      <c r="AY27" t="s">
        <v>33</v>
      </c>
      <c r="BD27" t="s">
        <v>37</v>
      </c>
      <c r="BM27" s="2" t="s">
        <v>42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 t="s">
        <v>42</v>
      </c>
      <c r="CI27" s="5">
        <v>1.9</v>
      </c>
      <c r="CJ27" s="10">
        <v>84</v>
      </c>
      <c r="CK27" s="2">
        <f t="shared" si="1"/>
        <v>23.26869806094183</v>
      </c>
      <c r="CL27" s="2">
        <v>91</v>
      </c>
      <c r="CM27" s="2">
        <v>105</v>
      </c>
      <c r="CN27" s="5">
        <f t="shared" si="2"/>
        <v>0.8666666666666667</v>
      </c>
      <c r="CO27" s="2">
        <v>133</v>
      </c>
      <c r="CP27" s="2">
        <v>87</v>
      </c>
      <c r="CU27" s="2">
        <v>87</v>
      </c>
      <c r="CW27" s="2">
        <v>154</v>
      </c>
      <c r="CX27" s="2">
        <v>80</v>
      </c>
      <c r="CY27" s="2">
        <v>58</v>
      </c>
      <c r="CZ27" s="2">
        <v>80</v>
      </c>
      <c r="DA27" s="2">
        <v>8</v>
      </c>
      <c r="DB27" t="s">
        <v>37</v>
      </c>
      <c r="DC27" t="s">
        <v>42</v>
      </c>
      <c r="DE27" s="2">
        <v>0</v>
      </c>
      <c r="DF27" t="s">
        <v>42</v>
      </c>
      <c r="DH27" s="2">
        <v>0</v>
      </c>
      <c r="DI27">
        <v>5</v>
      </c>
      <c r="DJ27">
        <v>20</v>
      </c>
      <c r="DK27" s="2">
        <f>3.3*DJ27*DI27</f>
        <v>330</v>
      </c>
      <c r="DL27" s="2">
        <f t="shared" si="3"/>
        <v>330</v>
      </c>
      <c r="DM27">
        <v>7</v>
      </c>
      <c r="DN27">
        <v>210</v>
      </c>
      <c r="DO27">
        <v>3</v>
      </c>
      <c r="DP27">
        <v>40</v>
      </c>
      <c r="DQ27" s="2">
        <f>6*DP27*DO27</f>
        <v>720</v>
      </c>
      <c r="DR27">
        <v>7</v>
      </c>
      <c r="DS27">
        <v>45</v>
      </c>
      <c r="DT27" s="2">
        <f>3.3*DS27*DR27</f>
        <v>1039.5</v>
      </c>
      <c r="DU27" s="2">
        <f t="shared" si="4"/>
        <v>1759.5</v>
      </c>
      <c r="DV27" t="s">
        <v>42</v>
      </c>
      <c r="DX27" s="2">
        <v>0</v>
      </c>
      <c r="DY27">
        <v>1</v>
      </c>
      <c r="DZ27">
        <v>60</v>
      </c>
      <c r="EA27" s="2">
        <f>4*DZ27*DY27</f>
        <v>240</v>
      </c>
      <c r="EB27">
        <v>1</v>
      </c>
      <c r="EC27">
        <v>30</v>
      </c>
      <c r="ED27" s="2">
        <f t="shared" si="56"/>
        <v>90</v>
      </c>
      <c r="EE27" s="2">
        <f t="shared" si="5"/>
        <v>330</v>
      </c>
      <c r="EF27">
        <v>7</v>
      </c>
      <c r="EG27">
        <v>30</v>
      </c>
      <c r="EH27" s="2">
        <f t="shared" ref="EH27:EH34" si="57">3.3*EG27*EF27</f>
        <v>693</v>
      </c>
      <c r="EI27" t="s">
        <v>42</v>
      </c>
      <c r="EK27" s="2">
        <v>0</v>
      </c>
      <c r="EL27">
        <v>3</v>
      </c>
      <c r="EM27">
        <v>120</v>
      </c>
      <c r="EN27" s="2">
        <f>4*EM27*EL27</f>
        <v>1440</v>
      </c>
      <c r="EO27" s="2">
        <f t="shared" si="6"/>
        <v>2133</v>
      </c>
      <c r="EP27">
        <v>600</v>
      </c>
      <c r="EQ27">
        <v>780</v>
      </c>
      <c r="ER27">
        <f t="shared" si="7"/>
        <v>27</v>
      </c>
      <c r="ES27" s="11">
        <f t="shared" si="8"/>
        <v>0</v>
      </c>
      <c r="ET27" s="11">
        <f t="shared" si="9"/>
        <v>27</v>
      </c>
      <c r="EU27" s="11">
        <f t="shared" si="10"/>
        <v>0</v>
      </c>
      <c r="EV27" s="11">
        <f t="shared" si="11"/>
        <v>0</v>
      </c>
      <c r="EW27" s="11">
        <f t="shared" si="12"/>
        <v>1</v>
      </c>
      <c r="EX27" s="11">
        <f t="shared" si="13"/>
        <v>1</v>
      </c>
      <c r="EY27" s="11">
        <f t="shared" si="14"/>
        <v>1</v>
      </c>
      <c r="EZ27" s="11">
        <f t="shared" si="15"/>
        <v>1</v>
      </c>
      <c r="FA27" s="11">
        <f t="shared" si="16"/>
        <v>1</v>
      </c>
      <c r="FB27" s="11">
        <f t="shared" si="17"/>
        <v>1</v>
      </c>
      <c r="FC27" s="11">
        <f t="shared" si="18"/>
        <v>6</v>
      </c>
      <c r="FD27" s="2">
        <f t="shared" si="19"/>
        <v>2062.5</v>
      </c>
      <c r="FE27" s="2">
        <f t="shared" si="20"/>
        <v>2490</v>
      </c>
      <c r="FF27" s="2">
        <f t="shared" si="21"/>
        <v>0</v>
      </c>
      <c r="FG27" s="2">
        <f t="shared" si="22"/>
        <v>4552.5</v>
      </c>
      <c r="FH27" s="2">
        <f t="shared" si="23"/>
        <v>4560</v>
      </c>
      <c r="FI27" s="10">
        <f t="shared" si="24"/>
        <v>651.42857142857144</v>
      </c>
      <c r="FJ27" s="2">
        <v>8</v>
      </c>
      <c r="FK27" s="1">
        <v>43424</v>
      </c>
      <c r="FL27">
        <v>3</v>
      </c>
      <c r="FM27">
        <v>1</v>
      </c>
      <c r="FN27">
        <v>5</v>
      </c>
      <c r="FO27">
        <v>1</v>
      </c>
      <c r="FP27">
        <v>1</v>
      </c>
      <c r="FQ27">
        <v>1</v>
      </c>
      <c r="FR27">
        <v>0</v>
      </c>
      <c r="FS27">
        <v>0</v>
      </c>
      <c r="FT27">
        <v>0</v>
      </c>
      <c r="FU27">
        <v>1</v>
      </c>
      <c r="FV27">
        <v>0</v>
      </c>
      <c r="FW27">
        <v>2</v>
      </c>
      <c r="FX27" t="s">
        <v>196</v>
      </c>
      <c r="FY27">
        <v>2</v>
      </c>
      <c r="FZ27">
        <v>2</v>
      </c>
      <c r="GA27">
        <v>1</v>
      </c>
      <c r="GB27">
        <v>1</v>
      </c>
      <c r="GC27">
        <v>2</v>
      </c>
      <c r="GD27">
        <v>4</v>
      </c>
      <c r="GE27">
        <v>3</v>
      </c>
      <c r="GF27">
        <v>3</v>
      </c>
      <c r="GG27">
        <v>1</v>
      </c>
      <c r="GH27">
        <v>4</v>
      </c>
      <c r="GI27">
        <v>4</v>
      </c>
      <c r="GJ27">
        <v>4</v>
      </c>
      <c r="GK27">
        <v>4</v>
      </c>
      <c r="GL27">
        <v>3</v>
      </c>
      <c r="GM27">
        <v>5</v>
      </c>
      <c r="GN27">
        <v>6</v>
      </c>
      <c r="GO27">
        <v>2</v>
      </c>
      <c r="GP27">
        <v>4</v>
      </c>
      <c r="GQ27">
        <v>3</v>
      </c>
      <c r="GR27">
        <v>4</v>
      </c>
      <c r="GS27">
        <v>3</v>
      </c>
      <c r="GT27">
        <v>4</v>
      </c>
      <c r="GU27">
        <v>5</v>
      </c>
      <c r="GV27">
        <v>4</v>
      </c>
      <c r="GW27">
        <v>4</v>
      </c>
      <c r="GX27">
        <v>4</v>
      </c>
      <c r="GY27">
        <v>3</v>
      </c>
      <c r="GZ27">
        <v>3</v>
      </c>
      <c r="HA27">
        <v>4</v>
      </c>
      <c r="HB27">
        <v>4</v>
      </c>
      <c r="HC27">
        <v>5</v>
      </c>
      <c r="HD27">
        <v>2</v>
      </c>
      <c r="HE27">
        <v>1</v>
      </c>
      <c r="HF27">
        <v>2</v>
      </c>
      <c r="HG27">
        <v>4</v>
      </c>
      <c r="HH27">
        <v>4</v>
      </c>
      <c r="HI27">
        <v>4</v>
      </c>
      <c r="HJ27">
        <v>2</v>
      </c>
      <c r="HK27">
        <v>4</v>
      </c>
      <c r="HL27">
        <v>4</v>
      </c>
      <c r="HM27">
        <v>6</v>
      </c>
      <c r="HN27">
        <v>2</v>
      </c>
      <c r="HO27">
        <v>1</v>
      </c>
      <c r="HP27">
        <v>1</v>
      </c>
      <c r="HQ27">
        <v>1</v>
      </c>
      <c r="HR27">
        <v>2</v>
      </c>
      <c r="HS27">
        <v>2</v>
      </c>
      <c r="HT27">
        <v>1</v>
      </c>
      <c r="HU27">
        <v>3</v>
      </c>
      <c r="HV27">
        <v>2</v>
      </c>
      <c r="HW27">
        <v>1</v>
      </c>
      <c r="HX27">
        <v>1</v>
      </c>
      <c r="HY27">
        <v>1</v>
      </c>
      <c r="HZ27">
        <v>1</v>
      </c>
      <c r="IA27">
        <v>2</v>
      </c>
      <c r="IB27">
        <v>1</v>
      </c>
      <c r="IC27">
        <v>2</v>
      </c>
      <c r="ID27">
        <v>3</v>
      </c>
      <c r="IE27">
        <v>2</v>
      </c>
      <c r="IF27">
        <v>1</v>
      </c>
      <c r="IG27">
        <v>3</v>
      </c>
      <c r="IH27">
        <v>1</v>
      </c>
      <c r="II27">
        <v>3</v>
      </c>
      <c r="IJ27">
        <v>3</v>
      </c>
      <c r="IK27">
        <v>3</v>
      </c>
      <c r="IL27">
        <v>1</v>
      </c>
      <c r="IM27">
        <v>2</v>
      </c>
      <c r="IN27">
        <v>1</v>
      </c>
      <c r="IO27" s="9"/>
      <c r="IQ27">
        <v>4</v>
      </c>
      <c r="IR27">
        <v>1</v>
      </c>
      <c r="IS27">
        <v>2</v>
      </c>
      <c r="IT27">
        <v>2</v>
      </c>
      <c r="IU27">
        <v>1</v>
      </c>
      <c r="IV27">
        <v>1</v>
      </c>
      <c r="IW27">
        <v>4</v>
      </c>
      <c r="IX27">
        <v>1</v>
      </c>
      <c r="IY27">
        <v>3</v>
      </c>
      <c r="IZ27">
        <v>2</v>
      </c>
      <c r="JA27">
        <v>3</v>
      </c>
      <c r="JB27">
        <v>3</v>
      </c>
      <c r="JC27">
        <v>2</v>
      </c>
      <c r="JD27">
        <f>(CJ27)</f>
        <v>84</v>
      </c>
      <c r="JE27">
        <v>190</v>
      </c>
      <c r="JF27">
        <v>91</v>
      </c>
      <c r="JG27">
        <v>1</v>
      </c>
      <c r="JH27" s="1"/>
      <c r="JI27">
        <v>2</v>
      </c>
      <c r="JJ27" s="12">
        <v>3</v>
      </c>
      <c r="JK27" s="12">
        <v>0</v>
      </c>
      <c r="JL27">
        <v>3</v>
      </c>
      <c r="JM27">
        <v>4</v>
      </c>
      <c r="JN27">
        <v>4</v>
      </c>
      <c r="JO27">
        <v>3</v>
      </c>
      <c r="JP27" t="s">
        <v>427</v>
      </c>
      <c r="JQ27" t="s">
        <v>19</v>
      </c>
      <c r="JR27" t="str">
        <f t="shared" si="25"/>
        <v>wysoka</v>
      </c>
      <c r="JS27">
        <v>0</v>
      </c>
      <c r="JT27">
        <v>2</v>
      </c>
      <c r="JU27">
        <f t="shared" si="26"/>
        <v>0.5</v>
      </c>
      <c r="JV27">
        <f t="shared" si="27"/>
        <v>0.5</v>
      </c>
      <c r="JW27">
        <f t="shared" si="28"/>
        <v>0.14000000000000001</v>
      </c>
      <c r="JX27">
        <f t="shared" si="29"/>
        <v>0.5</v>
      </c>
      <c r="JY27">
        <f t="shared" si="30"/>
        <v>0.14000000000000001</v>
      </c>
      <c r="JZ27">
        <f t="shared" si="31"/>
        <v>0.5</v>
      </c>
      <c r="KA27">
        <f t="shared" si="32"/>
        <v>0.5</v>
      </c>
      <c r="KB27">
        <f t="shared" si="33"/>
        <v>0.14000000000000001</v>
      </c>
      <c r="KC27">
        <f t="shared" si="34"/>
        <v>0.5</v>
      </c>
      <c r="KD27">
        <f t="shared" si="35"/>
        <v>1</v>
      </c>
      <c r="KE27">
        <f t="shared" si="36"/>
        <v>4.42</v>
      </c>
      <c r="KF27">
        <f t="shared" si="37"/>
        <v>0.5</v>
      </c>
      <c r="KG27">
        <f t="shared" si="38"/>
        <v>0.5</v>
      </c>
      <c r="KH27">
        <f t="shared" si="39"/>
        <v>0.14000000000000001</v>
      </c>
      <c r="KI27">
        <f t="shared" si="40"/>
        <v>1</v>
      </c>
      <c r="KJ27">
        <f t="shared" si="41"/>
        <v>2</v>
      </c>
      <c r="KK27">
        <f t="shared" si="42"/>
        <v>0.06</v>
      </c>
      <c r="KL27">
        <f t="shared" si="43"/>
        <v>0.5</v>
      </c>
      <c r="KM27">
        <f t="shared" si="44"/>
        <v>1</v>
      </c>
      <c r="KN27">
        <f t="shared" si="45"/>
        <v>0.5</v>
      </c>
      <c r="KO27">
        <f t="shared" si="46"/>
        <v>0.06</v>
      </c>
      <c r="KP27">
        <f t="shared" si="47"/>
        <v>0.06</v>
      </c>
      <c r="KQ27">
        <f t="shared" si="48"/>
        <v>0.5</v>
      </c>
      <c r="KR27">
        <f t="shared" si="49"/>
        <v>0.5</v>
      </c>
      <c r="KS27">
        <f t="shared" si="50"/>
        <v>0.06</v>
      </c>
      <c r="KT27">
        <f t="shared" si="51"/>
        <v>7.379999999999999</v>
      </c>
      <c r="KU27">
        <f t="shared" si="52"/>
        <v>22.1</v>
      </c>
      <c r="KV27">
        <f t="shared" si="53"/>
        <v>26.357142857142854</v>
      </c>
    </row>
    <row r="28" spans="1:308">
      <c r="A28" s="2"/>
      <c r="B28" s="1"/>
      <c r="C28">
        <v>40</v>
      </c>
      <c r="D28" s="2" t="s">
        <v>14</v>
      </c>
      <c r="E28" t="s">
        <v>410</v>
      </c>
      <c r="K28" s="2">
        <v>2002</v>
      </c>
      <c r="L28" s="2">
        <f t="shared" si="0"/>
        <v>18</v>
      </c>
      <c r="M28" s="15">
        <v>1</v>
      </c>
      <c r="N28" s="15">
        <v>1</v>
      </c>
      <c r="O28" s="2" t="s">
        <v>37</v>
      </c>
      <c r="P28" s="2">
        <v>19</v>
      </c>
      <c r="Q28" s="2" t="s">
        <v>37</v>
      </c>
      <c r="R28" s="2">
        <v>12</v>
      </c>
      <c r="V28" t="s">
        <v>37</v>
      </c>
      <c r="AD28" t="s">
        <v>37</v>
      </c>
      <c r="AK28" t="s">
        <v>37</v>
      </c>
      <c r="AR28" s="2" t="s">
        <v>37</v>
      </c>
      <c r="BJ28" t="s">
        <v>37</v>
      </c>
      <c r="BM28" s="2" t="s">
        <v>42</v>
      </c>
      <c r="BX28" s="2" t="s">
        <v>42</v>
      </c>
      <c r="CI28" s="11">
        <v>1.75</v>
      </c>
      <c r="CJ28" s="10">
        <v>65</v>
      </c>
      <c r="CK28" s="2">
        <f t="shared" si="1"/>
        <v>21.224489795918366</v>
      </c>
      <c r="CL28" s="2">
        <v>85</v>
      </c>
      <c r="CM28" s="2">
        <v>98</v>
      </c>
      <c r="CN28" s="5">
        <f t="shared" si="2"/>
        <v>0.86734693877551017</v>
      </c>
      <c r="CO28" s="2">
        <v>120</v>
      </c>
      <c r="CP28" s="2">
        <v>78</v>
      </c>
      <c r="CQ28" t="s">
        <v>397</v>
      </c>
      <c r="CR28" s="19">
        <v>108.9</v>
      </c>
      <c r="CS28" s="20"/>
      <c r="CT28" s="19">
        <v>9063.84</v>
      </c>
      <c r="CU28" s="2">
        <v>92</v>
      </c>
      <c r="CV28" s="2">
        <v>1.43</v>
      </c>
      <c r="CW28" s="2">
        <v>172</v>
      </c>
      <c r="CX28" s="2">
        <v>59</v>
      </c>
      <c r="CY28" s="2">
        <v>109</v>
      </c>
      <c r="CZ28" s="2">
        <v>72</v>
      </c>
      <c r="DA28" s="2">
        <v>119</v>
      </c>
      <c r="DB28" t="s">
        <v>42</v>
      </c>
      <c r="DE28" s="2">
        <f>8*DD28*DC28</f>
        <v>0</v>
      </c>
      <c r="DH28" s="2">
        <f>4*DG28*DF28</f>
        <v>0</v>
      </c>
      <c r="DK28" s="2">
        <f>3.3*DJ28*DI28</f>
        <v>0</v>
      </c>
      <c r="DL28" s="2">
        <f t="shared" si="3"/>
        <v>0</v>
      </c>
      <c r="DM28">
        <v>7</v>
      </c>
      <c r="DN28">
        <v>60</v>
      </c>
      <c r="DO28" t="s">
        <v>42</v>
      </c>
      <c r="DQ28" s="2">
        <v>0</v>
      </c>
      <c r="DR28">
        <v>5</v>
      </c>
      <c r="DS28">
        <v>10</v>
      </c>
      <c r="DT28" s="2">
        <f>3.3*DS28*DR28</f>
        <v>165</v>
      </c>
      <c r="DU28" s="2">
        <f t="shared" si="4"/>
        <v>165</v>
      </c>
      <c r="DV28" t="s">
        <v>42</v>
      </c>
      <c r="DX28" s="2">
        <v>0</v>
      </c>
      <c r="DY28" t="s">
        <v>42</v>
      </c>
      <c r="EA28" s="2">
        <v>0</v>
      </c>
      <c r="EB28">
        <v>2</v>
      </c>
      <c r="EC28">
        <v>60</v>
      </c>
      <c r="ED28" s="2">
        <f t="shared" si="56"/>
        <v>360</v>
      </c>
      <c r="EE28" s="2">
        <f t="shared" si="5"/>
        <v>360</v>
      </c>
      <c r="EF28">
        <v>1</v>
      </c>
      <c r="EG28">
        <v>60</v>
      </c>
      <c r="EH28" s="2">
        <f t="shared" si="57"/>
        <v>198</v>
      </c>
      <c r="EI28" t="s">
        <v>42</v>
      </c>
      <c r="EK28" s="2">
        <v>0</v>
      </c>
      <c r="EL28" t="s">
        <v>42</v>
      </c>
      <c r="EN28" s="2">
        <v>0</v>
      </c>
      <c r="EO28" s="2">
        <f t="shared" si="6"/>
        <v>198</v>
      </c>
      <c r="EP28">
        <v>780</v>
      </c>
      <c r="EQ28">
        <v>720</v>
      </c>
      <c r="ER28">
        <f t="shared" si="7"/>
        <v>8</v>
      </c>
      <c r="ES28" s="11">
        <f t="shared" si="8"/>
        <v>0</v>
      </c>
      <c r="ET28" s="11">
        <f t="shared" si="9"/>
        <v>8</v>
      </c>
      <c r="EU28" s="11">
        <f t="shared" si="10"/>
        <v>0</v>
      </c>
      <c r="EV28" s="11">
        <f t="shared" si="11"/>
        <v>0</v>
      </c>
      <c r="EW28" s="11">
        <f t="shared" si="12"/>
        <v>0</v>
      </c>
      <c r="EX28" s="11">
        <f t="shared" si="13"/>
        <v>0</v>
      </c>
      <c r="EY28" s="11">
        <f t="shared" si="14"/>
        <v>0</v>
      </c>
      <c r="EZ28" s="11">
        <f t="shared" si="15"/>
        <v>1</v>
      </c>
      <c r="FA28" s="11">
        <f t="shared" si="16"/>
        <v>1</v>
      </c>
      <c r="FB28" s="11">
        <f t="shared" si="17"/>
        <v>0</v>
      </c>
      <c r="FC28" s="11">
        <f t="shared" si="18"/>
        <v>2</v>
      </c>
      <c r="FD28" s="2">
        <f t="shared" si="19"/>
        <v>363</v>
      </c>
      <c r="FE28" s="2">
        <f t="shared" si="20"/>
        <v>360</v>
      </c>
      <c r="FF28" s="2">
        <f t="shared" si="21"/>
        <v>0</v>
      </c>
      <c r="FG28" s="2">
        <f t="shared" si="22"/>
        <v>723</v>
      </c>
      <c r="FH28" s="2">
        <f t="shared" si="23"/>
        <v>5340</v>
      </c>
      <c r="FI28" s="10">
        <f t="shared" si="24"/>
        <v>762.85714285714289</v>
      </c>
      <c r="FJ28" s="2">
        <v>119</v>
      </c>
      <c r="FK28" s="1">
        <v>43839</v>
      </c>
      <c r="FL28">
        <v>3</v>
      </c>
      <c r="FM28">
        <v>1</v>
      </c>
      <c r="FN28">
        <v>5</v>
      </c>
      <c r="FO28">
        <v>1</v>
      </c>
      <c r="FP28">
        <v>0</v>
      </c>
      <c r="FQ28">
        <v>0</v>
      </c>
      <c r="FR28">
        <v>1</v>
      </c>
      <c r="FS28">
        <v>1</v>
      </c>
      <c r="FT28">
        <v>1</v>
      </c>
      <c r="FU28">
        <v>1</v>
      </c>
      <c r="FV28">
        <v>0</v>
      </c>
      <c r="FW28">
        <v>1</v>
      </c>
      <c r="FX28">
        <v>1</v>
      </c>
      <c r="FY28">
        <v>5</v>
      </c>
      <c r="FZ28">
        <v>3</v>
      </c>
      <c r="GA28">
        <v>3</v>
      </c>
      <c r="GB28">
        <v>1</v>
      </c>
      <c r="GC28">
        <v>3</v>
      </c>
      <c r="GD28">
        <v>3</v>
      </c>
      <c r="GE28">
        <v>3</v>
      </c>
      <c r="GF28">
        <v>2</v>
      </c>
      <c r="GG28">
        <v>0</v>
      </c>
      <c r="GH28">
        <v>6</v>
      </c>
      <c r="GI28">
        <v>1</v>
      </c>
      <c r="GJ28">
        <v>3</v>
      </c>
      <c r="GK28">
        <v>3</v>
      </c>
      <c r="GL28">
        <v>2</v>
      </c>
      <c r="GM28">
        <v>3</v>
      </c>
      <c r="GN28">
        <v>6</v>
      </c>
      <c r="GO28">
        <v>1</v>
      </c>
      <c r="GP28">
        <v>3</v>
      </c>
      <c r="GQ28">
        <v>6</v>
      </c>
      <c r="GR28">
        <v>4</v>
      </c>
      <c r="GS28">
        <v>3</v>
      </c>
      <c r="GT28">
        <v>4</v>
      </c>
      <c r="GU28">
        <v>4</v>
      </c>
      <c r="GV28">
        <v>3</v>
      </c>
      <c r="GW28">
        <v>4</v>
      </c>
      <c r="GX28">
        <v>3</v>
      </c>
      <c r="GY28">
        <v>3</v>
      </c>
      <c r="GZ28">
        <v>1</v>
      </c>
      <c r="HA28">
        <v>4</v>
      </c>
      <c r="HB28">
        <v>4</v>
      </c>
      <c r="HC28">
        <v>5</v>
      </c>
      <c r="HD28">
        <v>6</v>
      </c>
      <c r="HE28">
        <v>1</v>
      </c>
      <c r="HF28">
        <v>3</v>
      </c>
      <c r="HG28">
        <v>2</v>
      </c>
      <c r="HH28">
        <v>3</v>
      </c>
      <c r="HI28">
        <v>1</v>
      </c>
      <c r="HJ28">
        <v>6</v>
      </c>
      <c r="HK28">
        <v>3</v>
      </c>
      <c r="HL28">
        <v>1</v>
      </c>
      <c r="HM28">
        <v>6</v>
      </c>
      <c r="HN28">
        <v>1</v>
      </c>
      <c r="HO28">
        <v>1</v>
      </c>
      <c r="HP28">
        <v>2</v>
      </c>
      <c r="HQ28">
        <v>2</v>
      </c>
      <c r="HR28">
        <v>3</v>
      </c>
      <c r="HS28">
        <v>3</v>
      </c>
      <c r="HT28">
        <v>1</v>
      </c>
      <c r="HU28">
        <v>3</v>
      </c>
      <c r="HV28">
        <v>3</v>
      </c>
      <c r="HW28">
        <v>3</v>
      </c>
      <c r="HX28">
        <v>3</v>
      </c>
      <c r="HY28">
        <v>1</v>
      </c>
      <c r="HZ28">
        <v>3</v>
      </c>
      <c r="IA28">
        <v>3</v>
      </c>
      <c r="IB28">
        <v>1</v>
      </c>
      <c r="IC28">
        <v>3</v>
      </c>
      <c r="ID28">
        <v>3</v>
      </c>
      <c r="IE28">
        <v>3</v>
      </c>
      <c r="IF28">
        <v>1</v>
      </c>
      <c r="IG28">
        <v>3</v>
      </c>
      <c r="IH28">
        <v>1</v>
      </c>
      <c r="II28">
        <v>3</v>
      </c>
      <c r="IJ28">
        <v>3</v>
      </c>
      <c r="IK28">
        <v>1</v>
      </c>
      <c r="IL28">
        <v>3</v>
      </c>
      <c r="IM28">
        <v>1</v>
      </c>
      <c r="IN28">
        <v>1</v>
      </c>
      <c r="IQ28">
        <v>2</v>
      </c>
      <c r="IR28">
        <v>0</v>
      </c>
      <c r="IS28">
        <v>1</v>
      </c>
      <c r="IT28">
        <v>2</v>
      </c>
      <c r="IU28">
        <v>2</v>
      </c>
      <c r="IV28">
        <v>3</v>
      </c>
      <c r="IW28">
        <v>3</v>
      </c>
      <c r="IX28">
        <v>0</v>
      </c>
      <c r="IY28">
        <v>1</v>
      </c>
      <c r="IZ28">
        <v>1</v>
      </c>
      <c r="JA28">
        <v>3</v>
      </c>
      <c r="JB28">
        <v>3</v>
      </c>
      <c r="JC28">
        <v>1</v>
      </c>
      <c r="JD28">
        <v>65</v>
      </c>
      <c r="JE28">
        <v>175</v>
      </c>
      <c r="JF28">
        <v>85</v>
      </c>
      <c r="JG28">
        <v>1</v>
      </c>
      <c r="JH28" s="1"/>
      <c r="JI28">
        <v>4</v>
      </c>
      <c r="JJ28" s="12">
        <v>2</v>
      </c>
      <c r="JK28" s="12">
        <v>0</v>
      </c>
      <c r="JL28">
        <v>1</v>
      </c>
      <c r="JM28">
        <v>3</v>
      </c>
      <c r="JN28">
        <v>1</v>
      </c>
      <c r="JO28">
        <v>3</v>
      </c>
      <c r="JP28" t="s">
        <v>428</v>
      </c>
      <c r="JQ28" t="s">
        <v>428</v>
      </c>
      <c r="JR28">
        <f t="shared" si="25"/>
        <v>0</v>
      </c>
      <c r="JS28" t="str">
        <f>IF(OR(AND(ES28&gt;=3,OR(DD28&gt;=20,DW28&gt;=20,EJ28&gt;=20)),FC28&gt;=5,AND(FG28&gt;=600,ER28&gt;=5)),"umiarkowana",0)</f>
        <v>umiarkowana</v>
      </c>
      <c r="JT28">
        <v>1</v>
      </c>
      <c r="JU28">
        <f t="shared" si="26"/>
        <v>0</v>
      </c>
      <c r="JV28">
        <f t="shared" si="27"/>
        <v>0.14000000000000001</v>
      </c>
      <c r="JW28">
        <f t="shared" si="28"/>
        <v>2</v>
      </c>
      <c r="JX28">
        <f t="shared" si="29"/>
        <v>0.5</v>
      </c>
      <c r="JY28">
        <f t="shared" si="30"/>
        <v>0.14000000000000001</v>
      </c>
      <c r="JZ28">
        <f t="shared" si="31"/>
        <v>0.5</v>
      </c>
      <c r="KA28">
        <f t="shared" si="32"/>
        <v>0.14000000000000001</v>
      </c>
      <c r="KB28">
        <f t="shared" si="33"/>
        <v>0</v>
      </c>
      <c r="KC28">
        <f t="shared" si="34"/>
        <v>0.5</v>
      </c>
      <c r="KD28">
        <f t="shared" si="35"/>
        <v>1</v>
      </c>
      <c r="KE28">
        <f t="shared" si="36"/>
        <v>4.92</v>
      </c>
      <c r="KF28">
        <f t="shared" si="37"/>
        <v>2</v>
      </c>
      <c r="KG28">
        <f t="shared" si="38"/>
        <v>0.14000000000000001</v>
      </c>
      <c r="KH28">
        <f t="shared" si="39"/>
        <v>0.06</v>
      </c>
      <c r="KI28">
        <f t="shared" si="40"/>
        <v>0.14000000000000001</v>
      </c>
      <c r="KJ28">
        <f t="shared" si="41"/>
        <v>2</v>
      </c>
      <c r="KK28">
        <f t="shared" si="42"/>
        <v>0</v>
      </c>
      <c r="KL28">
        <f t="shared" si="43"/>
        <v>0.5</v>
      </c>
      <c r="KM28">
        <f t="shared" si="44"/>
        <v>0.5</v>
      </c>
      <c r="KN28">
        <f t="shared" si="45"/>
        <v>0.14000000000000001</v>
      </c>
      <c r="KO28">
        <f t="shared" si="46"/>
        <v>2</v>
      </c>
      <c r="KP28">
        <f t="shared" si="47"/>
        <v>0.14000000000000001</v>
      </c>
      <c r="KQ28">
        <f t="shared" si="48"/>
        <v>0.14000000000000001</v>
      </c>
      <c r="KR28">
        <f t="shared" si="49"/>
        <v>0</v>
      </c>
      <c r="KS28">
        <f t="shared" si="50"/>
        <v>0</v>
      </c>
      <c r="KT28">
        <f t="shared" si="51"/>
        <v>7.7599999999999989</v>
      </c>
      <c r="KU28">
        <f t="shared" si="52"/>
        <v>24.6</v>
      </c>
      <c r="KV28">
        <f t="shared" si="53"/>
        <v>27.714285714285712</v>
      </c>
    </row>
    <row r="29" spans="1:308">
      <c r="A29" s="2"/>
      <c r="B29" s="1"/>
      <c r="C29">
        <v>49</v>
      </c>
      <c r="D29" s="2" t="s">
        <v>14</v>
      </c>
      <c r="E29" t="s">
        <v>19</v>
      </c>
      <c r="F29" s="2"/>
      <c r="G29" s="2"/>
      <c r="H29" s="2"/>
      <c r="I29" s="2"/>
      <c r="J29">
        <v>28</v>
      </c>
      <c r="K29" s="2">
        <v>2004</v>
      </c>
      <c r="L29" s="2">
        <f t="shared" si="0"/>
        <v>16</v>
      </c>
      <c r="M29" s="15">
        <v>3</v>
      </c>
      <c r="N29" s="15">
        <v>3</v>
      </c>
      <c r="O29" s="2" t="s">
        <v>37</v>
      </c>
      <c r="P29" s="2">
        <v>15</v>
      </c>
      <c r="Q29" s="2" t="s">
        <v>37</v>
      </c>
      <c r="R29" s="2">
        <v>0.25</v>
      </c>
      <c r="U29" t="s">
        <v>37</v>
      </c>
      <c r="V29" t="s">
        <v>37</v>
      </c>
      <c r="Z29" t="s">
        <v>37</v>
      </c>
      <c r="AB29" t="s">
        <v>39</v>
      </c>
      <c r="AD29" t="s">
        <v>37</v>
      </c>
      <c r="AR29" s="2" t="s">
        <v>37</v>
      </c>
      <c r="AT29" t="s">
        <v>37</v>
      </c>
      <c r="AY29" t="s">
        <v>11</v>
      </c>
      <c r="BA29" t="s">
        <v>37</v>
      </c>
      <c r="BE29" t="s">
        <v>37</v>
      </c>
      <c r="BM29" s="2" t="s">
        <v>37</v>
      </c>
      <c r="BO29" t="s">
        <v>37</v>
      </c>
      <c r="BX29" s="2" t="s">
        <v>37</v>
      </c>
      <c r="BY29" t="s">
        <v>37</v>
      </c>
      <c r="BZ29" t="s">
        <v>37</v>
      </c>
      <c r="CI29" s="11">
        <v>1.75</v>
      </c>
      <c r="CJ29" s="10">
        <v>84</v>
      </c>
      <c r="CK29" s="2">
        <f t="shared" si="1"/>
        <v>27.428571428571427</v>
      </c>
      <c r="CL29" s="2">
        <v>104</v>
      </c>
      <c r="CM29" s="2">
        <v>101</v>
      </c>
      <c r="CN29" s="5">
        <f t="shared" si="2"/>
        <v>1.0297029702970297</v>
      </c>
      <c r="CO29" s="2">
        <v>110</v>
      </c>
      <c r="CP29" s="2">
        <v>80</v>
      </c>
      <c r="CQ29" t="s">
        <v>294</v>
      </c>
      <c r="CR29" s="19">
        <v>1716.91</v>
      </c>
      <c r="CS29" s="19">
        <v>14492.2</v>
      </c>
      <c r="CT29" s="19">
        <v>13144.6</v>
      </c>
      <c r="CU29" s="2">
        <v>82</v>
      </c>
      <c r="CV29" s="2">
        <v>3.02</v>
      </c>
      <c r="CW29" s="2">
        <v>205</v>
      </c>
      <c r="CX29" s="2">
        <v>33</v>
      </c>
      <c r="CY29" s="2">
        <v>88</v>
      </c>
      <c r="CZ29" s="2">
        <v>421</v>
      </c>
      <c r="DA29" s="2">
        <v>56</v>
      </c>
      <c r="DB29" t="s">
        <v>42</v>
      </c>
      <c r="DE29" s="2">
        <f>8*DD29*DC29</f>
        <v>0</v>
      </c>
      <c r="DH29" s="2">
        <f>4*DG29*DF29</f>
        <v>0</v>
      </c>
      <c r="DK29" s="2">
        <f>3.3*DJ29*DI29</f>
        <v>0</v>
      </c>
      <c r="DL29" s="2">
        <f t="shared" si="3"/>
        <v>0</v>
      </c>
      <c r="DM29">
        <v>5</v>
      </c>
      <c r="DN29">
        <v>90</v>
      </c>
      <c r="DO29" t="s">
        <v>42</v>
      </c>
      <c r="DQ29" s="2">
        <v>0</v>
      </c>
      <c r="DR29">
        <v>7</v>
      </c>
      <c r="DS29">
        <v>60</v>
      </c>
      <c r="DT29" s="2">
        <f>3.3*DS29*DR29</f>
        <v>1386</v>
      </c>
      <c r="DU29" s="2">
        <f t="shared" si="4"/>
        <v>1386</v>
      </c>
      <c r="DV29" t="s">
        <v>42</v>
      </c>
      <c r="DX29" s="2">
        <v>0</v>
      </c>
      <c r="DY29" t="s">
        <v>42</v>
      </c>
      <c r="EA29" s="2">
        <v>0</v>
      </c>
      <c r="EB29">
        <v>3</v>
      </c>
      <c r="EC29">
        <v>90</v>
      </c>
      <c r="ED29" s="2">
        <f t="shared" si="56"/>
        <v>810</v>
      </c>
      <c r="EE29" s="2">
        <f t="shared" si="5"/>
        <v>810</v>
      </c>
      <c r="EF29">
        <v>7</v>
      </c>
      <c r="EG29">
        <v>60</v>
      </c>
      <c r="EH29" s="2">
        <f t="shared" si="57"/>
        <v>1386</v>
      </c>
      <c r="EI29" t="s">
        <v>42</v>
      </c>
      <c r="EK29" s="2">
        <v>0</v>
      </c>
      <c r="EL29" t="s">
        <v>42</v>
      </c>
      <c r="EN29" s="2">
        <v>0</v>
      </c>
      <c r="EO29" s="2">
        <f t="shared" si="6"/>
        <v>1386</v>
      </c>
      <c r="EP29">
        <v>420</v>
      </c>
      <c r="EQ29">
        <v>360</v>
      </c>
      <c r="ER29">
        <f t="shared" si="7"/>
        <v>17</v>
      </c>
      <c r="ES29" s="11">
        <f t="shared" si="8"/>
        <v>0</v>
      </c>
      <c r="ET29" s="11">
        <f t="shared" si="9"/>
        <v>17</v>
      </c>
      <c r="EU29" s="11">
        <f t="shared" si="10"/>
        <v>0</v>
      </c>
      <c r="EV29" s="11">
        <f t="shared" si="11"/>
        <v>0</v>
      </c>
      <c r="EW29" s="11">
        <f t="shared" si="12"/>
        <v>0</v>
      </c>
      <c r="EX29" s="11">
        <f t="shared" si="13"/>
        <v>1</v>
      </c>
      <c r="EY29" s="11">
        <f t="shared" si="14"/>
        <v>0</v>
      </c>
      <c r="EZ29" s="11">
        <f t="shared" si="15"/>
        <v>1</v>
      </c>
      <c r="FA29" s="11">
        <f t="shared" si="16"/>
        <v>1</v>
      </c>
      <c r="FB29" s="11">
        <f t="shared" si="17"/>
        <v>0</v>
      </c>
      <c r="FC29" s="11">
        <f t="shared" si="18"/>
        <v>3</v>
      </c>
      <c r="FD29" s="2">
        <f t="shared" si="19"/>
        <v>2772</v>
      </c>
      <c r="FE29" s="2">
        <f t="shared" si="20"/>
        <v>810</v>
      </c>
      <c r="FF29" s="2">
        <f t="shared" si="21"/>
        <v>0</v>
      </c>
      <c r="FG29" s="2">
        <f t="shared" si="22"/>
        <v>3582</v>
      </c>
      <c r="FH29" s="2">
        <f t="shared" si="23"/>
        <v>2820</v>
      </c>
      <c r="FI29" s="10">
        <f t="shared" si="24"/>
        <v>402.85714285714283</v>
      </c>
      <c r="FJ29" s="2">
        <v>56</v>
      </c>
      <c r="FK29" s="1">
        <v>43637</v>
      </c>
      <c r="FL29">
        <v>4</v>
      </c>
      <c r="FM29">
        <v>3</v>
      </c>
      <c r="FN29">
        <v>5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0</v>
      </c>
      <c r="FU29">
        <v>1</v>
      </c>
      <c r="FV29">
        <v>0</v>
      </c>
      <c r="FW29">
        <v>2</v>
      </c>
      <c r="FX29" t="s">
        <v>198</v>
      </c>
      <c r="FY29">
        <v>4</v>
      </c>
      <c r="FZ29">
        <v>3</v>
      </c>
      <c r="GA29">
        <v>3</v>
      </c>
      <c r="GB29">
        <v>1</v>
      </c>
      <c r="GC29">
        <v>3</v>
      </c>
      <c r="GD29">
        <v>7</v>
      </c>
      <c r="GE29">
        <v>5</v>
      </c>
      <c r="GF29">
        <v>2</v>
      </c>
      <c r="GG29">
        <v>0</v>
      </c>
      <c r="GH29">
        <v>6</v>
      </c>
      <c r="GI29">
        <v>2</v>
      </c>
      <c r="GJ29">
        <v>4</v>
      </c>
      <c r="GK29">
        <v>3</v>
      </c>
      <c r="GL29">
        <v>1</v>
      </c>
      <c r="GM29">
        <v>2</v>
      </c>
      <c r="GN29">
        <v>2</v>
      </c>
      <c r="GO29">
        <v>1</v>
      </c>
      <c r="GP29">
        <v>6</v>
      </c>
      <c r="GQ29">
        <v>6</v>
      </c>
      <c r="GR29">
        <v>4</v>
      </c>
      <c r="GS29">
        <v>4</v>
      </c>
      <c r="GT29">
        <v>4</v>
      </c>
      <c r="GU29">
        <v>4</v>
      </c>
      <c r="GV29">
        <v>4</v>
      </c>
      <c r="GW29">
        <v>4</v>
      </c>
      <c r="GX29">
        <v>4</v>
      </c>
      <c r="GY29">
        <v>4</v>
      </c>
      <c r="GZ29">
        <v>2</v>
      </c>
      <c r="HA29">
        <v>4</v>
      </c>
      <c r="HB29">
        <v>6</v>
      </c>
      <c r="HC29">
        <v>6</v>
      </c>
      <c r="HD29">
        <v>3</v>
      </c>
      <c r="HE29">
        <v>1</v>
      </c>
      <c r="HF29">
        <v>1</v>
      </c>
      <c r="HG29">
        <v>2</v>
      </c>
      <c r="HH29">
        <v>5</v>
      </c>
      <c r="HI29">
        <v>5</v>
      </c>
      <c r="HJ29">
        <v>6</v>
      </c>
      <c r="HK29">
        <v>2</v>
      </c>
      <c r="HL29">
        <v>1</v>
      </c>
      <c r="HM29">
        <v>6</v>
      </c>
      <c r="HN29">
        <v>2</v>
      </c>
      <c r="HO29">
        <v>2</v>
      </c>
      <c r="HP29">
        <v>2</v>
      </c>
      <c r="HQ29">
        <v>1</v>
      </c>
      <c r="HR29">
        <v>2</v>
      </c>
      <c r="HS29">
        <v>2</v>
      </c>
      <c r="HT29">
        <v>1</v>
      </c>
      <c r="HU29">
        <v>2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2</v>
      </c>
      <c r="IB29">
        <v>1</v>
      </c>
      <c r="IC29">
        <v>1</v>
      </c>
      <c r="ID29">
        <v>1</v>
      </c>
      <c r="IE29">
        <v>2</v>
      </c>
      <c r="IF29">
        <v>2</v>
      </c>
      <c r="IG29">
        <v>1</v>
      </c>
      <c r="IH29">
        <v>1</v>
      </c>
      <c r="II29">
        <v>3</v>
      </c>
      <c r="IJ29">
        <v>1</v>
      </c>
      <c r="IK29">
        <v>3</v>
      </c>
      <c r="IL29">
        <v>1</v>
      </c>
      <c r="IM29">
        <v>1</v>
      </c>
      <c r="IN29">
        <v>3</v>
      </c>
      <c r="IO29" t="s">
        <v>195</v>
      </c>
      <c r="IP29">
        <v>180</v>
      </c>
      <c r="IQ29">
        <v>2</v>
      </c>
      <c r="IR29">
        <v>2</v>
      </c>
      <c r="IS29">
        <v>1</v>
      </c>
      <c r="IT29">
        <v>2</v>
      </c>
      <c r="IU29">
        <v>2</v>
      </c>
      <c r="IV29">
        <v>2</v>
      </c>
      <c r="IW29">
        <v>6</v>
      </c>
      <c r="IX29">
        <v>1</v>
      </c>
      <c r="IY29">
        <v>3</v>
      </c>
      <c r="IZ29">
        <v>2</v>
      </c>
      <c r="JA29">
        <v>3</v>
      </c>
      <c r="JB29">
        <v>3</v>
      </c>
      <c r="JC29">
        <v>2</v>
      </c>
      <c r="JD29">
        <f>(CJ29)</f>
        <v>84</v>
      </c>
      <c r="JE29">
        <v>175</v>
      </c>
      <c r="JF29">
        <v>104</v>
      </c>
      <c r="JG29">
        <v>1</v>
      </c>
      <c r="JH29" s="1"/>
      <c r="JI29">
        <v>4</v>
      </c>
      <c r="JJ29" s="12">
        <v>2</v>
      </c>
      <c r="JK29" s="12">
        <v>0</v>
      </c>
      <c r="JL29">
        <v>2</v>
      </c>
      <c r="JM29">
        <v>4</v>
      </c>
      <c r="JN29">
        <v>1</v>
      </c>
      <c r="JO29">
        <v>4</v>
      </c>
      <c r="JP29" t="s">
        <v>427</v>
      </c>
      <c r="JQ29" t="s">
        <v>19</v>
      </c>
      <c r="JR29" t="str">
        <f t="shared" si="25"/>
        <v>wysoka</v>
      </c>
      <c r="JS29">
        <v>0</v>
      </c>
      <c r="JT29">
        <v>2</v>
      </c>
      <c r="JU29">
        <f t="shared" si="26"/>
        <v>0.06</v>
      </c>
      <c r="JV29">
        <f t="shared" si="27"/>
        <v>0.14000000000000001</v>
      </c>
      <c r="JW29">
        <f t="shared" si="28"/>
        <v>2</v>
      </c>
      <c r="JX29">
        <f t="shared" si="29"/>
        <v>0.5</v>
      </c>
      <c r="JY29">
        <f t="shared" si="30"/>
        <v>0.5</v>
      </c>
      <c r="JZ29">
        <f t="shared" si="31"/>
        <v>0.5</v>
      </c>
      <c r="KA29">
        <f t="shared" si="32"/>
        <v>0.5</v>
      </c>
      <c r="KB29">
        <f t="shared" si="33"/>
        <v>0.06</v>
      </c>
      <c r="KC29">
        <f t="shared" si="34"/>
        <v>2</v>
      </c>
      <c r="KD29">
        <f t="shared" si="35"/>
        <v>2</v>
      </c>
      <c r="KE29">
        <f t="shared" si="36"/>
        <v>8.26</v>
      </c>
      <c r="KF29">
        <f t="shared" si="37"/>
        <v>2</v>
      </c>
      <c r="KG29">
        <f t="shared" si="38"/>
        <v>0.5</v>
      </c>
      <c r="KH29">
        <f t="shared" si="39"/>
        <v>0</v>
      </c>
      <c r="KI29">
        <f t="shared" si="40"/>
        <v>0.06</v>
      </c>
      <c r="KJ29">
        <f t="shared" si="41"/>
        <v>0.06</v>
      </c>
      <c r="KK29">
        <f t="shared" si="42"/>
        <v>0</v>
      </c>
      <c r="KL29">
        <f t="shared" si="43"/>
        <v>0.5</v>
      </c>
      <c r="KM29">
        <f t="shared" si="44"/>
        <v>0.5</v>
      </c>
      <c r="KN29">
        <f t="shared" si="45"/>
        <v>0.5</v>
      </c>
      <c r="KO29">
        <f t="shared" si="46"/>
        <v>0.14000000000000001</v>
      </c>
      <c r="KP29">
        <f t="shared" si="47"/>
        <v>0</v>
      </c>
      <c r="KQ29">
        <f t="shared" si="48"/>
        <v>0.06</v>
      </c>
      <c r="KR29">
        <f t="shared" si="49"/>
        <v>0</v>
      </c>
      <c r="KS29">
        <f t="shared" si="50"/>
        <v>0.06</v>
      </c>
      <c r="KT29">
        <f t="shared" si="51"/>
        <v>4.379999999999999</v>
      </c>
      <c r="KU29">
        <f t="shared" si="52"/>
        <v>41.3</v>
      </c>
      <c r="KV29">
        <f t="shared" si="53"/>
        <v>15.642857142857141</v>
      </c>
    </row>
    <row r="30" spans="1:308">
      <c r="A30" s="2"/>
      <c r="B30" s="1"/>
      <c r="C30">
        <v>37</v>
      </c>
      <c r="D30" s="2" t="s">
        <v>478</v>
      </c>
      <c r="E30" t="s">
        <v>19</v>
      </c>
      <c r="F30" s="2"/>
      <c r="G30" s="2"/>
      <c r="H30" s="2"/>
      <c r="I30" s="2"/>
      <c r="J30">
        <v>33</v>
      </c>
      <c r="K30" s="2">
        <v>2019</v>
      </c>
      <c r="L30" s="2">
        <f t="shared" si="0"/>
        <v>1</v>
      </c>
      <c r="M30" s="15">
        <v>1</v>
      </c>
      <c r="N30" s="15">
        <v>1</v>
      </c>
      <c r="O30" s="2" t="s">
        <v>42</v>
      </c>
      <c r="Y30" t="s">
        <v>37</v>
      </c>
      <c r="AE30" t="s">
        <v>37</v>
      </c>
      <c r="AR30" s="2" t="s">
        <v>42</v>
      </c>
      <c r="BM30" s="2" t="s">
        <v>42</v>
      </c>
      <c r="BX30" s="2" t="s">
        <v>42</v>
      </c>
      <c r="CI30" s="11">
        <v>1.63</v>
      </c>
      <c r="CJ30" s="10">
        <v>68</v>
      </c>
      <c r="CK30" s="2">
        <f t="shared" si="1"/>
        <v>25.59373706198954</v>
      </c>
      <c r="CL30" s="2">
        <v>107</v>
      </c>
      <c r="CM30" s="2">
        <v>106</v>
      </c>
      <c r="CN30" s="5">
        <f t="shared" si="2"/>
        <v>1.0094339622641511</v>
      </c>
      <c r="CO30" s="2">
        <v>126</v>
      </c>
      <c r="CP30" s="2">
        <v>85</v>
      </c>
      <c r="CQ30" t="s">
        <v>329</v>
      </c>
      <c r="CU30" s="2">
        <v>82</v>
      </c>
      <c r="CV30" s="2">
        <v>1.54</v>
      </c>
      <c r="CW30" s="2">
        <v>192</v>
      </c>
      <c r="CX30" s="2">
        <v>51</v>
      </c>
      <c r="CY30" s="2">
        <v>118</v>
      </c>
      <c r="CZ30" s="2">
        <v>113</v>
      </c>
      <c r="DA30" s="2">
        <v>76</v>
      </c>
      <c r="DB30" t="s">
        <v>37</v>
      </c>
      <c r="DC30" t="s">
        <v>42</v>
      </c>
      <c r="DE30" s="2">
        <v>0</v>
      </c>
      <c r="DF30">
        <v>4</v>
      </c>
      <c r="DG30">
        <v>360</v>
      </c>
      <c r="DH30" s="2">
        <f>4*DG30*DF30</f>
        <v>5760</v>
      </c>
      <c r="DI30">
        <v>4</v>
      </c>
      <c r="DJ30">
        <v>120</v>
      </c>
      <c r="DK30" s="2">
        <f>3.3*DJ30*DI30</f>
        <v>1584</v>
      </c>
      <c r="DL30" s="2">
        <f t="shared" si="3"/>
        <v>7344</v>
      </c>
      <c r="DM30">
        <v>2</v>
      </c>
      <c r="DN30">
        <v>120</v>
      </c>
      <c r="DO30">
        <v>7</v>
      </c>
      <c r="DP30">
        <v>35</v>
      </c>
      <c r="DQ30" s="2">
        <f>6*DP30*DO30</f>
        <v>1470</v>
      </c>
      <c r="DR30" t="s">
        <v>42</v>
      </c>
      <c r="DT30" s="2">
        <v>0</v>
      </c>
      <c r="DU30" s="2">
        <f t="shared" si="4"/>
        <v>1470</v>
      </c>
      <c r="DV30" t="s">
        <v>42</v>
      </c>
      <c r="DX30" s="2">
        <v>0</v>
      </c>
      <c r="DY30" t="s">
        <v>42</v>
      </c>
      <c r="EA30" s="2">
        <v>0</v>
      </c>
      <c r="EB30">
        <v>7</v>
      </c>
      <c r="EC30">
        <v>105</v>
      </c>
      <c r="ED30" s="2">
        <f t="shared" si="56"/>
        <v>2205</v>
      </c>
      <c r="EE30" s="2">
        <f t="shared" si="5"/>
        <v>2205</v>
      </c>
      <c r="EF30">
        <v>2</v>
      </c>
      <c r="EG30">
        <v>30</v>
      </c>
      <c r="EH30" s="2">
        <f t="shared" si="57"/>
        <v>198</v>
      </c>
      <c r="EI30" t="s">
        <v>42</v>
      </c>
      <c r="EK30" s="2">
        <v>0</v>
      </c>
      <c r="EL30" t="s">
        <v>42</v>
      </c>
      <c r="EN30" s="2">
        <v>0</v>
      </c>
      <c r="EO30" s="2">
        <f t="shared" si="6"/>
        <v>198</v>
      </c>
      <c r="EP30">
        <v>300</v>
      </c>
      <c r="EQ30">
        <v>300</v>
      </c>
      <c r="ER30">
        <f t="shared" si="7"/>
        <v>24</v>
      </c>
      <c r="ES30" s="11">
        <f t="shared" si="8"/>
        <v>0</v>
      </c>
      <c r="ET30" s="11">
        <f t="shared" si="9"/>
        <v>24</v>
      </c>
      <c r="EU30" s="11">
        <f t="shared" si="10"/>
        <v>1</v>
      </c>
      <c r="EV30" s="11">
        <f t="shared" si="11"/>
        <v>1</v>
      </c>
      <c r="EW30" s="11">
        <f t="shared" si="12"/>
        <v>1</v>
      </c>
      <c r="EX30" s="11">
        <f t="shared" si="13"/>
        <v>0</v>
      </c>
      <c r="EY30" s="11">
        <f t="shared" si="14"/>
        <v>0</v>
      </c>
      <c r="EZ30" s="11">
        <f t="shared" si="15"/>
        <v>1</v>
      </c>
      <c r="FA30" s="11">
        <f t="shared" si="16"/>
        <v>1</v>
      </c>
      <c r="FB30" s="11">
        <f t="shared" si="17"/>
        <v>0</v>
      </c>
      <c r="FC30" s="11">
        <f t="shared" si="18"/>
        <v>5</v>
      </c>
      <c r="FD30" s="2">
        <f t="shared" si="19"/>
        <v>1782</v>
      </c>
      <c r="FE30" s="2">
        <f t="shared" si="20"/>
        <v>9435</v>
      </c>
      <c r="FF30" s="2">
        <f t="shared" si="21"/>
        <v>0</v>
      </c>
      <c r="FG30" s="2">
        <f t="shared" si="22"/>
        <v>11217</v>
      </c>
      <c r="FH30" s="2">
        <f t="shared" si="23"/>
        <v>2100</v>
      </c>
      <c r="FI30" s="10">
        <f t="shared" si="24"/>
        <v>300</v>
      </c>
      <c r="FJ30" s="2">
        <v>76</v>
      </c>
      <c r="FK30" s="1">
        <v>43710</v>
      </c>
      <c r="FL30">
        <v>4</v>
      </c>
      <c r="FM30">
        <v>1</v>
      </c>
      <c r="FN30">
        <v>5</v>
      </c>
      <c r="FO30">
        <v>1</v>
      </c>
      <c r="FP30">
        <v>1</v>
      </c>
      <c r="FQ30">
        <v>1</v>
      </c>
      <c r="FR30">
        <v>0</v>
      </c>
      <c r="FS30">
        <v>1</v>
      </c>
      <c r="FT30">
        <v>1</v>
      </c>
      <c r="FU30">
        <v>0</v>
      </c>
      <c r="FV30">
        <v>0</v>
      </c>
      <c r="FW30">
        <v>2</v>
      </c>
      <c r="FX30">
        <v>5</v>
      </c>
      <c r="FY30">
        <v>4</v>
      </c>
      <c r="FZ30">
        <v>3</v>
      </c>
      <c r="GA30">
        <v>1</v>
      </c>
      <c r="GB30">
        <v>3</v>
      </c>
      <c r="GC30">
        <v>2</v>
      </c>
      <c r="GD30">
        <v>7</v>
      </c>
      <c r="GE30">
        <v>2</v>
      </c>
      <c r="GF30">
        <v>2</v>
      </c>
      <c r="GG30">
        <v>1</v>
      </c>
      <c r="GH30">
        <v>5</v>
      </c>
      <c r="GI30">
        <v>2</v>
      </c>
      <c r="GJ30">
        <v>4</v>
      </c>
      <c r="GK30">
        <v>2</v>
      </c>
      <c r="GL30">
        <v>2</v>
      </c>
      <c r="GM30">
        <v>4</v>
      </c>
      <c r="GN30">
        <v>4</v>
      </c>
      <c r="GO30">
        <v>2</v>
      </c>
      <c r="GP30">
        <v>3</v>
      </c>
      <c r="GQ30">
        <v>6</v>
      </c>
      <c r="GR30">
        <v>4</v>
      </c>
      <c r="GS30">
        <v>4</v>
      </c>
      <c r="GT30">
        <v>4</v>
      </c>
      <c r="GU30">
        <v>4</v>
      </c>
      <c r="GV30">
        <v>4</v>
      </c>
      <c r="GW30">
        <v>4</v>
      </c>
      <c r="GX30">
        <v>4</v>
      </c>
      <c r="GY30">
        <v>4</v>
      </c>
      <c r="GZ30">
        <v>2</v>
      </c>
      <c r="HA30">
        <v>4</v>
      </c>
      <c r="HB30">
        <v>4</v>
      </c>
      <c r="HC30">
        <v>4</v>
      </c>
      <c r="HD30">
        <v>1</v>
      </c>
      <c r="HE30">
        <v>2</v>
      </c>
      <c r="HF30">
        <v>3</v>
      </c>
      <c r="HG30">
        <v>4</v>
      </c>
      <c r="HH30">
        <v>2</v>
      </c>
      <c r="HI30">
        <v>4</v>
      </c>
      <c r="HJ30">
        <v>2</v>
      </c>
      <c r="HK30">
        <v>4</v>
      </c>
      <c r="HL30">
        <v>3</v>
      </c>
      <c r="HM30">
        <v>6</v>
      </c>
      <c r="HN30">
        <v>4</v>
      </c>
      <c r="HO30">
        <v>2</v>
      </c>
      <c r="HP30">
        <v>2</v>
      </c>
      <c r="HQ30">
        <v>1</v>
      </c>
      <c r="HR30">
        <v>1</v>
      </c>
      <c r="HS30">
        <v>2</v>
      </c>
      <c r="HT30">
        <v>1</v>
      </c>
      <c r="HU30">
        <v>2</v>
      </c>
      <c r="HV30">
        <v>3</v>
      </c>
      <c r="HW30">
        <v>1</v>
      </c>
      <c r="HX30">
        <v>1</v>
      </c>
      <c r="HY30">
        <v>2</v>
      </c>
      <c r="HZ30">
        <v>1</v>
      </c>
      <c r="IA30">
        <v>1</v>
      </c>
      <c r="IB30">
        <v>1</v>
      </c>
      <c r="IC30">
        <v>2</v>
      </c>
      <c r="ID30">
        <v>1</v>
      </c>
      <c r="IE30">
        <v>2</v>
      </c>
      <c r="IF30">
        <v>3</v>
      </c>
      <c r="IG30">
        <v>3</v>
      </c>
      <c r="IH30">
        <v>1</v>
      </c>
      <c r="II30">
        <v>2</v>
      </c>
      <c r="IJ30">
        <v>1</v>
      </c>
      <c r="IK30">
        <v>2</v>
      </c>
      <c r="IL30">
        <v>1</v>
      </c>
      <c r="IM30">
        <v>1</v>
      </c>
      <c r="IN30">
        <v>1</v>
      </c>
      <c r="IQ30">
        <v>4</v>
      </c>
      <c r="IR30">
        <v>1</v>
      </c>
      <c r="IS30">
        <v>2</v>
      </c>
      <c r="IT30">
        <v>2</v>
      </c>
      <c r="IU30">
        <v>1</v>
      </c>
      <c r="IV30">
        <v>1</v>
      </c>
      <c r="IW30">
        <v>6</v>
      </c>
      <c r="IX30">
        <v>3</v>
      </c>
      <c r="IY30">
        <v>1</v>
      </c>
      <c r="IZ30">
        <v>3</v>
      </c>
      <c r="JA30">
        <v>4</v>
      </c>
      <c r="JB30">
        <v>2</v>
      </c>
      <c r="JC30">
        <v>3</v>
      </c>
      <c r="JD30">
        <v>68</v>
      </c>
      <c r="JE30">
        <v>163</v>
      </c>
      <c r="JF30">
        <v>107</v>
      </c>
      <c r="JG30">
        <v>2</v>
      </c>
      <c r="JH30" s="1"/>
      <c r="JI30">
        <v>1</v>
      </c>
      <c r="JJ30" s="12">
        <v>4</v>
      </c>
      <c r="JK30" s="12">
        <v>2</v>
      </c>
      <c r="JL30">
        <v>2</v>
      </c>
      <c r="JM30">
        <v>3</v>
      </c>
      <c r="JN30">
        <v>4</v>
      </c>
      <c r="JO30">
        <v>2</v>
      </c>
      <c r="JP30" t="s">
        <v>427</v>
      </c>
      <c r="JQ30" t="s">
        <v>19</v>
      </c>
      <c r="JR30" t="str">
        <f t="shared" si="25"/>
        <v>wysoka</v>
      </c>
      <c r="JS30">
        <v>0</v>
      </c>
      <c r="JT30">
        <v>2</v>
      </c>
      <c r="JU30">
        <f t="shared" si="26"/>
        <v>0.06</v>
      </c>
      <c r="JV30">
        <f t="shared" si="27"/>
        <v>0.06</v>
      </c>
      <c r="JW30">
        <f t="shared" si="28"/>
        <v>2</v>
      </c>
      <c r="JX30">
        <f t="shared" si="29"/>
        <v>0.5</v>
      </c>
      <c r="JY30">
        <f t="shared" si="30"/>
        <v>0.5</v>
      </c>
      <c r="JZ30">
        <f t="shared" si="31"/>
        <v>0.5</v>
      </c>
      <c r="KA30">
        <f t="shared" si="32"/>
        <v>0.5</v>
      </c>
      <c r="KB30">
        <f t="shared" si="33"/>
        <v>0.06</v>
      </c>
      <c r="KC30">
        <f t="shared" si="34"/>
        <v>0.5</v>
      </c>
      <c r="KD30">
        <f t="shared" si="35"/>
        <v>0.5</v>
      </c>
      <c r="KE30">
        <f t="shared" si="36"/>
        <v>5.18</v>
      </c>
      <c r="KF30">
        <f t="shared" si="37"/>
        <v>1</v>
      </c>
      <c r="KG30">
        <f t="shared" si="38"/>
        <v>0.5</v>
      </c>
      <c r="KH30">
        <f t="shared" si="39"/>
        <v>0.06</v>
      </c>
      <c r="KI30">
        <f t="shared" si="40"/>
        <v>0.5</v>
      </c>
      <c r="KJ30">
        <f t="shared" si="41"/>
        <v>0.5</v>
      </c>
      <c r="KK30">
        <f t="shared" si="42"/>
        <v>0.06</v>
      </c>
      <c r="KL30">
        <f t="shared" si="43"/>
        <v>0.5</v>
      </c>
      <c r="KM30">
        <f t="shared" si="44"/>
        <v>0.5</v>
      </c>
      <c r="KN30">
        <f t="shared" si="45"/>
        <v>0.5</v>
      </c>
      <c r="KO30">
        <f t="shared" si="46"/>
        <v>0</v>
      </c>
      <c r="KP30">
        <f t="shared" si="47"/>
        <v>0.14000000000000001</v>
      </c>
      <c r="KQ30">
        <f t="shared" si="48"/>
        <v>0.5</v>
      </c>
      <c r="KR30">
        <f t="shared" si="49"/>
        <v>0.14000000000000001</v>
      </c>
      <c r="KS30">
        <f t="shared" si="50"/>
        <v>0.5</v>
      </c>
      <c r="KT30">
        <f t="shared" si="51"/>
        <v>5.3999999999999995</v>
      </c>
      <c r="KU30">
        <f t="shared" si="52"/>
        <v>25.9</v>
      </c>
      <c r="KV30">
        <f t="shared" si="53"/>
        <v>19.285714285714285</v>
      </c>
    </row>
    <row r="31" spans="1:308">
      <c r="A31" s="2"/>
      <c r="B31" s="1"/>
      <c r="C31">
        <v>38</v>
      </c>
      <c r="D31" s="2" t="s">
        <v>14</v>
      </c>
      <c r="E31" t="s">
        <v>21</v>
      </c>
      <c r="F31" s="2">
        <v>95</v>
      </c>
      <c r="G31" s="2">
        <v>19</v>
      </c>
      <c r="H31" s="2">
        <v>28</v>
      </c>
      <c r="I31" s="2">
        <v>48</v>
      </c>
      <c r="K31" s="2">
        <v>2009</v>
      </c>
      <c r="L31" s="2">
        <f t="shared" si="0"/>
        <v>11</v>
      </c>
      <c r="M31" s="15">
        <v>1</v>
      </c>
      <c r="N31" s="15">
        <v>1</v>
      </c>
      <c r="O31" s="2" t="s">
        <v>37</v>
      </c>
      <c r="P31" s="2">
        <v>5</v>
      </c>
      <c r="Q31" s="2" t="s">
        <v>42</v>
      </c>
      <c r="AR31" s="2" t="s">
        <v>37</v>
      </c>
      <c r="BJ31" t="s">
        <v>37</v>
      </c>
      <c r="BM31" s="2" t="s">
        <v>42</v>
      </c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 t="s">
        <v>42</v>
      </c>
      <c r="CI31" s="11">
        <v>1.78</v>
      </c>
      <c r="CJ31" s="10">
        <v>74</v>
      </c>
      <c r="CK31" s="2">
        <f t="shared" si="1"/>
        <v>23.355636914530994</v>
      </c>
      <c r="CL31" s="2">
        <v>98</v>
      </c>
      <c r="CM31" s="2">
        <v>102</v>
      </c>
      <c r="CN31" s="5">
        <f t="shared" si="2"/>
        <v>0.96078431372549022</v>
      </c>
      <c r="CO31" s="2">
        <v>110</v>
      </c>
      <c r="CP31" s="2">
        <v>80</v>
      </c>
      <c r="CQ31" t="s">
        <v>232</v>
      </c>
      <c r="CS31" s="19">
        <v>34189</v>
      </c>
      <c r="CT31" s="19">
        <v>6909.64</v>
      </c>
      <c r="CU31" s="2">
        <v>92</v>
      </c>
      <c r="CV31" s="2">
        <v>1.07</v>
      </c>
      <c r="CW31" s="2">
        <v>255</v>
      </c>
      <c r="CX31" s="2">
        <v>54</v>
      </c>
      <c r="CY31" s="2">
        <v>175</v>
      </c>
      <c r="CZ31" s="2">
        <v>128</v>
      </c>
      <c r="DA31" s="2">
        <v>29</v>
      </c>
      <c r="DB31" t="s">
        <v>42</v>
      </c>
      <c r="DE31" s="2">
        <f>8*DD31*DC31</f>
        <v>0</v>
      </c>
      <c r="DH31" s="2">
        <f>4*DG31*DF31</f>
        <v>0</v>
      </c>
      <c r="DK31" s="2">
        <f>3.3*DJ31*DI31</f>
        <v>0</v>
      </c>
      <c r="DL31" s="2">
        <f t="shared" si="3"/>
        <v>0</v>
      </c>
      <c r="DM31" t="s">
        <v>42</v>
      </c>
      <c r="DO31" t="s">
        <v>42</v>
      </c>
      <c r="DQ31" s="2">
        <v>0</v>
      </c>
      <c r="DR31">
        <v>2</v>
      </c>
      <c r="DS31">
        <v>10</v>
      </c>
      <c r="DT31" s="2">
        <f>3.3*DS31*DR31</f>
        <v>66</v>
      </c>
      <c r="DU31" s="2">
        <f t="shared" si="4"/>
        <v>66</v>
      </c>
      <c r="DV31" t="s">
        <v>42</v>
      </c>
      <c r="DX31" s="2">
        <v>0</v>
      </c>
      <c r="DY31" t="s">
        <v>42</v>
      </c>
      <c r="EA31" s="2">
        <v>0</v>
      </c>
      <c r="EB31" t="s">
        <v>42</v>
      </c>
      <c r="ED31" s="2">
        <v>0</v>
      </c>
      <c r="EE31" s="2">
        <f t="shared" si="5"/>
        <v>0</v>
      </c>
      <c r="EF31">
        <v>3</v>
      </c>
      <c r="EG31">
        <v>20</v>
      </c>
      <c r="EH31" s="2">
        <f t="shared" si="57"/>
        <v>198</v>
      </c>
      <c r="EI31" t="s">
        <v>42</v>
      </c>
      <c r="EK31" s="2">
        <v>0</v>
      </c>
      <c r="EL31" t="s">
        <v>42</v>
      </c>
      <c r="EN31" s="2">
        <v>0</v>
      </c>
      <c r="EO31" s="2">
        <f t="shared" si="6"/>
        <v>198</v>
      </c>
      <c r="EP31">
        <v>660</v>
      </c>
      <c r="EQ31">
        <v>660</v>
      </c>
      <c r="ER31">
        <f t="shared" si="7"/>
        <v>5</v>
      </c>
      <c r="ES31" s="11">
        <f t="shared" si="8"/>
        <v>0</v>
      </c>
      <c r="ET31" s="11">
        <f t="shared" si="9"/>
        <v>5</v>
      </c>
      <c r="EU31" s="11">
        <f t="shared" si="10"/>
        <v>0</v>
      </c>
      <c r="EV31" s="11">
        <f t="shared" si="11"/>
        <v>0</v>
      </c>
      <c r="EW31" s="11">
        <f t="shared" si="12"/>
        <v>0</v>
      </c>
      <c r="EX31" s="11">
        <f t="shared" si="13"/>
        <v>0</v>
      </c>
      <c r="EY31" s="11">
        <f t="shared" si="14"/>
        <v>0</v>
      </c>
      <c r="EZ31" s="11">
        <f t="shared" si="15"/>
        <v>0</v>
      </c>
      <c r="FA31" s="11">
        <f t="shared" si="16"/>
        <v>0</v>
      </c>
      <c r="FB31" s="11">
        <f t="shared" si="17"/>
        <v>0</v>
      </c>
      <c r="FC31" s="11">
        <f t="shared" si="18"/>
        <v>0</v>
      </c>
      <c r="FD31" s="2">
        <f t="shared" si="19"/>
        <v>264</v>
      </c>
      <c r="FE31" s="2">
        <f t="shared" si="20"/>
        <v>0</v>
      </c>
      <c r="FF31" s="2">
        <f t="shared" si="21"/>
        <v>0</v>
      </c>
      <c r="FG31" s="2">
        <f t="shared" si="22"/>
        <v>264</v>
      </c>
      <c r="FH31" s="2">
        <f t="shared" si="23"/>
        <v>4620</v>
      </c>
      <c r="FI31" s="10">
        <f t="shared" si="24"/>
        <v>660</v>
      </c>
      <c r="FJ31" s="2">
        <v>29</v>
      </c>
      <c r="FK31" s="1">
        <v>43558</v>
      </c>
      <c r="FL31">
        <v>2</v>
      </c>
      <c r="FM31">
        <v>2</v>
      </c>
      <c r="FN31">
        <v>4</v>
      </c>
      <c r="FO31">
        <v>1</v>
      </c>
      <c r="FP31">
        <v>0</v>
      </c>
      <c r="FQ31">
        <v>1</v>
      </c>
      <c r="FR31">
        <v>0</v>
      </c>
      <c r="FS31">
        <v>1</v>
      </c>
      <c r="FT31">
        <v>1</v>
      </c>
      <c r="FU31">
        <v>1</v>
      </c>
      <c r="FV31">
        <v>0</v>
      </c>
      <c r="FW31">
        <v>0</v>
      </c>
      <c r="FX31">
        <v>1</v>
      </c>
      <c r="FY31">
        <v>5</v>
      </c>
      <c r="FZ31">
        <v>3</v>
      </c>
      <c r="GA31">
        <v>3</v>
      </c>
      <c r="GB31">
        <v>1</v>
      </c>
      <c r="GC31">
        <v>2</v>
      </c>
      <c r="GD31">
        <v>5</v>
      </c>
      <c r="GE31">
        <v>2</v>
      </c>
      <c r="GF31">
        <v>1</v>
      </c>
      <c r="GG31">
        <v>0</v>
      </c>
      <c r="GH31">
        <v>5</v>
      </c>
      <c r="GI31">
        <v>1</v>
      </c>
      <c r="GJ31">
        <v>2</v>
      </c>
      <c r="GK31">
        <v>1</v>
      </c>
      <c r="GL31">
        <v>2</v>
      </c>
      <c r="GM31">
        <v>4</v>
      </c>
      <c r="GN31">
        <v>5</v>
      </c>
      <c r="GO31">
        <v>1</v>
      </c>
      <c r="GP31">
        <v>4</v>
      </c>
      <c r="GQ31">
        <v>1</v>
      </c>
      <c r="GR31">
        <v>4</v>
      </c>
      <c r="GS31">
        <v>2</v>
      </c>
      <c r="GT31">
        <v>4</v>
      </c>
      <c r="GU31">
        <v>2</v>
      </c>
      <c r="GV31">
        <v>4</v>
      </c>
      <c r="GW31">
        <v>1</v>
      </c>
      <c r="GX31">
        <v>2</v>
      </c>
      <c r="GY31">
        <v>2</v>
      </c>
      <c r="GZ31">
        <v>2</v>
      </c>
      <c r="HA31">
        <v>4</v>
      </c>
      <c r="HB31">
        <v>2</v>
      </c>
      <c r="HC31">
        <v>4</v>
      </c>
      <c r="HD31">
        <v>4</v>
      </c>
      <c r="HE31">
        <v>1</v>
      </c>
      <c r="HF31">
        <v>1</v>
      </c>
      <c r="HG31">
        <v>1</v>
      </c>
      <c r="HH31">
        <v>3</v>
      </c>
      <c r="HI31">
        <v>1</v>
      </c>
      <c r="HJ31">
        <v>4</v>
      </c>
      <c r="HK31">
        <v>4</v>
      </c>
      <c r="HL31">
        <v>4</v>
      </c>
      <c r="HM31">
        <v>6</v>
      </c>
      <c r="HN31">
        <v>1</v>
      </c>
      <c r="HO31">
        <v>1</v>
      </c>
      <c r="HP31">
        <v>2</v>
      </c>
      <c r="HQ31">
        <v>1</v>
      </c>
      <c r="HR31">
        <v>3</v>
      </c>
      <c r="HS31">
        <v>1</v>
      </c>
      <c r="HT31">
        <v>1</v>
      </c>
      <c r="HU31">
        <v>3</v>
      </c>
      <c r="HV31">
        <v>1</v>
      </c>
      <c r="HW31">
        <v>1</v>
      </c>
      <c r="HX31">
        <v>1</v>
      </c>
      <c r="HY31">
        <v>1</v>
      </c>
      <c r="HZ31">
        <v>1</v>
      </c>
      <c r="IA31">
        <v>3</v>
      </c>
      <c r="IB31">
        <v>1</v>
      </c>
      <c r="IC31">
        <v>2</v>
      </c>
      <c r="ID31">
        <v>1</v>
      </c>
      <c r="IE31">
        <v>1</v>
      </c>
      <c r="IF31">
        <v>1</v>
      </c>
      <c r="IG31">
        <v>1</v>
      </c>
      <c r="IH31">
        <v>1</v>
      </c>
      <c r="II31">
        <v>3</v>
      </c>
      <c r="IJ31">
        <v>1</v>
      </c>
      <c r="IK31">
        <v>1</v>
      </c>
      <c r="IL31">
        <v>1</v>
      </c>
      <c r="IM31">
        <v>2</v>
      </c>
      <c r="IN31">
        <v>1</v>
      </c>
      <c r="IO31" s="9"/>
      <c r="IQ31">
        <v>3</v>
      </c>
      <c r="IR31">
        <v>0</v>
      </c>
      <c r="IS31">
        <v>2</v>
      </c>
      <c r="IT31">
        <v>2</v>
      </c>
      <c r="IU31">
        <v>3</v>
      </c>
      <c r="IV31">
        <v>3</v>
      </c>
      <c r="IW31">
        <v>6</v>
      </c>
      <c r="IX31">
        <v>1</v>
      </c>
      <c r="IY31">
        <v>1</v>
      </c>
      <c r="IZ31">
        <v>1</v>
      </c>
      <c r="JA31">
        <v>2</v>
      </c>
      <c r="JB31">
        <v>3</v>
      </c>
      <c r="JC31">
        <v>2</v>
      </c>
      <c r="JD31">
        <f>(CJ31)</f>
        <v>74</v>
      </c>
      <c r="JE31">
        <v>178</v>
      </c>
      <c r="JF31">
        <v>98</v>
      </c>
      <c r="JG31">
        <v>1</v>
      </c>
      <c r="JH31" s="1"/>
      <c r="JI31">
        <v>2</v>
      </c>
      <c r="JJ31" s="12">
        <v>3</v>
      </c>
      <c r="JK31" s="12">
        <v>0</v>
      </c>
      <c r="JL31">
        <v>1</v>
      </c>
      <c r="JM31">
        <v>3</v>
      </c>
      <c r="JN31">
        <v>1</v>
      </c>
      <c r="JO31">
        <v>3</v>
      </c>
      <c r="JP31" t="s">
        <v>21</v>
      </c>
      <c r="JQ31" t="s">
        <v>21</v>
      </c>
      <c r="JR31">
        <f t="shared" si="25"/>
        <v>0</v>
      </c>
      <c r="JS31">
        <f>IF(OR(AND(ES31&gt;=3,OR(DD31&gt;=20,DW31&gt;=20,EJ31&gt;=20)),FC31&gt;=5,AND(FG31&gt;=600,ER31&gt;=5)),"umiarkowana",0)</f>
        <v>0</v>
      </c>
      <c r="JT31">
        <v>0</v>
      </c>
      <c r="JU31">
        <f t="shared" si="26"/>
        <v>0</v>
      </c>
      <c r="JV31">
        <f t="shared" si="27"/>
        <v>0</v>
      </c>
      <c r="JW31">
        <f t="shared" si="28"/>
        <v>0</v>
      </c>
      <c r="JX31">
        <f t="shared" si="29"/>
        <v>0.5</v>
      </c>
      <c r="JY31">
        <f t="shared" si="30"/>
        <v>0.06</v>
      </c>
      <c r="JZ31">
        <f t="shared" si="31"/>
        <v>0</v>
      </c>
      <c r="KA31">
        <f t="shared" si="32"/>
        <v>0.06</v>
      </c>
      <c r="KB31">
        <f t="shared" si="33"/>
        <v>0.06</v>
      </c>
      <c r="KC31">
        <f t="shared" si="34"/>
        <v>0.06</v>
      </c>
      <c r="KD31">
        <f t="shared" si="35"/>
        <v>0.5</v>
      </c>
      <c r="KE31">
        <f t="shared" si="36"/>
        <v>1.2400000000000002</v>
      </c>
      <c r="KF31">
        <f t="shared" si="37"/>
        <v>1</v>
      </c>
      <c r="KG31">
        <f t="shared" si="38"/>
        <v>0.06</v>
      </c>
      <c r="KH31">
        <f t="shared" si="39"/>
        <v>0.06</v>
      </c>
      <c r="KI31">
        <f t="shared" si="40"/>
        <v>0.5</v>
      </c>
      <c r="KJ31">
        <f t="shared" si="41"/>
        <v>1</v>
      </c>
      <c r="KK31">
        <f t="shared" si="42"/>
        <v>0</v>
      </c>
      <c r="KL31">
        <f t="shared" si="43"/>
        <v>0.5</v>
      </c>
      <c r="KM31">
        <f t="shared" si="44"/>
        <v>0.06</v>
      </c>
      <c r="KN31">
        <f t="shared" si="45"/>
        <v>0.5</v>
      </c>
      <c r="KO31">
        <f t="shared" si="46"/>
        <v>0.5</v>
      </c>
      <c r="KP31">
        <f t="shared" si="47"/>
        <v>0</v>
      </c>
      <c r="KQ31">
        <f t="shared" si="48"/>
        <v>0.5</v>
      </c>
      <c r="KR31">
        <f t="shared" si="49"/>
        <v>0.5</v>
      </c>
      <c r="KS31">
        <f t="shared" si="50"/>
        <v>0</v>
      </c>
      <c r="KT31">
        <f t="shared" si="51"/>
        <v>5.18</v>
      </c>
      <c r="KU31">
        <f t="shared" si="52"/>
        <v>6.2000000000000011</v>
      </c>
      <c r="KV31">
        <f t="shared" si="53"/>
        <v>18.5</v>
      </c>
    </row>
    <row r="32" spans="1:308">
      <c r="A32" s="2"/>
      <c r="B32" s="1"/>
      <c r="C32">
        <v>31</v>
      </c>
      <c r="D32" s="2" t="s">
        <v>478</v>
      </c>
      <c r="E32" t="s">
        <v>483</v>
      </c>
      <c r="G32" s="13"/>
      <c r="H32" s="13"/>
      <c r="I32" s="13"/>
      <c r="K32" s="2">
        <v>2013</v>
      </c>
      <c r="L32" s="2">
        <f t="shared" si="0"/>
        <v>7</v>
      </c>
      <c r="M32" s="15">
        <v>0</v>
      </c>
      <c r="N32" s="15">
        <v>1</v>
      </c>
      <c r="O32" s="2" t="s">
        <v>37</v>
      </c>
      <c r="P32" s="2">
        <v>6</v>
      </c>
      <c r="Q32" s="2" t="s">
        <v>42</v>
      </c>
      <c r="U32" t="s">
        <v>37</v>
      </c>
      <c r="AF32" t="s">
        <v>37</v>
      </c>
      <c r="AR32" s="2" t="s">
        <v>37</v>
      </c>
      <c r="AS32" t="s">
        <v>37</v>
      </c>
      <c r="BM32" s="2" t="s">
        <v>37</v>
      </c>
      <c r="BS32" t="s">
        <v>37</v>
      </c>
      <c r="BX32" s="2" t="s">
        <v>42</v>
      </c>
      <c r="CI32" s="11">
        <v>1.6</v>
      </c>
      <c r="CJ32" s="10">
        <v>62</v>
      </c>
      <c r="CK32" s="2">
        <f t="shared" si="1"/>
        <v>24.218749999999996</v>
      </c>
      <c r="CL32" s="2">
        <v>86</v>
      </c>
      <c r="CM32" s="2">
        <v>106</v>
      </c>
      <c r="CN32" s="5">
        <f t="shared" si="2"/>
        <v>0.81132075471698117</v>
      </c>
      <c r="CO32" s="2">
        <v>100</v>
      </c>
      <c r="CP32" s="2">
        <v>65</v>
      </c>
      <c r="CQ32" t="s">
        <v>376</v>
      </c>
      <c r="CS32" s="19">
        <v>26595.3</v>
      </c>
      <c r="CT32" s="19">
        <v>13832.2</v>
      </c>
      <c r="CU32" s="2">
        <v>95</v>
      </c>
      <c r="CV32" s="2">
        <v>2.23</v>
      </c>
      <c r="CW32" s="2">
        <v>159</v>
      </c>
      <c r="CX32" s="2">
        <v>72</v>
      </c>
      <c r="CY32" s="2">
        <v>75</v>
      </c>
      <c r="CZ32" s="2">
        <v>62</v>
      </c>
      <c r="DA32" s="2">
        <v>105</v>
      </c>
      <c r="DB32" t="s">
        <v>37</v>
      </c>
      <c r="DC32" t="s">
        <v>42</v>
      </c>
      <c r="DE32" s="2">
        <v>0</v>
      </c>
      <c r="DF32" t="s">
        <v>42</v>
      </c>
      <c r="DH32" s="2">
        <v>0</v>
      </c>
      <c r="DI32" t="s">
        <v>42</v>
      </c>
      <c r="DK32" s="2">
        <v>0</v>
      </c>
      <c r="DL32" s="2">
        <f t="shared" si="3"/>
        <v>0</v>
      </c>
      <c r="DM32">
        <v>7</v>
      </c>
      <c r="DN32">
        <v>90</v>
      </c>
      <c r="DO32" t="s">
        <v>42</v>
      </c>
      <c r="DQ32" s="2">
        <v>0</v>
      </c>
      <c r="DR32">
        <v>7</v>
      </c>
      <c r="DS32">
        <v>120</v>
      </c>
      <c r="DT32" s="2">
        <f>3.3*DS32*DR32</f>
        <v>2772</v>
      </c>
      <c r="DU32" s="2">
        <f t="shared" si="4"/>
        <v>2772</v>
      </c>
      <c r="DV32" t="s">
        <v>42</v>
      </c>
      <c r="DX32" s="2">
        <v>0</v>
      </c>
      <c r="DY32" t="s">
        <v>42</v>
      </c>
      <c r="EA32" s="2">
        <v>0</v>
      </c>
      <c r="EB32">
        <v>2</v>
      </c>
      <c r="EC32">
        <v>60</v>
      </c>
      <c r="ED32" s="2">
        <f>3*EC32*EB32</f>
        <v>360</v>
      </c>
      <c r="EE32" s="2">
        <f t="shared" si="5"/>
        <v>360</v>
      </c>
      <c r="EF32">
        <v>1</v>
      </c>
      <c r="EG32">
        <v>60</v>
      </c>
      <c r="EH32" s="2">
        <f t="shared" si="57"/>
        <v>198</v>
      </c>
      <c r="EI32" t="s">
        <v>42</v>
      </c>
      <c r="EK32" s="2">
        <v>0</v>
      </c>
      <c r="EL32">
        <v>1</v>
      </c>
      <c r="EM32">
        <v>90</v>
      </c>
      <c r="EN32" s="2">
        <f>4*EM32*EL32</f>
        <v>360</v>
      </c>
      <c r="EO32" s="2">
        <f t="shared" si="6"/>
        <v>558</v>
      </c>
      <c r="EP32">
        <v>540</v>
      </c>
      <c r="EQ32">
        <v>720</v>
      </c>
      <c r="ER32">
        <f t="shared" si="7"/>
        <v>11</v>
      </c>
      <c r="ES32" s="11">
        <f t="shared" si="8"/>
        <v>0</v>
      </c>
      <c r="ET32" s="11">
        <f t="shared" si="9"/>
        <v>11</v>
      </c>
      <c r="EU32" s="11">
        <f t="shared" si="10"/>
        <v>0</v>
      </c>
      <c r="EV32" s="11">
        <f t="shared" si="11"/>
        <v>0</v>
      </c>
      <c r="EW32" s="11">
        <f t="shared" si="12"/>
        <v>0</v>
      </c>
      <c r="EX32" s="11">
        <f t="shared" si="13"/>
        <v>1</v>
      </c>
      <c r="EY32" s="11">
        <f t="shared" si="14"/>
        <v>0</v>
      </c>
      <c r="EZ32" s="11">
        <f t="shared" si="15"/>
        <v>1</v>
      </c>
      <c r="FA32" s="11">
        <f t="shared" si="16"/>
        <v>1</v>
      </c>
      <c r="FB32" s="11">
        <f t="shared" si="17"/>
        <v>1</v>
      </c>
      <c r="FC32" s="11">
        <f t="shared" si="18"/>
        <v>4</v>
      </c>
      <c r="FD32" s="2">
        <f t="shared" si="19"/>
        <v>2970</v>
      </c>
      <c r="FE32" s="2">
        <f t="shared" si="20"/>
        <v>720</v>
      </c>
      <c r="FF32" s="2">
        <f t="shared" si="21"/>
        <v>0</v>
      </c>
      <c r="FG32" s="2">
        <f t="shared" si="22"/>
        <v>3690</v>
      </c>
      <c r="FH32" s="2">
        <f t="shared" si="23"/>
        <v>4140</v>
      </c>
      <c r="FI32" s="10">
        <f t="shared" si="24"/>
        <v>591.42857142857144</v>
      </c>
      <c r="FJ32" s="2">
        <v>105</v>
      </c>
      <c r="FK32" s="1">
        <v>43804</v>
      </c>
      <c r="FL32">
        <v>3</v>
      </c>
      <c r="FM32">
        <v>2</v>
      </c>
      <c r="FN32">
        <v>6</v>
      </c>
      <c r="FO32">
        <v>1</v>
      </c>
      <c r="FP32">
        <v>0</v>
      </c>
      <c r="FQ32">
        <v>0</v>
      </c>
      <c r="FR32">
        <v>0</v>
      </c>
      <c r="FS32">
        <v>1</v>
      </c>
      <c r="FT32">
        <v>0</v>
      </c>
      <c r="FU32">
        <v>0</v>
      </c>
      <c r="FV32">
        <v>0</v>
      </c>
      <c r="FW32">
        <v>2</v>
      </c>
      <c r="FX32">
        <v>1</v>
      </c>
      <c r="FY32">
        <v>5</v>
      </c>
      <c r="FZ32">
        <v>1</v>
      </c>
      <c r="GA32">
        <v>1</v>
      </c>
      <c r="GB32">
        <v>3</v>
      </c>
      <c r="GC32">
        <v>3</v>
      </c>
      <c r="GD32">
        <v>3</v>
      </c>
      <c r="GE32">
        <v>2</v>
      </c>
      <c r="GF32">
        <v>1</v>
      </c>
      <c r="GG32">
        <v>0</v>
      </c>
      <c r="GH32">
        <v>3</v>
      </c>
      <c r="GI32">
        <v>4</v>
      </c>
      <c r="GJ32">
        <v>4</v>
      </c>
      <c r="GK32">
        <v>2</v>
      </c>
      <c r="GL32">
        <v>2</v>
      </c>
      <c r="GM32">
        <v>2</v>
      </c>
      <c r="GN32">
        <v>6</v>
      </c>
      <c r="GO32">
        <v>1</v>
      </c>
      <c r="GP32">
        <v>2</v>
      </c>
      <c r="GQ32">
        <v>2</v>
      </c>
      <c r="GR32">
        <v>5</v>
      </c>
      <c r="GS32">
        <v>4</v>
      </c>
      <c r="GT32">
        <v>3</v>
      </c>
      <c r="GU32">
        <v>2</v>
      </c>
      <c r="GV32">
        <v>2</v>
      </c>
      <c r="GW32">
        <v>2</v>
      </c>
      <c r="GX32">
        <v>1</v>
      </c>
      <c r="GY32">
        <v>2</v>
      </c>
      <c r="GZ32">
        <v>3</v>
      </c>
      <c r="HA32">
        <v>1</v>
      </c>
      <c r="HB32">
        <v>5</v>
      </c>
      <c r="HC32">
        <v>4</v>
      </c>
      <c r="HD32">
        <v>4</v>
      </c>
      <c r="HE32">
        <v>1</v>
      </c>
      <c r="HF32">
        <v>1</v>
      </c>
      <c r="HG32">
        <v>4</v>
      </c>
      <c r="HH32">
        <v>4</v>
      </c>
      <c r="HI32">
        <v>2</v>
      </c>
      <c r="HJ32">
        <v>1</v>
      </c>
      <c r="HK32">
        <v>3</v>
      </c>
      <c r="HL32">
        <v>1</v>
      </c>
      <c r="HM32">
        <v>6</v>
      </c>
      <c r="HN32">
        <v>1</v>
      </c>
      <c r="HO32">
        <v>2</v>
      </c>
      <c r="HP32">
        <v>1</v>
      </c>
      <c r="HQ32">
        <v>2</v>
      </c>
      <c r="HR32">
        <v>1</v>
      </c>
      <c r="HS32">
        <v>2</v>
      </c>
      <c r="HT32">
        <v>1</v>
      </c>
      <c r="HU32">
        <v>2</v>
      </c>
      <c r="HV32">
        <v>1</v>
      </c>
      <c r="HW32">
        <v>1</v>
      </c>
      <c r="HX32">
        <v>1</v>
      </c>
      <c r="HY32">
        <v>2</v>
      </c>
      <c r="HZ32">
        <v>1</v>
      </c>
      <c r="IA32">
        <v>2</v>
      </c>
      <c r="IB32">
        <v>1</v>
      </c>
      <c r="IC32">
        <v>2</v>
      </c>
      <c r="ID32">
        <v>2</v>
      </c>
      <c r="IE32">
        <v>3</v>
      </c>
      <c r="IF32">
        <v>1</v>
      </c>
      <c r="IG32">
        <v>3</v>
      </c>
      <c r="IH32">
        <v>1</v>
      </c>
      <c r="II32">
        <v>3</v>
      </c>
      <c r="IJ32">
        <v>3</v>
      </c>
      <c r="IK32">
        <v>3</v>
      </c>
      <c r="IL32">
        <v>3</v>
      </c>
      <c r="IM32">
        <v>2</v>
      </c>
      <c r="IN32">
        <v>1</v>
      </c>
      <c r="IQ32">
        <v>4</v>
      </c>
      <c r="IR32">
        <v>0</v>
      </c>
      <c r="IS32">
        <v>1</v>
      </c>
      <c r="IT32">
        <v>1</v>
      </c>
      <c r="IU32">
        <v>2</v>
      </c>
      <c r="IV32">
        <v>3</v>
      </c>
      <c r="IW32">
        <v>4</v>
      </c>
      <c r="IX32">
        <v>1</v>
      </c>
      <c r="IY32">
        <v>2</v>
      </c>
      <c r="IZ32">
        <v>1</v>
      </c>
      <c r="JA32">
        <v>2</v>
      </c>
      <c r="JB32">
        <v>3</v>
      </c>
      <c r="JC32">
        <v>2</v>
      </c>
      <c r="JD32">
        <v>62</v>
      </c>
      <c r="JE32">
        <v>160</v>
      </c>
      <c r="JF32">
        <v>86</v>
      </c>
      <c r="JG32">
        <v>2</v>
      </c>
      <c r="JH32" s="1"/>
      <c r="JI32">
        <v>4</v>
      </c>
      <c r="JJ32" s="12">
        <v>2</v>
      </c>
      <c r="JK32" s="12">
        <v>0</v>
      </c>
      <c r="JL32">
        <v>2</v>
      </c>
      <c r="JM32">
        <v>4</v>
      </c>
      <c r="JN32">
        <v>3</v>
      </c>
      <c r="JO32">
        <v>4</v>
      </c>
      <c r="JP32" t="s">
        <v>428</v>
      </c>
      <c r="JQ32" t="s">
        <v>428</v>
      </c>
      <c r="JR32" t="str">
        <f t="shared" si="25"/>
        <v>wysoka</v>
      </c>
      <c r="JS32">
        <v>0</v>
      </c>
      <c r="JT32">
        <v>2</v>
      </c>
      <c r="JU32">
        <f t="shared" si="26"/>
        <v>0.5</v>
      </c>
      <c r="JV32">
        <f t="shared" si="27"/>
        <v>0.06</v>
      </c>
      <c r="JW32">
        <f t="shared" si="28"/>
        <v>0.06</v>
      </c>
      <c r="JX32">
        <f t="shared" si="29"/>
        <v>1</v>
      </c>
      <c r="JY32">
        <f t="shared" si="30"/>
        <v>0.5</v>
      </c>
      <c r="JZ32">
        <f t="shared" si="31"/>
        <v>0.06</v>
      </c>
      <c r="KA32">
        <f t="shared" si="32"/>
        <v>0</v>
      </c>
      <c r="KB32">
        <f t="shared" si="33"/>
        <v>0.14000000000000001</v>
      </c>
      <c r="KC32">
        <f t="shared" si="34"/>
        <v>1</v>
      </c>
      <c r="KD32">
        <f t="shared" si="35"/>
        <v>0.5</v>
      </c>
      <c r="KE32">
        <f t="shared" si="36"/>
        <v>3.8200000000000003</v>
      </c>
      <c r="KF32">
        <f t="shared" si="37"/>
        <v>0.14000000000000001</v>
      </c>
      <c r="KG32">
        <f t="shared" si="38"/>
        <v>0.5</v>
      </c>
      <c r="KH32">
        <f t="shared" si="39"/>
        <v>0.06</v>
      </c>
      <c r="KI32">
        <f t="shared" si="40"/>
        <v>0.06</v>
      </c>
      <c r="KJ32">
        <f t="shared" si="41"/>
        <v>2</v>
      </c>
      <c r="KK32">
        <f t="shared" si="42"/>
        <v>0</v>
      </c>
      <c r="KL32">
        <f t="shared" si="43"/>
        <v>0.14000000000000001</v>
      </c>
      <c r="KM32">
        <f t="shared" si="44"/>
        <v>0.06</v>
      </c>
      <c r="KN32">
        <f t="shared" si="45"/>
        <v>0.06</v>
      </c>
      <c r="KO32">
        <f t="shared" si="46"/>
        <v>0.5</v>
      </c>
      <c r="KP32">
        <f t="shared" si="47"/>
        <v>0</v>
      </c>
      <c r="KQ32">
        <f t="shared" si="48"/>
        <v>0.14000000000000001</v>
      </c>
      <c r="KR32">
        <f t="shared" si="49"/>
        <v>0</v>
      </c>
      <c r="KS32">
        <f t="shared" si="50"/>
        <v>0</v>
      </c>
      <c r="KT32">
        <f t="shared" si="51"/>
        <v>3.66</v>
      </c>
      <c r="KU32">
        <f t="shared" si="52"/>
        <v>19.100000000000001</v>
      </c>
      <c r="KV32">
        <f t="shared" si="53"/>
        <v>13.071428571428573</v>
      </c>
    </row>
    <row r="33" spans="1:308">
      <c r="A33" s="2"/>
      <c r="B33" s="1"/>
      <c r="C33">
        <v>68</v>
      </c>
      <c r="D33" s="2" t="s">
        <v>478</v>
      </c>
      <c r="E33" t="s">
        <v>18</v>
      </c>
      <c r="F33" s="2"/>
      <c r="G33" s="2"/>
      <c r="H33" s="2"/>
      <c r="I33" s="2"/>
      <c r="J33">
        <v>28</v>
      </c>
      <c r="K33" s="2">
        <v>1994</v>
      </c>
      <c r="L33" s="2">
        <f t="shared" si="0"/>
        <v>26</v>
      </c>
      <c r="M33" s="15">
        <v>1</v>
      </c>
      <c r="N33" s="15">
        <v>4</v>
      </c>
      <c r="O33" s="2" t="s">
        <v>37</v>
      </c>
      <c r="P33" s="2">
        <v>25</v>
      </c>
      <c r="Q33" s="2" t="s">
        <v>42</v>
      </c>
      <c r="T33" t="s">
        <v>37</v>
      </c>
      <c r="U33" t="s">
        <v>37</v>
      </c>
      <c r="V33" t="s">
        <v>37</v>
      </c>
      <c r="AF33" t="s">
        <v>37</v>
      </c>
      <c r="AR33" s="2" t="s">
        <v>37</v>
      </c>
      <c r="AZ33" t="s">
        <v>39</v>
      </c>
      <c r="BE33" t="s">
        <v>37</v>
      </c>
      <c r="BJ33" t="s">
        <v>37</v>
      </c>
      <c r="BM33" s="2" t="s">
        <v>42</v>
      </c>
      <c r="BX33" s="2" t="s">
        <v>42</v>
      </c>
      <c r="CI33" s="11">
        <v>1.64</v>
      </c>
      <c r="CJ33" s="10">
        <v>69.5</v>
      </c>
      <c r="CK33" s="2">
        <f t="shared" si="1"/>
        <v>25.840273646638909</v>
      </c>
      <c r="CL33" s="2">
        <v>108</v>
      </c>
      <c r="CM33" s="2">
        <v>107</v>
      </c>
      <c r="CN33" s="5">
        <f t="shared" si="2"/>
        <v>1.0093457943925233</v>
      </c>
      <c r="CO33" s="2">
        <v>130</v>
      </c>
      <c r="CP33" s="2">
        <v>85</v>
      </c>
      <c r="CQ33" t="s">
        <v>302</v>
      </c>
      <c r="CR33" s="19">
        <v>74.91</v>
      </c>
      <c r="CS33" s="19">
        <v>20831.099999999999</v>
      </c>
      <c r="CT33" s="19">
        <v>8991.51</v>
      </c>
      <c r="CU33" s="2">
        <v>118</v>
      </c>
      <c r="CV33" s="2">
        <v>0.92</v>
      </c>
      <c r="CW33" s="2">
        <v>271</v>
      </c>
      <c r="CX33" s="2">
        <v>66</v>
      </c>
      <c r="CY33" s="2">
        <v>160</v>
      </c>
      <c r="CZ33" s="2">
        <v>223</v>
      </c>
      <c r="DA33" s="2">
        <v>61</v>
      </c>
      <c r="DB33" t="s">
        <v>42</v>
      </c>
      <c r="DE33" s="2">
        <f>8*DD33*DC33</f>
        <v>0</v>
      </c>
      <c r="DH33" s="2">
        <f>4*DG33*DF33</f>
        <v>0</v>
      </c>
      <c r="DK33" s="2">
        <f>3.3*DJ33*DI33</f>
        <v>0</v>
      </c>
      <c r="DL33" s="2">
        <f t="shared" si="3"/>
        <v>0</v>
      </c>
      <c r="DM33">
        <v>7</v>
      </c>
      <c r="DN33">
        <v>60</v>
      </c>
      <c r="DO33" t="s">
        <v>42</v>
      </c>
      <c r="DQ33" s="2">
        <v>0</v>
      </c>
      <c r="DR33" t="s">
        <v>42</v>
      </c>
      <c r="DT33" s="2">
        <v>0</v>
      </c>
      <c r="DU33" s="2">
        <f t="shared" si="4"/>
        <v>0</v>
      </c>
      <c r="DV33" t="s">
        <v>42</v>
      </c>
      <c r="DX33" s="2">
        <v>0</v>
      </c>
      <c r="DY33" t="s">
        <v>42</v>
      </c>
      <c r="EA33" s="2">
        <v>0</v>
      </c>
      <c r="EB33">
        <v>7</v>
      </c>
      <c r="EC33">
        <v>120</v>
      </c>
      <c r="ED33" s="2">
        <f>3*EC33*EB33</f>
        <v>2520</v>
      </c>
      <c r="EE33" s="2">
        <f t="shared" si="5"/>
        <v>2520</v>
      </c>
      <c r="EF33">
        <v>7</v>
      </c>
      <c r="EG33">
        <v>60</v>
      </c>
      <c r="EH33" s="2">
        <f t="shared" si="57"/>
        <v>1386</v>
      </c>
      <c r="EI33" t="s">
        <v>42</v>
      </c>
      <c r="EK33" s="2">
        <v>0</v>
      </c>
      <c r="EL33" t="s">
        <v>42</v>
      </c>
      <c r="EN33" s="2">
        <v>0</v>
      </c>
      <c r="EO33" s="2">
        <f t="shared" si="6"/>
        <v>1386</v>
      </c>
      <c r="EP33">
        <v>660</v>
      </c>
      <c r="EQ33">
        <v>660</v>
      </c>
      <c r="ER33">
        <f t="shared" si="7"/>
        <v>14</v>
      </c>
      <c r="ES33" s="11">
        <f t="shared" si="8"/>
        <v>0</v>
      </c>
      <c r="ET33" s="11">
        <f t="shared" si="9"/>
        <v>14</v>
      </c>
      <c r="EU33" s="11">
        <f t="shared" si="10"/>
        <v>0</v>
      </c>
      <c r="EV33" s="11">
        <f t="shared" si="11"/>
        <v>0</v>
      </c>
      <c r="EW33" s="11">
        <f t="shared" si="12"/>
        <v>0</v>
      </c>
      <c r="EX33" s="11">
        <f t="shared" si="13"/>
        <v>0</v>
      </c>
      <c r="EY33" s="11">
        <f t="shared" si="14"/>
        <v>0</v>
      </c>
      <c r="EZ33" s="11">
        <f t="shared" si="15"/>
        <v>1</v>
      </c>
      <c r="FA33" s="11">
        <f t="shared" si="16"/>
        <v>1</v>
      </c>
      <c r="FB33" s="11">
        <f t="shared" si="17"/>
        <v>0</v>
      </c>
      <c r="FC33" s="11">
        <f t="shared" si="18"/>
        <v>2</v>
      </c>
      <c r="FD33" s="2">
        <f t="shared" si="19"/>
        <v>1386</v>
      </c>
      <c r="FE33" s="2">
        <f t="shared" si="20"/>
        <v>2520</v>
      </c>
      <c r="FF33" s="2">
        <f t="shared" si="21"/>
        <v>0</v>
      </c>
      <c r="FG33" s="2">
        <f t="shared" si="22"/>
        <v>3906</v>
      </c>
      <c r="FH33" s="2">
        <f t="shared" si="23"/>
        <v>4620</v>
      </c>
      <c r="FI33" s="10">
        <f t="shared" si="24"/>
        <v>660</v>
      </c>
      <c r="FJ33" s="2">
        <v>61</v>
      </c>
      <c r="FK33" s="1">
        <v>43661</v>
      </c>
      <c r="FL33">
        <v>3</v>
      </c>
      <c r="FM33">
        <v>1</v>
      </c>
      <c r="FN33">
        <v>4</v>
      </c>
      <c r="FO33">
        <v>1</v>
      </c>
      <c r="FP33">
        <v>0</v>
      </c>
      <c r="FQ33">
        <v>1</v>
      </c>
      <c r="FR33">
        <v>0</v>
      </c>
      <c r="FS33">
        <v>0</v>
      </c>
      <c r="FT33">
        <v>1</v>
      </c>
      <c r="FU33">
        <v>1</v>
      </c>
      <c r="FV33">
        <v>0</v>
      </c>
      <c r="FW33">
        <v>1</v>
      </c>
      <c r="FX33">
        <v>5</v>
      </c>
      <c r="FY33">
        <v>5</v>
      </c>
      <c r="FZ33">
        <v>3</v>
      </c>
      <c r="GA33">
        <v>1</v>
      </c>
      <c r="GB33">
        <v>2</v>
      </c>
      <c r="GC33">
        <v>3</v>
      </c>
      <c r="GD33">
        <v>4</v>
      </c>
      <c r="GE33">
        <v>3</v>
      </c>
      <c r="GF33">
        <v>1</v>
      </c>
      <c r="GG33">
        <v>0</v>
      </c>
      <c r="GH33">
        <v>5</v>
      </c>
      <c r="GI33">
        <v>5</v>
      </c>
      <c r="GJ33">
        <v>2</v>
      </c>
      <c r="GK33">
        <v>2</v>
      </c>
      <c r="GL33">
        <v>1</v>
      </c>
      <c r="GM33">
        <v>4</v>
      </c>
      <c r="GN33">
        <v>6</v>
      </c>
      <c r="GO33">
        <v>3</v>
      </c>
      <c r="GP33">
        <v>4</v>
      </c>
      <c r="GQ33">
        <v>1</v>
      </c>
      <c r="GR33">
        <v>4</v>
      </c>
      <c r="GS33">
        <v>4</v>
      </c>
      <c r="GT33">
        <v>3</v>
      </c>
      <c r="GU33">
        <v>4</v>
      </c>
      <c r="GV33">
        <v>3</v>
      </c>
      <c r="GW33">
        <v>3</v>
      </c>
      <c r="GX33">
        <v>2</v>
      </c>
      <c r="GY33">
        <v>3</v>
      </c>
      <c r="GZ33">
        <v>3</v>
      </c>
      <c r="HA33">
        <v>4</v>
      </c>
      <c r="HB33">
        <v>5</v>
      </c>
      <c r="HC33">
        <v>4</v>
      </c>
      <c r="HD33">
        <v>2</v>
      </c>
      <c r="HE33">
        <v>1</v>
      </c>
      <c r="HF33">
        <v>1</v>
      </c>
      <c r="HG33">
        <v>2</v>
      </c>
      <c r="HH33">
        <v>2</v>
      </c>
      <c r="HI33">
        <v>1</v>
      </c>
      <c r="HJ33">
        <v>1</v>
      </c>
      <c r="HK33">
        <v>1</v>
      </c>
      <c r="HL33">
        <v>1</v>
      </c>
      <c r="HM33">
        <v>6</v>
      </c>
      <c r="HN33">
        <v>2</v>
      </c>
      <c r="HO33">
        <v>1</v>
      </c>
      <c r="HP33">
        <v>1</v>
      </c>
      <c r="HQ33">
        <v>1</v>
      </c>
      <c r="HR33">
        <v>2</v>
      </c>
      <c r="HS33">
        <v>3</v>
      </c>
      <c r="HT33">
        <v>1</v>
      </c>
      <c r="HU33">
        <v>1</v>
      </c>
      <c r="HV33">
        <v>1</v>
      </c>
      <c r="HW33">
        <v>2</v>
      </c>
      <c r="HX33">
        <v>2</v>
      </c>
      <c r="HY33">
        <v>2</v>
      </c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2</v>
      </c>
      <c r="IH33">
        <v>1</v>
      </c>
      <c r="II33">
        <v>3</v>
      </c>
      <c r="IJ33">
        <v>3</v>
      </c>
      <c r="IK33">
        <v>1</v>
      </c>
      <c r="IL33">
        <v>3</v>
      </c>
      <c r="IM33">
        <v>1</v>
      </c>
      <c r="IN33">
        <v>1</v>
      </c>
      <c r="IQ33">
        <v>1</v>
      </c>
      <c r="IR33">
        <v>1</v>
      </c>
      <c r="IS33">
        <v>2</v>
      </c>
      <c r="IT33">
        <v>2</v>
      </c>
      <c r="IU33">
        <v>2</v>
      </c>
      <c r="IV33">
        <v>2</v>
      </c>
      <c r="IW33">
        <v>3</v>
      </c>
      <c r="IX33">
        <v>0</v>
      </c>
      <c r="IY33">
        <v>2</v>
      </c>
      <c r="IZ33">
        <v>1</v>
      </c>
      <c r="JA33">
        <v>3</v>
      </c>
      <c r="JB33">
        <v>3</v>
      </c>
      <c r="JC33">
        <v>1</v>
      </c>
      <c r="JD33">
        <f>(CJ33)</f>
        <v>69.5</v>
      </c>
      <c r="JE33">
        <v>164</v>
      </c>
      <c r="JF33">
        <v>108</v>
      </c>
      <c r="JG33">
        <v>2</v>
      </c>
      <c r="JH33" s="1"/>
      <c r="JI33">
        <v>1</v>
      </c>
      <c r="JJ33" s="12">
        <v>2</v>
      </c>
      <c r="JK33" s="12">
        <v>0</v>
      </c>
      <c r="JL33">
        <v>3</v>
      </c>
      <c r="JM33">
        <v>4</v>
      </c>
      <c r="JN33">
        <v>1</v>
      </c>
      <c r="JO33">
        <v>3</v>
      </c>
      <c r="JP33" t="s">
        <v>427</v>
      </c>
      <c r="JQ33" t="s">
        <v>18</v>
      </c>
      <c r="JR33" t="str">
        <f t="shared" si="25"/>
        <v>wysoka</v>
      </c>
      <c r="JS33">
        <v>0</v>
      </c>
      <c r="JT33">
        <v>2</v>
      </c>
      <c r="JU33">
        <f t="shared" si="26"/>
        <v>1</v>
      </c>
      <c r="JV33">
        <f t="shared" si="27"/>
        <v>0.06</v>
      </c>
      <c r="JW33">
        <f t="shared" si="28"/>
        <v>0</v>
      </c>
      <c r="JX33">
        <f t="shared" si="29"/>
        <v>0.5</v>
      </c>
      <c r="JY33">
        <f t="shared" si="30"/>
        <v>0.5</v>
      </c>
      <c r="JZ33">
        <f t="shared" si="31"/>
        <v>0.14000000000000001</v>
      </c>
      <c r="KA33">
        <f t="shared" si="32"/>
        <v>0.06</v>
      </c>
      <c r="KB33">
        <f t="shared" si="33"/>
        <v>0.14000000000000001</v>
      </c>
      <c r="KC33">
        <f t="shared" si="34"/>
        <v>1</v>
      </c>
      <c r="KD33">
        <f t="shared" si="35"/>
        <v>0.5</v>
      </c>
      <c r="KE33">
        <f t="shared" si="36"/>
        <v>3.9000000000000004</v>
      </c>
      <c r="KF33">
        <f t="shared" si="37"/>
        <v>1</v>
      </c>
      <c r="KG33">
        <f t="shared" si="38"/>
        <v>0.06</v>
      </c>
      <c r="KH33">
        <f t="shared" si="39"/>
        <v>0</v>
      </c>
      <c r="KI33">
        <f t="shared" si="40"/>
        <v>0.5</v>
      </c>
      <c r="KJ33">
        <f t="shared" si="41"/>
        <v>2</v>
      </c>
      <c r="KK33">
        <f t="shared" si="42"/>
        <v>0.14000000000000001</v>
      </c>
      <c r="KL33">
        <f t="shared" si="43"/>
        <v>0.14000000000000001</v>
      </c>
      <c r="KM33">
        <f t="shared" si="44"/>
        <v>0.5</v>
      </c>
      <c r="KN33">
        <f t="shared" si="45"/>
        <v>0.14000000000000001</v>
      </c>
      <c r="KO33">
        <f t="shared" si="46"/>
        <v>0.06</v>
      </c>
      <c r="KP33">
        <f t="shared" si="47"/>
        <v>0</v>
      </c>
      <c r="KQ33">
        <f t="shared" si="48"/>
        <v>0</v>
      </c>
      <c r="KR33">
        <f t="shared" si="49"/>
        <v>0</v>
      </c>
      <c r="KS33">
        <f t="shared" si="50"/>
        <v>0.06</v>
      </c>
      <c r="KT33">
        <f t="shared" si="51"/>
        <v>4.5999999999999988</v>
      </c>
      <c r="KU33">
        <f t="shared" si="52"/>
        <v>19.5</v>
      </c>
      <c r="KV33">
        <f t="shared" si="53"/>
        <v>16.428571428571423</v>
      </c>
    </row>
    <row r="34" spans="1:308">
      <c r="A34" s="2"/>
      <c r="B34" s="1"/>
      <c r="C34">
        <v>26</v>
      </c>
      <c r="D34" s="2" t="s">
        <v>14</v>
      </c>
      <c r="E34" t="s">
        <v>483</v>
      </c>
      <c r="F34" s="2"/>
      <c r="G34" s="2"/>
      <c r="H34" s="2"/>
      <c r="I34" s="2"/>
      <c r="K34" s="2">
        <v>2018</v>
      </c>
      <c r="L34" s="2">
        <f t="shared" ref="L34:L65" si="58">2020-K34</f>
        <v>2</v>
      </c>
      <c r="M34" s="15">
        <v>1</v>
      </c>
      <c r="N34" s="15">
        <v>1</v>
      </c>
      <c r="O34" s="2" t="s">
        <v>37</v>
      </c>
      <c r="P34" s="2">
        <v>1</v>
      </c>
      <c r="Q34" s="2" t="s">
        <v>42</v>
      </c>
      <c r="U34" t="s">
        <v>37</v>
      </c>
      <c r="AE34" t="s">
        <v>37</v>
      </c>
      <c r="AR34" s="2" t="s">
        <v>42</v>
      </c>
      <c r="BM34" s="2" t="s">
        <v>42</v>
      </c>
      <c r="BX34" s="2" t="s">
        <v>42</v>
      </c>
      <c r="CI34" s="11">
        <v>1.84</v>
      </c>
      <c r="CJ34" s="10">
        <v>92.5</v>
      </c>
      <c r="CK34" s="2">
        <f t="shared" ref="CK34:CK65" si="59">(CJ34)/(CI34)^2</f>
        <v>27.321597353497165</v>
      </c>
      <c r="CL34" s="2">
        <v>95</v>
      </c>
      <c r="CM34" s="2">
        <v>110</v>
      </c>
      <c r="CN34" s="5">
        <f t="shared" ref="CN34:CN65" si="60">CL34/CM34</f>
        <v>0.86363636363636365</v>
      </c>
      <c r="CO34" s="2">
        <v>110</v>
      </c>
      <c r="CP34" s="2">
        <v>75</v>
      </c>
      <c r="CQ34" t="s">
        <v>326</v>
      </c>
      <c r="CS34" s="19">
        <v>11118.9</v>
      </c>
      <c r="CT34" s="19">
        <v>13854.4</v>
      </c>
      <c r="CU34" s="2">
        <v>81</v>
      </c>
      <c r="CV34" s="2">
        <v>2.61</v>
      </c>
      <c r="CW34" s="2">
        <v>208</v>
      </c>
      <c r="CX34" s="2">
        <v>54</v>
      </c>
      <c r="CY34" s="2">
        <v>131</v>
      </c>
      <c r="CZ34" s="2">
        <v>114</v>
      </c>
      <c r="DA34" s="2">
        <v>73</v>
      </c>
      <c r="DB34" t="s">
        <v>37</v>
      </c>
      <c r="DC34" t="s">
        <v>42</v>
      </c>
      <c r="DE34" s="2">
        <v>0</v>
      </c>
      <c r="DF34" t="s">
        <v>42</v>
      </c>
      <c r="DH34" s="2">
        <v>0</v>
      </c>
      <c r="DI34" t="s">
        <v>42</v>
      </c>
      <c r="DK34" s="2">
        <v>0</v>
      </c>
      <c r="DL34" s="2">
        <f t="shared" ref="DL34:DL65" si="61">SUM(DK34,DH34,DE34)</f>
        <v>0</v>
      </c>
      <c r="DM34">
        <v>7</v>
      </c>
      <c r="DN34">
        <v>60</v>
      </c>
      <c r="DO34" t="s">
        <v>42</v>
      </c>
      <c r="DQ34" s="2">
        <v>0</v>
      </c>
      <c r="DR34">
        <v>7</v>
      </c>
      <c r="DS34">
        <v>30</v>
      </c>
      <c r="DT34" s="2">
        <f>3.3*DS34*DR34</f>
        <v>693</v>
      </c>
      <c r="DU34" s="2">
        <f t="shared" ref="DU34:DU65" si="62">SUM(DT34,DQ34)</f>
        <v>693</v>
      </c>
      <c r="DV34" t="s">
        <v>42</v>
      </c>
      <c r="DX34" s="2">
        <v>0</v>
      </c>
      <c r="DY34" t="s">
        <v>42</v>
      </c>
      <c r="EA34" s="2">
        <v>0</v>
      </c>
      <c r="EB34" t="s">
        <v>42</v>
      </c>
      <c r="ED34" s="2">
        <v>0</v>
      </c>
      <c r="EE34" s="2">
        <f t="shared" ref="EE34:EE65" si="63">SUM(ED34,EA34,DX34)</f>
        <v>0</v>
      </c>
      <c r="EF34">
        <v>2</v>
      </c>
      <c r="EG34">
        <v>45</v>
      </c>
      <c r="EH34" s="2">
        <f t="shared" si="57"/>
        <v>297</v>
      </c>
      <c r="EI34" t="s">
        <v>42</v>
      </c>
      <c r="EK34" s="2">
        <v>0</v>
      </c>
      <c r="EL34">
        <v>2</v>
      </c>
      <c r="EM34">
        <v>120</v>
      </c>
      <c r="EN34" s="2">
        <f>4*EM34*EL34</f>
        <v>960</v>
      </c>
      <c r="EO34" s="2">
        <f t="shared" ref="EO34:EO65" si="64">SUM(EN34,EK34,EH34)</f>
        <v>1257</v>
      </c>
      <c r="EP34">
        <v>240</v>
      </c>
      <c r="EQ34">
        <v>600</v>
      </c>
      <c r="ER34">
        <f t="shared" ref="ER34:ER65" si="65">SUM(DC34,DF34,DI34,DO34,DR34,DV34,DY34,EB34,EF34,EI34,EL34)</f>
        <v>11</v>
      </c>
      <c r="ES34" s="11">
        <f t="shared" ref="ES34:ES65" si="66">SUM(DC34,DV34,EI34)</f>
        <v>0</v>
      </c>
      <c r="ET34" s="11">
        <f t="shared" ref="ET34:ET65" si="67">SUM(DF34,DI34,DO34,DR34,DY34,EB34,EF34,EL34)</f>
        <v>11</v>
      </c>
      <c r="EU34" s="11">
        <f t="shared" ref="EU34:EU65" si="68">COUNTIF(DG34,"&gt;=30")</f>
        <v>0</v>
      </c>
      <c r="EV34" s="11">
        <f t="shared" ref="EV34:EV65" si="69">COUNTIF(DJ34,"&gt;=30")</f>
        <v>0</v>
      </c>
      <c r="EW34" s="11">
        <f t="shared" ref="EW34:EW65" si="70">COUNTIF(DP34,"&gt;=30")</f>
        <v>0</v>
      </c>
      <c r="EX34" s="11">
        <f t="shared" ref="EX34:EX65" si="71">COUNTIF(DS34,"&gt;=30")</f>
        <v>1</v>
      </c>
      <c r="EY34" s="11">
        <f t="shared" ref="EY34:EY65" si="72">COUNTIF(DZ34,"&gt;=30")</f>
        <v>0</v>
      </c>
      <c r="EZ34" s="11">
        <f t="shared" ref="EZ34:EZ65" si="73">COUNTIF(EC34,"&gt;=30")</f>
        <v>0</v>
      </c>
      <c r="FA34" s="11">
        <f t="shared" ref="FA34:FA65" si="74">COUNTIF(EG34,"&gt;=30")</f>
        <v>1</v>
      </c>
      <c r="FB34" s="11">
        <f t="shared" ref="FB34:FB65" si="75">COUNTIF(EM34,"&gt;=30")</f>
        <v>1</v>
      </c>
      <c r="FC34" s="11">
        <f t="shared" ref="FC34:FC65" si="76">SUM(EU34:FB34)</f>
        <v>3</v>
      </c>
      <c r="FD34" s="2">
        <f t="shared" ref="FD34:FD65" si="77">SUM(DK34,DT34,EH34)</f>
        <v>990</v>
      </c>
      <c r="FE34" s="2">
        <f t="shared" ref="FE34:FE65" si="78">SUM(DH34,EA34,ED34,EN34,DQ34,DX34)</f>
        <v>960</v>
      </c>
      <c r="FF34" s="2">
        <f t="shared" ref="FF34:FF65" si="79">SUM(DE34,EK34)</f>
        <v>0</v>
      </c>
      <c r="FG34" s="2">
        <f t="shared" ref="FG34:FG65" si="80">SUM(FD34,FE34,FF34)</f>
        <v>1950</v>
      </c>
      <c r="FH34" s="2">
        <f t="shared" ref="FH34:FH65" si="81">(EP34*5)+(EQ34*2)</f>
        <v>2400</v>
      </c>
      <c r="FI34" s="10">
        <f t="shared" ref="FI34:FI65" si="82">FH34/7</f>
        <v>342.85714285714283</v>
      </c>
      <c r="FJ34" s="2">
        <v>73</v>
      </c>
      <c r="FK34" s="1">
        <v>43696</v>
      </c>
      <c r="FL34">
        <v>5</v>
      </c>
      <c r="FM34">
        <v>2</v>
      </c>
      <c r="FN34">
        <v>4</v>
      </c>
      <c r="FO34">
        <v>1</v>
      </c>
      <c r="FP34">
        <v>1</v>
      </c>
      <c r="FQ34">
        <v>1</v>
      </c>
      <c r="FR34">
        <v>0</v>
      </c>
      <c r="FS34">
        <v>0</v>
      </c>
      <c r="FT34">
        <v>0</v>
      </c>
      <c r="FU34">
        <v>1</v>
      </c>
      <c r="FV34">
        <v>0</v>
      </c>
      <c r="FW34">
        <v>1</v>
      </c>
      <c r="FX34" t="s">
        <v>323</v>
      </c>
      <c r="FY34">
        <v>2</v>
      </c>
      <c r="FZ34">
        <v>3</v>
      </c>
      <c r="GA34">
        <v>1</v>
      </c>
      <c r="GB34">
        <v>1</v>
      </c>
      <c r="GC34">
        <v>2</v>
      </c>
      <c r="GD34">
        <v>5</v>
      </c>
      <c r="GE34">
        <v>4</v>
      </c>
      <c r="GF34">
        <v>2</v>
      </c>
      <c r="GG34">
        <v>0</v>
      </c>
      <c r="GH34">
        <v>2</v>
      </c>
      <c r="GI34">
        <v>6</v>
      </c>
      <c r="GJ34">
        <v>3</v>
      </c>
      <c r="GK34">
        <v>4</v>
      </c>
      <c r="GL34">
        <v>3</v>
      </c>
      <c r="GM34">
        <v>4</v>
      </c>
      <c r="GN34">
        <v>3</v>
      </c>
      <c r="GO34">
        <v>1</v>
      </c>
      <c r="GP34">
        <v>6</v>
      </c>
      <c r="GQ34">
        <v>6</v>
      </c>
      <c r="GR34">
        <v>6</v>
      </c>
      <c r="GS34">
        <v>3</v>
      </c>
      <c r="GT34">
        <v>6</v>
      </c>
      <c r="GU34">
        <v>3</v>
      </c>
      <c r="GV34">
        <v>3</v>
      </c>
      <c r="GW34">
        <v>4</v>
      </c>
      <c r="GX34">
        <v>4</v>
      </c>
      <c r="GY34">
        <v>4</v>
      </c>
      <c r="GZ34">
        <v>4</v>
      </c>
      <c r="HA34">
        <v>1</v>
      </c>
      <c r="HB34">
        <v>6</v>
      </c>
      <c r="HC34">
        <v>6</v>
      </c>
      <c r="HD34">
        <v>4</v>
      </c>
      <c r="HE34">
        <v>1</v>
      </c>
      <c r="HF34">
        <v>1</v>
      </c>
      <c r="HG34">
        <v>4</v>
      </c>
      <c r="HH34">
        <v>3</v>
      </c>
      <c r="HI34">
        <v>3</v>
      </c>
      <c r="HJ34">
        <v>1</v>
      </c>
      <c r="HK34">
        <v>3</v>
      </c>
      <c r="HL34">
        <v>1</v>
      </c>
      <c r="HM34">
        <v>6</v>
      </c>
      <c r="HN34">
        <v>3</v>
      </c>
      <c r="HO34">
        <v>2</v>
      </c>
      <c r="HP34">
        <v>2</v>
      </c>
      <c r="HQ34">
        <v>1</v>
      </c>
      <c r="HR34">
        <v>2</v>
      </c>
      <c r="HS34">
        <v>2</v>
      </c>
      <c r="HT34">
        <v>1</v>
      </c>
      <c r="HU34">
        <v>2</v>
      </c>
      <c r="HV34">
        <v>2</v>
      </c>
      <c r="HW34">
        <v>1</v>
      </c>
      <c r="HX34">
        <v>3</v>
      </c>
      <c r="HY34">
        <v>2</v>
      </c>
      <c r="HZ34">
        <v>1</v>
      </c>
      <c r="IA34">
        <v>2</v>
      </c>
      <c r="IB34">
        <v>3</v>
      </c>
      <c r="IC34">
        <v>3</v>
      </c>
      <c r="ID34">
        <v>1</v>
      </c>
      <c r="IE34">
        <v>2</v>
      </c>
      <c r="IF34">
        <v>2</v>
      </c>
      <c r="IG34">
        <v>1</v>
      </c>
      <c r="IH34">
        <v>1</v>
      </c>
      <c r="II34">
        <v>1</v>
      </c>
      <c r="IJ34">
        <v>2</v>
      </c>
      <c r="IK34">
        <v>1</v>
      </c>
      <c r="IL34">
        <v>1</v>
      </c>
      <c r="IM34">
        <v>2</v>
      </c>
      <c r="IN34">
        <v>1</v>
      </c>
      <c r="IQ34">
        <v>4</v>
      </c>
      <c r="IR34">
        <v>1</v>
      </c>
      <c r="IS34">
        <v>1</v>
      </c>
      <c r="IT34">
        <v>1</v>
      </c>
      <c r="IU34">
        <v>2</v>
      </c>
      <c r="IV34">
        <v>3</v>
      </c>
      <c r="IW34">
        <v>3</v>
      </c>
      <c r="IX34">
        <v>1</v>
      </c>
      <c r="IY34">
        <v>1</v>
      </c>
      <c r="IZ34">
        <v>2</v>
      </c>
      <c r="JA34">
        <v>3</v>
      </c>
      <c r="JB34">
        <v>3</v>
      </c>
      <c r="JC34">
        <v>2</v>
      </c>
      <c r="JD34">
        <v>92.5</v>
      </c>
      <c r="JE34">
        <v>184</v>
      </c>
      <c r="JF34">
        <v>95</v>
      </c>
      <c r="JG34">
        <v>1</v>
      </c>
      <c r="JH34" s="1"/>
      <c r="JI34">
        <v>4</v>
      </c>
      <c r="JJ34" s="12">
        <v>4</v>
      </c>
      <c r="JK34" s="12">
        <v>1</v>
      </c>
      <c r="JL34">
        <v>3</v>
      </c>
      <c r="JM34">
        <v>5</v>
      </c>
      <c r="JN34">
        <v>5</v>
      </c>
      <c r="JO34">
        <v>3</v>
      </c>
      <c r="JP34" t="s">
        <v>428</v>
      </c>
      <c r="JQ34" t="s">
        <v>428</v>
      </c>
      <c r="JR34">
        <f t="shared" ref="JR34:JR65" si="83">IF(OR(AND(FF34&gt;=1500,ES34&gt;=3),AND(FG34&gt;=3000,ER34&gt;=7)),"wysoka",0)</f>
        <v>0</v>
      </c>
      <c r="JS34" t="str">
        <f>IF(OR(AND(ES34&gt;=3,OR(DD34&gt;=20,DW34&gt;=20,EJ34&gt;=20)),FC34&gt;=5,AND(FG34&gt;=600,ER34&gt;=5)),"umiarkowana",0)</f>
        <v>umiarkowana</v>
      </c>
      <c r="JT34">
        <v>1</v>
      </c>
      <c r="JU34">
        <f t="shared" ref="JU34:JU65" si="84">IF(GI34=0,0,IF(GI34=1,0,IF(GI34=2,0.06,IF(GI34=3,0.14,IF(GI34=4,0.5,IF(GI34=5,1,IF(GI34=6,2,"błąd")))))))</f>
        <v>2</v>
      </c>
      <c r="JV34">
        <f t="shared" ref="JV34:JV65" si="85">IF(GK34=0,0,IF(GK34=1,0,IF(GK34=2,0.06,IF(GK34=3,0.14,IF(GK34=4,0.5,IF(GK34=5,1,IF(GK34=6,2,"błąd")))))))</f>
        <v>0.5</v>
      </c>
      <c r="JW34">
        <f t="shared" ref="JW34:JW65" si="86">IF(GQ34=0,0,IF(GQ34=1,0,IF(GQ34=2,0.06,IF(GQ34=3,0.14,IF(GQ34=4,0.5,IF(GQ34=5,1,IF(GQ34=6,2,"błąd")))))))</f>
        <v>2</v>
      </c>
      <c r="JX34">
        <f t="shared" ref="JX34:JX65" si="87">IF(GR34=0,0,IF(GR34=1,0,IF(GR34=2,0.06,IF(GR34=3,0.14,IF(GR34=4,0.5,IF(GR34=5,1,IF(GR34=6,2,"błąd")))))))</f>
        <v>2</v>
      </c>
      <c r="JY34">
        <f t="shared" ref="JY34:JY65" si="88">IF(GS34=0,0,IF(GS34=1,0,IF(GS34=2,0.06,IF(GS34=3,0.14,IF(GS34=4,0.5,IF(GS34=5,1,IF(GS34=6,2,"błąd")))))))</f>
        <v>0.14000000000000001</v>
      </c>
      <c r="JZ34">
        <f t="shared" ref="JZ34:JZ65" si="89">IF(GW34=0,0,IF(GW34=1,0,IF(GW34=2,0.06,IF(GW34=3,0.14,IF(GW34=4,0.5,IF(GW34=5,1,IF(GW34=6,2,"błąd")))))))</f>
        <v>0.5</v>
      </c>
      <c r="KA34">
        <f t="shared" ref="KA34:KA65" si="90">IF(GX34=0,0,IF(GX34=1,0,IF(GX34=2,0.06,IF(GX34=3,0.14,IF(GX34=4,0.5,IF(GX34=5,1,IF(GX34=6,2,"błąd")))))))</f>
        <v>0.5</v>
      </c>
      <c r="KB34">
        <f t="shared" ref="KB34:KB65" si="91">IF(GZ34=0,0,IF(GZ34=1,0,IF(GZ34=2,0.06,IF(GZ34=3,0.14,IF(GZ34=4,0.5,IF(GZ34=5,1,IF(GZ34=6,2,"błąd")))))))</f>
        <v>0.5</v>
      </c>
      <c r="KC34">
        <f t="shared" ref="KC34:KC65" si="92">IF(HB34=0,0,IF(HB34=1,0,IF(HB34=2,0.06,IF(HB34=3,0.14,IF(HB34=4,0.5,IF(HB34=5,1,IF(HB34=6,2,"błąd")))))))</f>
        <v>2</v>
      </c>
      <c r="KD34">
        <f t="shared" ref="KD34:KD65" si="93">IF(HC34=0,0,IF(HC34=1,0,IF(HC34=2,0.06,IF(HC34=3,0.14,IF(HC34=4,0.5,IF(HC34=5,1,IF(HC34=6,2,"błąd")))))))</f>
        <v>2</v>
      </c>
      <c r="KE34">
        <f t="shared" ref="KE34:KE65" si="94">SUM(JU34:KD34)</f>
        <v>12.14</v>
      </c>
      <c r="KF34">
        <f t="shared" ref="KF34:KF65" si="95">IF(GH34=0,0,IF(GH34=1,0,IF(GH34=2,0.06,IF(GH34=3,0.14,IF(GH34=4,0.5,IF(GH34=5,1,IF(GH34=6,2,"błąd")))))))</f>
        <v>0.06</v>
      </c>
      <c r="KG34">
        <f t="shared" ref="KG34:KG65" si="96">IF(GJ34=0,0,IF(GJ34=1,0,IF(GJ34=2,0.06,IF(GJ34=3,0.14,IF(GJ34=4,0.5,IF(GJ34=5,1,IF(GJ34=6,2,"błąd")))))))</f>
        <v>0.14000000000000001</v>
      </c>
      <c r="KH34">
        <f t="shared" ref="KH34:KH65" si="97">IF(GL34=0,0,IF(GL34=1,0,IF(GL34=2,0.06,IF(GL34=3,0.14,IF(GL34=4,0.5,IF(GL34=5,1,IF(GL34=6,2,"błąd")))))))</f>
        <v>0.14000000000000001</v>
      </c>
      <c r="KI34">
        <f t="shared" ref="KI34:KI65" si="98">IF(GM34=0,0,IF(GM34=1,0,IF(GM34=2,0.06,IF(GM34=3,0.14,IF(GM34=4,0.5,IF(GM34=5,1,IF(GM34=6,2,"błąd")))))))</f>
        <v>0.5</v>
      </c>
      <c r="KJ34">
        <f t="shared" ref="KJ34:KJ65" si="99">IF(GN34=0,0,IF(GN34=1,0,IF(GN34=2,0.06,IF(GN34=3,0.14,IF(GN34=4,0.5,IF(GN34=5,1,IF(GN34=6,2,"błąd")))))))</f>
        <v>0.14000000000000001</v>
      </c>
      <c r="KK34">
        <f t="shared" ref="KK34:KK65" si="100">IF(GO34=0,0,IF(GO34=1,0,IF(GO34=2,0.06,IF(GO34=3,0.14,IF(GO34=4,0.5,IF(GO34=5,1,IF(GO34=6,2,"błąd")))))))</f>
        <v>0</v>
      </c>
      <c r="KL34">
        <f t="shared" ref="KL34:KL65" si="101">IF(GT34=0,0,IF(GT34=1,0,IF(GT34=2,0.06,IF(GT34=3,0.14,IF(GT34=4,0.5,IF(GT34=5,1,IF(GT34=6,2,"błąd")))))))</f>
        <v>2</v>
      </c>
      <c r="KM34">
        <f t="shared" ref="KM34:KM65" si="102">IF(GU34=0,0,IF(GU34=1,0,IF(GU34=2,0.06,IF(GU34=3,0.14,IF(GU34=4,0.5,IF(GU34=5,1,IF(GU34=6,2,"błąd")))))))</f>
        <v>0.14000000000000001</v>
      </c>
      <c r="KN34">
        <f t="shared" ref="KN34:KN65" si="103">IF(GV34=0,0,IF(GV34=1,0,IF(GV34=2,0.06,IF(GV34=3,0.14,IF(GV34=4,0.5,IF(GV34=5,1,IF(GV34=6,2,"błąd")))))))</f>
        <v>0.14000000000000001</v>
      </c>
      <c r="KO34">
        <f t="shared" ref="KO34:KO65" si="104">IF(HD34=0,0,IF(HD34=1,0,IF(HD34=2,0.06,IF(HD34=3,0.14,IF(HD34=4,0.5,IF(HD34=5,1,IF(HD34=6,2,"błąd")))))))</f>
        <v>0.5</v>
      </c>
      <c r="KP34">
        <f t="shared" ref="KP34:KP65" si="105">IF(HF34=0,0,IF(HF34=1,0,IF(HF34=2,0.06,IF(HF34=3,0.14,IF(HF34=4,0.5,IF(HF34=5,1,IF(HF34=6,2,"błąd")))))))</f>
        <v>0</v>
      </c>
      <c r="KQ34">
        <f t="shared" ref="KQ34:KQ65" si="106">IF(HK34=0,0,IF(HK34=1,0,IF(HK34=2,0.06,IF(HK34=3,0.14,IF(HK34=4,0.5,IF(HK34=5,1,IF(HK34=6,2,"błąd")))))))</f>
        <v>0.14000000000000001</v>
      </c>
      <c r="KR34">
        <f t="shared" ref="KR34:KR65" si="107">IF(HL34=0,0,IF(HL34=1,0,IF(HL34=2,0.06,IF(HL34=3,0.14,IF(HL34=4,0.5,IF(HL34=5,1,IF(HL34=6,2,"błąd")))))))</f>
        <v>0</v>
      </c>
      <c r="KS34">
        <f t="shared" ref="KS34:KS65" si="108">IF(HN34=0,0,IF(HN34=1,0,IF(HN34=2,0.06,IF(HN34=3,0.14,IF(HN34=4,0.5,IF(HN34=5,1,IF(HN34=6,2,"błąd")))))))</f>
        <v>0.14000000000000001</v>
      </c>
      <c r="KT34">
        <f t="shared" ref="KT34:KT65" si="109">SUM(KF34:KS34)</f>
        <v>4.04</v>
      </c>
      <c r="KU34">
        <f t="shared" ref="KU34:KU65" si="110">(100/20)*KE34</f>
        <v>60.7</v>
      </c>
      <c r="KV34">
        <f t="shared" ref="KV34:KV65" si="111">(100/28)*KT34</f>
        <v>14.428571428571429</v>
      </c>
    </row>
    <row r="35" spans="1:308">
      <c r="A35" s="2"/>
      <c r="B35" s="4"/>
      <c r="C35">
        <v>49</v>
      </c>
      <c r="D35" s="2" t="s">
        <v>478</v>
      </c>
      <c r="E35" s="7" t="s">
        <v>19</v>
      </c>
      <c r="F35" s="2"/>
      <c r="G35" s="2"/>
      <c r="H35" s="2"/>
      <c r="I35" s="2"/>
      <c r="J35" s="2">
        <v>22</v>
      </c>
      <c r="K35" s="2">
        <v>2001</v>
      </c>
      <c r="L35" s="2">
        <f t="shared" si="58"/>
        <v>19</v>
      </c>
      <c r="M35" s="15">
        <v>1</v>
      </c>
      <c r="N35" s="15">
        <v>1</v>
      </c>
      <c r="O35" s="2" t="s">
        <v>37</v>
      </c>
      <c r="P35" s="2">
        <v>17</v>
      </c>
      <c r="Q35" s="2" t="s">
        <v>42</v>
      </c>
      <c r="R35" s="2"/>
      <c r="U35" t="s">
        <v>37</v>
      </c>
      <c r="AB35" s="2"/>
      <c r="AC35" s="2" t="s">
        <v>37</v>
      </c>
      <c r="AD35" s="2"/>
      <c r="AE35" s="2"/>
      <c r="AF35" s="2"/>
      <c r="AG35" s="2"/>
      <c r="AK35" t="s">
        <v>37</v>
      </c>
      <c r="AR35" s="2" t="s">
        <v>37</v>
      </c>
      <c r="AT35" s="2" t="s">
        <v>37</v>
      </c>
      <c r="AY35" t="s">
        <v>30</v>
      </c>
      <c r="BD35" t="s">
        <v>37</v>
      </c>
      <c r="BE35" t="s">
        <v>37</v>
      </c>
      <c r="BJ35" s="2" t="s">
        <v>37</v>
      </c>
      <c r="BM35" s="2" t="s">
        <v>37</v>
      </c>
      <c r="BN35" s="2"/>
      <c r="BO35" s="2"/>
      <c r="BP35" s="2"/>
      <c r="BQ35" s="2" t="s">
        <v>37</v>
      </c>
      <c r="BR35" s="2"/>
      <c r="BS35" s="2"/>
      <c r="BT35" s="2"/>
      <c r="BU35" s="2"/>
      <c r="BV35" s="2"/>
      <c r="BW35" s="2"/>
      <c r="BX35" s="2" t="s">
        <v>37</v>
      </c>
      <c r="CA35" s="2" t="s">
        <v>37</v>
      </c>
      <c r="CI35" s="5">
        <v>1.61</v>
      </c>
      <c r="CJ35" s="10">
        <v>113</v>
      </c>
      <c r="CK35" s="2">
        <f t="shared" si="59"/>
        <v>43.593997145171862</v>
      </c>
      <c r="CL35" s="2">
        <v>127</v>
      </c>
      <c r="CM35" s="2">
        <v>126</v>
      </c>
      <c r="CN35" s="5">
        <f t="shared" si="60"/>
        <v>1.0079365079365079</v>
      </c>
      <c r="CO35" s="2">
        <v>127</v>
      </c>
      <c r="CP35" s="2">
        <v>67</v>
      </c>
      <c r="CU35" s="2">
        <v>160</v>
      </c>
      <c r="CV35" s="2">
        <v>1.94</v>
      </c>
      <c r="CW35" s="2">
        <v>190</v>
      </c>
      <c r="CX35" s="2">
        <v>44</v>
      </c>
      <c r="CY35" s="2">
        <v>93</v>
      </c>
      <c r="CZ35" s="2">
        <v>263</v>
      </c>
      <c r="DA35" s="2">
        <v>7</v>
      </c>
      <c r="DB35" t="s">
        <v>37</v>
      </c>
      <c r="DC35" t="s">
        <v>42</v>
      </c>
      <c r="DE35" s="2">
        <v>0</v>
      </c>
      <c r="DF35" t="s">
        <v>42</v>
      </c>
      <c r="DH35" s="2">
        <v>0</v>
      </c>
      <c r="DI35">
        <v>1</v>
      </c>
      <c r="DJ35">
        <v>10</v>
      </c>
      <c r="DK35" s="2">
        <f t="shared" ref="DK35:DK40" si="112">3.3*DJ35*DI35</f>
        <v>33</v>
      </c>
      <c r="DL35" s="2">
        <f t="shared" si="61"/>
        <v>33</v>
      </c>
      <c r="DM35">
        <v>7</v>
      </c>
      <c r="DN35">
        <v>60</v>
      </c>
      <c r="DO35" t="s">
        <v>42</v>
      </c>
      <c r="DQ35" s="2">
        <v>0</v>
      </c>
      <c r="DR35" t="s">
        <v>42</v>
      </c>
      <c r="DT35" s="2">
        <v>0</v>
      </c>
      <c r="DU35" s="2">
        <f t="shared" si="62"/>
        <v>0</v>
      </c>
      <c r="DV35" t="s">
        <v>42</v>
      </c>
      <c r="DX35" s="2">
        <v>0</v>
      </c>
      <c r="DY35" t="s">
        <v>42</v>
      </c>
      <c r="EA35" s="2">
        <v>0</v>
      </c>
      <c r="EB35">
        <v>5</v>
      </c>
      <c r="EC35">
        <v>30</v>
      </c>
      <c r="ED35" s="2">
        <f>3*EC35*EB35</f>
        <v>450</v>
      </c>
      <c r="EE35" s="2">
        <f t="shared" si="63"/>
        <v>450</v>
      </c>
      <c r="EF35" t="s">
        <v>42</v>
      </c>
      <c r="EH35" s="2">
        <v>0</v>
      </c>
      <c r="EI35" t="s">
        <v>42</v>
      </c>
      <c r="EK35" s="2">
        <v>0</v>
      </c>
      <c r="EL35" t="s">
        <v>42</v>
      </c>
      <c r="EN35" s="2">
        <v>0</v>
      </c>
      <c r="EO35" s="2">
        <f t="shared" si="64"/>
        <v>0</v>
      </c>
      <c r="EP35">
        <v>600</v>
      </c>
      <c r="EQ35">
        <v>480</v>
      </c>
      <c r="ER35">
        <f t="shared" si="65"/>
        <v>6</v>
      </c>
      <c r="ES35" s="11">
        <f t="shared" si="66"/>
        <v>0</v>
      </c>
      <c r="ET35" s="11">
        <f t="shared" si="67"/>
        <v>6</v>
      </c>
      <c r="EU35" s="11">
        <f t="shared" si="68"/>
        <v>0</v>
      </c>
      <c r="EV35" s="11">
        <f t="shared" si="69"/>
        <v>0</v>
      </c>
      <c r="EW35" s="11">
        <f t="shared" si="70"/>
        <v>0</v>
      </c>
      <c r="EX35" s="11">
        <f t="shared" si="71"/>
        <v>0</v>
      </c>
      <c r="EY35" s="11">
        <f t="shared" si="72"/>
        <v>0</v>
      </c>
      <c r="EZ35" s="11">
        <f t="shared" si="73"/>
        <v>1</v>
      </c>
      <c r="FA35" s="11">
        <f t="shared" si="74"/>
        <v>0</v>
      </c>
      <c r="FB35" s="11">
        <f t="shared" si="75"/>
        <v>0</v>
      </c>
      <c r="FC35" s="11">
        <f t="shared" si="76"/>
        <v>1</v>
      </c>
      <c r="FD35" s="2">
        <f t="shared" si="77"/>
        <v>33</v>
      </c>
      <c r="FE35" s="2">
        <f t="shared" si="78"/>
        <v>450</v>
      </c>
      <c r="FF35" s="2">
        <f t="shared" si="79"/>
        <v>0</v>
      </c>
      <c r="FG35" s="2">
        <f t="shared" si="80"/>
        <v>483</v>
      </c>
      <c r="FH35" s="2">
        <f t="shared" si="81"/>
        <v>3960</v>
      </c>
      <c r="FI35" s="10">
        <f t="shared" si="82"/>
        <v>565.71428571428567</v>
      </c>
      <c r="FJ35" s="2">
        <v>7</v>
      </c>
      <c r="FK35" s="1">
        <v>43423</v>
      </c>
      <c r="FL35">
        <v>4</v>
      </c>
      <c r="FM35">
        <v>2</v>
      </c>
      <c r="FN35">
        <v>4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0</v>
      </c>
      <c r="FU35">
        <v>0</v>
      </c>
      <c r="FV35">
        <v>1</v>
      </c>
      <c r="FW35">
        <v>2</v>
      </c>
      <c r="FX35" t="s">
        <v>198</v>
      </c>
      <c r="FY35">
        <v>2</v>
      </c>
      <c r="FZ35">
        <v>3</v>
      </c>
      <c r="GA35">
        <v>1</v>
      </c>
      <c r="GB35">
        <v>1</v>
      </c>
      <c r="GC35">
        <v>2</v>
      </c>
      <c r="GD35">
        <v>3</v>
      </c>
      <c r="GE35">
        <v>4</v>
      </c>
      <c r="GF35">
        <v>3</v>
      </c>
      <c r="GG35">
        <v>0</v>
      </c>
      <c r="GH35">
        <v>4</v>
      </c>
      <c r="GI35">
        <v>4</v>
      </c>
      <c r="GJ35">
        <v>2</v>
      </c>
      <c r="GK35">
        <v>2</v>
      </c>
      <c r="GL35">
        <v>1</v>
      </c>
      <c r="GM35">
        <v>3</v>
      </c>
      <c r="GN35">
        <v>6</v>
      </c>
      <c r="GO35">
        <v>2</v>
      </c>
      <c r="GP35">
        <v>4</v>
      </c>
      <c r="GQ35">
        <v>4</v>
      </c>
      <c r="GR35">
        <v>4</v>
      </c>
      <c r="GS35">
        <v>4</v>
      </c>
      <c r="GT35">
        <v>4</v>
      </c>
      <c r="GU35">
        <v>4</v>
      </c>
      <c r="GV35">
        <v>3</v>
      </c>
      <c r="GW35">
        <v>4</v>
      </c>
      <c r="GX35">
        <v>4</v>
      </c>
      <c r="GY35">
        <v>4</v>
      </c>
      <c r="GZ35">
        <v>1</v>
      </c>
      <c r="HA35">
        <v>4</v>
      </c>
      <c r="HB35">
        <v>6</v>
      </c>
      <c r="HC35">
        <v>5</v>
      </c>
      <c r="HD35">
        <v>5</v>
      </c>
      <c r="HE35">
        <v>1</v>
      </c>
      <c r="HF35">
        <v>2</v>
      </c>
      <c r="HG35">
        <v>1</v>
      </c>
      <c r="HH35">
        <v>3</v>
      </c>
      <c r="HI35">
        <v>1</v>
      </c>
      <c r="HJ35">
        <v>2</v>
      </c>
      <c r="HK35">
        <v>3</v>
      </c>
      <c r="HL35">
        <v>1</v>
      </c>
      <c r="HM35">
        <v>6</v>
      </c>
      <c r="HN35">
        <v>2</v>
      </c>
      <c r="HO35">
        <v>1</v>
      </c>
      <c r="HP35">
        <v>2</v>
      </c>
      <c r="HQ35">
        <v>1</v>
      </c>
      <c r="HR35">
        <v>3</v>
      </c>
      <c r="HS35">
        <v>2</v>
      </c>
      <c r="HT35">
        <v>2</v>
      </c>
      <c r="HU35">
        <v>2</v>
      </c>
      <c r="HV35">
        <v>3</v>
      </c>
      <c r="HW35">
        <v>1</v>
      </c>
      <c r="HX35">
        <v>1</v>
      </c>
      <c r="HY35">
        <v>2</v>
      </c>
      <c r="HZ35">
        <v>1</v>
      </c>
      <c r="IA35">
        <v>2</v>
      </c>
      <c r="IB35">
        <v>1</v>
      </c>
      <c r="IC35">
        <v>3</v>
      </c>
      <c r="ID35">
        <v>2</v>
      </c>
      <c r="IE35">
        <v>1</v>
      </c>
      <c r="IF35">
        <v>1</v>
      </c>
      <c r="IG35">
        <v>3</v>
      </c>
      <c r="IH35">
        <v>1</v>
      </c>
      <c r="II35">
        <v>1</v>
      </c>
      <c r="IJ35">
        <v>3</v>
      </c>
      <c r="IK35">
        <v>1</v>
      </c>
      <c r="IL35">
        <v>1</v>
      </c>
      <c r="IM35">
        <v>1</v>
      </c>
      <c r="IN35">
        <v>1</v>
      </c>
      <c r="IO35" s="9"/>
      <c r="IQ35">
        <v>2</v>
      </c>
      <c r="IR35">
        <v>2</v>
      </c>
      <c r="IS35">
        <v>1</v>
      </c>
      <c r="IT35">
        <v>1</v>
      </c>
      <c r="IU35">
        <v>3</v>
      </c>
      <c r="IV35">
        <v>3</v>
      </c>
      <c r="IW35">
        <v>5</v>
      </c>
      <c r="IX35">
        <v>1</v>
      </c>
      <c r="IY35">
        <v>1</v>
      </c>
      <c r="IZ35">
        <v>1</v>
      </c>
      <c r="JA35">
        <v>2</v>
      </c>
      <c r="JB35">
        <v>2</v>
      </c>
      <c r="JC35">
        <v>2</v>
      </c>
      <c r="JD35">
        <f>(CJ35)</f>
        <v>113</v>
      </c>
      <c r="JE35">
        <v>161</v>
      </c>
      <c r="JF35">
        <v>127</v>
      </c>
      <c r="JG35">
        <v>2</v>
      </c>
      <c r="JH35" s="1"/>
      <c r="JI35">
        <v>1</v>
      </c>
      <c r="JJ35" s="12">
        <v>3</v>
      </c>
      <c r="JK35" s="12">
        <v>0</v>
      </c>
      <c r="JL35">
        <v>1</v>
      </c>
      <c r="JM35">
        <v>2</v>
      </c>
      <c r="JN35">
        <v>4</v>
      </c>
      <c r="JO35">
        <v>4</v>
      </c>
      <c r="JP35" t="s">
        <v>427</v>
      </c>
      <c r="JQ35" s="7" t="s">
        <v>19</v>
      </c>
      <c r="JR35">
        <f t="shared" si="83"/>
        <v>0</v>
      </c>
      <c r="JS35">
        <f>IF(OR(AND(ES35&gt;=3,OR(DD35&gt;=20,DW35&gt;=20,EJ35&gt;=20)),FC35&gt;=5,AND(FG35&gt;=600,ER35&gt;=5)),"umiarkowana",0)</f>
        <v>0</v>
      </c>
      <c r="JT35">
        <v>0</v>
      </c>
      <c r="JU35">
        <f t="shared" si="84"/>
        <v>0.5</v>
      </c>
      <c r="JV35">
        <f t="shared" si="85"/>
        <v>0.06</v>
      </c>
      <c r="JW35">
        <f t="shared" si="86"/>
        <v>0.5</v>
      </c>
      <c r="JX35">
        <f t="shared" si="87"/>
        <v>0.5</v>
      </c>
      <c r="JY35">
        <f t="shared" si="88"/>
        <v>0.5</v>
      </c>
      <c r="JZ35">
        <f t="shared" si="89"/>
        <v>0.5</v>
      </c>
      <c r="KA35">
        <f t="shared" si="90"/>
        <v>0.5</v>
      </c>
      <c r="KB35">
        <f t="shared" si="91"/>
        <v>0</v>
      </c>
      <c r="KC35">
        <f t="shared" si="92"/>
        <v>2</v>
      </c>
      <c r="KD35">
        <f t="shared" si="93"/>
        <v>1</v>
      </c>
      <c r="KE35">
        <f t="shared" si="94"/>
        <v>6.0600000000000005</v>
      </c>
      <c r="KF35">
        <f t="shared" si="95"/>
        <v>0.5</v>
      </c>
      <c r="KG35">
        <f t="shared" si="96"/>
        <v>0.06</v>
      </c>
      <c r="KH35">
        <f t="shared" si="97"/>
        <v>0</v>
      </c>
      <c r="KI35">
        <f t="shared" si="98"/>
        <v>0.14000000000000001</v>
      </c>
      <c r="KJ35">
        <f t="shared" si="99"/>
        <v>2</v>
      </c>
      <c r="KK35">
        <f t="shared" si="100"/>
        <v>0.06</v>
      </c>
      <c r="KL35">
        <f t="shared" si="101"/>
        <v>0.5</v>
      </c>
      <c r="KM35">
        <f t="shared" si="102"/>
        <v>0.5</v>
      </c>
      <c r="KN35">
        <f t="shared" si="103"/>
        <v>0.14000000000000001</v>
      </c>
      <c r="KO35">
        <f t="shared" si="104"/>
        <v>1</v>
      </c>
      <c r="KP35">
        <f t="shared" si="105"/>
        <v>0.06</v>
      </c>
      <c r="KQ35">
        <f t="shared" si="106"/>
        <v>0.14000000000000001</v>
      </c>
      <c r="KR35">
        <f t="shared" si="107"/>
        <v>0</v>
      </c>
      <c r="KS35">
        <f t="shared" si="108"/>
        <v>0.06</v>
      </c>
      <c r="KT35">
        <f t="shared" si="109"/>
        <v>5.1599999999999993</v>
      </c>
      <c r="KU35">
        <f t="shared" si="110"/>
        <v>30.300000000000004</v>
      </c>
      <c r="KV35">
        <f t="shared" si="111"/>
        <v>18.428571428571427</v>
      </c>
    </row>
    <row r="36" spans="1:308">
      <c r="A36" s="2"/>
      <c r="B36" s="4"/>
      <c r="C36">
        <v>61</v>
      </c>
      <c r="D36" s="2" t="s">
        <v>478</v>
      </c>
      <c r="E36" s="7" t="s">
        <v>18</v>
      </c>
      <c r="F36" s="2"/>
      <c r="G36" s="2"/>
      <c r="H36" s="2"/>
      <c r="I36" s="2"/>
      <c r="J36" s="2">
        <v>39</v>
      </c>
      <c r="K36" s="2">
        <v>2011</v>
      </c>
      <c r="L36" s="2">
        <f t="shared" si="58"/>
        <v>9</v>
      </c>
      <c r="M36" s="15">
        <v>1</v>
      </c>
      <c r="N36" s="15">
        <v>2</v>
      </c>
      <c r="O36" s="2" t="s">
        <v>37</v>
      </c>
      <c r="P36" s="2">
        <v>8</v>
      </c>
      <c r="Q36" s="2" t="s">
        <v>37</v>
      </c>
      <c r="R36" s="2">
        <v>4</v>
      </c>
      <c r="S36" s="2"/>
      <c r="T36" s="2" t="s">
        <v>37</v>
      </c>
      <c r="U36" s="2"/>
      <c r="V36" s="2"/>
      <c r="W36" s="2"/>
      <c r="X36" s="2"/>
      <c r="Y36" s="2"/>
      <c r="Z36" s="2" t="s">
        <v>37</v>
      </c>
      <c r="AA36" s="2"/>
      <c r="AB36" s="2" t="s">
        <v>39</v>
      </c>
      <c r="AC36" s="2"/>
      <c r="AD36" s="2"/>
      <c r="AE36" s="2"/>
      <c r="AF36" s="2" t="s">
        <v>37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 t="s">
        <v>37</v>
      </c>
      <c r="AS36" s="2"/>
      <c r="AT36" s="2"/>
      <c r="AU36" s="2" t="s">
        <v>37</v>
      </c>
      <c r="AV36" s="2"/>
      <c r="AW36" s="2"/>
      <c r="AX36" s="2"/>
      <c r="AY36" s="2" t="s">
        <v>29</v>
      </c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 t="s">
        <v>37</v>
      </c>
      <c r="BN36" s="2"/>
      <c r="BO36" s="2"/>
      <c r="BP36" s="2" t="s">
        <v>37</v>
      </c>
      <c r="BQ36" s="2"/>
      <c r="BR36" s="2"/>
      <c r="BS36" s="2"/>
      <c r="BT36" s="2"/>
      <c r="BU36" s="2"/>
      <c r="BV36" s="2"/>
      <c r="BW36" s="2" t="s">
        <v>37</v>
      </c>
      <c r="BX36" s="2" t="s">
        <v>37</v>
      </c>
      <c r="BY36" s="2"/>
      <c r="BZ36" s="2"/>
      <c r="CA36" s="2"/>
      <c r="CB36" s="2"/>
      <c r="CC36" s="2"/>
      <c r="CD36" s="2"/>
      <c r="CE36" s="2" t="s">
        <v>37</v>
      </c>
      <c r="CF36" s="2"/>
      <c r="CG36" s="2"/>
      <c r="CH36" s="2"/>
      <c r="CI36" s="5">
        <v>1.66</v>
      </c>
      <c r="CJ36" s="10">
        <v>53</v>
      </c>
      <c r="CK36" s="2">
        <f t="shared" si="59"/>
        <v>19.233560749020178</v>
      </c>
      <c r="CL36" s="2">
        <v>73</v>
      </c>
      <c r="CM36" s="2">
        <v>89</v>
      </c>
      <c r="CN36" s="5">
        <f t="shared" si="60"/>
        <v>0.8202247191011236</v>
      </c>
      <c r="CO36" s="2">
        <v>90</v>
      </c>
      <c r="CP36" s="2">
        <v>60</v>
      </c>
      <c r="CQ36" s="2"/>
      <c r="CR36" s="2"/>
      <c r="CS36" s="2"/>
      <c r="CT36" s="2"/>
      <c r="CU36" s="2">
        <v>79</v>
      </c>
      <c r="CV36" s="2">
        <v>1.86</v>
      </c>
      <c r="CW36" s="2">
        <v>182</v>
      </c>
      <c r="CX36" s="2">
        <v>75</v>
      </c>
      <c r="CY36" s="2">
        <v>87</v>
      </c>
      <c r="CZ36" s="2">
        <v>67</v>
      </c>
      <c r="DA36" s="2">
        <v>6</v>
      </c>
      <c r="DB36" t="s">
        <v>37</v>
      </c>
      <c r="DC36" t="s">
        <v>42</v>
      </c>
      <c r="DE36" s="2">
        <v>0</v>
      </c>
      <c r="DF36">
        <v>5</v>
      </c>
      <c r="DG36">
        <v>40</v>
      </c>
      <c r="DH36" s="2">
        <f>4*DG36*DF36</f>
        <v>800</v>
      </c>
      <c r="DI36">
        <v>5</v>
      </c>
      <c r="DJ36">
        <v>120</v>
      </c>
      <c r="DK36" s="2">
        <f t="shared" si="112"/>
        <v>1980</v>
      </c>
      <c r="DL36" s="2">
        <f t="shared" si="61"/>
        <v>2780</v>
      </c>
      <c r="DM36">
        <v>7</v>
      </c>
      <c r="DN36">
        <v>90</v>
      </c>
      <c r="DO36" t="s">
        <v>42</v>
      </c>
      <c r="DQ36" s="2">
        <v>0</v>
      </c>
      <c r="DR36">
        <v>3</v>
      </c>
      <c r="DS36">
        <v>90</v>
      </c>
      <c r="DT36" s="2">
        <f>3.3*DS36*DR36</f>
        <v>891</v>
      </c>
      <c r="DU36" s="2">
        <f t="shared" si="62"/>
        <v>891</v>
      </c>
      <c r="DV36" t="s">
        <v>42</v>
      </c>
      <c r="DX36" s="2">
        <v>0</v>
      </c>
      <c r="DY36" t="s">
        <v>42</v>
      </c>
      <c r="EA36" s="2">
        <v>0</v>
      </c>
      <c r="EB36">
        <v>7</v>
      </c>
      <c r="EC36">
        <v>120</v>
      </c>
      <c r="ED36" s="2">
        <f>3*EC36*EB36</f>
        <v>2520</v>
      </c>
      <c r="EE36" s="2">
        <f t="shared" si="63"/>
        <v>2520</v>
      </c>
      <c r="EF36">
        <v>3</v>
      </c>
      <c r="EG36">
        <v>60</v>
      </c>
      <c r="EH36" s="2">
        <f>3.3*EG36*EF36</f>
        <v>594</v>
      </c>
      <c r="EI36" t="s">
        <v>42</v>
      </c>
      <c r="EK36" s="2">
        <v>0</v>
      </c>
      <c r="EL36" t="s">
        <v>42</v>
      </c>
      <c r="EN36" s="2">
        <v>0</v>
      </c>
      <c r="EO36" s="2">
        <f t="shared" si="64"/>
        <v>594</v>
      </c>
      <c r="EP36">
        <v>540</v>
      </c>
      <c r="EQ36">
        <v>300</v>
      </c>
      <c r="ER36">
        <f t="shared" si="65"/>
        <v>23</v>
      </c>
      <c r="ES36" s="11">
        <f t="shared" si="66"/>
        <v>0</v>
      </c>
      <c r="ET36" s="11">
        <f t="shared" si="67"/>
        <v>23</v>
      </c>
      <c r="EU36" s="11">
        <f t="shared" si="68"/>
        <v>1</v>
      </c>
      <c r="EV36" s="11">
        <f t="shared" si="69"/>
        <v>1</v>
      </c>
      <c r="EW36" s="11">
        <f t="shared" si="70"/>
        <v>0</v>
      </c>
      <c r="EX36" s="11">
        <f t="shared" si="71"/>
        <v>1</v>
      </c>
      <c r="EY36" s="11">
        <f t="shared" si="72"/>
        <v>0</v>
      </c>
      <c r="EZ36" s="11">
        <f t="shared" si="73"/>
        <v>1</v>
      </c>
      <c r="FA36" s="11">
        <f t="shared" si="74"/>
        <v>1</v>
      </c>
      <c r="FB36" s="11">
        <f t="shared" si="75"/>
        <v>0</v>
      </c>
      <c r="FC36" s="11">
        <f t="shared" si="76"/>
        <v>5</v>
      </c>
      <c r="FD36" s="2">
        <f t="shared" si="77"/>
        <v>3465</v>
      </c>
      <c r="FE36" s="2">
        <f t="shared" si="78"/>
        <v>3320</v>
      </c>
      <c r="FF36" s="2">
        <f t="shared" si="79"/>
        <v>0</v>
      </c>
      <c r="FG36" s="2">
        <f t="shared" si="80"/>
        <v>6785</v>
      </c>
      <c r="FH36" s="2">
        <f t="shared" si="81"/>
        <v>3300</v>
      </c>
      <c r="FI36" s="10">
        <f t="shared" si="82"/>
        <v>471.42857142857144</v>
      </c>
      <c r="FJ36" s="2">
        <v>6</v>
      </c>
      <c r="FK36" s="1">
        <v>43420</v>
      </c>
      <c r="FL36">
        <v>4</v>
      </c>
      <c r="FM36">
        <v>2</v>
      </c>
      <c r="FN36">
        <v>1</v>
      </c>
      <c r="FW36">
        <v>1</v>
      </c>
      <c r="FX36">
        <v>1</v>
      </c>
      <c r="FY36">
        <v>5</v>
      </c>
      <c r="FZ36">
        <v>1</v>
      </c>
      <c r="GA36">
        <v>1</v>
      </c>
      <c r="GB36">
        <v>2</v>
      </c>
      <c r="GC36">
        <v>2</v>
      </c>
      <c r="GD36">
        <v>4</v>
      </c>
      <c r="GE36">
        <v>3</v>
      </c>
      <c r="GF36">
        <v>2</v>
      </c>
      <c r="GG36">
        <v>0</v>
      </c>
      <c r="GH36">
        <v>2</v>
      </c>
      <c r="GI36">
        <v>6</v>
      </c>
      <c r="GJ36">
        <v>4</v>
      </c>
      <c r="GK36">
        <v>4</v>
      </c>
      <c r="GL36">
        <v>1</v>
      </c>
      <c r="GM36">
        <v>1</v>
      </c>
      <c r="GN36">
        <v>3</v>
      </c>
      <c r="GO36">
        <v>1</v>
      </c>
      <c r="GP36">
        <v>3</v>
      </c>
      <c r="GQ36">
        <v>5</v>
      </c>
      <c r="GR36">
        <v>6</v>
      </c>
      <c r="GS36">
        <v>5</v>
      </c>
      <c r="GT36">
        <v>4</v>
      </c>
      <c r="GU36">
        <v>1</v>
      </c>
      <c r="GV36">
        <v>2</v>
      </c>
      <c r="GW36">
        <v>4</v>
      </c>
      <c r="GX36">
        <v>4</v>
      </c>
      <c r="GY36">
        <v>4</v>
      </c>
      <c r="GZ36">
        <v>1</v>
      </c>
      <c r="HA36">
        <v>4</v>
      </c>
      <c r="HB36">
        <v>6</v>
      </c>
      <c r="HC36">
        <v>6</v>
      </c>
      <c r="HD36">
        <v>1</v>
      </c>
      <c r="HE36">
        <v>1</v>
      </c>
      <c r="HF36">
        <v>1</v>
      </c>
      <c r="HG36">
        <v>3</v>
      </c>
      <c r="HH36">
        <v>4</v>
      </c>
      <c r="HI36">
        <v>2</v>
      </c>
      <c r="HJ36">
        <v>1</v>
      </c>
      <c r="HK36">
        <v>1</v>
      </c>
      <c r="HL36">
        <v>1</v>
      </c>
      <c r="HM36">
        <v>6</v>
      </c>
      <c r="HN36">
        <v>1</v>
      </c>
      <c r="HO36">
        <v>1</v>
      </c>
      <c r="HP36">
        <v>1</v>
      </c>
      <c r="HQ36">
        <v>1</v>
      </c>
      <c r="HR36">
        <v>3</v>
      </c>
      <c r="HS36">
        <v>2</v>
      </c>
      <c r="HT36">
        <v>2</v>
      </c>
      <c r="HU36">
        <v>2</v>
      </c>
      <c r="HV36">
        <v>3</v>
      </c>
      <c r="HW36">
        <v>3</v>
      </c>
      <c r="HX36">
        <v>3</v>
      </c>
      <c r="HY36">
        <v>1</v>
      </c>
      <c r="HZ36">
        <v>1</v>
      </c>
      <c r="IA36">
        <v>2</v>
      </c>
      <c r="IB36">
        <v>1</v>
      </c>
      <c r="IC36">
        <v>3</v>
      </c>
      <c r="ID36">
        <v>3</v>
      </c>
      <c r="IE36">
        <v>1</v>
      </c>
      <c r="IF36">
        <v>1</v>
      </c>
      <c r="IG36">
        <v>3</v>
      </c>
      <c r="IH36">
        <v>1</v>
      </c>
      <c r="II36">
        <v>1</v>
      </c>
      <c r="IJ36">
        <v>3</v>
      </c>
      <c r="IK36">
        <v>1</v>
      </c>
      <c r="IL36">
        <v>3</v>
      </c>
      <c r="IM36">
        <v>3</v>
      </c>
      <c r="IN36">
        <v>2</v>
      </c>
      <c r="IO36" s="9" t="s">
        <v>197</v>
      </c>
      <c r="IP36">
        <v>36</v>
      </c>
      <c r="IQ36">
        <v>2</v>
      </c>
      <c r="IR36">
        <v>0</v>
      </c>
      <c r="IS36">
        <v>1</v>
      </c>
      <c r="IT36">
        <v>1</v>
      </c>
      <c r="IU36">
        <v>1</v>
      </c>
      <c r="IV36">
        <v>2</v>
      </c>
      <c r="IW36">
        <v>4</v>
      </c>
      <c r="IX36">
        <v>1</v>
      </c>
      <c r="IY36">
        <v>1</v>
      </c>
      <c r="IZ36">
        <v>1</v>
      </c>
      <c r="JA36">
        <v>2</v>
      </c>
      <c r="JB36">
        <v>3</v>
      </c>
      <c r="JC36">
        <v>2</v>
      </c>
      <c r="JD36">
        <f>(CJ36)</f>
        <v>53</v>
      </c>
      <c r="JE36">
        <v>166</v>
      </c>
      <c r="JF36">
        <v>73</v>
      </c>
      <c r="JG36">
        <v>2</v>
      </c>
      <c r="JH36" s="1"/>
      <c r="JI36">
        <v>4</v>
      </c>
      <c r="JJ36" s="12">
        <v>3</v>
      </c>
      <c r="JK36" s="12">
        <v>1</v>
      </c>
      <c r="JL36">
        <v>2</v>
      </c>
      <c r="JM36">
        <v>3</v>
      </c>
      <c r="JN36">
        <v>4</v>
      </c>
      <c r="JO36">
        <v>4</v>
      </c>
      <c r="JP36" t="s">
        <v>427</v>
      </c>
      <c r="JQ36" s="7" t="s">
        <v>18</v>
      </c>
      <c r="JR36" t="str">
        <f t="shared" si="83"/>
        <v>wysoka</v>
      </c>
      <c r="JS36">
        <v>0</v>
      </c>
      <c r="JT36">
        <v>2</v>
      </c>
      <c r="JU36">
        <f t="shared" si="84"/>
        <v>2</v>
      </c>
      <c r="JV36">
        <f t="shared" si="85"/>
        <v>0.5</v>
      </c>
      <c r="JW36">
        <f t="shared" si="86"/>
        <v>1</v>
      </c>
      <c r="JX36">
        <f t="shared" si="87"/>
        <v>2</v>
      </c>
      <c r="JY36">
        <f t="shared" si="88"/>
        <v>1</v>
      </c>
      <c r="JZ36">
        <f t="shared" si="89"/>
        <v>0.5</v>
      </c>
      <c r="KA36">
        <f t="shared" si="90"/>
        <v>0.5</v>
      </c>
      <c r="KB36">
        <f t="shared" si="91"/>
        <v>0</v>
      </c>
      <c r="KC36">
        <f t="shared" si="92"/>
        <v>2</v>
      </c>
      <c r="KD36">
        <f t="shared" si="93"/>
        <v>2</v>
      </c>
      <c r="KE36">
        <f t="shared" si="94"/>
        <v>11.5</v>
      </c>
      <c r="KF36">
        <f t="shared" si="95"/>
        <v>0.06</v>
      </c>
      <c r="KG36">
        <f t="shared" si="96"/>
        <v>0.5</v>
      </c>
      <c r="KH36">
        <f t="shared" si="97"/>
        <v>0</v>
      </c>
      <c r="KI36">
        <f t="shared" si="98"/>
        <v>0</v>
      </c>
      <c r="KJ36">
        <f t="shared" si="99"/>
        <v>0.14000000000000001</v>
      </c>
      <c r="KK36">
        <f t="shared" si="100"/>
        <v>0</v>
      </c>
      <c r="KL36">
        <f t="shared" si="101"/>
        <v>0.5</v>
      </c>
      <c r="KM36">
        <f t="shared" si="102"/>
        <v>0</v>
      </c>
      <c r="KN36">
        <f t="shared" si="103"/>
        <v>0.06</v>
      </c>
      <c r="KO36">
        <f t="shared" si="104"/>
        <v>0</v>
      </c>
      <c r="KP36">
        <f t="shared" si="105"/>
        <v>0</v>
      </c>
      <c r="KQ36">
        <f t="shared" si="106"/>
        <v>0</v>
      </c>
      <c r="KR36">
        <f t="shared" si="107"/>
        <v>0</v>
      </c>
      <c r="KS36">
        <f t="shared" si="108"/>
        <v>0</v>
      </c>
      <c r="KT36">
        <f t="shared" si="109"/>
        <v>1.2600000000000002</v>
      </c>
      <c r="KU36">
        <f t="shared" si="110"/>
        <v>57.5</v>
      </c>
      <c r="KV36">
        <f t="shared" si="111"/>
        <v>4.5000000000000009</v>
      </c>
    </row>
    <row r="37" spans="1:308">
      <c r="A37" s="2"/>
      <c r="B37" s="1"/>
      <c r="C37">
        <v>66</v>
      </c>
      <c r="D37" s="2" t="s">
        <v>478</v>
      </c>
      <c r="E37" t="s">
        <v>18</v>
      </c>
      <c r="F37" s="2"/>
      <c r="G37" s="2"/>
      <c r="H37" s="2"/>
      <c r="I37" s="2"/>
      <c r="J37">
        <v>36</v>
      </c>
      <c r="K37" s="2">
        <v>1981</v>
      </c>
      <c r="L37" s="2">
        <f t="shared" si="58"/>
        <v>39</v>
      </c>
      <c r="M37" s="15">
        <v>4</v>
      </c>
      <c r="N37" s="15">
        <v>4</v>
      </c>
      <c r="O37" s="2" t="s">
        <v>37</v>
      </c>
      <c r="P37" s="2">
        <v>38</v>
      </c>
      <c r="Q37" s="2" t="s">
        <v>37</v>
      </c>
      <c r="R37" s="2">
        <v>12</v>
      </c>
      <c r="W37" t="s">
        <v>37</v>
      </c>
      <c r="Y37" t="s">
        <v>37</v>
      </c>
      <c r="AB37" t="s">
        <v>39</v>
      </c>
      <c r="AF37" t="s">
        <v>37</v>
      </c>
      <c r="AR37" s="2" t="s">
        <v>37</v>
      </c>
      <c r="AT37" t="s">
        <v>37</v>
      </c>
      <c r="AU37" t="s">
        <v>37</v>
      </c>
      <c r="AW37" t="s">
        <v>37</v>
      </c>
      <c r="AY37" t="s">
        <v>11</v>
      </c>
      <c r="BA37" t="s">
        <v>37</v>
      </c>
      <c r="BH37" t="s">
        <v>37</v>
      </c>
      <c r="BM37" s="2" t="s">
        <v>37</v>
      </c>
      <c r="BN37" s="2"/>
      <c r="BO37" s="2" t="s">
        <v>37</v>
      </c>
      <c r="BP37" s="2"/>
      <c r="BQ37" s="2"/>
      <c r="BR37" s="2"/>
      <c r="BS37" s="2"/>
      <c r="BT37" s="2"/>
      <c r="BU37" s="2"/>
      <c r="BV37" s="2"/>
      <c r="BW37" s="2"/>
      <c r="BX37" s="2" t="s">
        <v>37</v>
      </c>
      <c r="BZ37" t="s">
        <v>37</v>
      </c>
      <c r="CI37" s="11">
        <v>1.61</v>
      </c>
      <c r="CJ37" s="10">
        <v>53</v>
      </c>
      <c r="CK37" s="2">
        <f t="shared" si="59"/>
        <v>20.446742023841672</v>
      </c>
      <c r="CL37" s="2">
        <v>86</v>
      </c>
      <c r="CM37" s="2">
        <v>95</v>
      </c>
      <c r="CN37" s="5">
        <f t="shared" si="60"/>
        <v>0.90526315789473688</v>
      </c>
      <c r="CO37" s="2">
        <v>115</v>
      </c>
      <c r="CP37" s="2">
        <v>76</v>
      </c>
      <c r="CQ37" t="s">
        <v>227</v>
      </c>
      <c r="CS37" s="19">
        <v>14160.1</v>
      </c>
      <c r="CT37" s="19">
        <v>12708.9</v>
      </c>
      <c r="CU37" s="2">
        <v>114</v>
      </c>
      <c r="CV37" s="2">
        <v>0.97</v>
      </c>
      <c r="CW37" s="2">
        <v>207</v>
      </c>
      <c r="CX37" s="2">
        <v>48</v>
      </c>
      <c r="CY37" s="2">
        <v>130</v>
      </c>
      <c r="CZ37" s="2">
        <v>143</v>
      </c>
      <c r="DA37" s="2">
        <v>28</v>
      </c>
      <c r="DB37" t="s">
        <v>42</v>
      </c>
      <c r="DE37" s="2">
        <f>8*DD37*DC37</f>
        <v>0</v>
      </c>
      <c r="DH37" s="2">
        <f>4*DG37*DF37</f>
        <v>0</v>
      </c>
      <c r="DK37" s="2">
        <f t="shared" si="112"/>
        <v>0</v>
      </c>
      <c r="DL37" s="2">
        <f t="shared" si="61"/>
        <v>0</v>
      </c>
      <c r="DM37">
        <v>7</v>
      </c>
      <c r="DN37">
        <v>30</v>
      </c>
      <c r="DO37" t="s">
        <v>42</v>
      </c>
      <c r="DQ37" s="2">
        <v>0</v>
      </c>
      <c r="DR37">
        <v>7</v>
      </c>
      <c r="DS37">
        <v>60</v>
      </c>
      <c r="DT37" s="2">
        <f>3.3*DS37*DR37</f>
        <v>1386</v>
      </c>
      <c r="DU37" s="2">
        <f t="shared" si="62"/>
        <v>1386</v>
      </c>
      <c r="DV37" t="s">
        <v>42</v>
      </c>
      <c r="DX37" s="2">
        <v>0</v>
      </c>
      <c r="DY37">
        <v>3</v>
      </c>
      <c r="DZ37">
        <v>60</v>
      </c>
      <c r="EA37" s="2">
        <f>4*DZ37*DY37</f>
        <v>720</v>
      </c>
      <c r="EB37" t="s">
        <v>42</v>
      </c>
      <c r="ED37" s="2">
        <v>0</v>
      </c>
      <c r="EE37" s="2">
        <f t="shared" si="63"/>
        <v>720</v>
      </c>
      <c r="EF37" t="s">
        <v>42</v>
      </c>
      <c r="EH37" s="2">
        <v>0</v>
      </c>
      <c r="EI37" t="s">
        <v>42</v>
      </c>
      <c r="EK37" s="2">
        <v>0</v>
      </c>
      <c r="EL37" t="s">
        <v>42</v>
      </c>
      <c r="EN37" s="2">
        <v>0</v>
      </c>
      <c r="EO37" s="2">
        <f t="shared" si="64"/>
        <v>0</v>
      </c>
      <c r="EP37">
        <v>780</v>
      </c>
      <c r="EQ37">
        <v>840</v>
      </c>
      <c r="ER37">
        <f t="shared" si="65"/>
        <v>10</v>
      </c>
      <c r="ES37" s="11">
        <f t="shared" si="66"/>
        <v>0</v>
      </c>
      <c r="ET37" s="11">
        <f t="shared" si="67"/>
        <v>10</v>
      </c>
      <c r="EU37" s="11">
        <f t="shared" si="68"/>
        <v>0</v>
      </c>
      <c r="EV37" s="11">
        <f t="shared" si="69"/>
        <v>0</v>
      </c>
      <c r="EW37" s="11">
        <f t="shared" si="70"/>
        <v>0</v>
      </c>
      <c r="EX37" s="11">
        <f t="shared" si="71"/>
        <v>1</v>
      </c>
      <c r="EY37" s="11">
        <f t="shared" si="72"/>
        <v>1</v>
      </c>
      <c r="EZ37" s="11">
        <f t="shared" si="73"/>
        <v>0</v>
      </c>
      <c r="FA37" s="11">
        <f t="shared" si="74"/>
        <v>0</v>
      </c>
      <c r="FB37" s="11">
        <f t="shared" si="75"/>
        <v>0</v>
      </c>
      <c r="FC37" s="11">
        <f t="shared" si="76"/>
        <v>2</v>
      </c>
      <c r="FD37" s="2">
        <f t="shared" si="77"/>
        <v>1386</v>
      </c>
      <c r="FE37" s="2">
        <f t="shared" si="78"/>
        <v>720</v>
      </c>
      <c r="FF37" s="2">
        <f t="shared" si="79"/>
        <v>0</v>
      </c>
      <c r="FG37" s="2">
        <f t="shared" si="80"/>
        <v>2106</v>
      </c>
      <c r="FH37" s="2">
        <f t="shared" si="81"/>
        <v>5580</v>
      </c>
      <c r="FI37" s="10">
        <f t="shared" si="82"/>
        <v>797.14285714285711</v>
      </c>
      <c r="FJ37" s="2">
        <v>28</v>
      </c>
      <c r="FK37" s="1">
        <v>43556</v>
      </c>
      <c r="FL37">
        <v>3</v>
      </c>
      <c r="FM37">
        <v>3</v>
      </c>
      <c r="FN37">
        <v>1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206</v>
      </c>
      <c r="FY37">
        <v>5</v>
      </c>
      <c r="FZ37">
        <v>3</v>
      </c>
      <c r="GA37">
        <v>3</v>
      </c>
      <c r="GB37">
        <v>1</v>
      </c>
      <c r="GC37">
        <v>1</v>
      </c>
      <c r="GD37">
        <v>2</v>
      </c>
      <c r="GE37">
        <v>3</v>
      </c>
      <c r="GF37">
        <v>1</v>
      </c>
      <c r="GG37">
        <v>0</v>
      </c>
      <c r="GH37">
        <v>6</v>
      </c>
      <c r="GI37">
        <v>3</v>
      </c>
      <c r="GJ37">
        <v>2</v>
      </c>
      <c r="GK37">
        <v>1</v>
      </c>
      <c r="GL37">
        <v>2</v>
      </c>
      <c r="GM37">
        <v>4</v>
      </c>
      <c r="GN37">
        <v>6</v>
      </c>
      <c r="GO37">
        <v>2</v>
      </c>
      <c r="GP37">
        <v>4</v>
      </c>
      <c r="GQ37">
        <v>1</v>
      </c>
      <c r="GR37">
        <v>4</v>
      </c>
      <c r="GS37">
        <v>4</v>
      </c>
      <c r="GT37">
        <v>4</v>
      </c>
      <c r="GU37">
        <v>4</v>
      </c>
      <c r="GV37">
        <v>4</v>
      </c>
      <c r="GW37">
        <v>4</v>
      </c>
      <c r="GX37">
        <v>3</v>
      </c>
      <c r="GY37">
        <v>4</v>
      </c>
      <c r="GZ37">
        <v>1</v>
      </c>
      <c r="HA37">
        <v>5</v>
      </c>
      <c r="HB37">
        <v>4</v>
      </c>
      <c r="HC37">
        <v>5</v>
      </c>
      <c r="HD37">
        <v>4</v>
      </c>
      <c r="HE37">
        <v>2</v>
      </c>
      <c r="HF37">
        <v>1</v>
      </c>
      <c r="HG37">
        <v>1</v>
      </c>
      <c r="HH37">
        <v>3</v>
      </c>
      <c r="HI37">
        <v>1</v>
      </c>
      <c r="HJ37">
        <v>6</v>
      </c>
      <c r="HK37">
        <v>2</v>
      </c>
      <c r="HL37">
        <v>2</v>
      </c>
      <c r="HM37">
        <v>1</v>
      </c>
      <c r="HN37">
        <v>2</v>
      </c>
      <c r="HO37">
        <v>1</v>
      </c>
      <c r="HP37">
        <v>1</v>
      </c>
      <c r="HQ37">
        <v>1</v>
      </c>
      <c r="HR37">
        <v>1</v>
      </c>
      <c r="HS37">
        <v>2</v>
      </c>
      <c r="HT37">
        <v>2</v>
      </c>
      <c r="HU37">
        <v>2</v>
      </c>
      <c r="HV37">
        <v>2</v>
      </c>
      <c r="HW37">
        <v>2</v>
      </c>
      <c r="HX37">
        <v>1</v>
      </c>
      <c r="HY37">
        <v>1</v>
      </c>
      <c r="HZ37">
        <v>1</v>
      </c>
      <c r="IA37">
        <v>2</v>
      </c>
      <c r="IB37">
        <v>1</v>
      </c>
      <c r="IC37">
        <v>1</v>
      </c>
      <c r="ID37">
        <v>2</v>
      </c>
      <c r="IE37">
        <v>1</v>
      </c>
      <c r="IF37">
        <v>2</v>
      </c>
      <c r="IG37">
        <v>3</v>
      </c>
      <c r="IH37">
        <v>1</v>
      </c>
      <c r="II37">
        <v>3</v>
      </c>
      <c r="IJ37">
        <v>1</v>
      </c>
      <c r="IK37">
        <v>1</v>
      </c>
      <c r="IL37">
        <v>1</v>
      </c>
      <c r="IM37">
        <v>2</v>
      </c>
      <c r="IN37">
        <v>1</v>
      </c>
      <c r="IO37" s="9"/>
      <c r="IQ37">
        <v>2</v>
      </c>
      <c r="IR37">
        <v>2</v>
      </c>
      <c r="IS37">
        <v>2</v>
      </c>
      <c r="IT37">
        <v>2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3</v>
      </c>
      <c r="JC37">
        <v>2</v>
      </c>
      <c r="JD37">
        <f>(CJ37)</f>
        <v>53</v>
      </c>
      <c r="JE37">
        <v>161</v>
      </c>
      <c r="JF37">
        <v>86</v>
      </c>
      <c r="JG37">
        <v>2</v>
      </c>
      <c r="JH37" s="1"/>
      <c r="JI37">
        <v>4</v>
      </c>
      <c r="JJ37" s="12">
        <v>1</v>
      </c>
      <c r="JK37" s="12">
        <v>0</v>
      </c>
      <c r="JL37">
        <v>1</v>
      </c>
      <c r="JM37">
        <v>2</v>
      </c>
      <c r="JN37">
        <v>1</v>
      </c>
      <c r="JO37">
        <v>4</v>
      </c>
      <c r="JP37" t="s">
        <v>427</v>
      </c>
      <c r="JQ37" t="s">
        <v>18</v>
      </c>
      <c r="JR37">
        <f t="shared" si="83"/>
        <v>0</v>
      </c>
      <c r="JS37" t="str">
        <f>IF(OR(AND(ES37&gt;=3,OR(DD37&gt;=20,DW37&gt;=20,EJ37&gt;=20)),FC37&gt;=5,AND(FG37&gt;=600,ER37&gt;=5)),"umiarkowana",0)</f>
        <v>umiarkowana</v>
      </c>
      <c r="JT37">
        <v>1</v>
      </c>
      <c r="JU37">
        <f t="shared" si="84"/>
        <v>0.14000000000000001</v>
      </c>
      <c r="JV37">
        <f t="shared" si="85"/>
        <v>0</v>
      </c>
      <c r="JW37">
        <f t="shared" si="86"/>
        <v>0</v>
      </c>
      <c r="JX37">
        <f t="shared" si="87"/>
        <v>0.5</v>
      </c>
      <c r="JY37">
        <f t="shared" si="88"/>
        <v>0.5</v>
      </c>
      <c r="JZ37">
        <f t="shared" si="89"/>
        <v>0.5</v>
      </c>
      <c r="KA37">
        <f t="shared" si="90"/>
        <v>0.14000000000000001</v>
      </c>
      <c r="KB37">
        <f t="shared" si="91"/>
        <v>0</v>
      </c>
      <c r="KC37">
        <f t="shared" si="92"/>
        <v>0.5</v>
      </c>
      <c r="KD37">
        <f t="shared" si="93"/>
        <v>1</v>
      </c>
      <c r="KE37">
        <f t="shared" si="94"/>
        <v>3.2800000000000002</v>
      </c>
      <c r="KF37">
        <f t="shared" si="95"/>
        <v>2</v>
      </c>
      <c r="KG37">
        <f t="shared" si="96"/>
        <v>0.06</v>
      </c>
      <c r="KH37">
        <f t="shared" si="97"/>
        <v>0.06</v>
      </c>
      <c r="KI37">
        <f t="shared" si="98"/>
        <v>0.5</v>
      </c>
      <c r="KJ37">
        <f t="shared" si="99"/>
        <v>2</v>
      </c>
      <c r="KK37">
        <f t="shared" si="100"/>
        <v>0.06</v>
      </c>
      <c r="KL37">
        <f t="shared" si="101"/>
        <v>0.5</v>
      </c>
      <c r="KM37">
        <f t="shared" si="102"/>
        <v>0.5</v>
      </c>
      <c r="KN37">
        <f t="shared" si="103"/>
        <v>0.5</v>
      </c>
      <c r="KO37">
        <f t="shared" si="104"/>
        <v>0.5</v>
      </c>
      <c r="KP37">
        <f t="shared" si="105"/>
        <v>0</v>
      </c>
      <c r="KQ37">
        <f t="shared" si="106"/>
        <v>0.06</v>
      </c>
      <c r="KR37">
        <f t="shared" si="107"/>
        <v>0.06</v>
      </c>
      <c r="KS37">
        <f t="shared" si="108"/>
        <v>0.06</v>
      </c>
      <c r="KT37">
        <f t="shared" si="109"/>
        <v>6.8599999999999985</v>
      </c>
      <c r="KU37">
        <f t="shared" si="110"/>
        <v>16.400000000000002</v>
      </c>
      <c r="KV37">
        <f t="shared" si="111"/>
        <v>24.499999999999996</v>
      </c>
    </row>
    <row r="38" spans="1:308">
      <c r="A38" s="2"/>
      <c r="B38" s="1"/>
      <c r="C38">
        <v>46</v>
      </c>
      <c r="D38" s="2" t="s">
        <v>478</v>
      </c>
      <c r="E38" t="s">
        <v>21</v>
      </c>
      <c r="F38">
        <v>70</v>
      </c>
      <c r="G38">
        <v>12</v>
      </c>
      <c r="H38">
        <v>20</v>
      </c>
      <c r="I38">
        <v>38</v>
      </c>
      <c r="K38" s="2">
        <v>2019</v>
      </c>
      <c r="L38" s="2">
        <f t="shared" si="58"/>
        <v>1</v>
      </c>
      <c r="M38" s="15">
        <v>1</v>
      </c>
      <c r="N38" s="15">
        <v>1</v>
      </c>
      <c r="O38" s="2" t="s">
        <v>37</v>
      </c>
      <c r="P38" s="2">
        <v>1</v>
      </c>
      <c r="Q38" s="2" t="s">
        <v>42</v>
      </c>
      <c r="Y38" t="s">
        <v>37</v>
      </c>
      <c r="AA38" t="s">
        <v>33</v>
      </c>
      <c r="AF38" t="s">
        <v>37</v>
      </c>
      <c r="AK38" t="s">
        <v>37</v>
      </c>
      <c r="AR38" s="2" t="s">
        <v>37</v>
      </c>
      <c r="AW38" t="s">
        <v>37</v>
      </c>
      <c r="BA38" t="s">
        <v>37</v>
      </c>
      <c r="BM38" s="2" t="s">
        <v>37</v>
      </c>
      <c r="BN38" t="s">
        <v>37</v>
      </c>
      <c r="BP38" t="s">
        <v>37</v>
      </c>
      <c r="BX38" s="2" t="s">
        <v>37</v>
      </c>
      <c r="CE38" t="s">
        <v>37</v>
      </c>
      <c r="CI38" s="11">
        <v>1.67</v>
      </c>
      <c r="CJ38" s="10">
        <v>97</v>
      </c>
      <c r="CK38" s="2">
        <f t="shared" si="59"/>
        <v>34.780737925346912</v>
      </c>
      <c r="CL38" s="2">
        <v>114</v>
      </c>
      <c r="CM38" s="2">
        <v>121</v>
      </c>
      <c r="CN38" s="5">
        <f t="shared" si="60"/>
        <v>0.94214876033057848</v>
      </c>
      <c r="CO38" s="2">
        <v>132</v>
      </c>
      <c r="CP38" s="2">
        <v>82</v>
      </c>
      <c r="CQ38" t="s">
        <v>374</v>
      </c>
      <c r="CR38" s="19">
        <v>47.68</v>
      </c>
      <c r="CS38" s="19">
        <v>35101.1</v>
      </c>
      <c r="CT38" s="19">
        <v>8041.28</v>
      </c>
      <c r="CU38" s="2">
        <v>84</v>
      </c>
      <c r="CV38" s="2">
        <v>1.31</v>
      </c>
      <c r="CW38" s="2">
        <v>170</v>
      </c>
      <c r="CX38" s="2">
        <v>54</v>
      </c>
      <c r="CY38" s="2">
        <v>102</v>
      </c>
      <c r="CZ38" s="2">
        <v>68</v>
      </c>
      <c r="DA38" s="2">
        <v>102</v>
      </c>
      <c r="DB38" t="s">
        <v>42</v>
      </c>
      <c r="DE38" s="2">
        <f>8*DD38*DC38</f>
        <v>0</v>
      </c>
      <c r="DH38" s="2">
        <f>4*DG38*DF38</f>
        <v>0</v>
      </c>
      <c r="DK38" s="2">
        <f t="shared" si="112"/>
        <v>0</v>
      </c>
      <c r="DL38" s="2">
        <f t="shared" si="61"/>
        <v>0</v>
      </c>
      <c r="DM38">
        <v>1</v>
      </c>
      <c r="DN38">
        <v>180</v>
      </c>
      <c r="DO38" t="s">
        <v>42</v>
      </c>
      <c r="DQ38" s="2">
        <v>0</v>
      </c>
      <c r="DR38" t="s">
        <v>42</v>
      </c>
      <c r="DT38" s="2">
        <v>0</v>
      </c>
      <c r="DU38" s="2">
        <f t="shared" si="62"/>
        <v>0</v>
      </c>
      <c r="DV38" t="s">
        <v>42</v>
      </c>
      <c r="DX38" s="2">
        <v>0</v>
      </c>
      <c r="DY38" t="s">
        <v>42</v>
      </c>
      <c r="EA38" s="2">
        <v>0</v>
      </c>
      <c r="EB38" t="s">
        <v>42</v>
      </c>
      <c r="ED38" s="2">
        <v>0</v>
      </c>
      <c r="EE38" s="2">
        <f t="shared" si="63"/>
        <v>0</v>
      </c>
      <c r="EF38">
        <v>5</v>
      </c>
      <c r="EG38">
        <v>45</v>
      </c>
      <c r="EH38" s="2">
        <f>3.3*EG38*EF38</f>
        <v>742.5</v>
      </c>
      <c r="EI38" t="s">
        <v>42</v>
      </c>
      <c r="EK38" s="2">
        <v>0</v>
      </c>
      <c r="EL38" t="s">
        <v>42</v>
      </c>
      <c r="EN38" s="2">
        <v>0</v>
      </c>
      <c r="EO38" s="2">
        <f t="shared" si="64"/>
        <v>742.5</v>
      </c>
      <c r="EP38">
        <v>720</v>
      </c>
      <c r="EQ38">
        <v>720</v>
      </c>
      <c r="ER38">
        <f t="shared" si="65"/>
        <v>5</v>
      </c>
      <c r="ES38" s="11">
        <f t="shared" si="66"/>
        <v>0</v>
      </c>
      <c r="ET38" s="11">
        <f t="shared" si="67"/>
        <v>5</v>
      </c>
      <c r="EU38" s="11">
        <f t="shared" si="68"/>
        <v>0</v>
      </c>
      <c r="EV38" s="11">
        <f t="shared" si="69"/>
        <v>0</v>
      </c>
      <c r="EW38" s="11">
        <f t="shared" si="70"/>
        <v>0</v>
      </c>
      <c r="EX38" s="11">
        <f t="shared" si="71"/>
        <v>0</v>
      </c>
      <c r="EY38" s="11">
        <f t="shared" si="72"/>
        <v>0</v>
      </c>
      <c r="EZ38" s="11">
        <f t="shared" si="73"/>
        <v>0</v>
      </c>
      <c r="FA38" s="11">
        <f t="shared" si="74"/>
        <v>1</v>
      </c>
      <c r="FB38" s="11">
        <f t="shared" si="75"/>
        <v>0</v>
      </c>
      <c r="FC38" s="11">
        <f t="shared" si="76"/>
        <v>1</v>
      </c>
      <c r="FD38" s="2">
        <f t="shared" si="77"/>
        <v>742.5</v>
      </c>
      <c r="FE38" s="2">
        <f t="shared" si="78"/>
        <v>0</v>
      </c>
      <c r="FF38" s="2">
        <f t="shared" si="79"/>
        <v>0</v>
      </c>
      <c r="FG38" s="2">
        <f t="shared" si="80"/>
        <v>742.5</v>
      </c>
      <c r="FH38" s="2">
        <f t="shared" si="81"/>
        <v>5040</v>
      </c>
      <c r="FI38" s="10">
        <f t="shared" si="82"/>
        <v>720</v>
      </c>
      <c r="FJ38" s="2">
        <v>102</v>
      </c>
      <c r="FK38" s="1">
        <v>43802</v>
      </c>
      <c r="FL38">
        <v>5</v>
      </c>
      <c r="FM38">
        <v>3</v>
      </c>
      <c r="FN38">
        <v>4</v>
      </c>
      <c r="FO38">
        <v>1</v>
      </c>
      <c r="FP38">
        <v>0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0</v>
      </c>
      <c r="FW38">
        <v>2</v>
      </c>
      <c r="FX38" t="s">
        <v>251</v>
      </c>
      <c r="FY38">
        <v>4</v>
      </c>
      <c r="FZ38">
        <v>3</v>
      </c>
      <c r="GA38">
        <v>1</v>
      </c>
      <c r="GB38">
        <v>1</v>
      </c>
      <c r="GC38">
        <v>2</v>
      </c>
      <c r="GD38">
        <v>1</v>
      </c>
      <c r="GE38">
        <v>5</v>
      </c>
      <c r="GF38">
        <v>2</v>
      </c>
      <c r="GG38">
        <v>0</v>
      </c>
      <c r="GH38">
        <v>6</v>
      </c>
      <c r="GI38">
        <v>5</v>
      </c>
      <c r="GJ38">
        <v>4</v>
      </c>
      <c r="GK38">
        <v>4</v>
      </c>
      <c r="GL38">
        <v>2</v>
      </c>
      <c r="GM38">
        <v>4</v>
      </c>
      <c r="GN38">
        <v>4</v>
      </c>
      <c r="GO38">
        <v>1</v>
      </c>
      <c r="GP38">
        <v>6</v>
      </c>
      <c r="GQ38">
        <v>6</v>
      </c>
      <c r="GR38">
        <v>5</v>
      </c>
      <c r="GS38">
        <v>4</v>
      </c>
      <c r="GT38">
        <v>4</v>
      </c>
      <c r="GU38">
        <v>4</v>
      </c>
      <c r="GV38">
        <v>4</v>
      </c>
      <c r="GW38">
        <v>4</v>
      </c>
      <c r="GX38">
        <v>3</v>
      </c>
      <c r="GY38">
        <v>4</v>
      </c>
      <c r="GZ38">
        <v>3</v>
      </c>
      <c r="HA38">
        <v>4</v>
      </c>
      <c r="HB38">
        <v>6</v>
      </c>
      <c r="HC38">
        <v>5</v>
      </c>
      <c r="HD38">
        <v>3</v>
      </c>
      <c r="HE38">
        <v>1</v>
      </c>
      <c r="HF38">
        <v>1</v>
      </c>
      <c r="HG38">
        <v>4</v>
      </c>
      <c r="HH38">
        <v>4</v>
      </c>
      <c r="HI38">
        <v>3</v>
      </c>
      <c r="HJ38">
        <v>1</v>
      </c>
      <c r="HK38">
        <v>3</v>
      </c>
      <c r="HL38">
        <v>1</v>
      </c>
      <c r="HM38">
        <v>6</v>
      </c>
      <c r="HN38">
        <v>2</v>
      </c>
      <c r="HO38">
        <v>2</v>
      </c>
      <c r="HP38">
        <v>2</v>
      </c>
      <c r="HQ38">
        <v>1</v>
      </c>
      <c r="HR38">
        <v>2</v>
      </c>
      <c r="HS38">
        <v>2</v>
      </c>
      <c r="HT38">
        <v>1</v>
      </c>
      <c r="HU38">
        <v>2</v>
      </c>
      <c r="HV38">
        <v>3</v>
      </c>
      <c r="HW38">
        <v>2</v>
      </c>
      <c r="HX38">
        <v>1</v>
      </c>
      <c r="HY38">
        <v>1</v>
      </c>
      <c r="HZ38">
        <v>1</v>
      </c>
      <c r="IA38">
        <v>2</v>
      </c>
      <c r="IB38">
        <v>1</v>
      </c>
      <c r="IC38">
        <v>2</v>
      </c>
      <c r="ID38">
        <v>1</v>
      </c>
      <c r="IE38">
        <v>3</v>
      </c>
      <c r="IF38">
        <v>1</v>
      </c>
      <c r="IG38">
        <v>3</v>
      </c>
      <c r="IH38">
        <v>1</v>
      </c>
      <c r="II38">
        <v>1</v>
      </c>
      <c r="IJ38">
        <v>3</v>
      </c>
      <c r="IK38">
        <v>1</v>
      </c>
      <c r="IL38">
        <v>2</v>
      </c>
      <c r="IM38">
        <v>3</v>
      </c>
      <c r="IN38">
        <v>1</v>
      </c>
      <c r="IQ38">
        <v>2</v>
      </c>
      <c r="IR38">
        <v>1</v>
      </c>
      <c r="IS38">
        <v>1</v>
      </c>
      <c r="IT38">
        <v>1</v>
      </c>
      <c r="IU38">
        <v>2</v>
      </c>
      <c r="IV38">
        <v>2</v>
      </c>
      <c r="IW38">
        <v>3</v>
      </c>
      <c r="IX38">
        <v>1</v>
      </c>
      <c r="IY38">
        <v>2</v>
      </c>
      <c r="IZ38">
        <v>1</v>
      </c>
      <c r="JA38">
        <v>2</v>
      </c>
      <c r="JB38">
        <v>3</v>
      </c>
      <c r="JC38">
        <v>2</v>
      </c>
      <c r="JD38">
        <v>97</v>
      </c>
      <c r="JE38">
        <v>167</v>
      </c>
      <c r="JF38">
        <v>114</v>
      </c>
      <c r="JG38">
        <v>2</v>
      </c>
      <c r="JH38" s="1"/>
      <c r="JI38">
        <v>3</v>
      </c>
      <c r="JJ38" s="12">
        <v>3</v>
      </c>
      <c r="JK38" s="12">
        <v>1</v>
      </c>
      <c r="JL38">
        <v>2</v>
      </c>
      <c r="JM38">
        <v>3</v>
      </c>
      <c r="JN38">
        <v>2</v>
      </c>
      <c r="JO38">
        <v>4</v>
      </c>
      <c r="JP38" t="s">
        <v>21</v>
      </c>
      <c r="JQ38" t="s">
        <v>21</v>
      </c>
      <c r="JR38">
        <f t="shared" si="83"/>
        <v>0</v>
      </c>
      <c r="JS38" t="str">
        <f>IF(OR(AND(ES38&gt;=3,OR(DD38&gt;=20,DW38&gt;=20,EJ38&gt;=20)),FC38&gt;=5,AND(FG38&gt;=600,ER38&gt;=5)),"umiarkowana",0)</f>
        <v>umiarkowana</v>
      </c>
      <c r="JT38">
        <v>1</v>
      </c>
      <c r="JU38">
        <f t="shared" si="84"/>
        <v>1</v>
      </c>
      <c r="JV38">
        <f t="shared" si="85"/>
        <v>0.5</v>
      </c>
      <c r="JW38">
        <f t="shared" si="86"/>
        <v>2</v>
      </c>
      <c r="JX38">
        <f t="shared" si="87"/>
        <v>1</v>
      </c>
      <c r="JY38">
        <f t="shared" si="88"/>
        <v>0.5</v>
      </c>
      <c r="JZ38">
        <f t="shared" si="89"/>
        <v>0.5</v>
      </c>
      <c r="KA38">
        <f t="shared" si="90"/>
        <v>0.14000000000000001</v>
      </c>
      <c r="KB38">
        <f t="shared" si="91"/>
        <v>0.14000000000000001</v>
      </c>
      <c r="KC38">
        <f t="shared" si="92"/>
        <v>2</v>
      </c>
      <c r="KD38">
        <f t="shared" si="93"/>
        <v>1</v>
      </c>
      <c r="KE38">
        <f t="shared" si="94"/>
        <v>8.7799999999999994</v>
      </c>
      <c r="KF38">
        <f t="shared" si="95"/>
        <v>2</v>
      </c>
      <c r="KG38">
        <f t="shared" si="96"/>
        <v>0.5</v>
      </c>
      <c r="KH38">
        <f t="shared" si="97"/>
        <v>0.06</v>
      </c>
      <c r="KI38">
        <f t="shared" si="98"/>
        <v>0.5</v>
      </c>
      <c r="KJ38">
        <f t="shared" si="99"/>
        <v>0.5</v>
      </c>
      <c r="KK38">
        <f t="shared" si="100"/>
        <v>0</v>
      </c>
      <c r="KL38">
        <f t="shared" si="101"/>
        <v>0.5</v>
      </c>
      <c r="KM38">
        <f t="shared" si="102"/>
        <v>0.5</v>
      </c>
      <c r="KN38">
        <f t="shared" si="103"/>
        <v>0.5</v>
      </c>
      <c r="KO38">
        <f t="shared" si="104"/>
        <v>0.14000000000000001</v>
      </c>
      <c r="KP38">
        <f t="shared" si="105"/>
        <v>0</v>
      </c>
      <c r="KQ38">
        <f t="shared" si="106"/>
        <v>0.14000000000000001</v>
      </c>
      <c r="KR38">
        <f t="shared" si="107"/>
        <v>0</v>
      </c>
      <c r="KS38">
        <f t="shared" si="108"/>
        <v>0.06</v>
      </c>
      <c r="KT38">
        <f t="shared" si="109"/>
        <v>5.3999999999999995</v>
      </c>
      <c r="KU38">
        <f t="shared" si="110"/>
        <v>43.9</v>
      </c>
      <c r="KV38">
        <f t="shared" si="111"/>
        <v>19.285714285714285</v>
      </c>
    </row>
    <row r="39" spans="1:308">
      <c r="A39" s="2"/>
      <c r="B39" s="1"/>
      <c r="C39">
        <v>28</v>
      </c>
      <c r="D39" s="2" t="s">
        <v>478</v>
      </c>
      <c r="E39" t="s">
        <v>21</v>
      </c>
      <c r="F39" s="2">
        <v>97</v>
      </c>
      <c r="G39" s="2">
        <v>17</v>
      </c>
      <c r="H39" s="2">
        <v>30</v>
      </c>
      <c r="I39" s="2">
        <v>50</v>
      </c>
      <c r="K39" s="2">
        <v>2016</v>
      </c>
      <c r="L39" s="2">
        <f t="shared" si="58"/>
        <v>4</v>
      </c>
      <c r="M39" s="15">
        <v>1</v>
      </c>
      <c r="N39" s="15">
        <v>1</v>
      </c>
      <c r="O39" s="2" t="s">
        <v>37</v>
      </c>
      <c r="P39" s="2">
        <v>3</v>
      </c>
      <c r="Q39" s="2" t="s">
        <v>42</v>
      </c>
      <c r="AK39" t="s">
        <v>37</v>
      </c>
      <c r="AR39" s="2" t="s">
        <v>37</v>
      </c>
      <c r="BD39" t="s">
        <v>37</v>
      </c>
      <c r="BM39" s="2" t="s">
        <v>42</v>
      </c>
      <c r="BX39" s="2" t="s">
        <v>37</v>
      </c>
      <c r="BY39" t="s">
        <v>37</v>
      </c>
      <c r="CI39" s="11">
        <v>1.72</v>
      </c>
      <c r="CJ39" s="10">
        <v>80</v>
      </c>
      <c r="CK39" s="2">
        <f t="shared" si="59"/>
        <v>27.041644131963228</v>
      </c>
      <c r="CL39" s="2">
        <v>101</v>
      </c>
      <c r="CM39" s="2">
        <v>100</v>
      </c>
      <c r="CN39" s="5">
        <f t="shared" si="60"/>
        <v>1.01</v>
      </c>
      <c r="CO39" s="2">
        <v>110</v>
      </c>
      <c r="CP39" s="2">
        <v>85</v>
      </c>
      <c r="CQ39" t="s">
        <v>335</v>
      </c>
      <c r="CR39" s="19">
        <v>449.73</v>
      </c>
      <c r="CS39" s="19">
        <v>12857.4</v>
      </c>
      <c r="CT39" s="19">
        <v>12986.8</v>
      </c>
      <c r="CU39" s="2">
        <v>85</v>
      </c>
      <c r="CV39" s="2">
        <v>2.12</v>
      </c>
      <c r="CW39" s="2">
        <v>195</v>
      </c>
      <c r="CX39" s="2">
        <v>36</v>
      </c>
      <c r="CY39" s="2">
        <v>140</v>
      </c>
      <c r="CZ39" s="2">
        <v>135</v>
      </c>
      <c r="DA39" s="2">
        <v>79</v>
      </c>
      <c r="DB39" t="s">
        <v>42</v>
      </c>
      <c r="DE39" s="2">
        <f>8*DD39*DC39</f>
        <v>0</v>
      </c>
      <c r="DH39" s="2">
        <f>4*DG39*DF39</f>
        <v>0</v>
      </c>
      <c r="DK39" s="2">
        <f t="shared" si="112"/>
        <v>0</v>
      </c>
      <c r="DL39" s="2">
        <f t="shared" si="61"/>
        <v>0</v>
      </c>
      <c r="DM39">
        <v>1</v>
      </c>
      <c r="DN39">
        <v>40</v>
      </c>
      <c r="DO39" t="s">
        <v>42</v>
      </c>
      <c r="DQ39" s="2">
        <v>0</v>
      </c>
      <c r="DR39" t="s">
        <v>42</v>
      </c>
      <c r="DT39" s="2">
        <v>0</v>
      </c>
      <c r="DU39" s="2">
        <f t="shared" si="62"/>
        <v>0</v>
      </c>
      <c r="DV39" t="s">
        <v>42</v>
      </c>
      <c r="DX39" s="2">
        <v>0</v>
      </c>
      <c r="DY39" t="s">
        <v>42</v>
      </c>
      <c r="EA39" s="2">
        <v>0</v>
      </c>
      <c r="EB39">
        <v>1</v>
      </c>
      <c r="EC39">
        <v>120</v>
      </c>
      <c r="ED39" s="2">
        <f>3*EC39*EB39</f>
        <v>360</v>
      </c>
      <c r="EE39" s="2">
        <f t="shared" si="63"/>
        <v>360</v>
      </c>
      <c r="EF39" t="s">
        <v>42</v>
      </c>
      <c r="EH39" s="2">
        <v>0</v>
      </c>
      <c r="EI39" t="s">
        <v>42</v>
      </c>
      <c r="EK39" s="2">
        <v>0</v>
      </c>
      <c r="EL39">
        <v>7</v>
      </c>
      <c r="EM39">
        <v>60</v>
      </c>
      <c r="EN39" s="2">
        <f>4*EM39*EL39</f>
        <v>1680</v>
      </c>
      <c r="EO39" s="2">
        <f t="shared" si="64"/>
        <v>1680</v>
      </c>
      <c r="EP39">
        <v>240</v>
      </c>
      <c r="EQ39">
        <v>240</v>
      </c>
      <c r="ER39">
        <f t="shared" si="65"/>
        <v>8</v>
      </c>
      <c r="ES39" s="11">
        <f t="shared" si="66"/>
        <v>0</v>
      </c>
      <c r="ET39" s="11">
        <f t="shared" si="67"/>
        <v>8</v>
      </c>
      <c r="EU39" s="11">
        <f t="shared" si="68"/>
        <v>0</v>
      </c>
      <c r="EV39" s="11">
        <f t="shared" si="69"/>
        <v>0</v>
      </c>
      <c r="EW39" s="11">
        <f t="shared" si="70"/>
        <v>0</v>
      </c>
      <c r="EX39" s="11">
        <f t="shared" si="71"/>
        <v>0</v>
      </c>
      <c r="EY39" s="11">
        <f t="shared" si="72"/>
        <v>0</v>
      </c>
      <c r="EZ39" s="11">
        <f t="shared" si="73"/>
        <v>1</v>
      </c>
      <c r="FA39" s="11">
        <f t="shared" si="74"/>
        <v>0</v>
      </c>
      <c r="FB39" s="11">
        <f t="shared" si="75"/>
        <v>1</v>
      </c>
      <c r="FC39" s="11">
        <f t="shared" si="76"/>
        <v>2</v>
      </c>
      <c r="FD39" s="2">
        <f t="shared" si="77"/>
        <v>0</v>
      </c>
      <c r="FE39" s="2">
        <f t="shared" si="78"/>
        <v>2040</v>
      </c>
      <c r="FF39" s="2">
        <f t="shared" si="79"/>
        <v>0</v>
      </c>
      <c r="FG39" s="2">
        <f t="shared" si="80"/>
        <v>2040</v>
      </c>
      <c r="FH39" s="2">
        <f t="shared" si="81"/>
        <v>1680</v>
      </c>
      <c r="FI39" s="10">
        <f t="shared" si="82"/>
        <v>240</v>
      </c>
      <c r="FJ39" s="2">
        <v>79</v>
      </c>
      <c r="FK39" s="1">
        <v>43742</v>
      </c>
      <c r="FL39">
        <v>3</v>
      </c>
      <c r="FM39">
        <v>3</v>
      </c>
      <c r="FN39">
        <v>3</v>
      </c>
      <c r="FO39">
        <v>0</v>
      </c>
      <c r="FP39">
        <v>0</v>
      </c>
      <c r="FQ39">
        <v>0</v>
      </c>
      <c r="FR39">
        <v>0</v>
      </c>
      <c r="FS39">
        <v>1</v>
      </c>
      <c r="FT39">
        <v>0</v>
      </c>
      <c r="FU39">
        <v>0</v>
      </c>
      <c r="FV39">
        <v>0</v>
      </c>
      <c r="FW39">
        <v>1</v>
      </c>
      <c r="FX39">
        <v>5</v>
      </c>
      <c r="FY39">
        <v>4</v>
      </c>
      <c r="FZ39">
        <v>4</v>
      </c>
      <c r="GA39">
        <v>3</v>
      </c>
      <c r="GB39">
        <v>1</v>
      </c>
      <c r="GC39">
        <v>2</v>
      </c>
      <c r="GD39">
        <v>4</v>
      </c>
      <c r="GE39">
        <v>4</v>
      </c>
      <c r="GF39">
        <v>0</v>
      </c>
      <c r="GG39">
        <v>0</v>
      </c>
      <c r="GH39">
        <v>6</v>
      </c>
      <c r="GI39">
        <v>1</v>
      </c>
      <c r="GJ39">
        <v>3</v>
      </c>
      <c r="GK39">
        <v>2</v>
      </c>
      <c r="GL39">
        <v>1</v>
      </c>
      <c r="GM39">
        <v>4</v>
      </c>
      <c r="GN39">
        <v>1</v>
      </c>
      <c r="GO39">
        <v>1</v>
      </c>
      <c r="GP39">
        <v>6</v>
      </c>
      <c r="GQ39">
        <v>4</v>
      </c>
      <c r="GR39">
        <v>2</v>
      </c>
      <c r="GS39">
        <v>2</v>
      </c>
      <c r="GT39">
        <v>3</v>
      </c>
      <c r="GU39">
        <v>5</v>
      </c>
      <c r="GV39">
        <v>2</v>
      </c>
      <c r="GW39">
        <v>3</v>
      </c>
      <c r="GX39">
        <v>2</v>
      </c>
      <c r="GY39">
        <v>2</v>
      </c>
      <c r="GZ39">
        <v>2</v>
      </c>
      <c r="HA39">
        <v>4</v>
      </c>
      <c r="HB39">
        <v>2</v>
      </c>
      <c r="HC39">
        <v>2</v>
      </c>
      <c r="HD39">
        <v>3</v>
      </c>
      <c r="HE39">
        <v>3</v>
      </c>
      <c r="HF39">
        <v>2</v>
      </c>
      <c r="HG39">
        <v>1</v>
      </c>
      <c r="HH39">
        <v>5</v>
      </c>
      <c r="HI39">
        <v>1</v>
      </c>
      <c r="HJ39">
        <v>6</v>
      </c>
      <c r="HK39">
        <v>5</v>
      </c>
      <c r="HL39">
        <v>1</v>
      </c>
      <c r="HM39">
        <v>4</v>
      </c>
      <c r="HN39">
        <v>1</v>
      </c>
      <c r="HO39">
        <v>1</v>
      </c>
      <c r="HP39">
        <v>2</v>
      </c>
      <c r="HQ39">
        <v>2</v>
      </c>
      <c r="HR39">
        <v>3</v>
      </c>
      <c r="HS39">
        <v>3</v>
      </c>
      <c r="HT39">
        <v>1</v>
      </c>
      <c r="HU39">
        <v>3</v>
      </c>
      <c r="HV39">
        <v>2</v>
      </c>
      <c r="HW39">
        <v>3</v>
      </c>
      <c r="HX39">
        <v>1</v>
      </c>
      <c r="HY39">
        <v>1</v>
      </c>
      <c r="HZ39">
        <v>3</v>
      </c>
      <c r="IA39">
        <v>2</v>
      </c>
      <c r="IB39">
        <v>1</v>
      </c>
      <c r="IC39">
        <v>3</v>
      </c>
      <c r="ID39">
        <v>1</v>
      </c>
      <c r="IE39">
        <v>1</v>
      </c>
      <c r="IF39">
        <v>2</v>
      </c>
      <c r="IG39">
        <v>3</v>
      </c>
      <c r="IH39">
        <v>1</v>
      </c>
      <c r="II39">
        <v>3</v>
      </c>
      <c r="IJ39">
        <v>3</v>
      </c>
      <c r="IK39">
        <v>1</v>
      </c>
      <c r="IL39">
        <v>1</v>
      </c>
      <c r="IM39">
        <v>3</v>
      </c>
      <c r="IN39">
        <v>1</v>
      </c>
      <c r="IQ39">
        <v>1</v>
      </c>
      <c r="IR39">
        <v>0</v>
      </c>
      <c r="IS39">
        <v>1</v>
      </c>
      <c r="IT39">
        <v>1</v>
      </c>
      <c r="IU39">
        <v>3</v>
      </c>
      <c r="IV39">
        <v>3</v>
      </c>
      <c r="IW39">
        <v>3</v>
      </c>
      <c r="IX39">
        <v>0</v>
      </c>
      <c r="IY39">
        <v>2</v>
      </c>
      <c r="IZ39">
        <v>1</v>
      </c>
      <c r="JA39">
        <v>2</v>
      </c>
      <c r="JB39">
        <v>3</v>
      </c>
      <c r="JC39">
        <v>1</v>
      </c>
      <c r="JD39">
        <v>80</v>
      </c>
      <c r="JE39">
        <v>172</v>
      </c>
      <c r="JF39">
        <v>101</v>
      </c>
      <c r="JG39">
        <v>1</v>
      </c>
      <c r="JH39" s="1"/>
      <c r="JI39">
        <v>4</v>
      </c>
      <c r="JJ39" s="12">
        <v>4</v>
      </c>
      <c r="JK39" s="12">
        <v>0</v>
      </c>
      <c r="JL39">
        <v>2</v>
      </c>
      <c r="JM39">
        <v>3</v>
      </c>
      <c r="JN39">
        <v>1</v>
      </c>
      <c r="JO39">
        <v>1</v>
      </c>
      <c r="JP39" t="s">
        <v>21</v>
      </c>
      <c r="JQ39" t="s">
        <v>21</v>
      </c>
      <c r="JR39">
        <f t="shared" si="83"/>
        <v>0</v>
      </c>
      <c r="JS39" t="str">
        <f>IF(OR(AND(ES39&gt;=3,OR(DD39&gt;=20,DW39&gt;=20,EJ39&gt;=20)),FC39&gt;=5,AND(FG39&gt;=600,ER39&gt;=5)),"umiarkowana",0)</f>
        <v>umiarkowana</v>
      </c>
      <c r="JT39">
        <v>1</v>
      </c>
      <c r="JU39">
        <f t="shared" si="84"/>
        <v>0</v>
      </c>
      <c r="JV39">
        <f t="shared" si="85"/>
        <v>0.06</v>
      </c>
      <c r="JW39">
        <f t="shared" si="86"/>
        <v>0.5</v>
      </c>
      <c r="JX39">
        <f t="shared" si="87"/>
        <v>0.06</v>
      </c>
      <c r="JY39">
        <f t="shared" si="88"/>
        <v>0.06</v>
      </c>
      <c r="JZ39">
        <f t="shared" si="89"/>
        <v>0.14000000000000001</v>
      </c>
      <c r="KA39">
        <f t="shared" si="90"/>
        <v>0.06</v>
      </c>
      <c r="KB39">
        <f t="shared" si="91"/>
        <v>0.06</v>
      </c>
      <c r="KC39">
        <f t="shared" si="92"/>
        <v>0.06</v>
      </c>
      <c r="KD39">
        <f t="shared" si="93"/>
        <v>0.06</v>
      </c>
      <c r="KE39">
        <f t="shared" si="94"/>
        <v>1.0600000000000003</v>
      </c>
      <c r="KF39">
        <f t="shared" si="95"/>
        <v>2</v>
      </c>
      <c r="KG39">
        <f t="shared" si="96"/>
        <v>0.14000000000000001</v>
      </c>
      <c r="KH39">
        <f t="shared" si="97"/>
        <v>0</v>
      </c>
      <c r="KI39">
        <f t="shared" si="98"/>
        <v>0.5</v>
      </c>
      <c r="KJ39">
        <f t="shared" si="99"/>
        <v>0</v>
      </c>
      <c r="KK39">
        <f t="shared" si="100"/>
        <v>0</v>
      </c>
      <c r="KL39">
        <f t="shared" si="101"/>
        <v>0.14000000000000001</v>
      </c>
      <c r="KM39">
        <f t="shared" si="102"/>
        <v>1</v>
      </c>
      <c r="KN39">
        <f t="shared" si="103"/>
        <v>0.06</v>
      </c>
      <c r="KO39">
        <f t="shared" si="104"/>
        <v>0.14000000000000001</v>
      </c>
      <c r="KP39">
        <f t="shared" si="105"/>
        <v>0.06</v>
      </c>
      <c r="KQ39">
        <f t="shared" si="106"/>
        <v>1</v>
      </c>
      <c r="KR39">
        <f t="shared" si="107"/>
        <v>0</v>
      </c>
      <c r="KS39">
        <f t="shared" si="108"/>
        <v>0</v>
      </c>
      <c r="KT39">
        <f t="shared" si="109"/>
        <v>5.04</v>
      </c>
      <c r="KU39">
        <f t="shared" si="110"/>
        <v>5.3000000000000016</v>
      </c>
      <c r="KV39">
        <f t="shared" si="111"/>
        <v>18</v>
      </c>
    </row>
    <row r="40" spans="1:308">
      <c r="A40" s="2"/>
      <c r="B40" s="4"/>
      <c r="C40">
        <v>69</v>
      </c>
      <c r="D40" s="2" t="s">
        <v>478</v>
      </c>
      <c r="E40" s="7" t="s">
        <v>19</v>
      </c>
      <c r="F40" s="2"/>
      <c r="G40" s="2"/>
      <c r="H40" s="2"/>
      <c r="I40" s="2"/>
      <c r="J40" s="2">
        <v>20</v>
      </c>
      <c r="K40" s="2">
        <v>1984</v>
      </c>
      <c r="L40" s="2">
        <f t="shared" si="58"/>
        <v>36</v>
      </c>
      <c r="M40" s="15">
        <v>2</v>
      </c>
      <c r="N40" s="15">
        <v>2</v>
      </c>
      <c r="O40" s="2" t="s">
        <v>37</v>
      </c>
      <c r="P40" s="2">
        <v>34</v>
      </c>
      <c r="Q40" s="2" t="s">
        <v>37</v>
      </c>
      <c r="R40" s="2">
        <v>24</v>
      </c>
      <c r="S40" s="2"/>
      <c r="T40" s="2" t="s">
        <v>37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 t="s">
        <v>37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 t="s">
        <v>37</v>
      </c>
      <c r="AS40" s="2"/>
      <c r="AT40" s="2" t="s">
        <v>37</v>
      </c>
      <c r="AU40" s="2" t="s">
        <v>37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 t="s">
        <v>37</v>
      </c>
      <c r="BI40" s="2"/>
      <c r="BJ40" s="2"/>
      <c r="BK40" s="2"/>
      <c r="BL40" s="2"/>
      <c r="BM40" s="2" t="s">
        <v>37</v>
      </c>
      <c r="BN40" s="2"/>
      <c r="BO40" s="2"/>
      <c r="BP40" s="2" t="s">
        <v>37</v>
      </c>
      <c r="BQ40" s="2"/>
      <c r="BR40" s="2"/>
      <c r="BS40" s="2"/>
      <c r="BT40" s="2"/>
      <c r="BU40" s="2"/>
      <c r="BV40" s="2"/>
      <c r="BW40" s="2"/>
      <c r="BX40" s="2" t="s">
        <v>37</v>
      </c>
      <c r="BY40" s="2"/>
      <c r="BZ40" s="2"/>
      <c r="CA40" s="2"/>
      <c r="CB40" s="2"/>
      <c r="CC40" s="2"/>
      <c r="CD40" s="2" t="s">
        <v>37</v>
      </c>
      <c r="CE40" s="2" t="s">
        <v>37</v>
      </c>
      <c r="CF40" s="2"/>
      <c r="CG40" s="2"/>
      <c r="CH40" s="2"/>
      <c r="CI40" s="5">
        <v>1.56</v>
      </c>
      <c r="CJ40" s="10">
        <v>71</v>
      </c>
      <c r="CK40" s="2">
        <f t="shared" si="59"/>
        <v>29.174884944115711</v>
      </c>
      <c r="CL40" s="2">
        <v>98</v>
      </c>
      <c r="CM40" s="2">
        <v>106</v>
      </c>
      <c r="CN40" s="5">
        <f t="shared" si="60"/>
        <v>0.92452830188679247</v>
      </c>
      <c r="CO40" s="2">
        <v>113</v>
      </c>
      <c r="CP40" s="2">
        <v>89</v>
      </c>
      <c r="CQ40" s="2"/>
      <c r="CR40" s="2"/>
      <c r="CS40" s="2"/>
      <c r="CT40" s="2"/>
      <c r="CU40" s="2">
        <v>83</v>
      </c>
      <c r="CV40" s="2">
        <v>0.85</v>
      </c>
      <c r="CW40" s="2">
        <v>179</v>
      </c>
      <c r="CX40" s="2">
        <v>44</v>
      </c>
      <c r="CY40" s="2">
        <v>97</v>
      </c>
      <c r="CZ40" s="2">
        <v>189</v>
      </c>
      <c r="DA40" s="2">
        <v>1</v>
      </c>
      <c r="DB40" t="s">
        <v>42</v>
      </c>
      <c r="DE40" s="2">
        <f>8*DD40*DC40</f>
        <v>0</v>
      </c>
      <c r="DH40" s="2">
        <f>4*DG40*DF40</f>
        <v>0</v>
      </c>
      <c r="DK40" s="2">
        <f t="shared" si="112"/>
        <v>0</v>
      </c>
      <c r="DL40" s="2">
        <f t="shared" si="61"/>
        <v>0</v>
      </c>
      <c r="DM40" t="s">
        <v>42</v>
      </c>
      <c r="DO40" t="s">
        <v>42</v>
      </c>
      <c r="DQ40" s="2">
        <v>0</v>
      </c>
      <c r="DR40">
        <v>7</v>
      </c>
      <c r="DS40">
        <v>40</v>
      </c>
      <c r="DT40" s="2">
        <f>3.3*DS40*DR40</f>
        <v>924</v>
      </c>
      <c r="DU40" s="2">
        <f t="shared" si="62"/>
        <v>924</v>
      </c>
      <c r="DV40" t="s">
        <v>42</v>
      </c>
      <c r="DX40" s="2">
        <v>0</v>
      </c>
      <c r="DY40" t="s">
        <v>42</v>
      </c>
      <c r="EA40" s="2">
        <v>0</v>
      </c>
      <c r="EB40">
        <v>4</v>
      </c>
      <c r="EC40">
        <v>30</v>
      </c>
      <c r="ED40" s="2">
        <f>3*EC40*EB40</f>
        <v>360</v>
      </c>
      <c r="EE40" s="2">
        <f t="shared" si="63"/>
        <v>360</v>
      </c>
      <c r="EF40">
        <v>4</v>
      </c>
      <c r="EG40">
        <v>60</v>
      </c>
      <c r="EH40" s="2">
        <f>3.3*EG40*EF40</f>
        <v>792</v>
      </c>
      <c r="EI40" t="s">
        <v>42</v>
      </c>
      <c r="EK40" s="2">
        <v>0</v>
      </c>
      <c r="EL40">
        <v>2</v>
      </c>
      <c r="EM40">
        <v>30</v>
      </c>
      <c r="EN40" s="2">
        <f>4*EM40*EL40</f>
        <v>240</v>
      </c>
      <c r="EO40" s="2">
        <f t="shared" si="64"/>
        <v>1032</v>
      </c>
      <c r="EP40">
        <v>600</v>
      </c>
      <c r="EQ40">
        <v>540</v>
      </c>
      <c r="ER40">
        <f t="shared" si="65"/>
        <v>17</v>
      </c>
      <c r="ES40" s="11">
        <f t="shared" si="66"/>
        <v>0</v>
      </c>
      <c r="ET40" s="11">
        <f t="shared" si="67"/>
        <v>17</v>
      </c>
      <c r="EU40" s="11">
        <f t="shared" si="68"/>
        <v>0</v>
      </c>
      <c r="EV40" s="11">
        <f t="shared" si="69"/>
        <v>0</v>
      </c>
      <c r="EW40" s="11">
        <f t="shared" si="70"/>
        <v>0</v>
      </c>
      <c r="EX40" s="11">
        <f t="shared" si="71"/>
        <v>1</v>
      </c>
      <c r="EY40" s="11">
        <f t="shared" si="72"/>
        <v>0</v>
      </c>
      <c r="EZ40" s="11">
        <f t="shared" si="73"/>
        <v>1</v>
      </c>
      <c r="FA40" s="11">
        <f t="shared" si="74"/>
        <v>1</v>
      </c>
      <c r="FB40" s="11">
        <f t="shared" si="75"/>
        <v>1</v>
      </c>
      <c r="FC40" s="11">
        <f t="shared" si="76"/>
        <v>4</v>
      </c>
      <c r="FD40" s="2">
        <f t="shared" si="77"/>
        <v>1716</v>
      </c>
      <c r="FE40" s="2">
        <f t="shared" si="78"/>
        <v>600</v>
      </c>
      <c r="FF40" s="2">
        <f t="shared" si="79"/>
        <v>0</v>
      </c>
      <c r="FG40" s="2">
        <f t="shared" si="80"/>
        <v>2316</v>
      </c>
      <c r="FH40" s="2">
        <f t="shared" si="81"/>
        <v>4080</v>
      </c>
      <c r="FI40" s="10">
        <f t="shared" si="82"/>
        <v>582.85714285714289</v>
      </c>
      <c r="FJ40" s="2">
        <v>1</v>
      </c>
      <c r="FK40" s="1">
        <v>43416</v>
      </c>
      <c r="FL40">
        <v>3</v>
      </c>
      <c r="FM40">
        <v>3</v>
      </c>
      <c r="FN40">
        <v>6</v>
      </c>
      <c r="FO40">
        <v>1</v>
      </c>
      <c r="FP40">
        <v>0</v>
      </c>
      <c r="FQ40">
        <v>1</v>
      </c>
      <c r="FR40">
        <v>0</v>
      </c>
      <c r="FS40">
        <v>1</v>
      </c>
      <c r="FT40">
        <v>0</v>
      </c>
      <c r="FU40">
        <v>1</v>
      </c>
      <c r="FV40">
        <v>0</v>
      </c>
      <c r="FW40">
        <v>1</v>
      </c>
      <c r="FX40" t="s">
        <v>192</v>
      </c>
      <c r="FY40">
        <v>5</v>
      </c>
      <c r="FZ40">
        <v>3</v>
      </c>
      <c r="GA40">
        <v>3</v>
      </c>
      <c r="GB40">
        <v>1</v>
      </c>
      <c r="GC40">
        <v>2</v>
      </c>
      <c r="GD40">
        <v>1</v>
      </c>
      <c r="GE40">
        <v>3</v>
      </c>
      <c r="GF40">
        <v>3</v>
      </c>
      <c r="GG40">
        <v>0</v>
      </c>
      <c r="GH40">
        <v>4</v>
      </c>
      <c r="GI40">
        <v>2</v>
      </c>
      <c r="GJ40">
        <v>4</v>
      </c>
      <c r="GK40">
        <v>2</v>
      </c>
      <c r="GL40">
        <v>2</v>
      </c>
      <c r="GM40">
        <v>4</v>
      </c>
      <c r="GN40">
        <v>6</v>
      </c>
      <c r="GO40">
        <v>2</v>
      </c>
      <c r="GP40">
        <v>4</v>
      </c>
      <c r="GQ40">
        <v>6</v>
      </c>
      <c r="GR40">
        <v>4</v>
      </c>
      <c r="GS40">
        <v>5</v>
      </c>
      <c r="GT40">
        <v>4</v>
      </c>
      <c r="GU40">
        <v>5</v>
      </c>
      <c r="GV40">
        <v>5</v>
      </c>
      <c r="GW40">
        <v>4</v>
      </c>
      <c r="GX40">
        <v>2</v>
      </c>
      <c r="GY40">
        <v>4</v>
      </c>
      <c r="GZ40">
        <v>3</v>
      </c>
      <c r="HA40">
        <v>4</v>
      </c>
      <c r="HB40">
        <v>6</v>
      </c>
      <c r="HC40">
        <v>5</v>
      </c>
      <c r="HD40">
        <v>3</v>
      </c>
      <c r="HE40">
        <v>1</v>
      </c>
      <c r="HF40">
        <v>1</v>
      </c>
      <c r="HG40">
        <v>3</v>
      </c>
      <c r="HH40">
        <v>4</v>
      </c>
      <c r="HI40">
        <v>1</v>
      </c>
      <c r="HJ40">
        <v>6</v>
      </c>
      <c r="HK40">
        <v>2</v>
      </c>
      <c r="HL40">
        <v>1</v>
      </c>
      <c r="HM40">
        <v>6</v>
      </c>
      <c r="HN40">
        <v>2</v>
      </c>
      <c r="HO40">
        <v>2</v>
      </c>
      <c r="HP40">
        <v>2</v>
      </c>
      <c r="HQ40">
        <v>1</v>
      </c>
      <c r="HR40">
        <v>1</v>
      </c>
      <c r="HS40">
        <v>2</v>
      </c>
      <c r="HT40">
        <v>1</v>
      </c>
      <c r="HU40">
        <v>2</v>
      </c>
      <c r="HV40">
        <v>2</v>
      </c>
      <c r="HW40">
        <v>3</v>
      </c>
      <c r="HX40">
        <v>1</v>
      </c>
      <c r="HY40">
        <v>2</v>
      </c>
      <c r="HZ40">
        <v>1</v>
      </c>
      <c r="IA40">
        <v>2</v>
      </c>
      <c r="IB40">
        <v>1</v>
      </c>
      <c r="IC40">
        <v>2</v>
      </c>
      <c r="ID40">
        <v>2</v>
      </c>
      <c r="IE40">
        <v>3</v>
      </c>
      <c r="IF40">
        <v>1</v>
      </c>
      <c r="IG40">
        <v>3</v>
      </c>
      <c r="IH40">
        <v>1</v>
      </c>
      <c r="II40">
        <v>3</v>
      </c>
      <c r="IJ40">
        <v>1</v>
      </c>
      <c r="IK40">
        <v>3</v>
      </c>
      <c r="IL40">
        <v>2</v>
      </c>
      <c r="IM40">
        <v>1</v>
      </c>
      <c r="IN40">
        <v>1</v>
      </c>
      <c r="IO40" s="9"/>
      <c r="IQ40">
        <v>4</v>
      </c>
      <c r="IR40">
        <v>2</v>
      </c>
      <c r="IS40">
        <v>1</v>
      </c>
      <c r="IT40">
        <v>2</v>
      </c>
      <c r="IU40">
        <v>2</v>
      </c>
      <c r="IV40">
        <v>2</v>
      </c>
      <c r="IW40">
        <v>4</v>
      </c>
      <c r="IX40">
        <v>1</v>
      </c>
      <c r="IY40">
        <v>1</v>
      </c>
      <c r="IZ40">
        <v>3</v>
      </c>
      <c r="JA40">
        <v>2</v>
      </c>
      <c r="JB40">
        <v>3</v>
      </c>
      <c r="JC40">
        <v>1</v>
      </c>
      <c r="JD40">
        <f>(CJ40)</f>
        <v>71</v>
      </c>
      <c r="JE40">
        <v>156</v>
      </c>
      <c r="JF40">
        <v>102</v>
      </c>
      <c r="JG40">
        <v>2</v>
      </c>
      <c r="JH40" s="1"/>
      <c r="JI40">
        <v>4</v>
      </c>
      <c r="JJ40" s="12">
        <v>5</v>
      </c>
      <c r="JK40" s="12">
        <v>2</v>
      </c>
      <c r="JL40">
        <v>1</v>
      </c>
      <c r="JM40">
        <v>4</v>
      </c>
      <c r="JN40">
        <v>1</v>
      </c>
      <c r="JO40">
        <v>3</v>
      </c>
      <c r="JP40" t="s">
        <v>427</v>
      </c>
      <c r="JQ40" s="7" t="s">
        <v>19</v>
      </c>
      <c r="JR40">
        <f t="shared" si="83"/>
        <v>0</v>
      </c>
      <c r="JS40" t="str">
        <f>IF(OR(AND(ES40&gt;=3,OR(DD40&gt;=20,DW40&gt;=20,EJ40&gt;=20)),FC40&gt;=5,AND(FG40&gt;=600,ER40&gt;=5)),"umiarkowana",0)</f>
        <v>umiarkowana</v>
      </c>
      <c r="JT40">
        <v>1</v>
      </c>
      <c r="JU40">
        <f t="shared" si="84"/>
        <v>0.06</v>
      </c>
      <c r="JV40">
        <f t="shared" si="85"/>
        <v>0.06</v>
      </c>
      <c r="JW40">
        <f t="shared" si="86"/>
        <v>2</v>
      </c>
      <c r="JX40">
        <f t="shared" si="87"/>
        <v>0.5</v>
      </c>
      <c r="JY40">
        <f t="shared" si="88"/>
        <v>1</v>
      </c>
      <c r="JZ40">
        <f t="shared" si="89"/>
        <v>0.5</v>
      </c>
      <c r="KA40">
        <f t="shared" si="90"/>
        <v>0.06</v>
      </c>
      <c r="KB40">
        <f t="shared" si="91"/>
        <v>0.14000000000000001</v>
      </c>
      <c r="KC40">
        <f t="shared" si="92"/>
        <v>2</v>
      </c>
      <c r="KD40">
        <f t="shared" si="93"/>
        <v>1</v>
      </c>
      <c r="KE40">
        <f t="shared" si="94"/>
        <v>7.3199999999999994</v>
      </c>
      <c r="KF40">
        <f t="shared" si="95"/>
        <v>0.5</v>
      </c>
      <c r="KG40">
        <f t="shared" si="96"/>
        <v>0.5</v>
      </c>
      <c r="KH40">
        <f t="shared" si="97"/>
        <v>0.06</v>
      </c>
      <c r="KI40">
        <f t="shared" si="98"/>
        <v>0.5</v>
      </c>
      <c r="KJ40">
        <f t="shared" si="99"/>
        <v>2</v>
      </c>
      <c r="KK40">
        <f t="shared" si="100"/>
        <v>0.06</v>
      </c>
      <c r="KL40">
        <f t="shared" si="101"/>
        <v>0.5</v>
      </c>
      <c r="KM40">
        <f t="shared" si="102"/>
        <v>1</v>
      </c>
      <c r="KN40">
        <f t="shared" si="103"/>
        <v>1</v>
      </c>
      <c r="KO40">
        <f t="shared" si="104"/>
        <v>0.14000000000000001</v>
      </c>
      <c r="KP40">
        <f t="shared" si="105"/>
        <v>0</v>
      </c>
      <c r="KQ40">
        <f t="shared" si="106"/>
        <v>0.06</v>
      </c>
      <c r="KR40">
        <f t="shared" si="107"/>
        <v>0</v>
      </c>
      <c r="KS40">
        <f t="shared" si="108"/>
        <v>0.06</v>
      </c>
      <c r="KT40">
        <f t="shared" si="109"/>
        <v>6.379999999999999</v>
      </c>
      <c r="KU40">
        <f t="shared" si="110"/>
        <v>36.599999999999994</v>
      </c>
      <c r="KV40">
        <f t="shared" si="111"/>
        <v>22.785714285714285</v>
      </c>
    </row>
    <row r="41" spans="1:308">
      <c r="A41" s="2"/>
      <c r="B41" s="1"/>
      <c r="C41">
        <v>32</v>
      </c>
      <c r="D41" s="2" t="s">
        <v>478</v>
      </c>
      <c r="E41" t="s">
        <v>19</v>
      </c>
      <c r="F41" s="2"/>
      <c r="G41" s="2"/>
      <c r="H41" s="2"/>
      <c r="I41" s="2"/>
      <c r="J41">
        <v>30</v>
      </c>
      <c r="K41" s="2">
        <v>2015</v>
      </c>
      <c r="L41" s="2">
        <f t="shared" si="58"/>
        <v>5</v>
      </c>
      <c r="M41" s="15">
        <v>1</v>
      </c>
      <c r="N41" s="15">
        <v>4</v>
      </c>
      <c r="O41" s="2" t="s">
        <v>37</v>
      </c>
      <c r="P41" s="2">
        <v>3</v>
      </c>
      <c r="Q41" s="2" t="s">
        <v>37</v>
      </c>
      <c r="R41" s="2">
        <v>0.5</v>
      </c>
      <c r="U41" t="s">
        <v>37</v>
      </c>
      <c r="V41" t="s">
        <v>37</v>
      </c>
      <c r="AC41" t="s">
        <v>37</v>
      </c>
      <c r="AF41" t="s">
        <v>37</v>
      </c>
      <c r="AK41" t="s">
        <v>37</v>
      </c>
      <c r="AR41" s="2" t="s">
        <v>37</v>
      </c>
      <c r="AY41" t="s">
        <v>29</v>
      </c>
      <c r="AZ41" t="s">
        <v>39</v>
      </c>
      <c r="BB41" t="s">
        <v>37</v>
      </c>
      <c r="BC41" t="s">
        <v>37</v>
      </c>
      <c r="BM41" s="2" t="s">
        <v>37</v>
      </c>
      <c r="BN41" s="2"/>
      <c r="BO41" s="2"/>
      <c r="BP41" s="2"/>
      <c r="BQ41" s="2"/>
      <c r="BR41" s="2"/>
      <c r="BS41" s="2"/>
      <c r="BT41" s="2"/>
      <c r="BU41" s="2"/>
      <c r="BV41" s="2"/>
      <c r="BW41" s="2" t="s">
        <v>37</v>
      </c>
      <c r="BX41" s="2" t="s">
        <v>42</v>
      </c>
      <c r="CI41" s="11">
        <v>1.55</v>
      </c>
      <c r="CJ41" s="10">
        <v>51.5</v>
      </c>
      <c r="CK41" s="2">
        <f t="shared" si="59"/>
        <v>21.436004162330903</v>
      </c>
      <c r="CL41" s="2">
        <v>78</v>
      </c>
      <c r="CM41" s="2">
        <v>93</v>
      </c>
      <c r="CN41" s="5">
        <f t="shared" si="60"/>
        <v>0.83870967741935487</v>
      </c>
      <c r="CO41" s="2">
        <v>111</v>
      </c>
      <c r="CP41" s="2">
        <v>74</v>
      </c>
      <c r="CU41" s="2">
        <v>82</v>
      </c>
      <c r="CV41" s="2">
        <v>1.1200000000000001</v>
      </c>
      <c r="CW41" s="2">
        <v>210</v>
      </c>
      <c r="CX41" s="2">
        <v>101</v>
      </c>
      <c r="CY41" s="2">
        <v>96</v>
      </c>
      <c r="CZ41" s="2">
        <v>65</v>
      </c>
      <c r="DA41" s="2">
        <v>24</v>
      </c>
      <c r="DB41" t="s">
        <v>37</v>
      </c>
      <c r="DC41" t="s">
        <v>42</v>
      </c>
      <c r="DE41" s="2">
        <v>0</v>
      </c>
      <c r="DF41" t="s">
        <v>42</v>
      </c>
      <c r="DH41" s="2">
        <v>0</v>
      </c>
      <c r="DI41" t="s">
        <v>42</v>
      </c>
      <c r="DK41" s="2">
        <v>0</v>
      </c>
      <c r="DL41" s="2">
        <f t="shared" si="61"/>
        <v>0</v>
      </c>
      <c r="DM41">
        <v>7</v>
      </c>
      <c r="DN41">
        <v>25</v>
      </c>
      <c r="DO41" t="s">
        <v>42</v>
      </c>
      <c r="DQ41" s="2">
        <v>0</v>
      </c>
      <c r="DR41">
        <v>7</v>
      </c>
      <c r="DS41">
        <v>90</v>
      </c>
      <c r="DT41" s="2">
        <f>3.3*DS41*DR41</f>
        <v>2079</v>
      </c>
      <c r="DU41" s="2">
        <f t="shared" si="62"/>
        <v>2079</v>
      </c>
      <c r="DV41" t="s">
        <v>42</v>
      </c>
      <c r="DX41" s="2">
        <v>0</v>
      </c>
      <c r="DY41" t="s">
        <v>42</v>
      </c>
      <c r="EA41" s="2">
        <v>0</v>
      </c>
      <c r="EB41">
        <v>1</v>
      </c>
      <c r="EC41">
        <v>120</v>
      </c>
      <c r="ED41" s="2">
        <f>3*EC41*EB41</f>
        <v>360</v>
      </c>
      <c r="EE41" s="2">
        <f t="shared" si="63"/>
        <v>360</v>
      </c>
      <c r="EF41">
        <v>4</v>
      </c>
      <c r="EG41">
        <v>120</v>
      </c>
      <c r="EH41" s="2">
        <f>3.3*EG41*EF41</f>
        <v>1584</v>
      </c>
      <c r="EI41" t="s">
        <v>42</v>
      </c>
      <c r="EK41" s="2">
        <v>0</v>
      </c>
      <c r="EL41">
        <v>3</v>
      </c>
      <c r="EM41">
        <v>30</v>
      </c>
      <c r="EN41" s="2">
        <f>4*EM41*EL41</f>
        <v>360</v>
      </c>
      <c r="EO41" s="2">
        <f t="shared" si="64"/>
        <v>1944</v>
      </c>
      <c r="EP41">
        <v>600</v>
      </c>
      <c r="EQ41">
        <v>450</v>
      </c>
      <c r="ER41">
        <f t="shared" si="65"/>
        <v>15</v>
      </c>
      <c r="ES41" s="11">
        <f t="shared" si="66"/>
        <v>0</v>
      </c>
      <c r="ET41" s="11">
        <f t="shared" si="67"/>
        <v>15</v>
      </c>
      <c r="EU41" s="11">
        <f t="shared" si="68"/>
        <v>0</v>
      </c>
      <c r="EV41" s="11">
        <f t="shared" si="69"/>
        <v>0</v>
      </c>
      <c r="EW41" s="11">
        <f t="shared" si="70"/>
        <v>0</v>
      </c>
      <c r="EX41" s="11">
        <f t="shared" si="71"/>
        <v>1</v>
      </c>
      <c r="EY41" s="11">
        <f t="shared" si="72"/>
        <v>0</v>
      </c>
      <c r="EZ41" s="11">
        <f t="shared" si="73"/>
        <v>1</v>
      </c>
      <c r="FA41" s="11">
        <f t="shared" si="74"/>
        <v>1</v>
      </c>
      <c r="FB41" s="11">
        <f t="shared" si="75"/>
        <v>1</v>
      </c>
      <c r="FC41" s="11">
        <f t="shared" si="76"/>
        <v>4</v>
      </c>
      <c r="FD41" s="2">
        <f t="shared" si="77"/>
        <v>3663</v>
      </c>
      <c r="FE41" s="2">
        <f t="shared" si="78"/>
        <v>720</v>
      </c>
      <c r="FF41" s="2">
        <f t="shared" si="79"/>
        <v>0</v>
      </c>
      <c r="FG41" s="2">
        <f t="shared" si="80"/>
        <v>4383</v>
      </c>
      <c r="FH41" s="2">
        <f t="shared" si="81"/>
        <v>3900</v>
      </c>
      <c r="FI41" s="10">
        <f t="shared" si="82"/>
        <v>557.14285714285711</v>
      </c>
      <c r="FJ41" s="2">
        <v>24</v>
      </c>
      <c r="FK41" s="1">
        <v>43455</v>
      </c>
      <c r="FL41">
        <v>4</v>
      </c>
      <c r="FM41">
        <v>2</v>
      </c>
      <c r="FN41">
        <v>4</v>
      </c>
      <c r="FO41">
        <v>1</v>
      </c>
      <c r="FP41">
        <v>1</v>
      </c>
      <c r="FQ41">
        <v>1</v>
      </c>
      <c r="FR41">
        <v>0</v>
      </c>
      <c r="FS41">
        <v>1</v>
      </c>
      <c r="FT41">
        <v>0</v>
      </c>
      <c r="FU41">
        <v>1</v>
      </c>
      <c r="FV41">
        <v>0</v>
      </c>
      <c r="FW41">
        <v>2</v>
      </c>
      <c r="FX41" t="s">
        <v>189</v>
      </c>
      <c r="FY41">
        <v>1</v>
      </c>
      <c r="FZ41">
        <v>3</v>
      </c>
      <c r="GA41">
        <v>1</v>
      </c>
      <c r="GB41">
        <v>1</v>
      </c>
      <c r="GC41">
        <v>2</v>
      </c>
      <c r="GD41">
        <v>7</v>
      </c>
      <c r="GE41">
        <v>3</v>
      </c>
      <c r="GF41">
        <v>2</v>
      </c>
      <c r="GG41">
        <v>0</v>
      </c>
      <c r="GH41">
        <v>1</v>
      </c>
      <c r="GI41">
        <v>5</v>
      </c>
      <c r="GJ41">
        <v>4</v>
      </c>
      <c r="GK41">
        <v>4</v>
      </c>
      <c r="GL41">
        <v>2</v>
      </c>
      <c r="GM41">
        <v>2</v>
      </c>
      <c r="GN41">
        <v>1</v>
      </c>
      <c r="GO41">
        <v>1</v>
      </c>
      <c r="GP41">
        <v>3</v>
      </c>
      <c r="GQ41">
        <v>6</v>
      </c>
      <c r="GR41">
        <v>4</v>
      </c>
      <c r="GS41">
        <v>1</v>
      </c>
      <c r="GT41">
        <v>3</v>
      </c>
      <c r="GU41">
        <v>3</v>
      </c>
      <c r="GV41">
        <v>3</v>
      </c>
      <c r="GW41">
        <v>4</v>
      </c>
      <c r="GX41">
        <v>4</v>
      </c>
      <c r="GY41">
        <v>3</v>
      </c>
      <c r="GZ41">
        <v>2</v>
      </c>
      <c r="HA41">
        <v>2</v>
      </c>
      <c r="HB41">
        <v>6</v>
      </c>
      <c r="HC41">
        <v>6</v>
      </c>
      <c r="HD41">
        <v>2</v>
      </c>
      <c r="HE41">
        <v>1</v>
      </c>
      <c r="HF41">
        <v>1</v>
      </c>
      <c r="HG41">
        <v>1</v>
      </c>
      <c r="HH41">
        <v>5</v>
      </c>
      <c r="HI41">
        <v>3</v>
      </c>
      <c r="HJ41">
        <v>1</v>
      </c>
      <c r="HK41">
        <v>1</v>
      </c>
      <c r="HL41">
        <v>2</v>
      </c>
      <c r="HM41">
        <v>6</v>
      </c>
      <c r="HN41">
        <v>3</v>
      </c>
      <c r="HO41">
        <v>3</v>
      </c>
      <c r="HP41">
        <v>2</v>
      </c>
      <c r="HQ41">
        <v>3</v>
      </c>
      <c r="HR41">
        <v>3</v>
      </c>
      <c r="HS41">
        <v>2</v>
      </c>
      <c r="HT41">
        <v>1</v>
      </c>
      <c r="HU41">
        <v>3</v>
      </c>
      <c r="HV41">
        <v>1</v>
      </c>
      <c r="HW41">
        <v>2</v>
      </c>
      <c r="HX41">
        <v>1</v>
      </c>
      <c r="HY41">
        <v>3</v>
      </c>
      <c r="HZ41">
        <v>1</v>
      </c>
      <c r="IA41">
        <v>2</v>
      </c>
      <c r="IB41">
        <v>3</v>
      </c>
      <c r="IC41">
        <v>2</v>
      </c>
      <c r="ID41">
        <v>1</v>
      </c>
      <c r="IE41">
        <v>2</v>
      </c>
      <c r="IF41">
        <v>1</v>
      </c>
      <c r="IG41">
        <v>1</v>
      </c>
      <c r="IH41">
        <v>1</v>
      </c>
      <c r="II41">
        <v>1</v>
      </c>
      <c r="IJ41">
        <v>3</v>
      </c>
      <c r="IK41">
        <v>1</v>
      </c>
      <c r="IL41">
        <v>3</v>
      </c>
      <c r="IM41">
        <v>2</v>
      </c>
      <c r="IN41">
        <v>1</v>
      </c>
      <c r="IO41" s="9"/>
      <c r="IQ41">
        <v>3</v>
      </c>
      <c r="IR41">
        <v>1</v>
      </c>
      <c r="IS41">
        <v>1</v>
      </c>
      <c r="IT41">
        <v>1</v>
      </c>
      <c r="IU41">
        <v>2</v>
      </c>
      <c r="IV41">
        <v>2</v>
      </c>
      <c r="IW41">
        <v>6</v>
      </c>
      <c r="IX41">
        <v>1</v>
      </c>
      <c r="IY41">
        <v>3</v>
      </c>
      <c r="IZ41">
        <v>1</v>
      </c>
      <c r="JA41">
        <v>3</v>
      </c>
      <c r="JB41">
        <v>3</v>
      </c>
      <c r="JC41">
        <v>2</v>
      </c>
      <c r="JD41">
        <f>(CJ41)</f>
        <v>51.5</v>
      </c>
      <c r="JE41">
        <v>155</v>
      </c>
      <c r="JF41">
        <v>78</v>
      </c>
      <c r="JG41">
        <v>2</v>
      </c>
      <c r="JH41" s="1"/>
      <c r="JI41">
        <v>4</v>
      </c>
      <c r="JJ41" s="12">
        <v>2</v>
      </c>
      <c r="JK41" s="12">
        <v>0</v>
      </c>
      <c r="JL41">
        <v>2</v>
      </c>
      <c r="JM41">
        <v>4</v>
      </c>
      <c r="JN41">
        <v>4</v>
      </c>
      <c r="JO41">
        <v>4</v>
      </c>
      <c r="JP41" t="s">
        <v>427</v>
      </c>
      <c r="JQ41" t="s">
        <v>19</v>
      </c>
      <c r="JR41" t="str">
        <f t="shared" si="83"/>
        <v>wysoka</v>
      </c>
      <c r="JS41">
        <v>0</v>
      </c>
      <c r="JT41">
        <v>2</v>
      </c>
      <c r="JU41">
        <f t="shared" si="84"/>
        <v>1</v>
      </c>
      <c r="JV41">
        <f t="shared" si="85"/>
        <v>0.5</v>
      </c>
      <c r="JW41">
        <f t="shared" si="86"/>
        <v>2</v>
      </c>
      <c r="JX41">
        <f t="shared" si="87"/>
        <v>0.5</v>
      </c>
      <c r="JY41">
        <f t="shared" si="88"/>
        <v>0</v>
      </c>
      <c r="JZ41">
        <f t="shared" si="89"/>
        <v>0.5</v>
      </c>
      <c r="KA41">
        <f t="shared" si="90"/>
        <v>0.5</v>
      </c>
      <c r="KB41">
        <f t="shared" si="91"/>
        <v>0.06</v>
      </c>
      <c r="KC41">
        <f t="shared" si="92"/>
        <v>2</v>
      </c>
      <c r="KD41">
        <f t="shared" si="93"/>
        <v>2</v>
      </c>
      <c r="KE41">
        <f t="shared" si="94"/>
        <v>9.0599999999999987</v>
      </c>
      <c r="KF41">
        <f t="shared" si="95"/>
        <v>0</v>
      </c>
      <c r="KG41">
        <f t="shared" si="96"/>
        <v>0.5</v>
      </c>
      <c r="KH41">
        <f t="shared" si="97"/>
        <v>0.06</v>
      </c>
      <c r="KI41">
        <f t="shared" si="98"/>
        <v>0.06</v>
      </c>
      <c r="KJ41">
        <f t="shared" si="99"/>
        <v>0</v>
      </c>
      <c r="KK41">
        <f t="shared" si="100"/>
        <v>0</v>
      </c>
      <c r="KL41">
        <f t="shared" si="101"/>
        <v>0.14000000000000001</v>
      </c>
      <c r="KM41">
        <f t="shared" si="102"/>
        <v>0.14000000000000001</v>
      </c>
      <c r="KN41">
        <f t="shared" si="103"/>
        <v>0.14000000000000001</v>
      </c>
      <c r="KO41">
        <f t="shared" si="104"/>
        <v>0.06</v>
      </c>
      <c r="KP41">
        <f t="shared" si="105"/>
        <v>0</v>
      </c>
      <c r="KQ41">
        <f t="shared" si="106"/>
        <v>0</v>
      </c>
      <c r="KR41">
        <f t="shared" si="107"/>
        <v>0.06</v>
      </c>
      <c r="KS41">
        <f t="shared" si="108"/>
        <v>0.14000000000000001</v>
      </c>
      <c r="KT41">
        <f t="shared" si="109"/>
        <v>1.3000000000000003</v>
      </c>
      <c r="KU41">
        <f t="shared" si="110"/>
        <v>45.3</v>
      </c>
      <c r="KV41">
        <f t="shared" si="111"/>
        <v>4.6428571428571441</v>
      </c>
    </row>
    <row r="42" spans="1:308">
      <c r="A42" s="2"/>
      <c r="B42" s="4"/>
      <c r="C42">
        <v>39</v>
      </c>
      <c r="D42" s="2" t="s">
        <v>478</v>
      </c>
      <c r="E42" t="s">
        <v>21</v>
      </c>
      <c r="F42" s="2">
        <v>86</v>
      </c>
      <c r="G42" s="2">
        <v>20</v>
      </c>
      <c r="H42" s="2">
        <v>24</v>
      </c>
      <c r="I42" s="2">
        <v>42</v>
      </c>
      <c r="J42" s="2"/>
      <c r="K42" s="2">
        <v>2000</v>
      </c>
      <c r="L42" s="2">
        <f t="shared" si="58"/>
        <v>20</v>
      </c>
      <c r="M42" s="15">
        <v>4</v>
      </c>
      <c r="N42" s="15">
        <v>4</v>
      </c>
      <c r="O42" s="2" t="s">
        <v>37</v>
      </c>
      <c r="P42" s="2">
        <v>19</v>
      </c>
      <c r="Q42" s="2" t="s">
        <v>42</v>
      </c>
      <c r="R42" s="2"/>
      <c r="Y42" t="s">
        <v>37</v>
      </c>
      <c r="AD42" t="s">
        <v>37</v>
      </c>
      <c r="AQ42" t="s">
        <v>37</v>
      </c>
      <c r="AR42" s="2" t="s">
        <v>37</v>
      </c>
      <c r="BD42" t="s">
        <v>37</v>
      </c>
      <c r="BE42" t="s">
        <v>37</v>
      </c>
      <c r="BJ42" t="s">
        <v>37</v>
      </c>
      <c r="BM42" s="2" t="s">
        <v>42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 t="s">
        <v>42</v>
      </c>
      <c r="CI42" s="11">
        <v>1.64</v>
      </c>
      <c r="CJ42" s="10">
        <v>84.5</v>
      </c>
      <c r="CK42" s="2">
        <f t="shared" si="59"/>
        <v>31.417311124330762</v>
      </c>
      <c r="CL42" s="2">
        <v>103</v>
      </c>
      <c r="CM42" s="2">
        <v>115</v>
      </c>
      <c r="CN42" s="5">
        <f t="shared" si="60"/>
        <v>0.89565217391304353</v>
      </c>
      <c r="CO42" s="2">
        <v>112</v>
      </c>
      <c r="CP42" s="2">
        <v>78</v>
      </c>
      <c r="CU42" s="2">
        <v>61</v>
      </c>
      <c r="CV42" s="2">
        <v>1.1499999999999999</v>
      </c>
      <c r="CW42" s="2">
        <v>224</v>
      </c>
      <c r="CX42" s="2">
        <v>70</v>
      </c>
      <c r="CY42" s="2">
        <v>140</v>
      </c>
      <c r="CZ42" s="2">
        <v>69</v>
      </c>
      <c r="DA42" s="2">
        <v>12</v>
      </c>
      <c r="DB42" t="s">
        <v>42</v>
      </c>
      <c r="DE42" s="2">
        <f>8*DD42*DC42</f>
        <v>0</v>
      </c>
      <c r="DH42" s="2">
        <f>4*DG42*DF42</f>
        <v>0</v>
      </c>
      <c r="DK42" s="2">
        <f>3.3*DJ42*DI42</f>
        <v>0</v>
      </c>
      <c r="DL42" s="2">
        <f t="shared" si="61"/>
        <v>0</v>
      </c>
      <c r="DM42">
        <v>5</v>
      </c>
      <c r="DN42">
        <v>20</v>
      </c>
      <c r="DO42" t="s">
        <v>42</v>
      </c>
      <c r="DQ42" s="2">
        <v>0</v>
      </c>
      <c r="DR42">
        <v>7</v>
      </c>
      <c r="DS42">
        <v>60</v>
      </c>
      <c r="DT42" s="2">
        <f>3.3*DS42*DR42</f>
        <v>1386</v>
      </c>
      <c r="DU42" s="2">
        <f t="shared" si="62"/>
        <v>1386</v>
      </c>
      <c r="DV42" t="s">
        <v>42</v>
      </c>
      <c r="DX42" s="2">
        <v>0</v>
      </c>
      <c r="DY42" t="s">
        <v>42</v>
      </c>
      <c r="EA42" s="2">
        <v>0</v>
      </c>
      <c r="EB42">
        <v>1</v>
      </c>
      <c r="EC42">
        <v>30</v>
      </c>
      <c r="ED42" s="2">
        <f>3*EC42*EB42</f>
        <v>90</v>
      </c>
      <c r="EE42" s="2">
        <f t="shared" si="63"/>
        <v>90</v>
      </c>
      <c r="EF42">
        <v>7</v>
      </c>
      <c r="EG42">
        <v>40</v>
      </c>
      <c r="EH42" s="2">
        <f>3.3*EG42*EF42</f>
        <v>924</v>
      </c>
      <c r="EI42" t="s">
        <v>42</v>
      </c>
      <c r="EK42" s="2">
        <v>0</v>
      </c>
      <c r="EL42">
        <v>1</v>
      </c>
      <c r="EM42">
        <v>30</v>
      </c>
      <c r="EN42" s="2">
        <f>4*EM42*EL42</f>
        <v>120</v>
      </c>
      <c r="EO42" s="2">
        <f t="shared" si="64"/>
        <v>1044</v>
      </c>
      <c r="EP42">
        <v>600</v>
      </c>
      <c r="EQ42">
        <v>480</v>
      </c>
      <c r="ER42">
        <f t="shared" si="65"/>
        <v>16</v>
      </c>
      <c r="ES42" s="11">
        <f t="shared" si="66"/>
        <v>0</v>
      </c>
      <c r="ET42" s="11">
        <f t="shared" si="67"/>
        <v>16</v>
      </c>
      <c r="EU42" s="11">
        <f t="shared" si="68"/>
        <v>0</v>
      </c>
      <c r="EV42" s="11">
        <f t="shared" si="69"/>
        <v>0</v>
      </c>
      <c r="EW42" s="11">
        <f t="shared" si="70"/>
        <v>0</v>
      </c>
      <c r="EX42" s="11">
        <f t="shared" si="71"/>
        <v>1</v>
      </c>
      <c r="EY42" s="11">
        <f t="shared" si="72"/>
        <v>0</v>
      </c>
      <c r="EZ42" s="11">
        <f t="shared" si="73"/>
        <v>1</v>
      </c>
      <c r="FA42" s="11">
        <f t="shared" si="74"/>
        <v>1</v>
      </c>
      <c r="FB42" s="11">
        <f t="shared" si="75"/>
        <v>1</v>
      </c>
      <c r="FC42" s="11">
        <f t="shared" si="76"/>
        <v>4</v>
      </c>
      <c r="FD42" s="2">
        <f t="shared" si="77"/>
        <v>2310</v>
      </c>
      <c r="FE42" s="2">
        <f t="shared" si="78"/>
        <v>210</v>
      </c>
      <c r="FF42" s="2">
        <f t="shared" si="79"/>
        <v>0</v>
      </c>
      <c r="FG42" s="2">
        <f t="shared" si="80"/>
        <v>2520</v>
      </c>
      <c r="FH42" s="2">
        <f t="shared" si="81"/>
        <v>3960</v>
      </c>
      <c r="FI42" s="10">
        <f t="shared" si="82"/>
        <v>565.71428571428567</v>
      </c>
      <c r="FJ42" s="2">
        <v>12</v>
      </c>
      <c r="FK42" s="1">
        <v>43427</v>
      </c>
      <c r="FL42">
        <v>4</v>
      </c>
      <c r="FM42">
        <v>3</v>
      </c>
      <c r="FN42">
        <v>4</v>
      </c>
      <c r="FO42">
        <v>1</v>
      </c>
      <c r="FP42">
        <v>0</v>
      </c>
      <c r="FQ42">
        <v>1</v>
      </c>
      <c r="FR42">
        <v>0</v>
      </c>
      <c r="FS42">
        <v>1</v>
      </c>
      <c r="FT42">
        <v>1</v>
      </c>
      <c r="FU42">
        <v>0</v>
      </c>
      <c r="FV42">
        <v>0</v>
      </c>
      <c r="FW42">
        <v>1</v>
      </c>
      <c r="FX42">
        <v>5</v>
      </c>
      <c r="FY42">
        <v>5</v>
      </c>
      <c r="FZ42">
        <v>2</v>
      </c>
      <c r="GA42">
        <v>3</v>
      </c>
      <c r="GB42">
        <v>1</v>
      </c>
      <c r="GC42">
        <v>3</v>
      </c>
      <c r="GD42">
        <v>5</v>
      </c>
      <c r="GE42">
        <v>4</v>
      </c>
      <c r="GF42">
        <v>3</v>
      </c>
      <c r="GG42">
        <v>0</v>
      </c>
      <c r="GH42">
        <v>6</v>
      </c>
      <c r="GI42">
        <v>4</v>
      </c>
      <c r="GJ42">
        <v>4</v>
      </c>
      <c r="GK42">
        <v>1</v>
      </c>
      <c r="GL42">
        <v>2</v>
      </c>
      <c r="GM42">
        <v>4</v>
      </c>
      <c r="GN42">
        <v>6</v>
      </c>
      <c r="GO42">
        <v>1</v>
      </c>
      <c r="GP42">
        <v>4</v>
      </c>
      <c r="GQ42">
        <v>1</v>
      </c>
      <c r="GR42">
        <v>5</v>
      </c>
      <c r="GS42">
        <v>4</v>
      </c>
      <c r="GT42">
        <v>4</v>
      </c>
      <c r="GU42">
        <v>4</v>
      </c>
      <c r="GV42">
        <v>1</v>
      </c>
      <c r="GW42">
        <v>4</v>
      </c>
      <c r="GX42">
        <v>3</v>
      </c>
      <c r="GY42">
        <v>4</v>
      </c>
      <c r="GZ42">
        <v>4</v>
      </c>
      <c r="HA42">
        <v>5</v>
      </c>
      <c r="HB42">
        <v>5</v>
      </c>
      <c r="HC42">
        <v>5</v>
      </c>
      <c r="HD42">
        <v>4</v>
      </c>
      <c r="HE42">
        <v>4</v>
      </c>
      <c r="HF42">
        <v>1</v>
      </c>
      <c r="HG42">
        <v>4</v>
      </c>
      <c r="HH42">
        <v>6</v>
      </c>
      <c r="HI42">
        <v>4</v>
      </c>
      <c r="HJ42">
        <v>6</v>
      </c>
      <c r="HK42">
        <v>2</v>
      </c>
      <c r="HL42">
        <v>1</v>
      </c>
      <c r="HM42">
        <v>6</v>
      </c>
      <c r="HN42">
        <v>1</v>
      </c>
      <c r="HO42">
        <v>1</v>
      </c>
      <c r="HP42">
        <v>2</v>
      </c>
      <c r="HQ42">
        <v>1</v>
      </c>
      <c r="HR42">
        <v>3</v>
      </c>
      <c r="HS42">
        <v>3</v>
      </c>
      <c r="HT42">
        <v>1</v>
      </c>
      <c r="HU42">
        <v>1</v>
      </c>
      <c r="HV42">
        <v>3</v>
      </c>
      <c r="HW42">
        <v>3</v>
      </c>
      <c r="HX42">
        <v>1</v>
      </c>
      <c r="HY42">
        <v>1</v>
      </c>
      <c r="HZ42">
        <v>1</v>
      </c>
      <c r="IA42">
        <v>2</v>
      </c>
      <c r="IB42">
        <v>1</v>
      </c>
      <c r="IC42">
        <v>2</v>
      </c>
      <c r="ID42">
        <v>3</v>
      </c>
      <c r="IE42">
        <v>2</v>
      </c>
      <c r="IF42">
        <v>1</v>
      </c>
      <c r="IG42">
        <v>3</v>
      </c>
      <c r="IH42">
        <v>1</v>
      </c>
      <c r="II42">
        <v>3</v>
      </c>
      <c r="IJ42">
        <v>1</v>
      </c>
      <c r="IK42">
        <v>1</v>
      </c>
      <c r="IL42">
        <v>3</v>
      </c>
      <c r="IM42">
        <v>2</v>
      </c>
      <c r="IN42">
        <v>1</v>
      </c>
      <c r="IO42" s="9"/>
      <c r="IQ42">
        <v>2</v>
      </c>
      <c r="IR42">
        <v>0</v>
      </c>
      <c r="IS42">
        <v>1</v>
      </c>
      <c r="IT42">
        <v>1</v>
      </c>
      <c r="IU42">
        <v>3</v>
      </c>
      <c r="IV42">
        <v>3</v>
      </c>
      <c r="IW42">
        <v>1</v>
      </c>
      <c r="IX42">
        <v>1</v>
      </c>
      <c r="IY42">
        <v>1</v>
      </c>
      <c r="IZ42">
        <v>1</v>
      </c>
      <c r="JA42">
        <v>2</v>
      </c>
      <c r="JB42">
        <v>3</v>
      </c>
      <c r="JC42">
        <v>2</v>
      </c>
      <c r="JD42">
        <f>(CJ42)</f>
        <v>84.5</v>
      </c>
      <c r="JE42">
        <v>164</v>
      </c>
      <c r="JF42">
        <v>103</v>
      </c>
      <c r="JG42">
        <v>2</v>
      </c>
      <c r="JH42" s="1"/>
      <c r="JI42">
        <v>2</v>
      </c>
      <c r="JJ42" s="12">
        <v>3</v>
      </c>
      <c r="JK42" s="12">
        <v>0</v>
      </c>
      <c r="JL42">
        <v>2</v>
      </c>
      <c r="JM42">
        <v>4</v>
      </c>
      <c r="JN42">
        <v>1</v>
      </c>
      <c r="JO42">
        <v>3</v>
      </c>
      <c r="JP42" t="s">
        <v>21</v>
      </c>
      <c r="JQ42" t="s">
        <v>21</v>
      </c>
      <c r="JR42">
        <f t="shared" si="83"/>
        <v>0</v>
      </c>
      <c r="JS42" t="str">
        <f>IF(OR(AND(ES42&gt;=3,OR(DD42&gt;=20,DW42&gt;=20,EJ42&gt;=20)),FC42&gt;=5,AND(FG42&gt;=600,ER42&gt;=5)),"umiarkowana",0)</f>
        <v>umiarkowana</v>
      </c>
      <c r="JT42">
        <v>1</v>
      </c>
      <c r="JU42">
        <f t="shared" si="84"/>
        <v>0.5</v>
      </c>
      <c r="JV42">
        <f t="shared" si="85"/>
        <v>0</v>
      </c>
      <c r="JW42">
        <f t="shared" si="86"/>
        <v>0</v>
      </c>
      <c r="JX42">
        <f t="shared" si="87"/>
        <v>1</v>
      </c>
      <c r="JY42">
        <f t="shared" si="88"/>
        <v>0.5</v>
      </c>
      <c r="JZ42">
        <f t="shared" si="89"/>
        <v>0.5</v>
      </c>
      <c r="KA42">
        <f t="shared" si="90"/>
        <v>0.14000000000000001</v>
      </c>
      <c r="KB42">
        <f t="shared" si="91"/>
        <v>0.5</v>
      </c>
      <c r="KC42">
        <f t="shared" si="92"/>
        <v>1</v>
      </c>
      <c r="KD42">
        <f t="shared" si="93"/>
        <v>1</v>
      </c>
      <c r="KE42">
        <f t="shared" si="94"/>
        <v>5.1400000000000006</v>
      </c>
      <c r="KF42">
        <f t="shared" si="95"/>
        <v>2</v>
      </c>
      <c r="KG42">
        <f t="shared" si="96"/>
        <v>0.5</v>
      </c>
      <c r="KH42">
        <f t="shared" si="97"/>
        <v>0.06</v>
      </c>
      <c r="KI42">
        <f t="shared" si="98"/>
        <v>0.5</v>
      </c>
      <c r="KJ42">
        <f t="shared" si="99"/>
        <v>2</v>
      </c>
      <c r="KK42">
        <f t="shared" si="100"/>
        <v>0</v>
      </c>
      <c r="KL42">
        <f t="shared" si="101"/>
        <v>0.5</v>
      </c>
      <c r="KM42">
        <f t="shared" si="102"/>
        <v>0.5</v>
      </c>
      <c r="KN42">
        <f t="shared" si="103"/>
        <v>0</v>
      </c>
      <c r="KO42">
        <f t="shared" si="104"/>
        <v>0.5</v>
      </c>
      <c r="KP42">
        <f t="shared" si="105"/>
        <v>0</v>
      </c>
      <c r="KQ42">
        <f t="shared" si="106"/>
        <v>0.06</v>
      </c>
      <c r="KR42">
        <f t="shared" si="107"/>
        <v>0</v>
      </c>
      <c r="KS42">
        <f t="shared" si="108"/>
        <v>0</v>
      </c>
      <c r="KT42">
        <f t="shared" si="109"/>
        <v>6.62</v>
      </c>
      <c r="KU42">
        <f t="shared" si="110"/>
        <v>25.700000000000003</v>
      </c>
      <c r="KV42">
        <f t="shared" si="111"/>
        <v>23.642857142857146</v>
      </c>
    </row>
    <row r="43" spans="1:308">
      <c r="A43" s="2"/>
      <c r="B43" s="1"/>
      <c r="C43">
        <v>60</v>
      </c>
      <c r="D43" s="2" t="s">
        <v>478</v>
      </c>
      <c r="E43" t="s">
        <v>21</v>
      </c>
      <c r="F43">
        <v>110</v>
      </c>
      <c r="G43">
        <v>19</v>
      </c>
      <c r="H43">
        <v>30</v>
      </c>
      <c r="I43">
        <v>61</v>
      </c>
      <c r="K43" s="2">
        <v>2005</v>
      </c>
      <c r="L43" s="2">
        <f t="shared" si="58"/>
        <v>15</v>
      </c>
      <c r="M43" s="15">
        <v>4</v>
      </c>
      <c r="N43" s="15">
        <v>2</v>
      </c>
      <c r="O43" s="2" t="s">
        <v>37</v>
      </c>
      <c r="P43" s="2">
        <v>15</v>
      </c>
      <c r="Q43" s="2" t="s">
        <v>37</v>
      </c>
      <c r="R43">
        <v>24</v>
      </c>
      <c r="W43" t="s">
        <v>37</v>
      </c>
      <c r="Y43" t="s">
        <v>37</v>
      </c>
      <c r="AA43" t="s">
        <v>29</v>
      </c>
      <c r="AC43" t="s">
        <v>37</v>
      </c>
      <c r="AF43" t="s">
        <v>37</v>
      </c>
      <c r="AO43" t="s">
        <v>37</v>
      </c>
      <c r="AR43" s="2" t="s">
        <v>37</v>
      </c>
      <c r="BD43" t="s">
        <v>37</v>
      </c>
      <c r="BF43" t="s">
        <v>37</v>
      </c>
      <c r="BL43" t="s">
        <v>37</v>
      </c>
      <c r="BM43" s="2" t="s">
        <v>37</v>
      </c>
      <c r="BO43" t="s">
        <v>37</v>
      </c>
      <c r="BP43" t="s">
        <v>37</v>
      </c>
      <c r="BX43" s="2" t="s">
        <v>37</v>
      </c>
      <c r="BZ43" t="s">
        <v>37</v>
      </c>
      <c r="CE43" t="s">
        <v>37</v>
      </c>
      <c r="CI43" s="11">
        <v>1.51</v>
      </c>
      <c r="CJ43" s="10">
        <v>56</v>
      </c>
      <c r="CK43" s="2">
        <f t="shared" si="59"/>
        <v>24.560326301478007</v>
      </c>
      <c r="CL43" s="2">
        <v>91</v>
      </c>
      <c r="CM43" s="2">
        <v>96</v>
      </c>
      <c r="CN43" s="5">
        <f t="shared" si="60"/>
        <v>0.94791666666666663</v>
      </c>
      <c r="CO43" s="2">
        <v>148</v>
      </c>
      <c r="CP43" s="2">
        <v>81</v>
      </c>
      <c r="CQ43" t="s">
        <v>395</v>
      </c>
      <c r="CR43" s="19">
        <v>430.92</v>
      </c>
      <c r="CS43" s="19">
        <v>19764.099999999999</v>
      </c>
      <c r="CT43" s="19">
        <v>13106.1</v>
      </c>
      <c r="CU43" s="2">
        <v>89</v>
      </c>
      <c r="CV43" s="2">
        <v>1.6</v>
      </c>
      <c r="CW43" s="2">
        <v>204</v>
      </c>
      <c r="CX43" s="2">
        <v>65</v>
      </c>
      <c r="CY43" s="2">
        <v>102</v>
      </c>
      <c r="CZ43" s="2">
        <v>187</v>
      </c>
      <c r="DA43" s="2">
        <v>118</v>
      </c>
      <c r="DB43" t="s">
        <v>42</v>
      </c>
      <c r="DE43" s="2">
        <f>8*DD43*DC43</f>
        <v>0</v>
      </c>
      <c r="DH43" s="2">
        <f>4*DG43*DF43</f>
        <v>0</v>
      </c>
      <c r="DK43" s="2">
        <f>3.3*DJ43*DI43</f>
        <v>0</v>
      </c>
      <c r="DL43" s="2">
        <f t="shared" si="61"/>
        <v>0</v>
      </c>
      <c r="DM43">
        <v>1</v>
      </c>
      <c r="DN43">
        <v>30</v>
      </c>
      <c r="DO43" t="s">
        <v>42</v>
      </c>
      <c r="DQ43" s="2">
        <v>0</v>
      </c>
      <c r="DR43" t="s">
        <v>42</v>
      </c>
      <c r="DT43" s="2">
        <v>0</v>
      </c>
      <c r="DU43" s="2">
        <f t="shared" si="62"/>
        <v>0</v>
      </c>
      <c r="DV43" t="s">
        <v>42</v>
      </c>
      <c r="DX43" s="2">
        <v>0</v>
      </c>
      <c r="DY43" t="s">
        <v>42</v>
      </c>
      <c r="EA43" s="2">
        <v>0</v>
      </c>
      <c r="EB43" t="s">
        <v>42</v>
      </c>
      <c r="ED43" s="2">
        <v>0</v>
      </c>
      <c r="EE43" s="2">
        <f t="shared" si="63"/>
        <v>0</v>
      </c>
      <c r="EF43">
        <v>7</v>
      </c>
      <c r="EG43">
        <v>15</v>
      </c>
      <c r="EH43" s="2">
        <f>3.3*EG43*EF43</f>
        <v>346.5</v>
      </c>
      <c r="EI43" t="s">
        <v>42</v>
      </c>
      <c r="EK43" s="2">
        <v>0</v>
      </c>
      <c r="EL43" t="s">
        <v>42</v>
      </c>
      <c r="EN43" s="2">
        <v>0</v>
      </c>
      <c r="EO43" s="2">
        <f t="shared" si="64"/>
        <v>346.5</v>
      </c>
      <c r="EP43">
        <v>720</v>
      </c>
      <c r="EQ43">
        <v>720</v>
      </c>
      <c r="ER43">
        <f t="shared" si="65"/>
        <v>7</v>
      </c>
      <c r="ES43" s="11">
        <f t="shared" si="66"/>
        <v>0</v>
      </c>
      <c r="ET43" s="11">
        <f t="shared" si="67"/>
        <v>7</v>
      </c>
      <c r="EU43" s="11">
        <f t="shared" si="68"/>
        <v>0</v>
      </c>
      <c r="EV43" s="11">
        <f t="shared" si="69"/>
        <v>0</v>
      </c>
      <c r="EW43" s="11">
        <f t="shared" si="70"/>
        <v>0</v>
      </c>
      <c r="EX43" s="11">
        <f t="shared" si="71"/>
        <v>0</v>
      </c>
      <c r="EY43" s="11">
        <f t="shared" si="72"/>
        <v>0</v>
      </c>
      <c r="EZ43" s="11">
        <f t="shared" si="73"/>
        <v>0</v>
      </c>
      <c r="FA43" s="11">
        <f t="shared" si="74"/>
        <v>0</v>
      </c>
      <c r="FB43" s="11">
        <f t="shared" si="75"/>
        <v>0</v>
      </c>
      <c r="FC43" s="11">
        <f t="shared" si="76"/>
        <v>0</v>
      </c>
      <c r="FD43" s="2">
        <f t="shared" si="77"/>
        <v>346.5</v>
      </c>
      <c r="FE43" s="2">
        <f t="shared" si="78"/>
        <v>0</v>
      </c>
      <c r="FF43" s="2">
        <f t="shared" si="79"/>
        <v>0</v>
      </c>
      <c r="FG43" s="2">
        <f t="shared" si="80"/>
        <v>346.5</v>
      </c>
      <c r="FH43" s="2">
        <f t="shared" si="81"/>
        <v>5040</v>
      </c>
      <c r="FI43" s="10">
        <f t="shared" si="82"/>
        <v>720</v>
      </c>
      <c r="FJ43" s="2">
        <v>118</v>
      </c>
      <c r="FK43" s="1">
        <v>43837</v>
      </c>
      <c r="FL43">
        <v>2</v>
      </c>
      <c r="FM43">
        <v>1</v>
      </c>
      <c r="FN43">
        <v>4</v>
      </c>
      <c r="FO43">
        <v>1</v>
      </c>
      <c r="FP43">
        <v>0</v>
      </c>
      <c r="FQ43">
        <v>1</v>
      </c>
      <c r="FR43">
        <v>0</v>
      </c>
      <c r="FS43">
        <v>1</v>
      </c>
      <c r="FT43">
        <v>0</v>
      </c>
      <c r="FU43">
        <v>0</v>
      </c>
      <c r="FV43">
        <v>0</v>
      </c>
      <c r="FW43">
        <v>1</v>
      </c>
      <c r="FX43" t="s">
        <v>206</v>
      </c>
      <c r="FY43">
        <v>4</v>
      </c>
      <c r="FZ43">
        <v>3</v>
      </c>
      <c r="GA43">
        <v>2</v>
      </c>
      <c r="GB43">
        <v>2</v>
      </c>
      <c r="GC43">
        <v>2</v>
      </c>
      <c r="GD43">
        <v>4</v>
      </c>
      <c r="GE43">
        <v>2</v>
      </c>
      <c r="GF43">
        <v>1</v>
      </c>
      <c r="GG43">
        <v>0</v>
      </c>
      <c r="GH43">
        <v>4</v>
      </c>
      <c r="GI43">
        <v>1</v>
      </c>
      <c r="GJ43">
        <v>3</v>
      </c>
      <c r="GK43">
        <v>2</v>
      </c>
      <c r="GL43">
        <v>2</v>
      </c>
      <c r="GM43">
        <v>4</v>
      </c>
      <c r="GN43">
        <v>3</v>
      </c>
      <c r="GO43">
        <v>2</v>
      </c>
      <c r="GP43">
        <v>4</v>
      </c>
      <c r="GQ43">
        <v>5</v>
      </c>
      <c r="GR43">
        <v>4</v>
      </c>
      <c r="GS43">
        <v>2</v>
      </c>
      <c r="GT43">
        <v>4</v>
      </c>
      <c r="GU43">
        <v>4</v>
      </c>
      <c r="GV43">
        <v>3</v>
      </c>
      <c r="GW43">
        <v>3</v>
      </c>
      <c r="GX43">
        <v>3</v>
      </c>
      <c r="GY43">
        <v>3</v>
      </c>
      <c r="GZ43">
        <v>1</v>
      </c>
      <c r="HA43">
        <v>4</v>
      </c>
      <c r="HB43">
        <v>4</v>
      </c>
      <c r="HC43">
        <v>4</v>
      </c>
      <c r="HD43">
        <v>5</v>
      </c>
      <c r="HE43">
        <v>3</v>
      </c>
      <c r="HF43">
        <v>2</v>
      </c>
      <c r="HG43">
        <v>2</v>
      </c>
      <c r="HH43">
        <v>1</v>
      </c>
      <c r="HI43">
        <v>1</v>
      </c>
      <c r="HJ43">
        <v>5</v>
      </c>
      <c r="HK43">
        <v>4</v>
      </c>
      <c r="HL43">
        <v>1</v>
      </c>
      <c r="HM43">
        <v>6</v>
      </c>
      <c r="HN43">
        <v>2</v>
      </c>
      <c r="HO43">
        <v>3</v>
      </c>
      <c r="HP43">
        <v>2</v>
      </c>
      <c r="HQ43">
        <v>2</v>
      </c>
      <c r="HR43">
        <v>1</v>
      </c>
      <c r="HS43">
        <v>2</v>
      </c>
      <c r="HT43">
        <v>1</v>
      </c>
      <c r="HU43">
        <v>3</v>
      </c>
      <c r="HV43">
        <v>2</v>
      </c>
      <c r="HW43">
        <v>3</v>
      </c>
      <c r="HX43">
        <v>1</v>
      </c>
      <c r="HY43">
        <v>2</v>
      </c>
      <c r="HZ43">
        <v>1</v>
      </c>
      <c r="IA43">
        <v>2</v>
      </c>
      <c r="IB43">
        <v>3</v>
      </c>
      <c r="IC43">
        <v>3</v>
      </c>
      <c r="ID43">
        <v>1</v>
      </c>
      <c r="IE43">
        <v>2</v>
      </c>
      <c r="IF43">
        <v>1</v>
      </c>
      <c r="IG43">
        <v>3</v>
      </c>
      <c r="IH43">
        <v>1</v>
      </c>
      <c r="II43">
        <v>3</v>
      </c>
      <c r="IJ43">
        <v>3</v>
      </c>
      <c r="IK43">
        <v>3</v>
      </c>
      <c r="IL43">
        <v>1</v>
      </c>
      <c r="IM43">
        <v>3</v>
      </c>
      <c r="IN43">
        <v>1</v>
      </c>
      <c r="IQ43">
        <v>1</v>
      </c>
      <c r="IR43">
        <v>1</v>
      </c>
      <c r="IS43">
        <v>2</v>
      </c>
      <c r="IT43">
        <v>2</v>
      </c>
      <c r="IU43">
        <v>3</v>
      </c>
      <c r="IV43">
        <v>3</v>
      </c>
      <c r="IW43">
        <v>3</v>
      </c>
      <c r="IX43">
        <v>0</v>
      </c>
      <c r="IY43">
        <v>1</v>
      </c>
      <c r="IZ43">
        <v>1</v>
      </c>
      <c r="JA43">
        <v>2</v>
      </c>
      <c r="JB43">
        <v>3</v>
      </c>
      <c r="JC43">
        <v>1</v>
      </c>
      <c r="JD43">
        <v>56</v>
      </c>
      <c r="JE43">
        <v>151</v>
      </c>
      <c r="JF43">
        <v>91</v>
      </c>
      <c r="JG43">
        <v>2</v>
      </c>
      <c r="JH43" s="1"/>
      <c r="JI43">
        <v>4</v>
      </c>
      <c r="JJ43" s="12">
        <v>3</v>
      </c>
      <c r="JK43" s="12">
        <v>0</v>
      </c>
      <c r="JL43">
        <v>1</v>
      </c>
      <c r="JM43">
        <v>2</v>
      </c>
      <c r="JN43">
        <v>2</v>
      </c>
      <c r="JO43">
        <v>4</v>
      </c>
      <c r="JP43" t="s">
        <v>21</v>
      </c>
      <c r="JQ43" t="s">
        <v>21</v>
      </c>
      <c r="JR43">
        <f t="shared" si="83"/>
        <v>0</v>
      </c>
      <c r="JS43">
        <f>IF(OR(AND(ES43&gt;=3,OR(DD43&gt;=20,DW43&gt;=20,EJ43&gt;=20)),FC43&gt;=5,AND(FG43&gt;=600,ER43&gt;=5)),"umiarkowana",0)</f>
        <v>0</v>
      </c>
      <c r="JT43">
        <v>0</v>
      </c>
      <c r="JU43">
        <f t="shared" si="84"/>
        <v>0</v>
      </c>
      <c r="JV43">
        <f t="shared" si="85"/>
        <v>0.06</v>
      </c>
      <c r="JW43">
        <f t="shared" si="86"/>
        <v>1</v>
      </c>
      <c r="JX43">
        <f t="shared" si="87"/>
        <v>0.5</v>
      </c>
      <c r="JY43">
        <f t="shared" si="88"/>
        <v>0.06</v>
      </c>
      <c r="JZ43">
        <f t="shared" si="89"/>
        <v>0.14000000000000001</v>
      </c>
      <c r="KA43">
        <f t="shared" si="90"/>
        <v>0.14000000000000001</v>
      </c>
      <c r="KB43">
        <f t="shared" si="91"/>
        <v>0</v>
      </c>
      <c r="KC43">
        <f t="shared" si="92"/>
        <v>0.5</v>
      </c>
      <c r="KD43">
        <f t="shared" si="93"/>
        <v>0.5</v>
      </c>
      <c r="KE43">
        <f t="shared" si="94"/>
        <v>2.9000000000000004</v>
      </c>
      <c r="KF43">
        <f t="shared" si="95"/>
        <v>0.5</v>
      </c>
      <c r="KG43">
        <f t="shared" si="96"/>
        <v>0.14000000000000001</v>
      </c>
      <c r="KH43">
        <f t="shared" si="97"/>
        <v>0.06</v>
      </c>
      <c r="KI43">
        <f t="shared" si="98"/>
        <v>0.5</v>
      </c>
      <c r="KJ43">
        <f t="shared" si="99"/>
        <v>0.14000000000000001</v>
      </c>
      <c r="KK43">
        <f t="shared" si="100"/>
        <v>0.06</v>
      </c>
      <c r="KL43">
        <f t="shared" si="101"/>
        <v>0.5</v>
      </c>
      <c r="KM43">
        <f t="shared" si="102"/>
        <v>0.5</v>
      </c>
      <c r="KN43">
        <f t="shared" si="103"/>
        <v>0.14000000000000001</v>
      </c>
      <c r="KO43">
        <f t="shared" si="104"/>
        <v>1</v>
      </c>
      <c r="KP43">
        <f t="shared" si="105"/>
        <v>0.06</v>
      </c>
      <c r="KQ43">
        <f t="shared" si="106"/>
        <v>0.5</v>
      </c>
      <c r="KR43">
        <f t="shared" si="107"/>
        <v>0</v>
      </c>
      <c r="KS43">
        <f t="shared" si="108"/>
        <v>0.06</v>
      </c>
      <c r="KT43">
        <f t="shared" si="109"/>
        <v>4.1599999999999993</v>
      </c>
      <c r="KU43">
        <f t="shared" si="110"/>
        <v>14.500000000000002</v>
      </c>
      <c r="KV43">
        <f t="shared" si="111"/>
        <v>14.857142857142856</v>
      </c>
    </row>
    <row r="44" spans="1:308">
      <c r="A44" s="2"/>
      <c r="B44" s="4"/>
      <c r="C44">
        <v>52</v>
      </c>
      <c r="D44" s="2" t="s">
        <v>478</v>
      </c>
      <c r="E44" t="s">
        <v>21</v>
      </c>
      <c r="F44" s="2">
        <v>96</v>
      </c>
      <c r="G44" s="2">
        <v>19</v>
      </c>
      <c r="H44" s="2">
        <v>30</v>
      </c>
      <c r="I44" s="2">
        <v>47</v>
      </c>
      <c r="K44" s="2">
        <v>2018</v>
      </c>
      <c r="L44" s="2">
        <f t="shared" si="58"/>
        <v>2</v>
      </c>
      <c r="M44" s="15">
        <v>1</v>
      </c>
      <c r="N44" s="15">
        <v>1</v>
      </c>
      <c r="O44" s="2" t="s">
        <v>37</v>
      </c>
      <c r="P44" s="2">
        <v>0.5</v>
      </c>
      <c r="Q44" s="2" t="s">
        <v>42</v>
      </c>
      <c r="R44" s="2"/>
      <c r="Y44" t="s">
        <v>37</v>
      </c>
      <c r="AF44" t="s">
        <v>37</v>
      </c>
      <c r="AQ44" t="s">
        <v>37</v>
      </c>
      <c r="AR44" s="2" t="s">
        <v>37</v>
      </c>
      <c r="BJ44" t="s">
        <v>37</v>
      </c>
      <c r="BM44" s="2" t="s">
        <v>37</v>
      </c>
      <c r="BN44" s="2"/>
      <c r="BO44" s="2"/>
      <c r="BP44" s="2"/>
      <c r="BQ44" s="2"/>
      <c r="BR44" s="2"/>
      <c r="BS44" s="2"/>
      <c r="BT44" s="2"/>
      <c r="BU44" s="2"/>
      <c r="BV44" s="2"/>
      <c r="BW44" s="2" t="s">
        <v>37</v>
      </c>
      <c r="BX44" s="2" t="s">
        <v>42</v>
      </c>
      <c r="CI44" s="11">
        <v>1.65</v>
      </c>
      <c r="CJ44" s="10">
        <v>51</v>
      </c>
      <c r="CK44" s="2">
        <f t="shared" si="59"/>
        <v>18.732782369146008</v>
      </c>
      <c r="CL44" s="2">
        <v>75</v>
      </c>
      <c r="CM44" s="2">
        <v>88</v>
      </c>
      <c r="CN44" s="5">
        <f t="shared" si="60"/>
        <v>0.85227272727272729</v>
      </c>
      <c r="CO44" s="2">
        <v>105</v>
      </c>
      <c r="CP44" s="2">
        <v>64</v>
      </c>
      <c r="CU44" s="2">
        <v>89</v>
      </c>
      <c r="CV44" s="2">
        <v>1.19</v>
      </c>
      <c r="CW44" s="2">
        <v>208</v>
      </c>
      <c r="CX44" s="2">
        <v>57</v>
      </c>
      <c r="CY44" s="2">
        <v>122</v>
      </c>
      <c r="CZ44" s="2">
        <v>143</v>
      </c>
      <c r="DA44" s="2">
        <v>14</v>
      </c>
      <c r="DB44" t="s">
        <v>42</v>
      </c>
      <c r="DE44" s="2">
        <f>8*DD44*DC44</f>
        <v>0</v>
      </c>
      <c r="DH44" s="2">
        <f>4*DG44*DF44</f>
        <v>0</v>
      </c>
      <c r="DK44" s="2">
        <f>3.3*DJ44*DI44</f>
        <v>0</v>
      </c>
      <c r="DL44" s="2">
        <f t="shared" si="61"/>
        <v>0</v>
      </c>
      <c r="DM44">
        <v>3</v>
      </c>
      <c r="DN44">
        <v>60</v>
      </c>
      <c r="DO44" t="s">
        <v>42</v>
      </c>
      <c r="DQ44" s="2">
        <v>0</v>
      </c>
      <c r="DR44" t="s">
        <v>42</v>
      </c>
      <c r="DT44" s="2">
        <v>0</v>
      </c>
      <c r="DU44" s="2">
        <f t="shared" si="62"/>
        <v>0</v>
      </c>
      <c r="DV44" t="s">
        <v>42</v>
      </c>
      <c r="DX44" s="2">
        <v>0</v>
      </c>
      <c r="DY44" t="s">
        <v>42</v>
      </c>
      <c r="EA44" s="2">
        <v>0</v>
      </c>
      <c r="EB44">
        <v>1</v>
      </c>
      <c r="EC44">
        <v>150</v>
      </c>
      <c r="ED44" s="2">
        <f>3*EC44*EB44</f>
        <v>450</v>
      </c>
      <c r="EE44" s="2">
        <f t="shared" si="63"/>
        <v>450</v>
      </c>
      <c r="EF44">
        <v>7</v>
      </c>
      <c r="EG44">
        <v>90</v>
      </c>
      <c r="EH44" s="2">
        <f>3.3*EG44*EF44</f>
        <v>2079</v>
      </c>
      <c r="EI44" t="s">
        <v>42</v>
      </c>
      <c r="EK44" s="2">
        <v>0</v>
      </c>
      <c r="EL44" t="s">
        <v>42</v>
      </c>
      <c r="EN44" s="2">
        <v>0</v>
      </c>
      <c r="EO44" s="2">
        <f t="shared" si="64"/>
        <v>2079</v>
      </c>
      <c r="EP44">
        <v>720</v>
      </c>
      <c r="EQ44">
        <v>780</v>
      </c>
      <c r="ER44">
        <f t="shared" si="65"/>
        <v>8</v>
      </c>
      <c r="ES44" s="11">
        <f t="shared" si="66"/>
        <v>0</v>
      </c>
      <c r="ET44" s="11">
        <f t="shared" si="67"/>
        <v>8</v>
      </c>
      <c r="EU44" s="11">
        <f t="shared" si="68"/>
        <v>0</v>
      </c>
      <c r="EV44" s="11">
        <f t="shared" si="69"/>
        <v>0</v>
      </c>
      <c r="EW44" s="11">
        <f t="shared" si="70"/>
        <v>0</v>
      </c>
      <c r="EX44" s="11">
        <f t="shared" si="71"/>
        <v>0</v>
      </c>
      <c r="EY44" s="11">
        <f t="shared" si="72"/>
        <v>0</v>
      </c>
      <c r="EZ44" s="11">
        <f t="shared" si="73"/>
        <v>1</v>
      </c>
      <c r="FA44" s="11">
        <f t="shared" si="74"/>
        <v>1</v>
      </c>
      <c r="FB44" s="11">
        <f t="shared" si="75"/>
        <v>0</v>
      </c>
      <c r="FC44" s="11">
        <f t="shared" si="76"/>
        <v>2</v>
      </c>
      <c r="FD44" s="2">
        <f t="shared" si="77"/>
        <v>2079</v>
      </c>
      <c r="FE44" s="2">
        <f t="shared" si="78"/>
        <v>450</v>
      </c>
      <c r="FF44" s="2">
        <f t="shared" si="79"/>
        <v>0</v>
      </c>
      <c r="FG44" s="2">
        <f t="shared" si="80"/>
        <v>2529</v>
      </c>
      <c r="FH44" s="2">
        <f t="shared" si="81"/>
        <v>5160</v>
      </c>
      <c r="FI44" s="10">
        <f t="shared" si="82"/>
        <v>737.14285714285711</v>
      </c>
      <c r="FJ44" s="2">
        <v>14</v>
      </c>
      <c r="FK44" s="1">
        <v>43432</v>
      </c>
      <c r="FL44">
        <v>3</v>
      </c>
      <c r="FM44">
        <v>3</v>
      </c>
      <c r="FN44">
        <v>2</v>
      </c>
      <c r="FO44">
        <v>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1</v>
      </c>
      <c r="FX44" t="s">
        <v>206</v>
      </c>
      <c r="FY44">
        <v>4</v>
      </c>
      <c r="FZ44">
        <v>3</v>
      </c>
      <c r="GA44">
        <v>1</v>
      </c>
      <c r="GB44">
        <v>1</v>
      </c>
      <c r="GC44">
        <v>2</v>
      </c>
      <c r="GD44">
        <v>5</v>
      </c>
      <c r="GE44">
        <v>3</v>
      </c>
      <c r="GF44">
        <v>1</v>
      </c>
      <c r="GG44">
        <v>0</v>
      </c>
      <c r="GH44">
        <v>1</v>
      </c>
      <c r="GI44">
        <v>6</v>
      </c>
      <c r="GJ44">
        <v>1</v>
      </c>
      <c r="GK44">
        <v>4</v>
      </c>
      <c r="GL44">
        <v>1</v>
      </c>
      <c r="GM44">
        <v>3</v>
      </c>
      <c r="GN44">
        <v>1</v>
      </c>
      <c r="GO44">
        <v>1</v>
      </c>
      <c r="GP44">
        <v>6</v>
      </c>
      <c r="GQ44">
        <v>1</v>
      </c>
      <c r="GR44">
        <v>3</v>
      </c>
      <c r="GS44">
        <v>1</v>
      </c>
      <c r="GT44">
        <v>6</v>
      </c>
      <c r="GU44">
        <v>1</v>
      </c>
      <c r="GV44">
        <v>1</v>
      </c>
      <c r="GW44">
        <v>2</v>
      </c>
      <c r="GX44">
        <v>1</v>
      </c>
      <c r="GY44">
        <v>4</v>
      </c>
      <c r="GZ44">
        <v>3</v>
      </c>
      <c r="HA44">
        <v>2</v>
      </c>
      <c r="HB44">
        <v>5</v>
      </c>
      <c r="HC44">
        <v>5</v>
      </c>
      <c r="HD44">
        <v>1</v>
      </c>
      <c r="HE44">
        <v>1</v>
      </c>
      <c r="HF44">
        <v>1</v>
      </c>
      <c r="HG44">
        <v>2</v>
      </c>
      <c r="HH44">
        <v>4</v>
      </c>
      <c r="HI44">
        <v>1</v>
      </c>
      <c r="HJ44">
        <v>1</v>
      </c>
      <c r="HK44">
        <v>1</v>
      </c>
      <c r="HL44">
        <v>1</v>
      </c>
      <c r="HM44">
        <v>6</v>
      </c>
      <c r="HN44">
        <v>1</v>
      </c>
      <c r="HO44">
        <v>1</v>
      </c>
      <c r="HP44">
        <v>3</v>
      </c>
      <c r="HQ44">
        <v>1</v>
      </c>
      <c r="HR44">
        <v>3</v>
      </c>
      <c r="HS44">
        <v>2</v>
      </c>
      <c r="HT44">
        <v>1</v>
      </c>
      <c r="HU44">
        <v>2</v>
      </c>
      <c r="HV44">
        <v>3</v>
      </c>
      <c r="HW44">
        <v>3</v>
      </c>
      <c r="HX44">
        <v>1</v>
      </c>
      <c r="HY44">
        <v>3</v>
      </c>
      <c r="HZ44">
        <v>1</v>
      </c>
      <c r="IA44">
        <v>2</v>
      </c>
      <c r="IB44">
        <v>1</v>
      </c>
      <c r="IC44">
        <v>1</v>
      </c>
      <c r="ID44">
        <v>1</v>
      </c>
      <c r="IE44">
        <v>2</v>
      </c>
      <c r="IF44">
        <v>3</v>
      </c>
      <c r="IG44">
        <v>3</v>
      </c>
      <c r="IH44">
        <v>1</v>
      </c>
      <c r="II44">
        <v>1</v>
      </c>
      <c r="IJ44">
        <v>3</v>
      </c>
      <c r="IK44">
        <v>1</v>
      </c>
      <c r="IL44">
        <v>3</v>
      </c>
      <c r="IM44">
        <v>3</v>
      </c>
      <c r="IN44">
        <v>1</v>
      </c>
      <c r="IO44" s="9"/>
      <c r="IQ44">
        <v>1</v>
      </c>
      <c r="IR44">
        <v>0</v>
      </c>
      <c r="IS44">
        <v>1</v>
      </c>
      <c r="IT44">
        <v>1</v>
      </c>
      <c r="IU44">
        <v>3</v>
      </c>
      <c r="IV44">
        <v>3</v>
      </c>
      <c r="IW44">
        <v>1</v>
      </c>
      <c r="IX44">
        <v>1</v>
      </c>
      <c r="IY44">
        <v>2</v>
      </c>
      <c r="IZ44">
        <v>1</v>
      </c>
      <c r="JA44">
        <v>2</v>
      </c>
      <c r="JB44">
        <v>3</v>
      </c>
      <c r="JC44">
        <v>3</v>
      </c>
      <c r="JD44">
        <f>(CJ44)</f>
        <v>51</v>
      </c>
      <c r="JE44">
        <v>165</v>
      </c>
      <c r="JF44">
        <v>75</v>
      </c>
      <c r="JG44">
        <v>2</v>
      </c>
      <c r="JH44" s="1"/>
      <c r="JI44">
        <v>4</v>
      </c>
      <c r="JJ44" s="12">
        <v>2</v>
      </c>
      <c r="JK44" s="12">
        <v>0</v>
      </c>
      <c r="JL44">
        <v>2</v>
      </c>
      <c r="JM44">
        <v>2</v>
      </c>
      <c r="JN44">
        <v>2</v>
      </c>
      <c r="JO44">
        <v>4</v>
      </c>
      <c r="JP44" t="s">
        <v>21</v>
      </c>
      <c r="JQ44" t="s">
        <v>21</v>
      </c>
      <c r="JR44">
        <f t="shared" si="83"/>
        <v>0</v>
      </c>
      <c r="JS44" t="str">
        <f>IF(OR(AND(ES44&gt;=3,OR(DD44&gt;=20,DW44&gt;=20,EJ44&gt;=20)),FC44&gt;=5,AND(FG44&gt;=600,ER44&gt;=5)),"umiarkowana",0)</f>
        <v>umiarkowana</v>
      </c>
      <c r="JT44">
        <v>1</v>
      </c>
      <c r="JU44">
        <f t="shared" si="84"/>
        <v>2</v>
      </c>
      <c r="JV44">
        <f t="shared" si="85"/>
        <v>0.5</v>
      </c>
      <c r="JW44">
        <f t="shared" si="86"/>
        <v>0</v>
      </c>
      <c r="JX44">
        <f t="shared" si="87"/>
        <v>0.14000000000000001</v>
      </c>
      <c r="JY44">
        <f t="shared" si="88"/>
        <v>0</v>
      </c>
      <c r="JZ44">
        <f t="shared" si="89"/>
        <v>0.06</v>
      </c>
      <c r="KA44">
        <f t="shared" si="90"/>
        <v>0</v>
      </c>
      <c r="KB44">
        <f t="shared" si="91"/>
        <v>0.14000000000000001</v>
      </c>
      <c r="KC44">
        <f t="shared" si="92"/>
        <v>1</v>
      </c>
      <c r="KD44">
        <f t="shared" si="93"/>
        <v>1</v>
      </c>
      <c r="KE44">
        <f t="shared" si="94"/>
        <v>4.84</v>
      </c>
      <c r="KF44">
        <f t="shared" si="95"/>
        <v>0</v>
      </c>
      <c r="KG44">
        <f t="shared" si="96"/>
        <v>0</v>
      </c>
      <c r="KH44">
        <f t="shared" si="97"/>
        <v>0</v>
      </c>
      <c r="KI44">
        <f t="shared" si="98"/>
        <v>0.14000000000000001</v>
      </c>
      <c r="KJ44">
        <f t="shared" si="99"/>
        <v>0</v>
      </c>
      <c r="KK44">
        <f t="shared" si="100"/>
        <v>0</v>
      </c>
      <c r="KL44">
        <f t="shared" si="101"/>
        <v>2</v>
      </c>
      <c r="KM44">
        <f t="shared" si="102"/>
        <v>0</v>
      </c>
      <c r="KN44">
        <f t="shared" si="103"/>
        <v>0</v>
      </c>
      <c r="KO44">
        <f t="shared" si="104"/>
        <v>0</v>
      </c>
      <c r="KP44">
        <f t="shared" si="105"/>
        <v>0</v>
      </c>
      <c r="KQ44">
        <f t="shared" si="106"/>
        <v>0</v>
      </c>
      <c r="KR44">
        <f t="shared" si="107"/>
        <v>0</v>
      </c>
      <c r="KS44">
        <f t="shared" si="108"/>
        <v>0</v>
      </c>
      <c r="KT44">
        <f t="shared" si="109"/>
        <v>2.14</v>
      </c>
      <c r="KU44">
        <f t="shared" si="110"/>
        <v>24.2</v>
      </c>
      <c r="KV44">
        <f t="shared" si="111"/>
        <v>7.6428571428571441</v>
      </c>
    </row>
    <row r="45" spans="1:308">
      <c r="A45" s="2"/>
      <c r="B45" s="1"/>
      <c r="C45">
        <v>61</v>
      </c>
      <c r="D45" s="2" t="s">
        <v>478</v>
      </c>
      <c r="E45" t="s">
        <v>483</v>
      </c>
      <c r="K45" s="2">
        <v>1994</v>
      </c>
      <c r="L45" s="2">
        <f t="shared" si="58"/>
        <v>26</v>
      </c>
      <c r="M45" s="15">
        <v>3</v>
      </c>
      <c r="N45" s="15">
        <v>3</v>
      </c>
      <c r="O45" s="2" t="s">
        <v>37</v>
      </c>
      <c r="P45" s="2">
        <v>26</v>
      </c>
      <c r="Q45" s="2" t="s">
        <v>42</v>
      </c>
      <c r="U45" t="s">
        <v>37</v>
      </c>
      <c r="V45" t="s">
        <v>37</v>
      </c>
      <c r="AF45" t="s">
        <v>37</v>
      </c>
      <c r="AR45" s="2" t="s">
        <v>37</v>
      </c>
      <c r="AT45" t="s">
        <v>37</v>
      </c>
      <c r="BA45" t="s">
        <v>37</v>
      </c>
      <c r="BM45" s="2" t="s">
        <v>37</v>
      </c>
      <c r="BP45" t="s">
        <v>37</v>
      </c>
      <c r="BX45" s="2" t="s">
        <v>37</v>
      </c>
      <c r="CE45" t="s">
        <v>37</v>
      </c>
      <c r="CI45" s="11">
        <v>1.67</v>
      </c>
      <c r="CJ45" s="10">
        <v>91.5</v>
      </c>
      <c r="CK45" s="2">
        <f t="shared" si="59"/>
        <v>32.80863422854889</v>
      </c>
      <c r="CL45" s="2">
        <v>110.5</v>
      </c>
      <c r="CM45" s="2">
        <v>116</v>
      </c>
      <c r="CN45" s="5">
        <f t="shared" si="60"/>
        <v>0.95258620689655171</v>
      </c>
      <c r="CO45" s="2">
        <v>140</v>
      </c>
      <c r="CP45" s="2">
        <v>110</v>
      </c>
      <c r="CQ45" t="s">
        <v>382</v>
      </c>
      <c r="CS45" s="19">
        <v>40863.4</v>
      </c>
      <c r="CT45" s="19">
        <v>10225.200000000001</v>
      </c>
      <c r="CU45" s="2">
        <v>89</v>
      </c>
      <c r="CV45" s="2">
        <v>4.17</v>
      </c>
      <c r="CW45" s="2">
        <v>283</v>
      </c>
      <c r="CX45" s="2">
        <v>59</v>
      </c>
      <c r="CY45" s="2">
        <v>185</v>
      </c>
      <c r="CZ45" s="2">
        <v>195</v>
      </c>
      <c r="DA45" s="2">
        <v>124</v>
      </c>
      <c r="DB45" t="s">
        <v>42</v>
      </c>
      <c r="DE45" s="2">
        <f>8*DD45*DC45</f>
        <v>0</v>
      </c>
      <c r="DH45" s="2">
        <f>4*DG45*DF45</f>
        <v>0</v>
      </c>
      <c r="DK45" s="2">
        <f>3.3*DJ45*DI45</f>
        <v>0</v>
      </c>
      <c r="DL45" s="2">
        <f t="shared" si="61"/>
        <v>0</v>
      </c>
      <c r="DM45">
        <v>3</v>
      </c>
      <c r="DN45">
        <v>60</v>
      </c>
      <c r="DO45" t="s">
        <v>42</v>
      </c>
      <c r="DQ45" s="2">
        <v>0</v>
      </c>
      <c r="DR45">
        <v>6</v>
      </c>
      <c r="DS45">
        <v>105</v>
      </c>
      <c r="DT45" s="2">
        <f>3.3*DS45*DR45</f>
        <v>2079</v>
      </c>
      <c r="DU45" s="2">
        <f t="shared" si="62"/>
        <v>2079</v>
      </c>
      <c r="DV45" t="s">
        <v>42</v>
      </c>
      <c r="DX45" s="2">
        <v>0</v>
      </c>
      <c r="DY45" t="s">
        <v>42</v>
      </c>
      <c r="EA45" s="2">
        <v>0</v>
      </c>
      <c r="EB45">
        <v>1</v>
      </c>
      <c r="EC45">
        <v>90</v>
      </c>
      <c r="ED45" s="2">
        <f>3*EC45*EB45</f>
        <v>270</v>
      </c>
      <c r="EE45" s="2">
        <f t="shared" si="63"/>
        <v>270</v>
      </c>
      <c r="EF45" t="s">
        <v>42</v>
      </c>
      <c r="EH45" s="2">
        <v>0</v>
      </c>
      <c r="EI45" t="s">
        <v>42</v>
      </c>
      <c r="EK45" s="2">
        <v>0</v>
      </c>
      <c r="EL45" t="s">
        <v>42</v>
      </c>
      <c r="EN45" s="2">
        <v>0</v>
      </c>
      <c r="EO45" s="2">
        <f t="shared" si="64"/>
        <v>0</v>
      </c>
      <c r="EP45">
        <v>660</v>
      </c>
      <c r="EQ45">
        <v>660</v>
      </c>
      <c r="ER45">
        <f t="shared" si="65"/>
        <v>7</v>
      </c>
      <c r="ES45" s="11">
        <f t="shared" si="66"/>
        <v>0</v>
      </c>
      <c r="ET45" s="11">
        <f t="shared" si="67"/>
        <v>7</v>
      </c>
      <c r="EU45" s="11">
        <f t="shared" si="68"/>
        <v>0</v>
      </c>
      <c r="EV45" s="11">
        <f t="shared" si="69"/>
        <v>0</v>
      </c>
      <c r="EW45" s="11">
        <f t="shared" si="70"/>
        <v>0</v>
      </c>
      <c r="EX45" s="11">
        <f t="shared" si="71"/>
        <v>1</v>
      </c>
      <c r="EY45" s="11">
        <f t="shared" si="72"/>
        <v>0</v>
      </c>
      <c r="EZ45" s="11">
        <f t="shared" si="73"/>
        <v>1</v>
      </c>
      <c r="FA45" s="11">
        <f t="shared" si="74"/>
        <v>0</v>
      </c>
      <c r="FB45" s="11">
        <f t="shared" si="75"/>
        <v>0</v>
      </c>
      <c r="FC45" s="11">
        <f t="shared" si="76"/>
        <v>2</v>
      </c>
      <c r="FD45" s="2">
        <f t="shared" si="77"/>
        <v>2079</v>
      </c>
      <c r="FE45" s="2">
        <f t="shared" si="78"/>
        <v>270</v>
      </c>
      <c r="FF45" s="2">
        <f t="shared" si="79"/>
        <v>0</v>
      </c>
      <c r="FG45" s="2">
        <f t="shared" si="80"/>
        <v>2349</v>
      </c>
      <c r="FH45" s="2">
        <f t="shared" si="81"/>
        <v>4620</v>
      </c>
      <c r="FI45" s="10">
        <f t="shared" si="82"/>
        <v>660</v>
      </c>
      <c r="FJ45" s="2">
        <v>124</v>
      </c>
      <c r="FK45" s="1">
        <v>43851</v>
      </c>
      <c r="FL45">
        <v>5</v>
      </c>
      <c r="FM45">
        <v>3</v>
      </c>
      <c r="FN45">
        <v>5</v>
      </c>
      <c r="FO45">
        <v>1</v>
      </c>
      <c r="FP45">
        <v>0</v>
      </c>
      <c r="FQ45">
        <v>0</v>
      </c>
      <c r="FR45">
        <v>0</v>
      </c>
      <c r="FS45">
        <v>1</v>
      </c>
      <c r="FT45">
        <v>0</v>
      </c>
      <c r="FU45">
        <v>0</v>
      </c>
      <c r="FV45">
        <v>0</v>
      </c>
      <c r="FW45">
        <v>1</v>
      </c>
      <c r="FX45" t="s">
        <v>199</v>
      </c>
      <c r="FY45">
        <v>5</v>
      </c>
      <c r="FZ45">
        <v>3</v>
      </c>
      <c r="GA45">
        <v>1</v>
      </c>
      <c r="GB45">
        <v>1</v>
      </c>
      <c r="GC45">
        <v>2</v>
      </c>
      <c r="GD45">
        <v>1</v>
      </c>
      <c r="GE45">
        <v>4</v>
      </c>
      <c r="GF45">
        <v>3</v>
      </c>
      <c r="GG45">
        <v>0</v>
      </c>
      <c r="GH45">
        <v>5</v>
      </c>
      <c r="GI45">
        <v>4</v>
      </c>
      <c r="GJ45">
        <v>3</v>
      </c>
      <c r="GK45">
        <v>4</v>
      </c>
      <c r="GL45">
        <v>1</v>
      </c>
      <c r="GM45">
        <v>4</v>
      </c>
      <c r="GN45">
        <v>5</v>
      </c>
      <c r="GO45">
        <v>1</v>
      </c>
      <c r="GP45">
        <v>4</v>
      </c>
      <c r="GQ45">
        <v>5</v>
      </c>
      <c r="GR45">
        <v>2</v>
      </c>
      <c r="GS45">
        <v>5</v>
      </c>
      <c r="GT45">
        <v>3</v>
      </c>
      <c r="GU45">
        <v>4</v>
      </c>
      <c r="GV45">
        <v>4</v>
      </c>
      <c r="GW45">
        <v>3</v>
      </c>
      <c r="GX45">
        <v>2</v>
      </c>
      <c r="GY45">
        <v>1</v>
      </c>
      <c r="GZ45">
        <v>1</v>
      </c>
      <c r="HA45">
        <v>4</v>
      </c>
      <c r="HB45">
        <v>5</v>
      </c>
      <c r="HC45">
        <v>4</v>
      </c>
      <c r="HD45">
        <v>6</v>
      </c>
      <c r="HE45">
        <v>1</v>
      </c>
      <c r="HF45">
        <v>1</v>
      </c>
      <c r="HG45">
        <v>3</v>
      </c>
      <c r="HH45">
        <v>2</v>
      </c>
      <c r="HI45">
        <v>3</v>
      </c>
      <c r="HJ45">
        <v>1</v>
      </c>
      <c r="HK45">
        <v>2</v>
      </c>
      <c r="HL45">
        <v>1</v>
      </c>
      <c r="HM45">
        <v>6</v>
      </c>
      <c r="HN45">
        <v>1</v>
      </c>
      <c r="HO45">
        <v>2</v>
      </c>
      <c r="HP45">
        <v>2</v>
      </c>
      <c r="HQ45">
        <v>3</v>
      </c>
      <c r="HR45">
        <v>1</v>
      </c>
      <c r="HS45">
        <v>2</v>
      </c>
      <c r="HT45">
        <v>1</v>
      </c>
      <c r="HU45">
        <v>2</v>
      </c>
      <c r="HV45">
        <v>2</v>
      </c>
      <c r="HW45">
        <v>2</v>
      </c>
      <c r="HX45">
        <v>1</v>
      </c>
      <c r="HY45">
        <v>3</v>
      </c>
      <c r="HZ45">
        <v>1</v>
      </c>
      <c r="IA45">
        <v>2</v>
      </c>
      <c r="IB45">
        <v>3</v>
      </c>
      <c r="IC45">
        <v>2</v>
      </c>
      <c r="ID45">
        <v>3</v>
      </c>
      <c r="IE45">
        <v>3</v>
      </c>
      <c r="IF45">
        <v>1</v>
      </c>
      <c r="IG45">
        <v>3</v>
      </c>
      <c r="IH45">
        <v>1</v>
      </c>
      <c r="II45">
        <v>3</v>
      </c>
      <c r="IJ45">
        <v>3</v>
      </c>
      <c r="IK45">
        <v>3</v>
      </c>
      <c r="IL45">
        <v>1</v>
      </c>
      <c r="IM45">
        <v>2</v>
      </c>
      <c r="IN45">
        <v>1</v>
      </c>
      <c r="IQ45">
        <v>1</v>
      </c>
      <c r="IR45">
        <v>0</v>
      </c>
      <c r="IS45">
        <v>1</v>
      </c>
      <c r="IT45">
        <v>2</v>
      </c>
      <c r="IU45">
        <v>2</v>
      </c>
      <c r="IV45">
        <v>3</v>
      </c>
      <c r="IW45">
        <v>4</v>
      </c>
      <c r="IX45">
        <v>1</v>
      </c>
      <c r="IY45">
        <v>1</v>
      </c>
      <c r="IZ45">
        <v>2</v>
      </c>
      <c r="JA45">
        <v>1</v>
      </c>
      <c r="JB45">
        <v>2</v>
      </c>
      <c r="JC45">
        <v>2</v>
      </c>
      <c r="JD45">
        <v>91.5</v>
      </c>
      <c r="JE45">
        <v>167</v>
      </c>
      <c r="JF45">
        <v>110.5</v>
      </c>
      <c r="JG45">
        <v>2</v>
      </c>
      <c r="JH45" s="1"/>
      <c r="JI45">
        <v>4</v>
      </c>
      <c r="JJ45" s="12">
        <v>2</v>
      </c>
      <c r="JK45" s="12">
        <v>0</v>
      </c>
      <c r="JL45">
        <v>2</v>
      </c>
      <c r="JM45">
        <v>3</v>
      </c>
      <c r="JN45">
        <v>4</v>
      </c>
      <c r="JO45">
        <v>3</v>
      </c>
      <c r="JP45" t="s">
        <v>428</v>
      </c>
      <c r="JQ45" t="s">
        <v>428</v>
      </c>
      <c r="JR45">
        <f t="shared" si="83"/>
        <v>0</v>
      </c>
      <c r="JS45" t="str">
        <f>IF(OR(AND(ES45&gt;=3,OR(DD45&gt;=20,DW45&gt;=20,EJ45&gt;=20)),FC45&gt;=5,AND(FG45&gt;=600,ER45&gt;=5)),"umiarkowana",0)</f>
        <v>umiarkowana</v>
      </c>
      <c r="JT45">
        <v>1</v>
      </c>
      <c r="JU45">
        <f t="shared" si="84"/>
        <v>0.5</v>
      </c>
      <c r="JV45">
        <f t="shared" si="85"/>
        <v>0.5</v>
      </c>
      <c r="JW45">
        <f t="shared" si="86"/>
        <v>1</v>
      </c>
      <c r="JX45">
        <f t="shared" si="87"/>
        <v>0.06</v>
      </c>
      <c r="JY45">
        <f t="shared" si="88"/>
        <v>1</v>
      </c>
      <c r="JZ45">
        <f t="shared" si="89"/>
        <v>0.14000000000000001</v>
      </c>
      <c r="KA45">
        <f t="shared" si="90"/>
        <v>0.06</v>
      </c>
      <c r="KB45">
        <f t="shared" si="91"/>
        <v>0</v>
      </c>
      <c r="KC45">
        <f t="shared" si="92"/>
        <v>1</v>
      </c>
      <c r="KD45">
        <f t="shared" si="93"/>
        <v>0.5</v>
      </c>
      <c r="KE45">
        <f t="shared" si="94"/>
        <v>4.76</v>
      </c>
      <c r="KF45">
        <f t="shared" si="95"/>
        <v>1</v>
      </c>
      <c r="KG45">
        <f t="shared" si="96"/>
        <v>0.14000000000000001</v>
      </c>
      <c r="KH45">
        <f t="shared" si="97"/>
        <v>0</v>
      </c>
      <c r="KI45">
        <f t="shared" si="98"/>
        <v>0.5</v>
      </c>
      <c r="KJ45">
        <f t="shared" si="99"/>
        <v>1</v>
      </c>
      <c r="KK45">
        <f t="shared" si="100"/>
        <v>0</v>
      </c>
      <c r="KL45">
        <f t="shared" si="101"/>
        <v>0.14000000000000001</v>
      </c>
      <c r="KM45">
        <f t="shared" si="102"/>
        <v>0.5</v>
      </c>
      <c r="KN45">
        <f t="shared" si="103"/>
        <v>0.5</v>
      </c>
      <c r="KO45">
        <f t="shared" si="104"/>
        <v>2</v>
      </c>
      <c r="KP45">
        <f t="shared" si="105"/>
        <v>0</v>
      </c>
      <c r="KQ45">
        <f t="shared" si="106"/>
        <v>0.06</v>
      </c>
      <c r="KR45">
        <f t="shared" si="107"/>
        <v>0</v>
      </c>
      <c r="KS45">
        <f t="shared" si="108"/>
        <v>0</v>
      </c>
      <c r="KT45">
        <f t="shared" si="109"/>
        <v>5.84</v>
      </c>
      <c r="KU45">
        <f t="shared" si="110"/>
        <v>23.799999999999997</v>
      </c>
      <c r="KV45">
        <f t="shared" si="111"/>
        <v>20.857142857142858</v>
      </c>
    </row>
    <row r="46" spans="1:308">
      <c r="A46" s="2"/>
      <c r="B46" s="1"/>
      <c r="C46">
        <v>31</v>
      </c>
      <c r="D46" s="2" t="s">
        <v>478</v>
      </c>
      <c r="E46" t="s">
        <v>21</v>
      </c>
      <c r="F46" s="2">
        <v>86</v>
      </c>
      <c r="G46" s="2">
        <v>12</v>
      </c>
      <c r="H46" s="2">
        <v>22</v>
      </c>
      <c r="I46" s="2">
        <v>52</v>
      </c>
      <c r="K46" s="2">
        <v>2008</v>
      </c>
      <c r="L46" s="2">
        <f t="shared" si="58"/>
        <v>12</v>
      </c>
      <c r="M46" s="15">
        <v>2</v>
      </c>
      <c r="N46" s="15">
        <v>2</v>
      </c>
      <c r="O46" s="2" t="s">
        <v>37</v>
      </c>
      <c r="P46" s="2">
        <v>11</v>
      </c>
      <c r="Q46" s="2" t="s">
        <v>37</v>
      </c>
      <c r="R46" s="2">
        <v>6</v>
      </c>
      <c r="T46" t="s">
        <v>37</v>
      </c>
      <c r="Y46" t="s">
        <v>37</v>
      </c>
      <c r="AE46" t="s">
        <v>37</v>
      </c>
      <c r="AR46" s="2" t="s">
        <v>37</v>
      </c>
      <c r="AY46" t="s">
        <v>31</v>
      </c>
      <c r="BA46" t="s">
        <v>37</v>
      </c>
      <c r="BC46" t="s">
        <v>37</v>
      </c>
      <c r="BD46" t="s">
        <v>37</v>
      </c>
      <c r="BM46" s="2" t="s">
        <v>37</v>
      </c>
      <c r="BN46" s="2"/>
      <c r="BO46" s="2"/>
      <c r="BP46" s="2"/>
      <c r="BQ46" s="2"/>
      <c r="BR46" s="2"/>
      <c r="BS46" s="2"/>
      <c r="BT46" s="2"/>
      <c r="BU46" s="2"/>
      <c r="BV46" s="2"/>
      <c r="BW46" s="2" t="s">
        <v>240</v>
      </c>
      <c r="BX46" s="2" t="s">
        <v>37</v>
      </c>
      <c r="CB46" t="s">
        <v>37</v>
      </c>
      <c r="CH46" t="s">
        <v>37</v>
      </c>
      <c r="CI46" s="11">
        <v>1.71</v>
      </c>
      <c r="CJ46" s="10">
        <v>98</v>
      </c>
      <c r="CK46" s="2">
        <f t="shared" si="59"/>
        <v>33.514585684484118</v>
      </c>
      <c r="CL46" s="2">
        <v>113</v>
      </c>
      <c r="CM46" s="2">
        <v>125</v>
      </c>
      <c r="CN46" s="5">
        <f t="shared" si="60"/>
        <v>0.90400000000000003</v>
      </c>
      <c r="CO46" s="2">
        <v>128</v>
      </c>
      <c r="CP46" s="2">
        <v>84</v>
      </c>
      <c r="CQ46" t="s">
        <v>241</v>
      </c>
      <c r="CS46" s="19">
        <v>112799</v>
      </c>
      <c r="CT46" s="19">
        <v>7496.39</v>
      </c>
      <c r="CU46" s="2">
        <v>86</v>
      </c>
      <c r="CV46" s="2">
        <v>4.45</v>
      </c>
      <c r="CW46" s="2">
        <v>207</v>
      </c>
      <c r="CX46" s="2">
        <v>46</v>
      </c>
      <c r="CY46" s="2">
        <v>124</v>
      </c>
      <c r="CZ46" s="2">
        <v>184</v>
      </c>
      <c r="DA46" s="2">
        <v>34</v>
      </c>
      <c r="DB46" t="s">
        <v>37</v>
      </c>
      <c r="DC46" t="s">
        <v>42</v>
      </c>
      <c r="DE46" s="2">
        <v>0</v>
      </c>
      <c r="DF46">
        <v>5</v>
      </c>
      <c r="DG46">
        <v>180</v>
      </c>
      <c r="DH46" s="2">
        <f>4*DG46*DF46</f>
        <v>3600</v>
      </c>
      <c r="DI46">
        <v>3</v>
      </c>
      <c r="DJ46">
        <v>10</v>
      </c>
      <c r="DK46" s="2">
        <f>3.3*DJ46*DI46</f>
        <v>99</v>
      </c>
      <c r="DL46" s="2">
        <f t="shared" si="61"/>
        <v>3699</v>
      </c>
      <c r="DM46">
        <v>5</v>
      </c>
      <c r="DN46">
        <v>50</v>
      </c>
      <c r="DO46" t="s">
        <v>42</v>
      </c>
      <c r="DQ46" s="2">
        <v>0</v>
      </c>
      <c r="DR46">
        <v>5</v>
      </c>
      <c r="DS46">
        <v>20</v>
      </c>
      <c r="DT46" s="2">
        <f>3.3*DS46*DR46</f>
        <v>330</v>
      </c>
      <c r="DU46" s="2">
        <f t="shared" si="62"/>
        <v>330</v>
      </c>
      <c r="DV46" t="s">
        <v>42</v>
      </c>
      <c r="DX46" s="2">
        <v>0</v>
      </c>
      <c r="DY46" t="s">
        <v>42</v>
      </c>
      <c r="EA46" s="2">
        <v>0</v>
      </c>
      <c r="EB46">
        <v>3</v>
      </c>
      <c r="EC46">
        <v>80</v>
      </c>
      <c r="ED46" s="2">
        <f>3*EC46*EB46</f>
        <v>720</v>
      </c>
      <c r="EE46" s="2">
        <f t="shared" si="63"/>
        <v>720</v>
      </c>
      <c r="EF46">
        <v>1</v>
      </c>
      <c r="EG46">
        <v>60</v>
      </c>
      <c r="EH46" s="2">
        <f>3.3*EG46*EF46</f>
        <v>198</v>
      </c>
      <c r="EI46" t="s">
        <v>42</v>
      </c>
      <c r="EK46" s="2">
        <v>0</v>
      </c>
      <c r="EL46" t="s">
        <v>42</v>
      </c>
      <c r="EN46" s="2">
        <v>0</v>
      </c>
      <c r="EO46" s="2">
        <f t="shared" si="64"/>
        <v>198</v>
      </c>
      <c r="EP46">
        <v>360</v>
      </c>
      <c r="EQ46">
        <v>720</v>
      </c>
      <c r="ER46">
        <f t="shared" si="65"/>
        <v>17</v>
      </c>
      <c r="ES46" s="11">
        <f t="shared" si="66"/>
        <v>0</v>
      </c>
      <c r="ET46" s="11">
        <f t="shared" si="67"/>
        <v>17</v>
      </c>
      <c r="EU46" s="11">
        <f t="shared" si="68"/>
        <v>1</v>
      </c>
      <c r="EV46" s="11">
        <f t="shared" si="69"/>
        <v>0</v>
      </c>
      <c r="EW46" s="11">
        <f t="shared" si="70"/>
        <v>0</v>
      </c>
      <c r="EX46" s="11">
        <f t="shared" si="71"/>
        <v>0</v>
      </c>
      <c r="EY46" s="11">
        <f t="shared" si="72"/>
        <v>0</v>
      </c>
      <c r="EZ46" s="11">
        <f t="shared" si="73"/>
        <v>1</v>
      </c>
      <c r="FA46" s="11">
        <f t="shared" si="74"/>
        <v>1</v>
      </c>
      <c r="FB46" s="11">
        <f t="shared" si="75"/>
        <v>0</v>
      </c>
      <c r="FC46" s="11">
        <f t="shared" si="76"/>
        <v>3</v>
      </c>
      <c r="FD46" s="2">
        <f t="shared" si="77"/>
        <v>627</v>
      </c>
      <c r="FE46" s="2">
        <f t="shared" si="78"/>
        <v>4320</v>
      </c>
      <c r="FF46" s="2">
        <f t="shared" si="79"/>
        <v>0</v>
      </c>
      <c r="FG46" s="2">
        <f t="shared" si="80"/>
        <v>4947</v>
      </c>
      <c r="FH46" s="2">
        <f t="shared" si="81"/>
        <v>3240</v>
      </c>
      <c r="FI46" s="10">
        <f t="shared" si="82"/>
        <v>462.85714285714283</v>
      </c>
      <c r="FJ46" s="2">
        <v>34</v>
      </c>
      <c r="FK46" s="1">
        <v>43570</v>
      </c>
      <c r="FL46">
        <v>3</v>
      </c>
      <c r="FM46">
        <v>2</v>
      </c>
      <c r="FN46">
        <v>6</v>
      </c>
      <c r="FO46">
        <v>1</v>
      </c>
      <c r="FP46">
        <v>1</v>
      </c>
      <c r="FQ46">
        <v>1</v>
      </c>
      <c r="FR46">
        <v>1</v>
      </c>
      <c r="FS46">
        <v>1</v>
      </c>
      <c r="FT46">
        <v>1</v>
      </c>
      <c r="FU46">
        <v>1</v>
      </c>
      <c r="FV46">
        <v>0</v>
      </c>
      <c r="FW46">
        <v>1</v>
      </c>
      <c r="FX46" t="s">
        <v>206</v>
      </c>
      <c r="FY46">
        <v>4</v>
      </c>
      <c r="FZ46">
        <v>3</v>
      </c>
      <c r="GA46">
        <v>3</v>
      </c>
      <c r="GB46">
        <v>1</v>
      </c>
      <c r="GC46">
        <v>4</v>
      </c>
      <c r="GD46">
        <v>7</v>
      </c>
      <c r="GE46">
        <v>1</v>
      </c>
      <c r="GF46">
        <v>0</v>
      </c>
      <c r="GG46">
        <v>0</v>
      </c>
      <c r="GH46">
        <v>6</v>
      </c>
      <c r="GI46">
        <v>2</v>
      </c>
      <c r="GJ46">
        <v>4</v>
      </c>
      <c r="GK46">
        <v>1</v>
      </c>
      <c r="GL46">
        <v>2</v>
      </c>
      <c r="GM46">
        <v>4</v>
      </c>
      <c r="GN46">
        <v>4</v>
      </c>
      <c r="GO46">
        <v>1</v>
      </c>
      <c r="GP46">
        <v>4</v>
      </c>
      <c r="GQ46">
        <v>6</v>
      </c>
      <c r="GR46">
        <v>4</v>
      </c>
      <c r="GS46">
        <v>4</v>
      </c>
      <c r="GT46">
        <v>6</v>
      </c>
      <c r="GU46">
        <v>5</v>
      </c>
      <c r="GV46">
        <v>4</v>
      </c>
      <c r="GW46">
        <v>4</v>
      </c>
      <c r="GX46">
        <v>2</v>
      </c>
      <c r="GY46">
        <v>3</v>
      </c>
      <c r="GZ46">
        <v>3</v>
      </c>
      <c r="HA46">
        <v>4</v>
      </c>
      <c r="HB46">
        <v>4</v>
      </c>
      <c r="HC46">
        <v>4</v>
      </c>
      <c r="HD46">
        <v>6</v>
      </c>
      <c r="HE46">
        <v>1</v>
      </c>
      <c r="HF46">
        <v>3</v>
      </c>
      <c r="HG46">
        <v>4</v>
      </c>
      <c r="HH46">
        <v>6</v>
      </c>
      <c r="HI46">
        <v>2</v>
      </c>
      <c r="HJ46">
        <v>6</v>
      </c>
      <c r="HK46">
        <v>3</v>
      </c>
      <c r="HL46">
        <v>4</v>
      </c>
      <c r="HM46">
        <v>6</v>
      </c>
      <c r="HN46">
        <v>2</v>
      </c>
      <c r="HO46">
        <v>2</v>
      </c>
      <c r="HP46">
        <v>2</v>
      </c>
      <c r="HQ46">
        <v>1</v>
      </c>
      <c r="HR46">
        <v>1</v>
      </c>
      <c r="HS46">
        <v>3</v>
      </c>
      <c r="HT46">
        <v>1</v>
      </c>
      <c r="HU46">
        <v>3</v>
      </c>
      <c r="HV46">
        <v>1</v>
      </c>
      <c r="HW46">
        <v>1</v>
      </c>
      <c r="HX46">
        <v>1</v>
      </c>
      <c r="HY46">
        <v>1</v>
      </c>
      <c r="HZ46">
        <v>1</v>
      </c>
      <c r="IA46">
        <v>3</v>
      </c>
      <c r="IB46">
        <v>1</v>
      </c>
      <c r="IC46">
        <v>2</v>
      </c>
      <c r="ID46">
        <v>3</v>
      </c>
      <c r="IE46">
        <v>3</v>
      </c>
      <c r="IF46">
        <v>1</v>
      </c>
      <c r="IG46">
        <v>3</v>
      </c>
      <c r="IH46">
        <v>1</v>
      </c>
      <c r="II46">
        <v>3</v>
      </c>
      <c r="IJ46">
        <v>1</v>
      </c>
      <c r="IK46">
        <v>1</v>
      </c>
      <c r="IL46">
        <v>1</v>
      </c>
      <c r="IM46">
        <v>3</v>
      </c>
      <c r="IN46">
        <v>1</v>
      </c>
      <c r="IO46" s="9"/>
      <c r="IQ46">
        <v>1</v>
      </c>
      <c r="IR46">
        <v>1</v>
      </c>
      <c r="IS46">
        <v>2</v>
      </c>
      <c r="IT46">
        <v>2</v>
      </c>
      <c r="IU46">
        <v>3</v>
      </c>
      <c r="IV46">
        <v>3</v>
      </c>
      <c r="IW46">
        <v>2</v>
      </c>
      <c r="IX46">
        <v>3</v>
      </c>
      <c r="IY46">
        <v>1</v>
      </c>
      <c r="IZ46">
        <v>1</v>
      </c>
      <c r="JA46">
        <v>2</v>
      </c>
      <c r="JB46">
        <v>2</v>
      </c>
      <c r="JC46">
        <v>2</v>
      </c>
      <c r="JD46">
        <f>(CJ46)</f>
        <v>98</v>
      </c>
      <c r="JE46">
        <v>171</v>
      </c>
      <c r="JF46">
        <v>113</v>
      </c>
      <c r="JG46">
        <v>2</v>
      </c>
      <c r="JH46" s="1"/>
      <c r="JI46">
        <v>4</v>
      </c>
      <c r="JJ46" s="12">
        <v>2</v>
      </c>
      <c r="JK46" s="12">
        <v>0</v>
      </c>
      <c r="JL46">
        <v>1</v>
      </c>
      <c r="JM46">
        <v>2</v>
      </c>
      <c r="JN46">
        <v>4</v>
      </c>
      <c r="JO46">
        <v>1</v>
      </c>
      <c r="JP46" t="s">
        <v>21</v>
      </c>
      <c r="JQ46" t="s">
        <v>21</v>
      </c>
      <c r="JR46" t="str">
        <f t="shared" si="83"/>
        <v>wysoka</v>
      </c>
      <c r="JS46">
        <v>0</v>
      </c>
      <c r="JT46">
        <v>2</v>
      </c>
      <c r="JU46">
        <f t="shared" si="84"/>
        <v>0.06</v>
      </c>
      <c r="JV46">
        <f t="shared" si="85"/>
        <v>0</v>
      </c>
      <c r="JW46">
        <f t="shared" si="86"/>
        <v>2</v>
      </c>
      <c r="JX46">
        <f t="shared" si="87"/>
        <v>0.5</v>
      </c>
      <c r="JY46">
        <f t="shared" si="88"/>
        <v>0.5</v>
      </c>
      <c r="JZ46">
        <f t="shared" si="89"/>
        <v>0.5</v>
      </c>
      <c r="KA46">
        <f t="shared" si="90"/>
        <v>0.06</v>
      </c>
      <c r="KB46">
        <f t="shared" si="91"/>
        <v>0.14000000000000001</v>
      </c>
      <c r="KC46">
        <f t="shared" si="92"/>
        <v>0.5</v>
      </c>
      <c r="KD46">
        <f t="shared" si="93"/>
        <v>0.5</v>
      </c>
      <c r="KE46">
        <f t="shared" si="94"/>
        <v>4.76</v>
      </c>
      <c r="KF46">
        <f t="shared" si="95"/>
        <v>2</v>
      </c>
      <c r="KG46">
        <f t="shared" si="96"/>
        <v>0.5</v>
      </c>
      <c r="KH46">
        <f t="shared" si="97"/>
        <v>0.06</v>
      </c>
      <c r="KI46">
        <f t="shared" si="98"/>
        <v>0.5</v>
      </c>
      <c r="KJ46">
        <f t="shared" si="99"/>
        <v>0.5</v>
      </c>
      <c r="KK46">
        <f t="shared" si="100"/>
        <v>0</v>
      </c>
      <c r="KL46">
        <f t="shared" si="101"/>
        <v>2</v>
      </c>
      <c r="KM46">
        <f t="shared" si="102"/>
        <v>1</v>
      </c>
      <c r="KN46">
        <f t="shared" si="103"/>
        <v>0.5</v>
      </c>
      <c r="KO46">
        <f t="shared" si="104"/>
        <v>2</v>
      </c>
      <c r="KP46">
        <f t="shared" si="105"/>
        <v>0.14000000000000001</v>
      </c>
      <c r="KQ46">
        <f t="shared" si="106"/>
        <v>0.14000000000000001</v>
      </c>
      <c r="KR46">
        <f t="shared" si="107"/>
        <v>0.5</v>
      </c>
      <c r="KS46">
        <f t="shared" si="108"/>
        <v>0.06</v>
      </c>
      <c r="KT46">
        <f t="shared" si="109"/>
        <v>9.9000000000000021</v>
      </c>
      <c r="KU46">
        <f t="shared" si="110"/>
        <v>23.799999999999997</v>
      </c>
      <c r="KV46">
        <f t="shared" si="111"/>
        <v>35.357142857142868</v>
      </c>
    </row>
    <row r="47" spans="1:308">
      <c r="A47" s="2"/>
      <c r="B47" s="1"/>
      <c r="C47">
        <v>47</v>
      </c>
      <c r="D47" s="2" t="s">
        <v>14</v>
      </c>
      <c r="E47" t="s">
        <v>19</v>
      </c>
      <c r="F47" s="2"/>
      <c r="G47" s="2"/>
      <c r="H47" s="2"/>
      <c r="I47" s="2"/>
      <c r="J47">
        <v>25</v>
      </c>
      <c r="K47" s="2">
        <v>2019</v>
      </c>
      <c r="L47" s="2">
        <f t="shared" si="58"/>
        <v>1</v>
      </c>
      <c r="M47" s="15">
        <v>1</v>
      </c>
      <c r="N47" s="15">
        <v>1</v>
      </c>
      <c r="O47" s="2" t="s">
        <v>42</v>
      </c>
      <c r="Y47" t="s">
        <v>37</v>
      </c>
      <c r="AE47" t="s">
        <v>37</v>
      </c>
      <c r="AF47" t="s">
        <v>37</v>
      </c>
      <c r="AR47" s="2" t="s">
        <v>42</v>
      </c>
      <c r="BM47" s="2" t="s">
        <v>42</v>
      </c>
      <c r="BX47" s="2" t="s">
        <v>42</v>
      </c>
      <c r="CI47" s="11">
        <v>1.87</v>
      </c>
      <c r="CJ47" s="10">
        <v>104</v>
      </c>
      <c r="CK47" s="2">
        <f t="shared" si="59"/>
        <v>29.740627412851378</v>
      </c>
      <c r="CL47" s="2">
        <v>107</v>
      </c>
      <c r="CM47" s="2">
        <v>107</v>
      </c>
      <c r="CN47" s="5">
        <f t="shared" si="60"/>
        <v>1</v>
      </c>
      <c r="CO47" s="2">
        <v>120</v>
      </c>
      <c r="CP47" s="2">
        <v>70</v>
      </c>
      <c r="CQ47" t="s">
        <v>283</v>
      </c>
      <c r="CS47" s="19">
        <v>13435.6</v>
      </c>
      <c r="CT47" s="19">
        <v>7700.97</v>
      </c>
      <c r="CU47" s="2">
        <v>106</v>
      </c>
      <c r="CV47" s="2">
        <v>1.29</v>
      </c>
      <c r="CW47" s="2">
        <v>159</v>
      </c>
      <c r="CX47" s="2">
        <v>40</v>
      </c>
      <c r="CY47" s="2">
        <v>82</v>
      </c>
      <c r="CZ47" s="2">
        <v>187</v>
      </c>
      <c r="DA47" s="2">
        <v>51</v>
      </c>
      <c r="DB47" t="s">
        <v>37</v>
      </c>
      <c r="DC47" t="s">
        <v>42</v>
      </c>
      <c r="DE47" s="2">
        <v>0</v>
      </c>
      <c r="DF47" t="s">
        <v>42</v>
      </c>
      <c r="DH47" s="2">
        <v>0</v>
      </c>
      <c r="DI47" t="s">
        <v>42</v>
      </c>
      <c r="DK47" s="2">
        <v>0</v>
      </c>
      <c r="DL47" s="2">
        <f t="shared" si="61"/>
        <v>0</v>
      </c>
      <c r="DM47">
        <v>7</v>
      </c>
      <c r="DN47">
        <v>15</v>
      </c>
      <c r="DO47" t="s">
        <v>42</v>
      </c>
      <c r="DQ47" s="2">
        <v>0</v>
      </c>
      <c r="DR47" t="s">
        <v>42</v>
      </c>
      <c r="DT47" s="2">
        <v>0</v>
      </c>
      <c r="DU47" s="2">
        <f t="shared" si="62"/>
        <v>0</v>
      </c>
      <c r="DV47" t="s">
        <v>42</v>
      </c>
      <c r="DX47" s="2">
        <v>0</v>
      </c>
      <c r="DY47" t="s">
        <v>42</v>
      </c>
      <c r="EA47" s="2">
        <v>0</v>
      </c>
      <c r="EB47" t="s">
        <v>42</v>
      </c>
      <c r="ED47" s="2">
        <v>0</v>
      </c>
      <c r="EE47" s="2">
        <f t="shared" si="63"/>
        <v>0</v>
      </c>
      <c r="EF47">
        <v>7</v>
      </c>
      <c r="EG47">
        <v>420</v>
      </c>
      <c r="EH47" s="2">
        <f>3.3*EG47*EF47</f>
        <v>9702</v>
      </c>
      <c r="EI47" t="s">
        <v>42</v>
      </c>
      <c r="EK47" s="2">
        <v>0</v>
      </c>
      <c r="EL47" t="s">
        <v>42</v>
      </c>
      <c r="EN47" s="2">
        <v>0</v>
      </c>
      <c r="EO47" s="2">
        <f t="shared" si="64"/>
        <v>9702</v>
      </c>
      <c r="EP47">
        <v>180</v>
      </c>
      <c r="EQ47">
        <v>180</v>
      </c>
      <c r="ER47">
        <f t="shared" si="65"/>
        <v>7</v>
      </c>
      <c r="ES47" s="11">
        <f t="shared" si="66"/>
        <v>0</v>
      </c>
      <c r="ET47" s="11">
        <f t="shared" si="67"/>
        <v>7</v>
      </c>
      <c r="EU47" s="11">
        <f t="shared" si="68"/>
        <v>0</v>
      </c>
      <c r="EV47" s="11">
        <f t="shared" si="69"/>
        <v>0</v>
      </c>
      <c r="EW47" s="11">
        <f t="shared" si="70"/>
        <v>0</v>
      </c>
      <c r="EX47" s="11">
        <f t="shared" si="71"/>
        <v>0</v>
      </c>
      <c r="EY47" s="11">
        <f t="shared" si="72"/>
        <v>0</v>
      </c>
      <c r="EZ47" s="11">
        <f t="shared" si="73"/>
        <v>0</v>
      </c>
      <c r="FA47" s="11">
        <f t="shared" si="74"/>
        <v>1</v>
      </c>
      <c r="FB47" s="11">
        <f t="shared" si="75"/>
        <v>0</v>
      </c>
      <c r="FC47" s="11">
        <f t="shared" si="76"/>
        <v>1</v>
      </c>
      <c r="FD47" s="2">
        <f t="shared" si="77"/>
        <v>9702</v>
      </c>
      <c r="FE47" s="2">
        <f t="shared" si="78"/>
        <v>0</v>
      </c>
      <c r="FF47" s="2">
        <f t="shared" si="79"/>
        <v>0</v>
      </c>
      <c r="FG47" s="2">
        <f t="shared" si="80"/>
        <v>9702</v>
      </c>
      <c r="FH47" s="2">
        <f t="shared" si="81"/>
        <v>1260</v>
      </c>
      <c r="FI47" s="10">
        <f t="shared" si="82"/>
        <v>180</v>
      </c>
      <c r="FJ47" s="2">
        <v>51</v>
      </c>
      <c r="FK47" s="1">
        <v>43629</v>
      </c>
      <c r="FL47">
        <v>2</v>
      </c>
      <c r="FM47">
        <v>1</v>
      </c>
      <c r="FN47">
        <v>3</v>
      </c>
      <c r="FO47">
        <v>1</v>
      </c>
      <c r="FP47">
        <v>0</v>
      </c>
      <c r="FQ47">
        <v>0</v>
      </c>
      <c r="FR47">
        <v>0</v>
      </c>
      <c r="FS47">
        <v>1</v>
      </c>
      <c r="FT47">
        <v>1</v>
      </c>
      <c r="FU47">
        <v>1</v>
      </c>
      <c r="FV47">
        <v>0</v>
      </c>
      <c r="FW47">
        <v>0</v>
      </c>
      <c r="FX47">
        <v>2</v>
      </c>
      <c r="FY47">
        <v>5</v>
      </c>
      <c r="FZ47">
        <v>3</v>
      </c>
      <c r="GA47">
        <v>3</v>
      </c>
      <c r="GB47">
        <v>2</v>
      </c>
      <c r="GC47">
        <v>2</v>
      </c>
      <c r="GD47">
        <v>3</v>
      </c>
      <c r="GE47">
        <v>1</v>
      </c>
      <c r="GF47">
        <v>0</v>
      </c>
      <c r="GG47">
        <v>0</v>
      </c>
      <c r="GH47">
        <v>5</v>
      </c>
      <c r="GI47">
        <v>2</v>
      </c>
      <c r="GJ47">
        <v>3</v>
      </c>
      <c r="GK47">
        <v>3</v>
      </c>
      <c r="GL47">
        <v>2</v>
      </c>
      <c r="GM47">
        <v>3</v>
      </c>
      <c r="GN47">
        <v>5</v>
      </c>
      <c r="GO47">
        <v>2</v>
      </c>
      <c r="GP47">
        <v>4</v>
      </c>
      <c r="GQ47">
        <v>1</v>
      </c>
      <c r="GR47">
        <v>3</v>
      </c>
      <c r="GS47">
        <v>4</v>
      </c>
      <c r="GT47">
        <v>4</v>
      </c>
      <c r="GU47">
        <v>4</v>
      </c>
      <c r="GV47">
        <v>4</v>
      </c>
      <c r="GW47">
        <v>4</v>
      </c>
      <c r="GX47">
        <v>3</v>
      </c>
      <c r="GY47">
        <v>5</v>
      </c>
      <c r="GZ47">
        <v>2</v>
      </c>
      <c r="HA47">
        <v>4</v>
      </c>
      <c r="HB47">
        <v>4</v>
      </c>
      <c r="HC47">
        <v>5</v>
      </c>
      <c r="HD47">
        <v>5</v>
      </c>
      <c r="HE47">
        <v>1</v>
      </c>
      <c r="HF47">
        <v>2</v>
      </c>
      <c r="HG47">
        <v>2</v>
      </c>
      <c r="HH47">
        <v>1</v>
      </c>
      <c r="HI47">
        <v>1</v>
      </c>
      <c r="HJ47">
        <v>6</v>
      </c>
      <c r="HK47">
        <v>4</v>
      </c>
      <c r="HL47">
        <v>1</v>
      </c>
      <c r="HM47">
        <v>6</v>
      </c>
      <c r="HN47">
        <v>3</v>
      </c>
      <c r="HO47">
        <v>1</v>
      </c>
      <c r="HP47">
        <v>1</v>
      </c>
      <c r="HQ47">
        <v>1</v>
      </c>
      <c r="HR47">
        <v>2</v>
      </c>
      <c r="HS47">
        <v>2</v>
      </c>
      <c r="HT47">
        <v>1</v>
      </c>
      <c r="HU47">
        <v>2</v>
      </c>
      <c r="HV47">
        <v>1</v>
      </c>
      <c r="HW47">
        <v>1</v>
      </c>
      <c r="HX47">
        <v>1</v>
      </c>
      <c r="HY47">
        <v>2</v>
      </c>
      <c r="HZ47">
        <v>1</v>
      </c>
      <c r="IA47">
        <v>2</v>
      </c>
      <c r="IB47">
        <v>1</v>
      </c>
      <c r="IC47">
        <v>1</v>
      </c>
      <c r="ID47">
        <v>1</v>
      </c>
      <c r="IE47">
        <v>1</v>
      </c>
      <c r="IF47">
        <v>2</v>
      </c>
      <c r="IG47">
        <v>1</v>
      </c>
      <c r="IH47">
        <v>1</v>
      </c>
      <c r="II47">
        <v>3</v>
      </c>
      <c r="IJ47">
        <v>3</v>
      </c>
      <c r="IK47">
        <v>3</v>
      </c>
      <c r="IL47">
        <v>2</v>
      </c>
      <c r="IM47">
        <v>1</v>
      </c>
      <c r="IN47">
        <v>1</v>
      </c>
      <c r="IQ47">
        <v>2</v>
      </c>
      <c r="IR47">
        <v>4</v>
      </c>
      <c r="IS47">
        <v>2</v>
      </c>
      <c r="IT47">
        <v>1</v>
      </c>
      <c r="IU47">
        <v>2</v>
      </c>
      <c r="IV47">
        <v>3</v>
      </c>
      <c r="IW47">
        <v>3</v>
      </c>
      <c r="IX47">
        <v>2</v>
      </c>
      <c r="IY47">
        <v>2</v>
      </c>
      <c r="IZ47">
        <v>3</v>
      </c>
      <c r="JA47">
        <v>3</v>
      </c>
      <c r="JB47">
        <v>3</v>
      </c>
      <c r="JC47">
        <v>3</v>
      </c>
      <c r="JD47">
        <f>(CJ47)</f>
        <v>104</v>
      </c>
      <c r="JE47">
        <v>187</v>
      </c>
      <c r="JF47">
        <v>107</v>
      </c>
      <c r="JG47">
        <v>1</v>
      </c>
      <c r="JH47" s="1"/>
      <c r="JI47">
        <v>1</v>
      </c>
      <c r="JJ47" s="12">
        <v>6</v>
      </c>
      <c r="JK47" s="12">
        <v>2</v>
      </c>
      <c r="JL47">
        <v>2</v>
      </c>
      <c r="JM47">
        <v>3</v>
      </c>
      <c r="JN47">
        <v>4</v>
      </c>
      <c r="JO47">
        <v>3</v>
      </c>
      <c r="JP47" t="s">
        <v>427</v>
      </c>
      <c r="JQ47" t="s">
        <v>19</v>
      </c>
      <c r="JR47" t="str">
        <f t="shared" si="83"/>
        <v>wysoka</v>
      </c>
      <c r="JS47">
        <v>0</v>
      </c>
      <c r="JT47">
        <v>2</v>
      </c>
      <c r="JU47">
        <f t="shared" si="84"/>
        <v>0.06</v>
      </c>
      <c r="JV47">
        <f t="shared" si="85"/>
        <v>0.14000000000000001</v>
      </c>
      <c r="JW47">
        <f t="shared" si="86"/>
        <v>0</v>
      </c>
      <c r="JX47">
        <f t="shared" si="87"/>
        <v>0.14000000000000001</v>
      </c>
      <c r="JY47">
        <f t="shared" si="88"/>
        <v>0.5</v>
      </c>
      <c r="JZ47">
        <f t="shared" si="89"/>
        <v>0.5</v>
      </c>
      <c r="KA47">
        <f t="shared" si="90"/>
        <v>0.14000000000000001</v>
      </c>
      <c r="KB47">
        <f t="shared" si="91"/>
        <v>0.06</v>
      </c>
      <c r="KC47">
        <f t="shared" si="92"/>
        <v>0.5</v>
      </c>
      <c r="KD47">
        <f t="shared" si="93"/>
        <v>1</v>
      </c>
      <c r="KE47">
        <f t="shared" si="94"/>
        <v>3.04</v>
      </c>
      <c r="KF47">
        <f t="shared" si="95"/>
        <v>1</v>
      </c>
      <c r="KG47">
        <f t="shared" si="96"/>
        <v>0.14000000000000001</v>
      </c>
      <c r="KH47">
        <f t="shared" si="97"/>
        <v>0.06</v>
      </c>
      <c r="KI47">
        <f t="shared" si="98"/>
        <v>0.14000000000000001</v>
      </c>
      <c r="KJ47">
        <f t="shared" si="99"/>
        <v>1</v>
      </c>
      <c r="KK47">
        <f t="shared" si="100"/>
        <v>0.06</v>
      </c>
      <c r="KL47">
        <f t="shared" si="101"/>
        <v>0.5</v>
      </c>
      <c r="KM47">
        <f t="shared" si="102"/>
        <v>0.5</v>
      </c>
      <c r="KN47">
        <f t="shared" si="103"/>
        <v>0.5</v>
      </c>
      <c r="KO47">
        <f t="shared" si="104"/>
        <v>1</v>
      </c>
      <c r="KP47">
        <f t="shared" si="105"/>
        <v>0.06</v>
      </c>
      <c r="KQ47">
        <f t="shared" si="106"/>
        <v>0.5</v>
      </c>
      <c r="KR47">
        <f t="shared" si="107"/>
        <v>0</v>
      </c>
      <c r="KS47">
        <f t="shared" si="108"/>
        <v>0.14000000000000001</v>
      </c>
      <c r="KT47">
        <f t="shared" si="109"/>
        <v>5.6</v>
      </c>
      <c r="KU47">
        <f t="shared" si="110"/>
        <v>15.2</v>
      </c>
      <c r="KV47">
        <f t="shared" si="111"/>
        <v>20</v>
      </c>
    </row>
    <row r="48" spans="1:308">
      <c r="A48" s="2"/>
      <c r="B48" s="1"/>
      <c r="C48">
        <v>37</v>
      </c>
      <c r="D48" s="2" t="s">
        <v>478</v>
      </c>
      <c r="E48" t="s">
        <v>19</v>
      </c>
      <c r="F48" s="2"/>
      <c r="G48" s="2"/>
      <c r="H48" s="2"/>
      <c r="I48" s="2"/>
      <c r="J48">
        <v>26</v>
      </c>
      <c r="K48" s="2">
        <v>2002</v>
      </c>
      <c r="L48" s="2">
        <f t="shared" si="58"/>
        <v>18</v>
      </c>
      <c r="M48" s="15">
        <v>2</v>
      </c>
      <c r="N48" s="15">
        <v>3</v>
      </c>
      <c r="O48" s="2" t="s">
        <v>37</v>
      </c>
      <c r="P48" s="2">
        <v>16</v>
      </c>
      <c r="Q48" s="2" t="s">
        <v>37</v>
      </c>
      <c r="R48" s="2">
        <v>0.25</v>
      </c>
      <c r="U48" t="s">
        <v>37</v>
      </c>
      <c r="V48" t="s">
        <v>37</v>
      </c>
      <c r="Y48" t="s">
        <v>37</v>
      </c>
      <c r="AD48" t="s">
        <v>37</v>
      </c>
      <c r="AR48" s="2" t="s">
        <v>37</v>
      </c>
      <c r="AY48" t="s">
        <v>31</v>
      </c>
      <c r="AZ48" t="s">
        <v>39</v>
      </c>
      <c r="BA48" t="s">
        <v>37</v>
      </c>
      <c r="BD48" t="s">
        <v>37</v>
      </c>
      <c r="BM48" s="2" t="s">
        <v>37</v>
      </c>
      <c r="BN48" s="2"/>
      <c r="BO48" s="2"/>
      <c r="BP48" s="2"/>
      <c r="BQ48" s="2"/>
      <c r="BR48" s="2"/>
      <c r="BS48" s="2"/>
      <c r="BT48" s="2"/>
      <c r="BU48" s="2"/>
      <c r="BV48" s="2" t="s">
        <v>37</v>
      </c>
      <c r="BW48" s="2"/>
      <c r="BX48" s="2" t="s">
        <v>37</v>
      </c>
      <c r="CA48" t="s">
        <v>37</v>
      </c>
      <c r="CI48" s="11">
        <v>1.71</v>
      </c>
      <c r="CJ48" s="10">
        <v>110.5</v>
      </c>
      <c r="CK48" s="2">
        <f t="shared" si="59"/>
        <v>37.789405287096891</v>
      </c>
      <c r="CL48" s="2">
        <v>118</v>
      </c>
      <c r="CM48" s="2">
        <v>128</v>
      </c>
      <c r="CN48" s="5">
        <f t="shared" si="60"/>
        <v>0.921875</v>
      </c>
      <c r="CO48" s="2">
        <v>107</v>
      </c>
      <c r="CP48" s="2">
        <v>68</v>
      </c>
      <c r="CQ48" t="s">
        <v>220</v>
      </c>
      <c r="CS48" s="19">
        <v>34836.300000000003</v>
      </c>
      <c r="CT48" s="19">
        <v>18673.900000000001</v>
      </c>
      <c r="CU48" s="2">
        <v>106</v>
      </c>
      <c r="CV48" s="2">
        <v>1.81</v>
      </c>
      <c r="CW48" s="2">
        <v>215</v>
      </c>
      <c r="CX48" s="2">
        <v>43</v>
      </c>
      <c r="CY48" s="2">
        <v>129</v>
      </c>
      <c r="CZ48" s="2">
        <v>216</v>
      </c>
      <c r="DA48" s="2">
        <v>20</v>
      </c>
      <c r="DB48" t="s">
        <v>42</v>
      </c>
      <c r="DE48" s="2">
        <f>8*DD48*DC48</f>
        <v>0</v>
      </c>
      <c r="DH48" s="2">
        <f>4*DG48*DF48</f>
        <v>0</v>
      </c>
      <c r="DK48" s="2">
        <f>3.3*DJ48*DI48</f>
        <v>0</v>
      </c>
      <c r="DL48" s="2">
        <f t="shared" si="61"/>
        <v>0</v>
      </c>
      <c r="DM48">
        <v>3</v>
      </c>
      <c r="DN48">
        <v>20</v>
      </c>
      <c r="DO48" t="s">
        <v>42</v>
      </c>
      <c r="DQ48" s="2">
        <v>0</v>
      </c>
      <c r="DR48">
        <v>3</v>
      </c>
      <c r="DS48">
        <v>15</v>
      </c>
      <c r="DT48" s="2">
        <f>3.3*DS48*DR48</f>
        <v>148.5</v>
      </c>
      <c r="DU48" s="2">
        <f t="shared" si="62"/>
        <v>148.5</v>
      </c>
      <c r="DV48">
        <v>1</v>
      </c>
      <c r="DW48">
        <v>60</v>
      </c>
      <c r="DX48" s="2">
        <f>5.5*DW48*DV48</f>
        <v>330</v>
      </c>
      <c r="DY48">
        <v>7</v>
      </c>
      <c r="DZ48">
        <v>150</v>
      </c>
      <c r="EA48" s="2">
        <f>4*DZ48*DY48</f>
        <v>4200</v>
      </c>
      <c r="EB48">
        <v>7</v>
      </c>
      <c r="EC48">
        <v>120</v>
      </c>
      <c r="ED48" s="2">
        <f>3*EC48*EB48</f>
        <v>2520</v>
      </c>
      <c r="EE48" s="2">
        <f t="shared" si="63"/>
        <v>7050</v>
      </c>
      <c r="EF48">
        <v>0</v>
      </c>
      <c r="EH48" s="2">
        <f>3.3*EG48*EF48</f>
        <v>0</v>
      </c>
      <c r="EI48" t="s">
        <v>42</v>
      </c>
      <c r="EK48" s="2">
        <v>0</v>
      </c>
      <c r="EL48">
        <v>5</v>
      </c>
      <c r="EM48">
        <v>40</v>
      </c>
      <c r="EN48" s="2">
        <f>4*EM48*EL48</f>
        <v>800</v>
      </c>
      <c r="EO48" s="2">
        <f t="shared" si="64"/>
        <v>800</v>
      </c>
      <c r="EP48">
        <v>360</v>
      </c>
      <c r="EQ48">
        <v>540</v>
      </c>
      <c r="ER48">
        <f t="shared" si="65"/>
        <v>23</v>
      </c>
      <c r="ES48" s="11">
        <f t="shared" si="66"/>
        <v>1</v>
      </c>
      <c r="ET48" s="11">
        <f t="shared" si="67"/>
        <v>22</v>
      </c>
      <c r="EU48" s="11">
        <f t="shared" si="68"/>
        <v>0</v>
      </c>
      <c r="EV48" s="11">
        <f t="shared" si="69"/>
        <v>0</v>
      </c>
      <c r="EW48" s="11">
        <f t="shared" si="70"/>
        <v>0</v>
      </c>
      <c r="EX48" s="11">
        <f t="shared" si="71"/>
        <v>0</v>
      </c>
      <c r="EY48" s="11">
        <f t="shared" si="72"/>
        <v>1</v>
      </c>
      <c r="EZ48" s="11">
        <f t="shared" si="73"/>
        <v>1</v>
      </c>
      <c r="FA48" s="11">
        <f t="shared" si="74"/>
        <v>0</v>
      </c>
      <c r="FB48" s="11">
        <f t="shared" si="75"/>
        <v>1</v>
      </c>
      <c r="FC48" s="11">
        <f t="shared" si="76"/>
        <v>3</v>
      </c>
      <c r="FD48" s="2">
        <f t="shared" si="77"/>
        <v>148.5</v>
      </c>
      <c r="FE48" s="2">
        <f t="shared" si="78"/>
        <v>7850</v>
      </c>
      <c r="FF48" s="2">
        <f t="shared" si="79"/>
        <v>0</v>
      </c>
      <c r="FG48" s="2">
        <f t="shared" si="80"/>
        <v>7998.5</v>
      </c>
      <c r="FH48" s="2">
        <f t="shared" si="81"/>
        <v>2880</v>
      </c>
      <c r="FI48" s="10">
        <f t="shared" si="82"/>
        <v>411.42857142857144</v>
      </c>
      <c r="FJ48" s="2">
        <v>20</v>
      </c>
      <c r="FK48" s="1">
        <v>43545</v>
      </c>
      <c r="FL48">
        <v>4</v>
      </c>
      <c r="FM48">
        <v>2</v>
      </c>
      <c r="FN48">
        <v>5</v>
      </c>
      <c r="FO48">
        <v>1</v>
      </c>
      <c r="FP48">
        <v>0</v>
      </c>
      <c r="FQ48">
        <v>1</v>
      </c>
      <c r="FR48">
        <v>1</v>
      </c>
      <c r="FS48">
        <v>1</v>
      </c>
      <c r="FT48">
        <v>1</v>
      </c>
      <c r="FU48">
        <v>0</v>
      </c>
      <c r="FV48">
        <v>0</v>
      </c>
      <c r="FW48">
        <v>2</v>
      </c>
      <c r="FX48" t="s">
        <v>192</v>
      </c>
      <c r="FY48">
        <v>5</v>
      </c>
      <c r="FZ48">
        <v>3</v>
      </c>
      <c r="GA48">
        <v>2</v>
      </c>
      <c r="GB48">
        <v>1</v>
      </c>
      <c r="GC48">
        <v>2</v>
      </c>
      <c r="GD48">
        <v>3</v>
      </c>
      <c r="GE48">
        <v>3</v>
      </c>
      <c r="GF48">
        <v>2</v>
      </c>
      <c r="GG48">
        <v>0</v>
      </c>
      <c r="GH48">
        <v>6</v>
      </c>
      <c r="GI48">
        <v>1</v>
      </c>
      <c r="GJ48">
        <v>4</v>
      </c>
      <c r="GK48">
        <v>3</v>
      </c>
      <c r="GL48">
        <v>2</v>
      </c>
      <c r="GM48">
        <v>4</v>
      </c>
      <c r="GN48">
        <v>6</v>
      </c>
      <c r="GO48">
        <v>1</v>
      </c>
      <c r="GP48">
        <v>4</v>
      </c>
      <c r="GQ48">
        <v>3</v>
      </c>
      <c r="GR48">
        <v>4</v>
      </c>
      <c r="GS48">
        <v>3</v>
      </c>
      <c r="GT48">
        <v>2</v>
      </c>
      <c r="GU48">
        <v>4</v>
      </c>
      <c r="GV48">
        <v>2</v>
      </c>
      <c r="GW48">
        <v>4</v>
      </c>
      <c r="GX48">
        <v>3</v>
      </c>
      <c r="GY48">
        <v>5</v>
      </c>
      <c r="GZ48">
        <v>2</v>
      </c>
      <c r="HA48">
        <v>4</v>
      </c>
      <c r="HB48">
        <v>4</v>
      </c>
      <c r="HC48">
        <v>5</v>
      </c>
      <c r="HD48">
        <v>4</v>
      </c>
      <c r="HE48">
        <v>1</v>
      </c>
      <c r="HF48">
        <v>1</v>
      </c>
      <c r="HG48">
        <v>2</v>
      </c>
      <c r="HH48">
        <v>2</v>
      </c>
      <c r="HI48">
        <v>1</v>
      </c>
      <c r="HJ48">
        <v>6</v>
      </c>
      <c r="HK48">
        <v>5</v>
      </c>
      <c r="HL48">
        <v>1</v>
      </c>
      <c r="HM48">
        <v>6</v>
      </c>
      <c r="HN48">
        <v>2</v>
      </c>
      <c r="HO48">
        <v>1</v>
      </c>
      <c r="HP48">
        <v>2</v>
      </c>
      <c r="HQ48">
        <v>2</v>
      </c>
      <c r="HR48">
        <v>1</v>
      </c>
      <c r="HS48">
        <v>2</v>
      </c>
      <c r="HT48">
        <v>2</v>
      </c>
      <c r="HU48">
        <v>3</v>
      </c>
      <c r="HV48">
        <v>2</v>
      </c>
      <c r="HW48">
        <v>1</v>
      </c>
      <c r="HX48">
        <v>1</v>
      </c>
      <c r="HY48">
        <v>1</v>
      </c>
      <c r="HZ48">
        <v>1</v>
      </c>
      <c r="IA48">
        <v>2</v>
      </c>
      <c r="IB48">
        <v>3</v>
      </c>
      <c r="IC48">
        <v>2</v>
      </c>
      <c r="ID48">
        <v>1</v>
      </c>
      <c r="IE48">
        <v>1</v>
      </c>
      <c r="IF48">
        <v>1</v>
      </c>
      <c r="IG48">
        <v>3</v>
      </c>
      <c r="IH48">
        <v>1</v>
      </c>
      <c r="II48">
        <v>3</v>
      </c>
      <c r="IJ48">
        <v>2</v>
      </c>
      <c r="IK48">
        <v>1</v>
      </c>
      <c r="IL48">
        <v>1</v>
      </c>
      <c r="IM48">
        <v>3</v>
      </c>
      <c r="IN48">
        <v>2</v>
      </c>
      <c r="IO48" s="9" t="s">
        <v>195</v>
      </c>
      <c r="IP48">
        <v>5</v>
      </c>
      <c r="IQ48">
        <v>2</v>
      </c>
      <c r="IR48">
        <v>1</v>
      </c>
      <c r="IS48">
        <v>2</v>
      </c>
      <c r="IT48">
        <v>2</v>
      </c>
      <c r="IU48">
        <v>3</v>
      </c>
      <c r="IV48">
        <v>3</v>
      </c>
      <c r="IW48">
        <v>2</v>
      </c>
      <c r="IX48">
        <v>3</v>
      </c>
      <c r="IY48">
        <v>2</v>
      </c>
      <c r="IZ48">
        <v>1</v>
      </c>
      <c r="JA48">
        <v>3</v>
      </c>
      <c r="JB48">
        <v>3</v>
      </c>
      <c r="JC48">
        <v>1</v>
      </c>
      <c r="JD48">
        <f>(CJ48)</f>
        <v>110.5</v>
      </c>
      <c r="JE48">
        <v>171</v>
      </c>
      <c r="JF48">
        <v>118</v>
      </c>
      <c r="JG48">
        <v>2</v>
      </c>
      <c r="JH48" s="1"/>
      <c r="JI48">
        <v>1</v>
      </c>
      <c r="JJ48" s="12">
        <v>3</v>
      </c>
      <c r="JK48" s="12">
        <v>0</v>
      </c>
      <c r="JL48">
        <v>1</v>
      </c>
      <c r="JM48">
        <v>2</v>
      </c>
      <c r="JN48">
        <v>1</v>
      </c>
      <c r="JO48">
        <v>3</v>
      </c>
      <c r="JP48" t="s">
        <v>427</v>
      </c>
      <c r="JQ48" t="s">
        <v>19</v>
      </c>
      <c r="JR48" t="str">
        <f t="shared" si="83"/>
        <v>wysoka</v>
      </c>
      <c r="JS48">
        <v>0</v>
      </c>
      <c r="JT48">
        <v>2</v>
      </c>
      <c r="JU48">
        <f t="shared" si="84"/>
        <v>0</v>
      </c>
      <c r="JV48">
        <f t="shared" si="85"/>
        <v>0.14000000000000001</v>
      </c>
      <c r="JW48">
        <f t="shared" si="86"/>
        <v>0.14000000000000001</v>
      </c>
      <c r="JX48">
        <f t="shared" si="87"/>
        <v>0.5</v>
      </c>
      <c r="JY48">
        <f t="shared" si="88"/>
        <v>0.14000000000000001</v>
      </c>
      <c r="JZ48">
        <f t="shared" si="89"/>
        <v>0.5</v>
      </c>
      <c r="KA48">
        <f t="shared" si="90"/>
        <v>0.14000000000000001</v>
      </c>
      <c r="KB48">
        <f t="shared" si="91"/>
        <v>0.06</v>
      </c>
      <c r="KC48">
        <f t="shared" si="92"/>
        <v>0.5</v>
      </c>
      <c r="KD48">
        <f t="shared" si="93"/>
        <v>1</v>
      </c>
      <c r="KE48">
        <f t="shared" si="94"/>
        <v>3.12</v>
      </c>
      <c r="KF48">
        <f t="shared" si="95"/>
        <v>2</v>
      </c>
      <c r="KG48">
        <f t="shared" si="96"/>
        <v>0.5</v>
      </c>
      <c r="KH48">
        <f t="shared" si="97"/>
        <v>0.06</v>
      </c>
      <c r="KI48">
        <f t="shared" si="98"/>
        <v>0.5</v>
      </c>
      <c r="KJ48">
        <f t="shared" si="99"/>
        <v>2</v>
      </c>
      <c r="KK48">
        <f t="shared" si="100"/>
        <v>0</v>
      </c>
      <c r="KL48">
        <f t="shared" si="101"/>
        <v>0.06</v>
      </c>
      <c r="KM48">
        <f t="shared" si="102"/>
        <v>0.5</v>
      </c>
      <c r="KN48">
        <f t="shared" si="103"/>
        <v>0.06</v>
      </c>
      <c r="KO48">
        <f t="shared" si="104"/>
        <v>0.5</v>
      </c>
      <c r="KP48">
        <f t="shared" si="105"/>
        <v>0</v>
      </c>
      <c r="KQ48">
        <f t="shared" si="106"/>
        <v>1</v>
      </c>
      <c r="KR48">
        <f t="shared" si="107"/>
        <v>0</v>
      </c>
      <c r="KS48">
        <f t="shared" si="108"/>
        <v>0.06</v>
      </c>
      <c r="KT48">
        <f t="shared" si="109"/>
        <v>7.2399999999999993</v>
      </c>
      <c r="KU48">
        <f t="shared" si="110"/>
        <v>15.600000000000001</v>
      </c>
      <c r="KV48">
        <f t="shared" si="111"/>
        <v>25.857142857142858</v>
      </c>
    </row>
    <row r="49" spans="1:308">
      <c r="A49" s="2"/>
      <c r="B49" s="1"/>
      <c r="C49">
        <v>45</v>
      </c>
      <c r="D49" s="2" t="s">
        <v>478</v>
      </c>
      <c r="E49" t="s">
        <v>18</v>
      </c>
      <c r="F49" s="2"/>
      <c r="G49" s="2"/>
      <c r="H49" s="2"/>
      <c r="I49" s="2"/>
      <c r="J49">
        <v>36</v>
      </c>
      <c r="K49" s="2">
        <v>1998</v>
      </c>
      <c r="L49" s="2">
        <f t="shared" si="58"/>
        <v>22</v>
      </c>
      <c r="M49" s="15">
        <v>1</v>
      </c>
      <c r="N49" s="15">
        <v>4</v>
      </c>
      <c r="O49" s="2" t="s">
        <v>37</v>
      </c>
      <c r="P49" s="2">
        <v>25</v>
      </c>
      <c r="Q49" s="2" t="s">
        <v>42</v>
      </c>
      <c r="T49" t="s">
        <v>37</v>
      </c>
      <c r="U49" t="s">
        <v>37</v>
      </c>
      <c r="AA49" t="s">
        <v>33</v>
      </c>
      <c r="AD49" t="s">
        <v>37</v>
      </c>
      <c r="AR49" s="2" t="s">
        <v>37</v>
      </c>
      <c r="AU49" t="s">
        <v>37</v>
      </c>
      <c r="AZ49" t="s">
        <v>39</v>
      </c>
      <c r="BK49" t="s">
        <v>37</v>
      </c>
      <c r="BM49" s="2" t="s">
        <v>37</v>
      </c>
      <c r="BP49" t="s">
        <v>37</v>
      </c>
      <c r="BS49" t="s">
        <v>37</v>
      </c>
      <c r="BX49" s="2" t="s">
        <v>37</v>
      </c>
      <c r="CE49" t="s">
        <v>37</v>
      </c>
      <c r="CH49" t="s">
        <v>37</v>
      </c>
      <c r="CI49" s="11">
        <v>1.69</v>
      </c>
      <c r="CJ49" s="10">
        <v>81</v>
      </c>
      <c r="CK49" s="2">
        <f t="shared" si="59"/>
        <v>28.360351528307834</v>
      </c>
      <c r="CL49" s="2">
        <v>108</v>
      </c>
      <c r="CM49" s="2">
        <v>114</v>
      </c>
      <c r="CN49" s="5">
        <f t="shared" si="60"/>
        <v>0.94736842105263153</v>
      </c>
      <c r="CO49" s="2">
        <v>114</v>
      </c>
      <c r="CP49" s="2">
        <v>92</v>
      </c>
      <c r="CQ49" t="s">
        <v>322</v>
      </c>
      <c r="CR49" s="19">
        <v>3985.75</v>
      </c>
      <c r="CS49" s="19">
        <v>50687.8</v>
      </c>
      <c r="CT49" s="19">
        <v>17047.400000000001</v>
      </c>
      <c r="CU49" s="2">
        <v>75</v>
      </c>
      <c r="CV49" s="2">
        <v>0.76</v>
      </c>
      <c r="CW49" s="2">
        <v>173</v>
      </c>
      <c r="CX49" s="2">
        <v>66</v>
      </c>
      <c r="CY49" s="2">
        <v>85</v>
      </c>
      <c r="CZ49" s="2">
        <v>109</v>
      </c>
      <c r="DA49" s="2">
        <v>72</v>
      </c>
      <c r="DB49" t="s">
        <v>37</v>
      </c>
      <c r="DC49" t="s">
        <v>42</v>
      </c>
      <c r="DE49" s="2">
        <v>0</v>
      </c>
      <c r="DF49" t="s">
        <v>42</v>
      </c>
      <c r="DH49" s="2">
        <v>0</v>
      </c>
      <c r="DI49" t="s">
        <v>42</v>
      </c>
      <c r="DK49" s="2">
        <v>0</v>
      </c>
      <c r="DL49" s="2">
        <f t="shared" si="61"/>
        <v>0</v>
      </c>
      <c r="DM49">
        <v>5</v>
      </c>
      <c r="DN49">
        <v>30</v>
      </c>
      <c r="DO49" t="s">
        <v>42</v>
      </c>
      <c r="DQ49" s="2">
        <v>0</v>
      </c>
      <c r="DR49" t="s">
        <v>42</v>
      </c>
      <c r="DT49" s="2">
        <v>0</v>
      </c>
      <c r="DU49" s="2">
        <f t="shared" si="62"/>
        <v>0</v>
      </c>
      <c r="DV49" t="s">
        <v>42</v>
      </c>
      <c r="DX49" s="2">
        <v>0</v>
      </c>
      <c r="DY49">
        <v>2</v>
      </c>
      <c r="DZ49">
        <v>240</v>
      </c>
      <c r="EA49" s="2">
        <f>4*DZ49*DY49</f>
        <v>1920</v>
      </c>
      <c r="EB49" t="s">
        <v>42</v>
      </c>
      <c r="ED49" s="2">
        <v>0</v>
      </c>
      <c r="EE49" s="2">
        <f t="shared" si="63"/>
        <v>1920</v>
      </c>
      <c r="EF49">
        <v>7</v>
      </c>
      <c r="EG49">
        <v>90</v>
      </c>
      <c r="EH49" s="2">
        <f>3.3*EG49*EF49</f>
        <v>2079</v>
      </c>
      <c r="EI49" t="s">
        <v>42</v>
      </c>
      <c r="EK49" s="2">
        <v>0</v>
      </c>
      <c r="EL49" t="s">
        <v>42</v>
      </c>
      <c r="EN49" s="2">
        <v>0</v>
      </c>
      <c r="EO49" s="2">
        <f t="shared" si="64"/>
        <v>2079</v>
      </c>
      <c r="EP49">
        <v>600</v>
      </c>
      <c r="EQ49">
        <v>720</v>
      </c>
      <c r="ER49">
        <f t="shared" si="65"/>
        <v>9</v>
      </c>
      <c r="ES49" s="11">
        <f t="shared" si="66"/>
        <v>0</v>
      </c>
      <c r="ET49" s="11">
        <f t="shared" si="67"/>
        <v>9</v>
      </c>
      <c r="EU49" s="11">
        <f t="shared" si="68"/>
        <v>0</v>
      </c>
      <c r="EV49" s="11">
        <f t="shared" si="69"/>
        <v>0</v>
      </c>
      <c r="EW49" s="11">
        <f t="shared" si="70"/>
        <v>0</v>
      </c>
      <c r="EX49" s="11">
        <f t="shared" si="71"/>
        <v>0</v>
      </c>
      <c r="EY49" s="11">
        <f t="shared" si="72"/>
        <v>1</v>
      </c>
      <c r="EZ49" s="11">
        <f t="shared" si="73"/>
        <v>0</v>
      </c>
      <c r="FA49" s="11">
        <f t="shared" si="74"/>
        <v>1</v>
      </c>
      <c r="FB49" s="11">
        <f t="shared" si="75"/>
        <v>0</v>
      </c>
      <c r="FC49" s="11">
        <f t="shared" si="76"/>
        <v>2</v>
      </c>
      <c r="FD49" s="2">
        <f t="shared" si="77"/>
        <v>2079</v>
      </c>
      <c r="FE49" s="2">
        <f t="shared" si="78"/>
        <v>1920</v>
      </c>
      <c r="FF49" s="2">
        <f t="shared" si="79"/>
        <v>0</v>
      </c>
      <c r="FG49" s="2">
        <f t="shared" si="80"/>
        <v>3999</v>
      </c>
      <c r="FH49" s="2">
        <f t="shared" si="81"/>
        <v>4440</v>
      </c>
      <c r="FI49" s="10">
        <f t="shared" si="82"/>
        <v>634.28571428571433</v>
      </c>
      <c r="FJ49" s="2">
        <v>72</v>
      </c>
      <c r="FK49" s="1">
        <v>43690</v>
      </c>
      <c r="FL49">
        <v>5</v>
      </c>
      <c r="FM49">
        <v>2</v>
      </c>
      <c r="FN49">
        <v>4</v>
      </c>
      <c r="FO49">
        <v>1</v>
      </c>
      <c r="FP49">
        <v>0</v>
      </c>
      <c r="FQ49">
        <v>0</v>
      </c>
      <c r="FR49">
        <v>0</v>
      </c>
      <c r="FS49">
        <v>1</v>
      </c>
      <c r="FT49">
        <v>0</v>
      </c>
      <c r="FU49">
        <v>0</v>
      </c>
      <c r="FV49">
        <v>0</v>
      </c>
      <c r="FW49">
        <v>1</v>
      </c>
      <c r="FX49" t="s">
        <v>206</v>
      </c>
      <c r="FY49">
        <v>5</v>
      </c>
      <c r="FZ49">
        <v>3</v>
      </c>
      <c r="GA49">
        <v>2</v>
      </c>
      <c r="GB49">
        <v>2</v>
      </c>
      <c r="GC49">
        <v>3</v>
      </c>
      <c r="GD49">
        <v>1</v>
      </c>
      <c r="GE49">
        <v>3</v>
      </c>
      <c r="GF49">
        <v>2</v>
      </c>
      <c r="GG49">
        <v>0</v>
      </c>
      <c r="GH49">
        <v>3</v>
      </c>
      <c r="GI49">
        <v>4</v>
      </c>
      <c r="GJ49">
        <v>3</v>
      </c>
      <c r="GK49">
        <v>3</v>
      </c>
      <c r="GL49">
        <v>1</v>
      </c>
      <c r="GM49">
        <v>4</v>
      </c>
      <c r="GN49">
        <v>5</v>
      </c>
      <c r="GO49">
        <v>1</v>
      </c>
      <c r="GP49">
        <v>4</v>
      </c>
      <c r="GQ49">
        <v>6</v>
      </c>
      <c r="GR49">
        <v>4</v>
      </c>
      <c r="GS49">
        <v>4</v>
      </c>
      <c r="GT49">
        <v>5</v>
      </c>
      <c r="GU49">
        <v>5</v>
      </c>
      <c r="GV49">
        <v>3</v>
      </c>
      <c r="GW49">
        <v>3</v>
      </c>
      <c r="GX49">
        <v>3</v>
      </c>
      <c r="GY49">
        <v>4</v>
      </c>
      <c r="GZ49">
        <v>2</v>
      </c>
      <c r="HA49">
        <v>4</v>
      </c>
      <c r="HB49">
        <v>4</v>
      </c>
      <c r="HC49">
        <v>5</v>
      </c>
      <c r="HD49">
        <v>6</v>
      </c>
      <c r="HE49">
        <v>2</v>
      </c>
      <c r="HF49">
        <v>1</v>
      </c>
      <c r="HG49">
        <v>3</v>
      </c>
      <c r="HH49">
        <v>1</v>
      </c>
      <c r="HI49">
        <v>2</v>
      </c>
      <c r="HJ49">
        <v>6</v>
      </c>
      <c r="HK49">
        <v>1</v>
      </c>
      <c r="HL49">
        <v>1</v>
      </c>
      <c r="HM49">
        <v>6</v>
      </c>
      <c r="HN49">
        <v>1</v>
      </c>
      <c r="HO49">
        <v>2</v>
      </c>
      <c r="HP49">
        <v>2</v>
      </c>
      <c r="HQ49">
        <v>2</v>
      </c>
      <c r="HR49">
        <v>1</v>
      </c>
      <c r="HS49">
        <v>3</v>
      </c>
      <c r="HT49">
        <v>3</v>
      </c>
      <c r="HU49">
        <v>1</v>
      </c>
      <c r="HV49">
        <v>2</v>
      </c>
      <c r="HW49">
        <v>1</v>
      </c>
      <c r="HX49">
        <v>1</v>
      </c>
      <c r="HY49">
        <v>3</v>
      </c>
      <c r="HZ49">
        <v>1</v>
      </c>
      <c r="IA49">
        <v>2</v>
      </c>
      <c r="IB49">
        <v>1</v>
      </c>
      <c r="IC49">
        <v>2</v>
      </c>
      <c r="ID49">
        <v>2</v>
      </c>
      <c r="IE49">
        <v>3</v>
      </c>
      <c r="IF49">
        <v>1</v>
      </c>
      <c r="IG49">
        <v>3</v>
      </c>
      <c r="IH49">
        <v>1</v>
      </c>
      <c r="II49">
        <v>1</v>
      </c>
      <c r="IJ49">
        <v>1</v>
      </c>
      <c r="IK49">
        <v>3</v>
      </c>
      <c r="IL49">
        <v>1</v>
      </c>
      <c r="IM49">
        <v>1</v>
      </c>
      <c r="IN49">
        <v>1</v>
      </c>
      <c r="IQ49">
        <v>1</v>
      </c>
      <c r="IR49">
        <v>0</v>
      </c>
      <c r="IS49">
        <v>1</v>
      </c>
      <c r="IT49">
        <v>1</v>
      </c>
      <c r="IU49">
        <v>2</v>
      </c>
      <c r="IV49">
        <v>2</v>
      </c>
      <c r="IW49">
        <v>5</v>
      </c>
      <c r="IX49">
        <v>1</v>
      </c>
      <c r="IY49">
        <v>2</v>
      </c>
      <c r="IZ49">
        <v>1</v>
      </c>
      <c r="JA49">
        <v>2</v>
      </c>
      <c r="JB49">
        <v>3</v>
      </c>
      <c r="JC49">
        <v>3</v>
      </c>
      <c r="JD49">
        <v>81</v>
      </c>
      <c r="JE49">
        <v>169</v>
      </c>
      <c r="JF49">
        <v>108</v>
      </c>
      <c r="JG49">
        <v>2</v>
      </c>
      <c r="JH49" s="1"/>
      <c r="JI49">
        <v>1</v>
      </c>
      <c r="JJ49" s="12">
        <v>7</v>
      </c>
      <c r="JK49" s="12">
        <v>2</v>
      </c>
      <c r="JL49">
        <v>2</v>
      </c>
      <c r="JM49">
        <v>3</v>
      </c>
      <c r="JN49">
        <v>2</v>
      </c>
      <c r="JO49">
        <v>3</v>
      </c>
      <c r="JP49" t="s">
        <v>427</v>
      </c>
      <c r="JQ49" t="s">
        <v>18</v>
      </c>
      <c r="JR49" t="str">
        <f t="shared" si="83"/>
        <v>wysoka</v>
      </c>
      <c r="JS49">
        <v>0</v>
      </c>
      <c r="JT49">
        <v>2</v>
      </c>
      <c r="JU49">
        <f t="shared" si="84"/>
        <v>0.5</v>
      </c>
      <c r="JV49">
        <f t="shared" si="85"/>
        <v>0.14000000000000001</v>
      </c>
      <c r="JW49">
        <f t="shared" si="86"/>
        <v>2</v>
      </c>
      <c r="JX49">
        <f t="shared" si="87"/>
        <v>0.5</v>
      </c>
      <c r="JY49">
        <f t="shared" si="88"/>
        <v>0.5</v>
      </c>
      <c r="JZ49">
        <f t="shared" si="89"/>
        <v>0.14000000000000001</v>
      </c>
      <c r="KA49">
        <f t="shared" si="90"/>
        <v>0.14000000000000001</v>
      </c>
      <c r="KB49">
        <f t="shared" si="91"/>
        <v>0.06</v>
      </c>
      <c r="KC49">
        <f t="shared" si="92"/>
        <v>0.5</v>
      </c>
      <c r="KD49">
        <f t="shared" si="93"/>
        <v>1</v>
      </c>
      <c r="KE49">
        <f t="shared" si="94"/>
        <v>5.48</v>
      </c>
      <c r="KF49">
        <f t="shared" si="95"/>
        <v>0.14000000000000001</v>
      </c>
      <c r="KG49">
        <f t="shared" si="96"/>
        <v>0.14000000000000001</v>
      </c>
      <c r="KH49">
        <f t="shared" si="97"/>
        <v>0</v>
      </c>
      <c r="KI49">
        <f t="shared" si="98"/>
        <v>0.5</v>
      </c>
      <c r="KJ49">
        <f t="shared" si="99"/>
        <v>1</v>
      </c>
      <c r="KK49">
        <f t="shared" si="100"/>
        <v>0</v>
      </c>
      <c r="KL49">
        <f t="shared" si="101"/>
        <v>1</v>
      </c>
      <c r="KM49">
        <f t="shared" si="102"/>
        <v>1</v>
      </c>
      <c r="KN49">
        <f t="shared" si="103"/>
        <v>0.14000000000000001</v>
      </c>
      <c r="KO49">
        <f t="shared" si="104"/>
        <v>2</v>
      </c>
      <c r="KP49">
        <f t="shared" si="105"/>
        <v>0</v>
      </c>
      <c r="KQ49">
        <f t="shared" si="106"/>
        <v>0</v>
      </c>
      <c r="KR49">
        <f t="shared" si="107"/>
        <v>0</v>
      </c>
      <c r="KS49">
        <f t="shared" si="108"/>
        <v>0</v>
      </c>
      <c r="KT49">
        <f t="shared" si="109"/>
        <v>5.92</v>
      </c>
      <c r="KU49">
        <f t="shared" si="110"/>
        <v>27.400000000000002</v>
      </c>
      <c r="KV49">
        <f t="shared" si="111"/>
        <v>21.142857142857142</v>
      </c>
    </row>
    <row r="50" spans="1:308">
      <c r="A50" s="2"/>
      <c r="B50" s="1"/>
      <c r="C50">
        <v>37</v>
      </c>
      <c r="D50" s="2" t="s">
        <v>478</v>
      </c>
      <c r="E50" t="s">
        <v>21</v>
      </c>
      <c r="F50">
        <v>94</v>
      </c>
      <c r="G50">
        <v>18</v>
      </c>
      <c r="H50">
        <v>23</v>
      </c>
      <c r="I50">
        <v>53</v>
      </c>
      <c r="K50" s="2">
        <v>2011</v>
      </c>
      <c r="L50" s="2">
        <f t="shared" si="58"/>
        <v>9</v>
      </c>
      <c r="M50" s="15">
        <v>1</v>
      </c>
      <c r="N50" s="15">
        <v>1</v>
      </c>
      <c r="O50" s="2" t="s">
        <v>37</v>
      </c>
      <c r="P50" s="2">
        <v>8</v>
      </c>
      <c r="Q50" s="2" t="s">
        <v>37</v>
      </c>
      <c r="R50" s="2">
        <v>1</v>
      </c>
      <c r="Y50" t="s">
        <v>37</v>
      </c>
      <c r="AE50" t="s">
        <v>37</v>
      </c>
      <c r="AH50" t="s">
        <v>37</v>
      </c>
      <c r="AR50" s="2" t="s">
        <v>37</v>
      </c>
      <c r="BD50" t="s">
        <v>37</v>
      </c>
      <c r="BK50" t="s">
        <v>37</v>
      </c>
      <c r="BM50" s="2" t="s">
        <v>42</v>
      </c>
      <c r="BX50" s="2" t="s">
        <v>42</v>
      </c>
      <c r="CI50" s="11">
        <v>1.77</v>
      </c>
      <c r="CJ50" s="10">
        <v>54</v>
      </c>
      <c r="CK50" s="2">
        <f t="shared" si="59"/>
        <v>17.236426314277505</v>
      </c>
      <c r="CL50" s="2">
        <v>89</v>
      </c>
      <c r="CM50" s="2">
        <v>94</v>
      </c>
      <c r="CN50" s="5">
        <f t="shared" si="60"/>
        <v>0.94680851063829785</v>
      </c>
      <c r="CO50" s="2">
        <v>120</v>
      </c>
      <c r="CP50" s="2">
        <v>73</v>
      </c>
      <c r="CQ50" t="s">
        <v>388</v>
      </c>
      <c r="CR50" s="19">
        <v>636.87</v>
      </c>
      <c r="CS50" s="19">
        <v>13865</v>
      </c>
      <c r="CT50" s="19">
        <v>10472.6</v>
      </c>
      <c r="CU50" s="2">
        <v>74</v>
      </c>
      <c r="CV50" s="2">
        <v>1.84</v>
      </c>
      <c r="CW50" s="2">
        <v>169</v>
      </c>
      <c r="CX50" s="2">
        <v>69</v>
      </c>
      <c r="CY50" s="2">
        <v>80</v>
      </c>
      <c r="CZ50" s="2">
        <v>98</v>
      </c>
      <c r="DA50" s="2">
        <v>114</v>
      </c>
      <c r="DB50" t="s">
        <v>42</v>
      </c>
      <c r="DE50" s="2">
        <f>8*DD50*DC50</f>
        <v>0</v>
      </c>
      <c r="DH50" s="2">
        <f>4*DG50*DF50</f>
        <v>0</v>
      </c>
      <c r="DK50" s="2">
        <f>3.3*DJ50*DI50</f>
        <v>0</v>
      </c>
      <c r="DL50" s="2">
        <f t="shared" si="61"/>
        <v>0</v>
      </c>
      <c r="DM50">
        <v>4</v>
      </c>
      <c r="DN50">
        <v>40</v>
      </c>
      <c r="DO50" t="s">
        <v>42</v>
      </c>
      <c r="DQ50" s="2">
        <v>0</v>
      </c>
      <c r="DR50" t="s">
        <v>42</v>
      </c>
      <c r="DT50" s="2">
        <v>0</v>
      </c>
      <c r="DU50" s="2">
        <f t="shared" si="62"/>
        <v>0</v>
      </c>
      <c r="DV50" t="s">
        <v>42</v>
      </c>
      <c r="DX50" s="2">
        <v>0</v>
      </c>
      <c r="DY50" t="s">
        <v>42</v>
      </c>
      <c r="EA50" s="2">
        <v>0</v>
      </c>
      <c r="EB50">
        <v>1</v>
      </c>
      <c r="EC50">
        <v>30</v>
      </c>
      <c r="ED50" s="2">
        <f>3*EC50*EB50</f>
        <v>90</v>
      </c>
      <c r="EE50" s="2">
        <f t="shared" si="63"/>
        <v>90</v>
      </c>
      <c r="EF50" t="s">
        <v>42</v>
      </c>
      <c r="EH50" s="2">
        <v>0</v>
      </c>
      <c r="EI50" t="s">
        <v>42</v>
      </c>
      <c r="EK50" s="2">
        <v>0</v>
      </c>
      <c r="EL50" t="s">
        <v>42</v>
      </c>
      <c r="EN50" s="2">
        <v>0</v>
      </c>
      <c r="EO50" s="2">
        <f t="shared" si="64"/>
        <v>0</v>
      </c>
      <c r="EP50">
        <v>780</v>
      </c>
      <c r="EQ50">
        <v>720</v>
      </c>
      <c r="ER50">
        <f t="shared" si="65"/>
        <v>1</v>
      </c>
      <c r="ES50" s="11">
        <f t="shared" si="66"/>
        <v>0</v>
      </c>
      <c r="ET50" s="11">
        <f t="shared" si="67"/>
        <v>1</v>
      </c>
      <c r="EU50" s="11">
        <f t="shared" si="68"/>
        <v>0</v>
      </c>
      <c r="EV50" s="11">
        <f t="shared" si="69"/>
        <v>0</v>
      </c>
      <c r="EW50" s="11">
        <f t="shared" si="70"/>
        <v>0</v>
      </c>
      <c r="EX50" s="11">
        <f t="shared" si="71"/>
        <v>0</v>
      </c>
      <c r="EY50" s="11">
        <f t="shared" si="72"/>
        <v>0</v>
      </c>
      <c r="EZ50" s="11">
        <f t="shared" si="73"/>
        <v>1</v>
      </c>
      <c r="FA50" s="11">
        <f t="shared" si="74"/>
        <v>0</v>
      </c>
      <c r="FB50" s="11">
        <f t="shared" si="75"/>
        <v>0</v>
      </c>
      <c r="FC50" s="11">
        <f t="shared" si="76"/>
        <v>1</v>
      </c>
      <c r="FD50" s="2">
        <f t="shared" si="77"/>
        <v>0</v>
      </c>
      <c r="FE50" s="2">
        <f t="shared" si="78"/>
        <v>90</v>
      </c>
      <c r="FF50" s="2">
        <f t="shared" si="79"/>
        <v>0</v>
      </c>
      <c r="FG50" s="2">
        <f t="shared" si="80"/>
        <v>90</v>
      </c>
      <c r="FH50" s="2">
        <f t="shared" si="81"/>
        <v>5340</v>
      </c>
      <c r="FI50" s="10">
        <f t="shared" si="82"/>
        <v>762.85714285714289</v>
      </c>
      <c r="FJ50" s="2">
        <v>114</v>
      </c>
      <c r="FK50" s="1">
        <v>43818</v>
      </c>
      <c r="FL50">
        <v>1</v>
      </c>
      <c r="FM50">
        <v>1</v>
      </c>
      <c r="FN50">
        <v>5</v>
      </c>
      <c r="FO50">
        <v>0</v>
      </c>
      <c r="FP50">
        <v>0</v>
      </c>
      <c r="FQ50">
        <v>0</v>
      </c>
      <c r="FR50">
        <v>0</v>
      </c>
      <c r="FS50">
        <v>1</v>
      </c>
      <c r="FT50">
        <v>0</v>
      </c>
      <c r="FU50">
        <v>0</v>
      </c>
      <c r="FV50">
        <v>0</v>
      </c>
      <c r="FW50">
        <v>1</v>
      </c>
      <c r="FX50">
        <v>4</v>
      </c>
      <c r="FY50">
        <v>1</v>
      </c>
      <c r="FZ50">
        <v>3</v>
      </c>
      <c r="GA50">
        <v>2</v>
      </c>
      <c r="GB50">
        <v>1</v>
      </c>
      <c r="GC50">
        <v>1</v>
      </c>
      <c r="GD50">
        <v>1</v>
      </c>
      <c r="GE50">
        <v>2</v>
      </c>
      <c r="GF50">
        <v>0</v>
      </c>
      <c r="GG50">
        <v>0</v>
      </c>
      <c r="GH50">
        <v>4</v>
      </c>
      <c r="GI50">
        <v>3</v>
      </c>
      <c r="GJ50">
        <v>2</v>
      </c>
      <c r="GK50">
        <v>1</v>
      </c>
      <c r="GL50">
        <v>1</v>
      </c>
      <c r="GM50">
        <v>2</v>
      </c>
      <c r="GN50">
        <v>2</v>
      </c>
      <c r="GO50">
        <v>1</v>
      </c>
      <c r="GP50">
        <v>1</v>
      </c>
      <c r="GQ50">
        <v>2</v>
      </c>
      <c r="GR50">
        <v>2</v>
      </c>
      <c r="GS50">
        <v>3</v>
      </c>
      <c r="GT50">
        <v>2</v>
      </c>
      <c r="GU50">
        <v>1</v>
      </c>
      <c r="GV50">
        <v>2</v>
      </c>
      <c r="GW50">
        <v>2</v>
      </c>
      <c r="GX50">
        <v>1</v>
      </c>
      <c r="GY50">
        <v>1</v>
      </c>
      <c r="GZ50">
        <v>1</v>
      </c>
      <c r="HA50">
        <v>3</v>
      </c>
      <c r="HB50">
        <v>2</v>
      </c>
      <c r="HC50">
        <v>2</v>
      </c>
      <c r="HD50">
        <v>4</v>
      </c>
      <c r="HE50">
        <v>1</v>
      </c>
      <c r="HF50">
        <v>1</v>
      </c>
      <c r="HG50">
        <v>2</v>
      </c>
      <c r="HH50">
        <v>4</v>
      </c>
      <c r="HI50">
        <v>1</v>
      </c>
      <c r="HJ50">
        <v>5</v>
      </c>
      <c r="HK50">
        <v>5</v>
      </c>
      <c r="HL50">
        <v>4</v>
      </c>
      <c r="HM50">
        <v>1</v>
      </c>
      <c r="HN50">
        <v>4</v>
      </c>
      <c r="HO50">
        <v>1</v>
      </c>
      <c r="HP50">
        <v>2</v>
      </c>
      <c r="HQ50">
        <v>1</v>
      </c>
      <c r="HR50">
        <v>3</v>
      </c>
      <c r="HS50">
        <v>1</v>
      </c>
      <c r="HT50">
        <v>3</v>
      </c>
      <c r="HU50">
        <v>3</v>
      </c>
      <c r="HV50">
        <v>3</v>
      </c>
      <c r="HW50">
        <v>1</v>
      </c>
      <c r="HX50">
        <v>1</v>
      </c>
      <c r="HY50">
        <v>1</v>
      </c>
      <c r="HZ50">
        <v>1</v>
      </c>
      <c r="IA50">
        <v>1</v>
      </c>
      <c r="IB50">
        <v>1</v>
      </c>
      <c r="IC50">
        <v>1</v>
      </c>
      <c r="ID50">
        <v>3</v>
      </c>
      <c r="IE50">
        <v>3</v>
      </c>
      <c r="IF50">
        <v>1</v>
      </c>
      <c r="IG50">
        <v>3</v>
      </c>
      <c r="IH50">
        <v>1</v>
      </c>
      <c r="II50">
        <v>3</v>
      </c>
      <c r="IJ50">
        <v>3</v>
      </c>
      <c r="IK50">
        <v>3</v>
      </c>
      <c r="IL50">
        <v>1</v>
      </c>
      <c r="IM50">
        <v>3</v>
      </c>
      <c r="IN50">
        <v>1</v>
      </c>
      <c r="IQ50">
        <v>1</v>
      </c>
      <c r="IR50">
        <v>1</v>
      </c>
      <c r="IS50">
        <v>2</v>
      </c>
      <c r="IT50">
        <v>2</v>
      </c>
      <c r="IU50">
        <v>3</v>
      </c>
      <c r="IV50">
        <v>3</v>
      </c>
      <c r="IW50">
        <v>1</v>
      </c>
      <c r="IX50">
        <v>0</v>
      </c>
      <c r="IY50">
        <v>1</v>
      </c>
      <c r="IZ50">
        <v>1</v>
      </c>
      <c r="JA50">
        <v>2</v>
      </c>
      <c r="JB50">
        <v>2</v>
      </c>
      <c r="JC50">
        <v>1</v>
      </c>
      <c r="JD50">
        <v>54</v>
      </c>
      <c r="JE50">
        <v>177</v>
      </c>
      <c r="JF50">
        <v>83</v>
      </c>
      <c r="JG50">
        <v>2</v>
      </c>
      <c r="JH50" s="1"/>
      <c r="JI50">
        <v>3</v>
      </c>
      <c r="JJ50" s="12">
        <v>3</v>
      </c>
      <c r="JK50" s="12">
        <v>0</v>
      </c>
      <c r="JL50">
        <v>1</v>
      </c>
      <c r="JM50">
        <v>4</v>
      </c>
      <c r="JN50">
        <v>2</v>
      </c>
      <c r="JO50">
        <v>3</v>
      </c>
      <c r="JP50" t="s">
        <v>21</v>
      </c>
      <c r="JQ50" t="s">
        <v>21</v>
      </c>
      <c r="JR50">
        <f t="shared" si="83"/>
        <v>0</v>
      </c>
      <c r="JS50">
        <f>IF(OR(AND(ES50&gt;=3,OR(DD50&gt;=20,DW50&gt;=20,EJ50&gt;=20)),FC50&gt;=5,AND(FG50&gt;=600,ER50&gt;=5)),"umiarkowana",0)</f>
        <v>0</v>
      </c>
      <c r="JT50">
        <v>0</v>
      </c>
      <c r="JU50">
        <f t="shared" si="84"/>
        <v>0.14000000000000001</v>
      </c>
      <c r="JV50">
        <f t="shared" si="85"/>
        <v>0</v>
      </c>
      <c r="JW50">
        <f t="shared" si="86"/>
        <v>0.06</v>
      </c>
      <c r="JX50">
        <f t="shared" si="87"/>
        <v>0.06</v>
      </c>
      <c r="JY50">
        <f t="shared" si="88"/>
        <v>0.14000000000000001</v>
      </c>
      <c r="JZ50">
        <f t="shared" si="89"/>
        <v>0.06</v>
      </c>
      <c r="KA50">
        <f t="shared" si="90"/>
        <v>0</v>
      </c>
      <c r="KB50">
        <f t="shared" si="91"/>
        <v>0</v>
      </c>
      <c r="KC50">
        <f t="shared" si="92"/>
        <v>0.06</v>
      </c>
      <c r="KD50">
        <f t="shared" si="93"/>
        <v>0.06</v>
      </c>
      <c r="KE50">
        <f t="shared" si="94"/>
        <v>0.58000000000000007</v>
      </c>
      <c r="KF50">
        <f t="shared" si="95"/>
        <v>0.5</v>
      </c>
      <c r="KG50">
        <f t="shared" si="96"/>
        <v>0.06</v>
      </c>
      <c r="KH50">
        <f t="shared" si="97"/>
        <v>0</v>
      </c>
      <c r="KI50">
        <f t="shared" si="98"/>
        <v>0.06</v>
      </c>
      <c r="KJ50">
        <f t="shared" si="99"/>
        <v>0.06</v>
      </c>
      <c r="KK50">
        <f t="shared" si="100"/>
        <v>0</v>
      </c>
      <c r="KL50">
        <f t="shared" si="101"/>
        <v>0.06</v>
      </c>
      <c r="KM50">
        <f t="shared" si="102"/>
        <v>0</v>
      </c>
      <c r="KN50">
        <f t="shared" si="103"/>
        <v>0.06</v>
      </c>
      <c r="KO50">
        <f t="shared" si="104"/>
        <v>0.5</v>
      </c>
      <c r="KP50">
        <f t="shared" si="105"/>
        <v>0</v>
      </c>
      <c r="KQ50">
        <f t="shared" si="106"/>
        <v>1</v>
      </c>
      <c r="KR50">
        <f t="shared" si="107"/>
        <v>0.5</v>
      </c>
      <c r="KS50">
        <f t="shared" si="108"/>
        <v>0.5</v>
      </c>
      <c r="KT50">
        <f t="shared" si="109"/>
        <v>3.3000000000000003</v>
      </c>
      <c r="KU50">
        <f t="shared" si="110"/>
        <v>2.9000000000000004</v>
      </c>
      <c r="KV50">
        <f t="shared" si="111"/>
        <v>11.785714285714286</v>
      </c>
    </row>
    <row r="51" spans="1:308">
      <c r="A51" s="2"/>
      <c r="B51" s="4"/>
      <c r="C51">
        <v>33</v>
      </c>
      <c r="D51" s="2" t="s">
        <v>14</v>
      </c>
      <c r="E51" t="s">
        <v>18</v>
      </c>
      <c r="F51" s="2"/>
      <c r="G51" s="2"/>
      <c r="H51" s="2"/>
      <c r="I51" s="2"/>
      <c r="J51">
        <v>36</v>
      </c>
      <c r="K51" s="2">
        <v>2018</v>
      </c>
      <c r="L51" s="2">
        <f t="shared" si="58"/>
        <v>2</v>
      </c>
      <c r="M51" s="15">
        <v>1</v>
      </c>
      <c r="N51" s="15">
        <v>1</v>
      </c>
      <c r="O51" s="2" t="s">
        <v>37</v>
      </c>
      <c r="P51" s="2">
        <v>3</v>
      </c>
      <c r="Q51" s="2" t="s">
        <v>37</v>
      </c>
      <c r="R51" s="2">
        <v>0.5</v>
      </c>
      <c r="U51" t="s">
        <v>37</v>
      </c>
      <c r="V51" t="s">
        <v>37</v>
      </c>
      <c r="AB51" t="s">
        <v>39</v>
      </c>
      <c r="AK51" t="s">
        <v>37</v>
      </c>
      <c r="AR51" s="2" t="s">
        <v>37</v>
      </c>
      <c r="AY51" t="s">
        <v>30</v>
      </c>
      <c r="BA51" t="s">
        <v>37</v>
      </c>
      <c r="BE51" t="s">
        <v>37</v>
      </c>
      <c r="BM51" s="2" t="s">
        <v>37</v>
      </c>
      <c r="BN51" s="2" t="s">
        <v>37</v>
      </c>
      <c r="BO51" s="2"/>
      <c r="BP51" s="2"/>
      <c r="BQ51" s="2"/>
      <c r="BR51" s="2"/>
      <c r="BS51" s="2"/>
      <c r="BT51" s="2"/>
      <c r="BU51" s="2"/>
      <c r="BV51" s="2"/>
      <c r="BW51" s="2"/>
      <c r="BX51" s="2" t="s">
        <v>37</v>
      </c>
      <c r="BY51" t="s">
        <v>37</v>
      </c>
      <c r="CI51" s="11">
        <v>1.6</v>
      </c>
      <c r="CJ51" s="10">
        <v>78</v>
      </c>
      <c r="CK51" s="2">
        <f t="shared" si="59"/>
        <v>30.468749999999993</v>
      </c>
      <c r="CL51" s="2">
        <v>105</v>
      </c>
      <c r="CM51" s="2">
        <v>103</v>
      </c>
      <c r="CN51" s="5">
        <f t="shared" si="60"/>
        <v>1.0194174757281553</v>
      </c>
      <c r="CO51" s="2">
        <v>118</v>
      </c>
      <c r="CP51" s="2">
        <v>81</v>
      </c>
      <c r="CU51" s="2">
        <v>84</v>
      </c>
      <c r="CV51" s="2">
        <v>0.65</v>
      </c>
      <c r="CW51" s="2">
        <v>238</v>
      </c>
      <c r="CX51" s="2">
        <v>45</v>
      </c>
      <c r="CY51" s="2">
        <v>169</v>
      </c>
      <c r="CZ51" s="2">
        <v>122</v>
      </c>
      <c r="DA51" s="2">
        <v>22</v>
      </c>
      <c r="DB51" t="s">
        <v>42</v>
      </c>
      <c r="DE51" s="2">
        <f>8*DD51*DC51</f>
        <v>0</v>
      </c>
      <c r="DH51" s="2">
        <f>4*DG51*DF51</f>
        <v>0</v>
      </c>
      <c r="DK51" s="2">
        <f>3.3*DJ51*DI51</f>
        <v>0</v>
      </c>
      <c r="DL51" s="2">
        <f t="shared" si="61"/>
        <v>0</v>
      </c>
      <c r="DM51">
        <v>2</v>
      </c>
      <c r="DN51">
        <v>30</v>
      </c>
      <c r="DO51" t="s">
        <v>42</v>
      </c>
      <c r="DQ51" s="2">
        <v>0</v>
      </c>
      <c r="DR51" t="s">
        <v>42</v>
      </c>
      <c r="DT51" s="2">
        <v>0</v>
      </c>
      <c r="DU51" s="2">
        <f t="shared" si="62"/>
        <v>0</v>
      </c>
      <c r="DV51">
        <v>1</v>
      </c>
      <c r="DW51">
        <v>60</v>
      </c>
      <c r="DX51" s="2">
        <f>5.5*DW51*DV51</f>
        <v>330</v>
      </c>
      <c r="DY51" t="s">
        <v>42</v>
      </c>
      <c r="EA51" s="2">
        <v>0</v>
      </c>
      <c r="EB51" t="s">
        <v>42</v>
      </c>
      <c r="ED51" s="2">
        <v>0</v>
      </c>
      <c r="EE51" s="2">
        <f t="shared" si="63"/>
        <v>330</v>
      </c>
      <c r="EF51" t="s">
        <v>42</v>
      </c>
      <c r="EH51" s="2">
        <v>0</v>
      </c>
      <c r="EI51" t="s">
        <v>42</v>
      </c>
      <c r="EK51" s="2">
        <v>0</v>
      </c>
      <c r="EL51" t="s">
        <v>42</v>
      </c>
      <c r="EN51" s="2">
        <v>0</v>
      </c>
      <c r="EO51" s="2">
        <f t="shared" si="64"/>
        <v>0</v>
      </c>
      <c r="EP51">
        <v>600</v>
      </c>
      <c r="EQ51">
        <v>480</v>
      </c>
      <c r="ER51">
        <f t="shared" si="65"/>
        <v>1</v>
      </c>
      <c r="ES51" s="11">
        <f t="shared" si="66"/>
        <v>1</v>
      </c>
      <c r="ET51" s="11">
        <f t="shared" si="67"/>
        <v>0</v>
      </c>
      <c r="EU51" s="11">
        <f t="shared" si="68"/>
        <v>0</v>
      </c>
      <c r="EV51" s="11">
        <f t="shared" si="69"/>
        <v>0</v>
      </c>
      <c r="EW51" s="11">
        <f t="shared" si="70"/>
        <v>0</v>
      </c>
      <c r="EX51" s="11">
        <f t="shared" si="71"/>
        <v>0</v>
      </c>
      <c r="EY51" s="11">
        <f t="shared" si="72"/>
        <v>0</v>
      </c>
      <c r="EZ51" s="11">
        <f t="shared" si="73"/>
        <v>0</v>
      </c>
      <c r="FA51" s="11">
        <f t="shared" si="74"/>
        <v>0</v>
      </c>
      <c r="FB51" s="11">
        <f t="shared" si="75"/>
        <v>0</v>
      </c>
      <c r="FC51" s="11">
        <f t="shared" si="76"/>
        <v>0</v>
      </c>
      <c r="FD51" s="2">
        <f t="shared" si="77"/>
        <v>0</v>
      </c>
      <c r="FE51" s="2">
        <f t="shared" si="78"/>
        <v>330</v>
      </c>
      <c r="FF51" s="2">
        <f t="shared" si="79"/>
        <v>0</v>
      </c>
      <c r="FG51" s="2">
        <f t="shared" si="80"/>
        <v>330</v>
      </c>
      <c r="FH51" s="2">
        <f t="shared" si="81"/>
        <v>3960</v>
      </c>
      <c r="FI51" s="10">
        <f t="shared" si="82"/>
        <v>565.71428571428567</v>
      </c>
      <c r="FJ51" s="2">
        <v>22</v>
      </c>
      <c r="FK51" s="1">
        <v>43445</v>
      </c>
      <c r="FL51">
        <v>2</v>
      </c>
      <c r="FM51">
        <v>3</v>
      </c>
      <c r="FN51">
        <v>3</v>
      </c>
      <c r="FO51">
        <v>1</v>
      </c>
      <c r="FP51">
        <v>1</v>
      </c>
      <c r="FQ51">
        <v>1</v>
      </c>
      <c r="FR51">
        <v>1</v>
      </c>
      <c r="FS51">
        <v>1</v>
      </c>
      <c r="FT51">
        <v>0</v>
      </c>
      <c r="FU51">
        <v>1</v>
      </c>
      <c r="FV51">
        <v>0</v>
      </c>
      <c r="FW51">
        <v>1</v>
      </c>
      <c r="FX51">
        <v>6</v>
      </c>
      <c r="FY51">
        <v>5</v>
      </c>
      <c r="FZ51">
        <v>3</v>
      </c>
      <c r="GA51">
        <v>1</v>
      </c>
      <c r="GB51">
        <v>1</v>
      </c>
      <c r="GC51">
        <v>2</v>
      </c>
      <c r="GD51">
        <v>4</v>
      </c>
      <c r="GE51">
        <v>2</v>
      </c>
      <c r="GF51">
        <v>0</v>
      </c>
      <c r="GG51">
        <v>0</v>
      </c>
      <c r="GH51">
        <v>1</v>
      </c>
      <c r="GI51">
        <v>5</v>
      </c>
      <c r="GJ51">
        <v>2</v>
      </c>
      <c r="GK51">
        <v>1</v>
      </c>
      <c r="GL51">
        <v>2</v>
      </c>
      <c r="GM51">
        <v>2</v>
      </c>
      <c r="GN51">
        <v>5</v>
      </c>
      <c r="GO51">
        <v>1</v>
      </c>
      <c r="GP51">
        <v>2</v>
      </c>
      <c r="GQ51">
        <v>1</v>
      </c>
      <c r="GR51">
        <v>4</v>
      </c>
      <c r="GS51">
        <v>4</v>
      </c>
      <c r="GT51">
        <v>4</v>
      </c>
      <c r="GU51">
        <v>1</v>
      </c>
      <c r="GV51">
        <v>1</v>
      </c>
      <c r="GW51">
        <v>1</v>
      </c>
      <c r="GX51">
        <v>1</v>
      </c>
      <c r="GY51">
        <v>2</v>
      </c>
      <c r="GZ51">
        <v>1</v>
      </c>
      <c r="HA51">
        <v>2</v>
      </c>
      <c r="HB51">
        <v>2</v>
      </c>
      <c r="HC51">
        <v>4</v>
      </c>
      <c r="HD51">
        <v>3</v>
      </c>
      <c r="HE51">
        <v>1</v>
      </c>
      <c r="HF51">
        <v>1</v>
      </c>
      <c r="HG51">
        <v>1</v>
      </c>
      <c r="HH51">
        <v>1</v>
      </c>
      <c r="HI51">
        <v>1</v>
      </c>
      <c r="HJ51">
        <v>1</v>
      </c>
      <c r="HK51">
        <v>1</v>
      </c>
      <c r="HL51">
        <v>2</v>
      </c>
      <c r="HM51">
        <v>6</v>
      </c>
      <c r="HN51">
        <v>2</v>
      </c>
      <c r="HO51">
        <v>3</v>
      </c>
      <c r="HP51">
        <v>2</v>
      </c>
      <c r="HQ51">
        <v>1</v>
      </c>
      <c r="HR51">
        <v>1</v>
      </c>
      <c r="HS51">
        <v>2</v>
      </c>
      <c r="HT51">
        <v>1</v>
      </c>
      <c r="HU51">
        <v>3</v>
      </c>
      <c r="HV51">
        <v>1</v>
      </c>
      <c r="HW51">
        <v>3</v>
      </c>
      <c r="HX51">
        <v>1</v>
      </c>
      <c r="HY51">
        <v>3</v>
      </c>
      <c r="HZ51">
        <v>1</v>
      </c>
      <c r="IA51">
        <v>2</v>
      </c>
      <c r="IB51">
        <v>3</v>
      </c>
      <c r="IC51">
        <v>2</v>
      </c>
      <c r="ID51">
        <v>3</v>
      </c>
      <c r="IE51">
        <v>2</v>
      </c>
      <c r="IF51">
        <v>2</v>
      </c>
      <c r="IG51">
        <v>3</v>
      </c>
      <c r="IH51">
        <v>1</v>
      </c>
      <c r="II51">
        <v>3</v>
      </c>
      <c r="IJ51">
        <v>3</v>
      </c>
      <c r="IK51">
        <v>1</v>
      </c>
      <c r="IL51">
        <v>1</v>
      </c>
      <c r="IM51">
        <v>2</v>
      </c>
      <c r="IN51">
        <v>3</v>
      </c>
      <c r="IO51" s="9" t="s">
        <v>214</v>
      </c>
      <c r="IP51">
        <v>24</v>
      </c>
      <c r="IQ51">
        <v>2</v>
      </c>
      <c r="IR51">
        <v>1</v>
      </c>
      <c r="IS51">
        <v>2</v>
      </c>
      <c r="IT51">
        <v>2</v>
      </c>
      <c r="IU51">
        <v>3</v>
      </c>
      <c r="IV51">
        <v>3</v>
      </c>
      <c r="IW51">
        <v>6</v>
      </c>
      <c r="IX51">
        <v>1</v>
      </c>
      <c r="IY51">
        <v>1</v>
      </c>
      <c r="IZ51">
        <v>2</v>
      </c>
      <c r="JA51">
        <v>1</v>
      </c>
      <c r="JB51">
        <v>2</v>
      </c>
      <c r="JC51">
        <v>1</v>
      </c>
      <c r="JD51">
        <f>(CJ51)</f>
        <v>78</v>
      </c>
      <c r="JE51">
        <v>160</v>
      </c>
      <c r="JF51">
        <v>105</v>
      </c>
      <c r="JG51">
        <v>1</v>
      </c>
      <c r="JH51" s="1"/>
      <c r="JI51">
        <v>3</v>
      </c>
      <c r="JJ51" s="12">
        <v>2</v>
      </c>
      <c r="JK51" s="12">
        <v>0</v>
      </c>
      <c r="JL51">
        <v>2</v>
      </c>
      <c r="JM51">
        <v>3</v>
      </c>
      <c r="JN51">
        <v>2</v>
      </c>
      <c r="JO51">
        <v>3</v>
      </c>
      <c r="JP51" t="s">
        <v>427</v>
      </c>
      <c r="JQ51" t="s">
        <v>18</v>
      </c>
      <c r="JR51">
        <f t="shared" si="83"/>
        <v>0</v>
      </c>
      <c r="JS51">
        <f>IF(OR(AND(ES51&gt;=3,OR(DD51&gt;=20,DW51&gt;=20,EJ51&gt;=20)),FC51&gt;=5,AND(FG51&gt;=600,ER51&gt;=5)),"umiarkowana",0)</f>
        <v>0</v>
      </c>
      <c r="JT51">
        <v>0</v>
      </c>
      <c r="JU51">
        <f t="shared" si="84"/>
        <v>1</v>
      </c>
      <c r="JV51">
        <f t="shared" si="85"/>
        <v>0</v>
      </c>
      <c r="JW51">
        <f t="shared" si="86"/>
        <v>0</v>
      </c>
      <c r="JX51">
        <f t="shared" si="87"/>
        <v>0.5</v>
      </c>
      <c r="JY51">
        <f t="shared" si="88"/>
        <v>0.5</v>
      </c>
      <c r="JZ51">
        <f t="shared" si="89"/>
        <v>0</v>
      </c>
      <c r="KA51">
        <f t="shared" si="90"/>
        <v>0</v>
      </c>
      <c r="KB51">
        <f t="shared" si="91"/>
        <v>0</v>
      </c>
      <c r="KC51">
        <f t="shared" si="92"/>
        <v>0.06</v>
      </c>
      <c r="KD51">
        <f t="shared" si="93"/>
        <v>0.5</v>
      </c>
      <c r="KE51">
        <f t="shared" si="94"/>
        <v>2.56</v>
      </c>
      <c r="KF51">
        <f t="shared" si="95"/>
        <v>0</v>
      </c>
      <c r="KG51">
        <f t="shared" si="96"/>
        <v>0.06</v>
      </c>
      <c r="KH51">
        <f t="shared" si="97"/>
        <v>0.06</v>
      </c>
      <c r="KI51">
        <f t="shared" si="98"/>
        <v>0.06</v>
      </c>
      <c r="KJ51">
        <f t="shared" si="99"/>
        <v>1</v>
      </c>
      <c r="KK51">
        <f t="shared" si="100"/>
        <v>0</v>
      </c>
      <c r="KL51">
        <f t="shared" si="101"/>
        <v>0.5</v>
      </c>
      <c r="KM51">
        <f t="shared" si="102"/>
        <v>0</v>
      </c>
      <c r="KN51">
        <f t="shared" si="103"/>
        <v>0</v>
      </c>
      <c r="KO51">
        <f t="shared" si="104"/>
        <v>0.14000000000000001</v>
      </c>
      <c r="KP51">
        <f t="shared" si="105"/>
        <v>0</v>
      </c>
      <c r="KQ51">
        <f t="shared" si="106"/>
        <v>0</v>
      </c>
      <c r="KR51">
        <f t="shared" si="107"/>
        <v>0.06</v>
      </c>
      <c r="KS51">
        <f t="shared" si="108"/>
        <v>0.06</v>
      </c>
      <c r="KT51">
        <f t="shared" si="109"/>
        <v>1.94</v>
      </c>
      <c r="KU51">
        <f t="shared" si="110"/>
        <v>12.8</v>
      </c>
      <c r="KV51">
        <f t="shared" si="111"/>
        <v>6.9285714285714288</v>
      </c>
    </row>
    <row r="52" spans="1:308">
      <c r="A52" s="2"/>
      <c r="B52" s="1"/>
      <c r="C52">
        <v>63</v>
      </c>
      <c r="D52" s="2" t="s">
        <v>14</v>
      </c>
      <c r="E52" t="s">
        <v>410</v>
      </c>
      <c r="K52" s="2">
        <v>1990</v>
      </c>
      <c r="L52" s="2">
        <f t="shared" si="58"/>
        <v>30</v>
      </c>
      <c r="M52" s="15">
        <v>1</v>
      </c>
      <c r="N52" s="15">
        <v>1</v>
      </c>
      <c r="O52" s="2" t="s">
        <v>37</v>
      </c>
      <c r="P52" s="2">
        <v>30</v>
      </c>
      <c r="Q52" s="2" t="s">
        <v>42</v>
      </c>
      <c r="AA52" t="s">
        <v>30</v>
      </c>
      <c r="AE52" t="s">
        <v>37</v>
      </c>
      <c r="AN52" t="s">
        <v>37</v>
      </c>
      <c r="AR52" s="2" t="s">
        <v>37</v>
      </c>
      <c r="BH52" t="s">
        <v>37</v>
      </c>
      <c r="BK52" t="s">
        <v>37</v>
      </c>
      <c r="BL52" t="s">
        <v>37</v>
      </c>
      <c r="BM52" s="2" t="s">
        <v>37</v>
      </c>
      <c r="BN52" t="s">
        <v>37</v>
      </c>
      <c r="BR52" t="s">
        <v>37</v>
      </c>
      <c r="BX52" s="2" t="s">
        <v>37</v>
      </c>
      <c r="BY52" t="s">
        <v>37</v>
      </c>
      <c r="BZ52" t="s">
        <v>37</v>
      </c>
      <c r="CH52" t="s">
        <v>401</v>
      </c>
      <c r="CI52" s="11">
        <v>1.85</v>
      </c>
      <c r="CJ52" s="10">
        <v>100</v>
      </c>
      <c r="CK52" s="2">
        <f t="shared" si="59"/>
        <v>29.218407596785973</v>
      </c>
      <c r="CL52" s="2">
        <v>110</v>
      </c>
      <c r="CM52" s="2">
        <v>112</v>
      </c>
      <c r="CN52" s="5">
        <f t="shared" si="60"/>
        <v>0.9821428571428571</v>
      </c>
      <c r="CO52" s="2">
        <v>132</v>
      </c>
      <c r="CP52" s="2">
        <v>87</v>
      </c>
      <c r="CQ52" t="s">
        <v>402</v>
      </c>
      <c r="CR52" s="19">
        <v>156.38</v>
      </c>
      <c r="CS52" s="19">
        <v>15562.3</v>
      </c>
      <c r="CT52" s="19">
        <v>8069.56</v>
      </c>
      <c r="CU52" s="2">
        <v>106</v>
      </c>
      <c r="CV52" s="2">
        <v>1.64</v>
      </c>
      <c r="CW52" s="2">
        <v>132</v>
      </c>
      <c r="CX52" s="2">
        <v>40</v>
      </c>
      <c r="CY52" s="2">
        <v>60</v>
      </c>
      <c r="CZ52" s="2">
        <v>160</v>
      </c>
      <c r="DA52" s="2">
        <v>123</v>
      </c>
      <c r="DB52" t="s">
        <v>42</v>
      </c>
      <c r="DE52" s="2">
        <f>8*DD52*DC52</f>
        <v>0</v>
      </c>
      <c r="DH52" s="2">
        <f>4*DG52*DF52</f>
        <v>0</v>
      </c>
      <c r="DK52" s="2">
        <f>3.3*DJ52*DI52</f>
        <v>0</v>
      </c>
      <c r="DL52" s="2">
        <f t="shared" si="61"/>
        <v>0</v>
      </c>
      <c r="DM52">
        <v>3</v>
      </c>
      <c r="DN52">
        <v>20</v>
      </c>
      <c r="DO52">
        <v>5</v>
      </c>
      <c r="DP52">
        <v>20</v>
      </c>
      <c r="DQ52" s="2">
        <f>6*DP52*DO52</f>
        <v>600</v>
      </c>
      <c r="DR52" t="s">
        <v>42</v>
      </c>
      <c r="DT52" s="2">
        <v>0</v>
      </c>
      <c r="DU52" s="2">
        <f t="shared" si="62"/>
        <v>600</v>
      </c>
      <c r="DV52" t="s">
        <v>42</v>
      </c>
      <c r="DX52" s="2">
        <v>0</v>
      </c>
      <c r="DY52" t="s">
        <v>42</v>
      </c>
      <c r="EA52" s="2">
        <v>0</v>
      </c>
      <c r="EB52">
        <v>2</v>
      </c>
      <c r="EC52">
        <v>15</v>
      </c>
      <c r="ED52" s="2">
        <f>3*EC52*EB52</f>
        <v>90</v>
      </c>
      <c r="EE52" s="2">
        <f t="shared" si="63"/>
        <v>90</v>
      </c>
      <c r="EF52" t="s">
        <v>42</v>
      </c>
      <c r="EH52" s="2">
        <v>0</v>
      </c>
      <c r="EI52" t="s">
        <v>42</v>
      </c>
      <c r="EK52" s="2">
        <v>0</v>
      </c>
      <c r="EL52">
        <v>1</v>
      </c>
      <c r="EM52">
        <v>45</v>
      </c>
      <c r="EN52" s="2">
        <f>4*EM52*EL52</f>
        <v>180</v>
      </c>
      <c r="EO52" s="2">
        <f t="shared" si="64"/>
        <v>180</v>
      </c>
      <c r="EP52">
        <v>660</v>
      </c>
      <c r="EQ52">
        <v>540</v>
      </c>
      <c r="ER52">
        <f t="shared" si="65"/>
        <v>8</v>
      </c>
      <c r="ES52" s="11">
        <f t="shared" si="66"/>
        <v>0</v>
      </c>
      <c r="ET52" s="11">
        <f t="shared" si="67"/>
        <v>8</v>
      </c>
      <c r="EU52" s="11">
        <f t="shared" si="68"/>
        <v>0</v>
      </c>
      <c r="EV52" s="11">
        <f t="shared" si="69"/>
        <v>0</v>
      </c>
      <c r="EW52" s="11">
        <f t="shared" si="70"/>
        <v>0</v>
      </c>
      <c r="EX52" s="11">
        <f t="shared" si="71"/>
        <v>0</v>
      </c>
      <c r="EY52" s="11">
        <f t="shared" si="72"/>
        <v>0</v>
      </c>
      <c r="EZ52" s="11">
        <f t="shared" si="73"/>
        <v>0</v>
      </c>
      <c r="FA52" s="11">
        <f t="shared" si="74"/>
        <v>0</v>
      </c>
      <c r="FB52" s="11">
        <f t="shared" si="75"/>
        <v>1</v>
      </c>
      <c r="FC52" s="11">
        <f t="shared" si="76"/>
        <v>1</v>
      </c>
      <c r="FD52" s="2">
        <f t="shared" si="77"/>
        <v>0</v>
      </c>
      <c r="FE52" s="2">
        <f t="shared" si="78"/>
        <v>870</v>
      </c>
      <c r="FF52" s="2">
        <f t="shared" si="79"/>
        <v>0</v>
      </c>
      <c r="FG52" s="2">
        <f t="shared" si="80"/>
        <v>870</v>
      </c>
      <c r="FH52" s="2">
        <f t="shared" si="81"/>
        <v>4380</v>
      </c>
      <c r="FI52" s="10">
        <f t="shared" si="82"/>
        <v>625.71428571428567</v>
      </c>
      <c r="FJ52" s="2">
        <v>123</v>
      </c>
      <c r="FK52" s="1">
        <v>43847</v>
      </c>
      <c r="FL52">
        <v>3</v>
      </c>
      <c r="FM52">
        <v>1</v>
      </c>
      <c r="FN52">
        <v>5</v>
      </c>
      <c r="FO52">
        <v>1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2</v>
      </c>
      <c r="FX52" t="s">
        <v>199</v>
      </c>
      <c r="FY52">
        <v>4</v>
      </c>
      <c r="FZ52">
        <v>3</v>
      </c>
      <c r="GA52">
        <v>1</v>
      </c>
      <c r="GB52">
        <v>1</v>
      </c>
      <c r="GC52" t="s">
        <v>194</v>
      </c>
      <c r="GD52">
        <v>4</v>
      </c>
      <c r="GE52">
        <v>3</v>
      </c>
      <c r="GF52">
        <v>2</v>
      </c>
      <c r="GG52">
        <v>0</v>
      </c>
      <c r="GH52">
        <v>6</v>
      </c>
      <c r="GI52">
        <v>4</v>
      </c>
      <c r="GJ52">
        <v>4</v>
      </c>
      <c r="GK52">
        <v>2</v>
      </c>
      <c r="GL52">
        <v>1</v>
      </c>
      <c r="GM52">
        <v>4</v>
      </c>
      <c r="GN52">
        <v>1</v>
      </c>
      <c r="GO52">
        <v>1</v>
      </c>
      <c r="GP52">
        <v>6</v>
      </c>
      <c r="GQ52">
        <v>2</v>
      </c>
      <c r="GR52">
        <v>2</v>
      </c>
      <c r="GS52">
        <v>3</v>
      </c>
      <c r="GT52">
        <v>4</v>
      </c>
      <c r="GU52">
        <v>4</v>
      </c>
      <c r="GV52">
        <v>4</v>
      </c>
      <c r="GW52">
        <v>4</v>
      </c>
      <c r="GX52">
        <v>3</v>
      </c>
      <c r="GY52">
        <v>2</v>
      </c>
      <c r="GZ52">
        <v>2</v>
      </c>
      <c r="HA52">
        <v>2</v>
      </c>
      <c r="HB52">
        <v>4</v>
      </c>
      <c r="HC52">
        <v>4</v>
      </c>
      <c r="HD52">
        <v>2</v>
      </c>
      <c r="HE52">
        <v>1</v>
      </c>
      <c r="HF52">
        <v>3</v>
      </c>
      <c r="HG52">
        <v>2</v>
      </c>
      <c r="HH52">
        <v>1</v>
      </c>
      <c r="HI52">
        <v>1</v>
      </c>
      <c r="HJ52">
        <v>1</v>
      </c>
      <c r="HK52">
        <v>3</v>
      </c>
      <c r="HL52">
        <v>1</v>
      </c>
      <c r="HM52">
        <v>6</v>
      </c>
      <c r="HN52">
        <v>3</v>
      </c>
      <c r="HO52">
        <v>2</v>
      </c>
      <c r="HP52">
        <v>2</v>
      </c>
      <c r="HQ52">
        <v>1</v>
      </c>
      <c r="HR52">
        <v>2</v>
      </c>
      <c r="HS52">
        <v>2</v>
      </c>
      <c r="HT52">
        <v>1</v>
      </c>
      <c r="HU52">
        <v>2</v>
      </c>
      <c r="HV52">
        <v>1</v>
      </c>
      <c r="HW52">
        <v>1</v>
      </c>
      <c r="HX52">
        <v>1</v>
      </c>
      <c r="HY52">
        <v>2</v>
      </c>
      <c r="HZ52">
        <v>1</v>
      </c>
      <c r="IA52">
        <v>2</v>
      </c>
      <c r="IB52">
        <v>1</v>
      </c>
      <c r="IC52">
        <v>2</v>
      </c>
      <c r="ID52">
        <v>1</v>
      </c>
      <c r="IE52">
        <v>2</v>
      </c>
      <c r="IF52">
        <v>2</v>
      </c>
      <c r="IG52">
        <v>3</v>
      </c>
      <c r="IH52">
        <v>1</v>
      </c>
      <c r="II52">
        <v>1</v>
      </c>
      <c r="IJ52">
        <v>3</v>
      </c>
      <c r="IK52">
        <v>3</v>
      </c>
      <c r="IL52">
        <v>3</v>
      </c>
      <c r="IM52">
        <v>2</v>
      </c>
      <c r="IN52">
        <v>1</v>
      </c>
      <c r="IQ52">
        <v>1</v>
      </c>
      <c r="IR52">
        <v>1</v>
      </c>
      <c r="IS52">
        <v>1</v>
      </c>
      <c r="IT52">
        <v>2</v>
      </c>
      <c r="IU52">
        <v>3</v>
      </c>
      <c r="IV52">
        <v>3</v>
      </c>
      <c r="IW52">
        <v>4</v>
      </c>
      <c r="IX52">
        <v>0</v>
      </c>
      <c r="IY52">
        <v>2</v>
      </c>
      <c r="IZ52">
        <v>2</v>
      </c>
      <c r="JA52">
        <v>1</v>
      </c>
      <c r="JB52">
        <v>2</v>
      </c>
      <c r="JC52">
        <v>1</v>
      </c>
      <c r="JD52">
        <v>100</v>
      </c>
      <c r="JE52">
        <v>185</v>
      </c>
      <c r="JF52">
        <v>110</v>
      </c>
      <c r="JG52">
        <v>1</v>
      </c>
      <c r="JH52" s="1"/>
      <c r="JI52">
        <v>4</v>
      </c>
      <c r="JJ52" s="12">
        <v>1</v>
      </c>
      <c r="JK52" s="12">
        <v>0</v>
      </c>
      <c r="JL52">
        <v>1</v>
      </c>
      <c r="JM52">
        <v>2</v>
      </c>
      <c r="JN52">
        <v>1</v>
      </c>
      <c r="JO52">
        <v>4</v>
      </c>
      <c r="JP52" t="s">
        <v>428</v>
      </c>
      <c r="JQ52" t="s">
        <v>428</v>
      </c>
      <c r="JR52">
        <f t="shared" si="83"/>
        <v>0</v>
      </c>
      <c r="JS52" t="str">
        <f>IF(OR(AND(ES52&gt;=3,OR(DD52&gt;=20,DW52&gt;=20,EJ52&gt;=20)),FC52&gt;=5,AND(FG52&gt;=600,ER52&gt;=5)),"umiarkowana",0)</f>
        <v>umiarkowana</v>
      </c>
      <c r="JT52">
        <v>1</v>
      </c>
      <c r="JU52">
        <f t="shared" si="84"/>
        <v>0.5</v>
      </c>
      <c r="JV52">
        <f t="shared" si="85"/>
        <v>0.06</v>
      </c>
      <c r="JW52">
        <f t="shared" si="86"/>
        <v>0.06</v>
      </c>
      <c r="JX52">
        <f t="shared" si="87"/>
        <v>0.06</v>
      </c>
      <c r="JY52">
        <f t="shared" si="88"/>
        <v>0.14000000000000001</v>
      </c>
      <c r="JZ52">
        <f t="shared" si="89"/>
        <v>0.5</v>
      </c>
      <c r="KA52">
        <f t="shared" si="90"/>
        <v>0.14000000000000001</v>
      </c>
      <c r="KB52">
        <f t="shared" si="91"/>
        <v>0.06</v>
      </c>
      <c r="KC52">
        <f t="shared" si="92"/>
        <v>0.5</v>
      </c>
      <c r="KD52">
        <f t="shared" si="93"/>
        <v>0.5</v>
      </c>
      <c r="KE52">
        <f t="shared" si="94"/>
        <v>2.5200000000000005</v>
      </c>
      <c r="KF52">
        <f t="shared" si="95"/>
        <v>2</v>
      </c>
      <c r="KG52">
        <f t="shared" si="96"/>
        <v>0.5</v>
      </c>
      <c r="KH52">
        <f t="shared" si="97"/>
        <v>0</v>
      </c>
      <c r="KI52">
        <f t="shared" si="98"/>
        <v>0.5</v>
      </c>
      <c r="KJ52">
        <f t="shared" si="99"/>
        <v>0</v>
      </c>
      <c r="KK52">
        <f t="shared" si="100"/>
        <v>0</v>
      </c>
      <c r="KL52">
        <f t="shared" si="101"/>
        <v>0.5</v>
      </c>
      <c r="KM52">
        <f t="shared" si="102"/>
        <v>0.5</v>
      </c>
      <c r="KN52">
        <f t="shared" si="103"/>
        <v>0.5</v>
      </c>
      <c r="KO52">
        <f t="shared" si="104"/>
        <v>0.06</v>
      </c>
      <c r="KP52">
        <f t="shared" si="105"/>
        <v>0.14000000000000001</v>
      </c>
      <c r="KQ52">
        <f t="shared" si="106"/>
        <v>0.14000000000000001</v>
      </c>
      <c r="KR52">
        <f t="shared" si="107"/>
        <v>0</v>
      </c>
      <c r="KS52">
        <f t="shared" si="108"/>
        <v>0.14000000000000001</v>
      </c>
      <c r="KT52">
        <f t="shared" si="109"/>
        <v>4.9799999999999986</v>
      </c>
      <c r="KU52">
        <f t="shared" si="110"/>
        <v>12.600000000000001</v>
      </c>
      <c r="KV52">
        <f t="shared" si="111"/>
        <v>17.785714285714281</v>
      </c>
    </row>
    <row r="53" spans="1:308">
      <c r="A53" s="2"/>
      <c r="B53" s="1"/>
      <c r="C53">
        <v>26</v>
      </c>
      <c r="D53" s="2" t="s">
        <v>14</v>
      </c>
      <c r="E53" t="s">
        <v>19</v>
      </c>
      <c r="F53" s="2"/>
      <c r="G53" s="2"/>
      <c r="H53" s="2"/>
      <c r="I53" s="2"/>
      <c r="J53">
        <v>24</v>
      </c>
      <c r="K53" s="2">
        <v>2018</v>
      </c>
      <c r="L53" s="2">
        <f t="shared" si="58"/>
        <v>2</v>
      </c>
      <c r="M53" s="15">
        <v>1</v>
      </c>
      <c r="N53" s="15">
        <v>1</v>
      </c>
      <c r="O53" s="2" t="s">
        <v>37</v>
      </c>
      <c r="P53" s="2">
        <v>1</v>
      </c>
      <c r="Q53" s="2" t="s">
        <v>37</v>
      </c>
      <c r="R53" s="2">
        <v>2</v>
      </c>
      <c r="Y53" t="s">
        <v>37</v>
      </c>
      <c r="AE53" t="s">
        <v>37</v>
      </c>
      <c r="AR53" s="2" t="s">
        <v>37</v>
      </c>
      <c r="AT53" t="s">
        <v>37</v>
      </c>
      <c r="BA53" t="s">
        <v>37</v>
      </c>
      <c r="BM53" s="2" t="s">
        <v>42</v>
      </c>
      <c r="BX53" s="2" t="s">
        <v>42</v>
      </c>
      <c r="CI53" s="11">
        <v>1.84</v>
      </c>
      <c r="CJ53" s="10">
        <v>80</v>
      </c>
      <c r="CK53" s="2">
        <f t="shared" si="59"/>
        <v>23.629489603024574</v>
      </c>
      <c r="CL53" s="2">
        <v>97</v>
      </c>
      <c r="CM53" s="2">
        <v>107</v>
      </c>
      <c r="CN53" s="5">
        <f t="shared" si="60"/>
        <v>0.90654205607476634</v>
      </c>
      <c r="CO53" s="2">
        <v>150</v>
      </c>
      <c r="CP53" s="2">
        <v>85</v>
      </c>
      <c r="CQ53" t="s">
        <v>322</v>
      </c>
      <c r="CR53" s="19">
        <v>1439.22</v>
      </c>
      <c r="CS53" s="19">
        <v>529.33000000000004</v>
      </c>
      <c r="CT53" s="19">
        <v>8725.61</v>
      </c>
      <c r="CU53" s="2">
        <v>83</v>
      </c>
      <c r="CV53" s="2">
        <v>2.86</v>
      </c>
      <c r="DA53" s="2">
        <v>71</v>
      </c>
      <c r="DB53" t="s">
        <v>37</v>
      </c>
      <c r="DC53" t="s">
        <v>42</v>
      </c>
      <c r="DE53" s="2">
        <v>0</v>
      </c>
      <c r="DF53" t="s">
        <v>42</v>
      </c>
      <c r="DH53" s="2">
        <v>0</v>
      </c>
      <c r="DI53" t="s">
        <v>42</v>
      </c>
      <c r="DK53" s="2">
        <v>0</v>
      </c>
      <c r="DL53" s="2">
        <f t="shared" si="61"/>
        <v>0</v>
      </c>
      <c r="DM53">
        <v>5</v>
      </c>
      <c r="DN53">
        <v>60</v>
      </c>
      <c r="DO53">
        <v>7</v>
      </c>
      <c r="DP53">
        <v>75</v>
      </c>
      <c r="DQ53" s="2">
        <f>6*DP53*DO53</f>
        <v>3150</v>
      </c>
      <c r="DR53">
        <v>4</v>
      </c>
      <c r="DS53">
        <v>30</v>
      </c>
      <c r="DT53" s="2">
        <f>3.3*DS53*DR53</f>
        <v>396</v>
      </c>
      <c r="DU53" s="2">
        <f t="shared" si="62"/>
        <v>3546</v>
      </c>
      <c r="DV53">
        <v>1</v>
      </c>
      <c r="DW53">
        <v>30</v>
      </c>
      <c r="DX53" s="2">
        <f>5.5*DW53*DV53</f>
        <v>165</v>
      </c>
      <c r="DY53">
        <v>2</v>
      </c>
      <c r="DZ53">
        <v>25</v>
      </c>
      <c r="EA53" s="2">
        <f>4*DZ53*DY53</f>
        <v>200</v>
      </c>
      <c r="EB53">
        <v>3</v>
      </c>
      <c r="EC53">
        <v>60</v>
      </c>
      <c r="ED53" s="2">
        <f>3*EC53*EB53</f>
        <v>540</v>
      </c>
      <c r="EE53" s="2">
        <f t="shared" si="63"/>
        <v>905</v>
      </c>
      <c r="EF53">
        <v>3</v>
      </c>
      <c r="EG53">
        <v>75</v>
      </c>
      <c r="EH53" s="2">
        <f>3.3*EG53*EF53</f>
        <v>742.5</v>
      </c>
      <c r="EI53">
        <v>2</v>
      </c>
      <c r="EJ53">
        <v>135</v>
      </c>
      <c r="EK53" s="2">
        <f>8*EJ53*EI53</f>
        <v>2160</v>
      </c>
      <c r="EL53">
        <v>1</v>
      </c>
      <c r="EM53">
        <v>30</v>
      </c>
      <c r="EN53" s="2">
        <f>4*EM53*EL53</f>
        <v>120</v>
      </c>
      <c r="EO53" s="2">
        <f t="shared" si="64"/>
        <v>3022.5</v>
      </c>
      <c r="EP53">
        <v>300</v>
      </c>
      <c r="EQ53">
        <v>900</v>
      </c>
      <c r="ER53">
        <f t="shared" si="65"/>
        <v>23</v>
      </c>
      <c r="ES53" s="11">
        <f t="shared" si="66"/>
        <v>3</v>
      </c>
      <c r="ET53" s="11">
        <f t="shared" si="67"/>
        <v>20</v>
      </c>
      <c r="EU53" s="11">
        <f t="shared" si="68"/>
        <v>0</v>
      </c>
      <c r="EV53" s="11">
        <f t="shared" si="69"/>
        <v>0</v>
      </c>
      <c r="EW53" s="11">
        <f t="shared" si="70"/>
        <v>1</v>
      </c>
      <c r="EX53" s="11">
        <f t="shared" si="71"/>
        <v>1</v>
      </c>
      <c r="EY53" s="11">
        <f t="shared" si="72"/>
        <v>0</v>
      </c>
      <c r="EZ53" s="11">
        <f t="shared" si="73"/>
        <v>1</v>
      </c>
      <c r="FA53" s="11">
        <f t="shared" si="74"/>
        <v>1</v>
      </c>
      <c r="FB53" s="11">
        <f t="shared" si="75"/>
        <v>1</v>
      </c>
      <c r="FC53" s="11">
        <f t="shared" si="76"/>
        <v>5</v>
      </c>
      <c r="FD53" s="2">
        <f t="shared" si="77"/>
        <v>1138.5</v>
      </c>
      <c r="FE53" s="2">
        <f t="shared" si="78"/>
        <v>4175</v>
      </c>
      <c r="FF53" s="2">
        <f t="shared" si="79"/>
        <v>2160</v>
      </c>
      <c r="FG53" s="2">
        <f t="shared" si="80"/>
        <v>7473.5</v>
      </c>
      <c r="FH53" s="2">
        <f t="shared" si="81"/>
        <v>3300</v>
      </c>
      <c r="FI53" s="10">
        <f t="shared" si="82"/>
        <v>471.42857142857144</v>
      </c>
      <c r="FJ53" s="2">
        <v>71</v>
      </c>
      <c r="FK53" s="1">
        <v>43690</v>
      </c>
      <c r="FL53">
        <v>5</v>
      </c>
      <c r="FM53">
        <v>2</v>
      </c>
      <c r="FN53">
        <v>5</v>
      </c>
      <c r="FO53">
        <v>1</v>
      </c>
      <c r="FP53">
        <v>0</v>
      </c>
      <c r="FQ53">
        <v>1</v>
      </c>
      <c r="FR53">
        <v>0</v>
      </c>
      <c r="FS53">
        <v>1</v>
      </c>
      <c r="FT53">
        <v>0</v>
      </c>
      <c r="FU53">
        <v>1</v>
      </c>
      <c r="FV53">
        <v>0</v>
      </c>
      <c r="FW53">
        <v>1</v>
      </c>
      <c r="FX53" t="s">
        <v>323</v>
      </c>
      <c r="FY53">
        <v>5</v>
      </c>
      <c r="FZ53">
        <v>3</v>
      </c>
      <c r="GA53">
        <v>1</v>
      </c>
      <c r="GB53">
        <v>2</v>
      </c>
      <c r="GC53" t="s">
        <v>194</v>
      </c>
      <c r="GD53">
        <v>6</v>
      </c>
      <c r="GE53">
        <v>5</v>
      </c>
      <c r="GF53">
        <v>3</v>
      </c>
      <c r="GG53">
        <v>0</v>
      </c>
      <c r="GH53">
        <v>6</v>
      </c>
      <c r="GI53">
        <v>5</v>
      </c>
      <c r="GJ53">
        <v>5</v>
      </c>
      <c r="GK53">
        <v>2</v>
      </c>
      <c r="GL53">
        <v>3</v>
      </c>
      <c r="GM53">
        <v>4</v>
      </c>
      <c r="GN53">
        <v>6</v>
      </c>
      <c r="GO53">
        <v>1</v>
      </c>
      <c r="GP53">
        <v>4</v>
      </c>
      <c r="GQ53">
        <v>6</v>
      </c>
      <c r="GR53">
        <v>3</v>
      </c>
      <c r="GS53">
        <v>5</v>
      </c>
      <c r="GT53">
        <v>6</v>
      </c>
      <c r="GU53">
        <v>5</v>
      </c>
      <c r="GV53">
        <v>5</v>
      </c>
      <c r="GW53">
        <v>5</v>
      </c>
      <c r="GX53">
        <v>3</v>
      </c>
      <c r="GY53">
        <v>4</v>
      </c>
      <c r="GZ53">
        <v>3</v>
      </c>
      <c r="HA53">
        <v>4</v>
      </c>
      <c r="HB53">
        <v>5</v>
      </c>
      <c r="HC53">
        <v>4</v>
      </c>
      <c r="HD53">
        <v>6</v>
      </c>
      <c r="HE53">
        <v>3</v>
      </c>
      <c r="HF53">
        <v>2</v>
      </c>
      <c r="HG53">
        <v>3</v>
      </c>
      <c r="HH53">
        <v>6</v>
      </c>
      <c r="HI53">
        <v>1</v>
      </c>
      <c r="HJ53">
        <v>3</v>
      </c>
      <c r="HK53">
        <v>4</v>
      </c>
      <c r="HL53">
        <v>4</v>
      </c>
      <c r="HM53">
        <v>6</v>
      </c>
      <c r="HN53">
        <v>4</v>
      </c>
      <c r="HO53">
        <v>2</v>
      </c>
      <c r="HP53">
        <v>2</v>
      </c>
      <c r="HQ53">
        <v>1</v>
      </c>
      <c r="HR53">
        <v>3</v>
      </c>
      <c r="HS53">
        <v>2</v>
      </c>
      <c r="HT53">
        <v>1</v>
      </c>
      <c r="HU53">
        <v>3</v>
      </c>
      <c r="HV53">
        <v>1</v>
      </c>
      <c r="HW53">
        <v>1</v>
      </c>
      <c r="HX53">
        <v>1</v>
      </c>
      <c r="HY53">
        <v>1</v>
      </c>
      <c r="HZ53">
        <v>1</v>
      </c>
      <c r="IA53">
        <v>2</v>
      </c>
      <c r="IB53">
        <v>1</v>
      </c>
      <c r="IC53">
        <v>3</v>
      </c>
      <c r="ID53">
        <v>3</v>
      </c>
      <c r="IE53">
        <v>2</v>
      </c>
      <c r="IF53">
        <v>1</v>
      </c>
      <c r="IG53">
        <v>3</v>
      </c>
      <c r="IH53">
        <v>1</v>
      </c>
      <c r="II53">
        <v>3</v>
      </c>
      <c r="IJ53">
        <v>3</v>
      </c>
      <c r="IK53">
        <v>1</v>
      </c>
      <c r="IL53">
        <v>2</v>
      </c>
      <c r="IM53">
        <v>3</v>
      </c>
      <c r="IN53">
        <v>1</v>
      </c>
      <c r="IQ53">
        <v>4</v>
      </c>
      <c r="IR53">
        <v>4</v>
      </c>
      <c r="IS53">
        <v>2</v>
      </c>
      <c r="IT53">
        <v>2</v>
      </c>
      <c r="IU53">
        <v>2</v>
      </c>
      <c r="IV53">
        <v>1</v>
      </c>
      <c r="IW53">
        <v>3</v>
      </c>
      <c r="IX53">
        <v>3</v>
      </c>
      <c r="IY53">
        <v>3</v>
      </c>
      <c r="IZ53">
        <v>2</v>
      </c>
      <c r="JA53">
        <v>1</v>
      </c>
      <c r="JB53">
        <v>2</v>
      </c>
      <c r="JC53">
        <v>1</v>
      </c>
      <c r="JD53">
        <v>80</v>
      </c>
      <c r="JE53">
        <v>184</v>
      </c>
      <c r="JF53">
        <v>97</v>
      </c>
      <c r="JG53">
        <v>1</v>
      </c>
      <c r="JH53" s="1"/>
      <c r="JI53">
        <v>4</v>
      </c>
      <c r="JJ53" s="12">
        <v>4</v>
      </c>
      <c r="JK53" s="12">
        <v>0</v>
      </c>
      <c r="JL53">
        <v>2</v>
      </c>
      <c r="JM53">
        <v>5</v>
      </c>
      <c r="JN53">
        <v>3</v>
      </c>
      <c r="JO53">
        <v>3</v>
      </c>
      <c r="JP53" t="s">
        <v>427</v>
      </c>
      <c r="JQ53" t="s">
        <v>19</v>
      </c>
      <c r="JR53" t="str">
        <f t="shared" si="83"/>
        <v>wysoka</v>
      </c>
      <c r="JS53">
        <v>0</v>
      </c>
      <c r="JT53">
        <v>2</v>
      </c>
      <c r="JU53">
        <f t="shared" si="84"/>
        <v>1</v>
      </c>
      <c r="JV53">
        <f t="shared" si="85"/>
        <v>0.06</v>
      </c>
      <c r="JW53">
        <f t="shared" si="86"/>
        <v>2</v>
      </c>
      <c r="JX53">
        <f t="shared" si="87"/>
        <v>0.14000000000000001</v>
      </c>
      <c r="JY53">
        <f t="shared" si="88"/>
        <v>1</v>
      </c>
      <c r="JZ53">
        <f t="shared" si="89"/>
        <v>1</v>
      </c>
      <c r="KA53">
        <f t="shared" si="90"/>
        <v>0.14000000000000001</v>
      </c>
      <c r="KB53">
        <f t="shared" si="91"/>
        <v>0.14000000000000001</v>
      </c>
      <c r="KC53">
        <f t="shared" si="92"/>
        <v>1</v>
      </c>
      <c r="KD53">
        <f t="shared" si="93"/>
        <v>0.5</v>
      </c>
      <c r="KE53">
        <f t="shared" si="94"/>
        <v>6.9799999999999995</v>
      </c>
      <c r="KF53">
        <f t="shared" si="95"/>
        <v>2</v>
      </c>
      <c r="KG53">
        <f t="shared" si="96"/>
        <v>1</v>
      </c>
      <c r="KH53">
        <f t="shared" si="97"/>
        <v>0.14000000000000001</v>
      </c>
      <c r="KI53">
        <f t="shared" si="98"/>
        <v>0.5</v>
      </c>
      <c r="KJ53">
        <f t="shared" si="99"/>
        <v>2</v>
      </c>
      <c r="KK53">
        <f t="shared" si="100"/>
        <v>0</v>
      </c>
      <c r="KL53">
        <f t="shared" si="101"/>
        <v>2</v>
      </c>
      <c r="KM53">
        <f t="shared" si="102"/>
        <v>1</v>
      </c>
      <c r="KN53">
        <f t="shared" si="103"/>
        <v>1</v>
      </c>
      <c r="KO53">
        <f t="shared" si="104"/>
        <v>2</v>
      </c>
      <c r="KP53">
        <f t="shared" si="105"/>
        <v>0.06</v>
      </c>
      <c r="KQ53">
        <f t="shared" si="106"/>
        <v>0.5</v>
      </c>
      <c r="KR53">
        <f t="shared" si="107"/>
        <v>0.5</v>
      </c>
      <c r="KS53">
        <f t="shared" si="108"/>
        <v>0.5</v>
      </c>
      <c r="KT53">
        <f t="shared" si="109"/>
        <v>13.200000000000001</v>
      </c>
      <c r="KU53">
        <f t="shared" si="110"/>
        <v>34.9</v>
      </c>
      <c r="KV53">
        <f t="shared" si="111"/>
        <v>47.142857142857146</v>
      </c>
    </row>
    <row r="54" spans="1:308">
      <c r="A54" s="2"/>
      <c r="B54" s="1"/>
      <c r="C54">
        <v>40</v>
      </c>
      <c r="D54" s="2" t="s">
        <v>478</v>
      </c>
      <c r="E54" t="s">
        <v>21</v>
      </c>
      <c r="F54" s="2">
        <v>80</v>
      </c>
      <c r="G54" s="2">
        <v>13</v>
      </c>
      <c r="H54" s="2">
        <v>19</v>
      </c>
      <c r="I54" s="2">
        <v>48</v>
      </c>
      <c r="K54" s="2">
        <v>2010</v>
      </c>
      <c r="L54" s="2">
        <f t="shared" si="58"/>
        <v>10</v>
      </c>
      <c r="M54" s="15">
        <v>1</v>
      </c>
      <c r="N54" s="15">
        <v>1</v>
      </c>
      <c r="O54" s="2" t="s">
        <v>37</v>
      </c>
      <c r="P54" s="2">
        <v>8</v>
      </c>
      <c r="Q54" s="2" t="s">
        <v>42</v>
      </c>
      <c r="V54" t="s">
        <v>37</v>
      </c>
      <c r="Y54" t="s">
        <v>37</v>
      </c>
      <c r="AA54" t="s">
        <v>32</v>
      </c>
      <c r="AD54" t="s">
        <v>37</v>
      </c>
      <c r="AR54" s="2" t="s">
        <v>37</v>
      </c>
      <c r="AZ54" t="s">
        <v>39</v>
      </c>
      <c r="BA54" t="s">
        <v>37</v>
      </c>
      <c r="BC54" t="s">
        <v>37</v>
      </c>
      <c r="BD54" t="s">
        <v>37</v>
      </c>
      <c r="BE54" t="s">
        <v>37</v>
      </c>
      <c r="BI54" t="s">
        <v>37</v>
      </c>
      <c r="BK54" t="s">
        <v>37</v>
      </c>
      <c r="BM54" s="2" t="s">
        <v>42</v>
      </c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 t="s">
        <v>42</v>
      </c>
      <c r="CI54" s="11">
        <v>1.65</v>
      </c>
      <c r="CJ54" s="10">
        <v>94</v>
      </c>
      <c r="CK54" s="2">
        <f t="shared" si="59"/>
        <v>34.527089072543625</v>
      </c>
      <c r="CL54" s="2">
        <v>114</v>
      </c>
      <c r="CM54" s="2">
        <v>119</v>
      </c>
      <c r="CN54" s="5">
        <f t="shared" si="60"/>
        <v>0.95798319327731096</v>
      </c>
      <c r="CO54" s="2">
        <v>125</v>
      </c>
      <c r="CP54" s="2">
        <v>78</v>
      </c>
      <c r="CQ54" t="s">
        <v>238</v>
      </c>
      <c r="CR54" s="19">
        <v>71.150000000000006</v>
      </c>
      <c r="CS54" s="20"/>
      <c r="CT54" s="19">
        <v>10033.4</v>
      </c>
      <c r="CU54" s="2">
        <v>98</v>
      </c>
      <c r="CV54" s="2">
        <v>0.79</v>
      </c>
      <c r="CW54" s="2">
        <v>249</v>
      </c>
      <c r="CX54" s="2">
        <v>68</v>
      </c>
      <c r="CY54" s="2">
        <v>163</v>
      </c>
      <c r="CZ54" s="2">
        <v>90</v>
      </c>
      <c r="DA54" s="2">
        <v>33</v>
      </c>
      <c r="DB54" t="s">
        <v>37</v>
      </c>
      <c r="DC54" t="s">
        <v>42</v>
      </c>
      <c r="DE54" s="2">
        <v>0</v>
      </c>
      <c r="DF54">
        <v>5</v>
      </c>
      <c r="DG54">
        <v>435</v>
      </c>
      <c r="DH54" s="2">
        <f>4*DG54*DF54</f>
        <v>8700</v>
      </c>
      <c r="DI54" t="s">
        <v>42</v>
      </c>
      <c r="DK54" s="2">
        <v>0</v>
      </c>
      <c r="DL54" s="2">
        <f t="shared" si="61"/>
        <v>8700</v>
      </c>
      <c r="DM54" t="s">
        <v>42</v>
      </c>
      <c r="DO54" t="s">
        <v>42</v>
      </c>
      <c r="DQ54" s="2">
        <v>0</v>
      </c>
      <c r="DR54" t="s">
        <v>42</v>
      </c>
      <c r="DT54" s="2">
        <v>0</v>
      </c>
      <c r="DU54" s="2">
        <f t="shared" si="62"/>
        <v>0</v>
      </c>
      <c r="DV54" t="s">
        <v>42</v>
      </c>
      <c r="DX54" s="2">
        <v>0</v>
      </c>
      <c r="DY54" t="s">
        <v>42</v>
      </c>
      <c r="EA54" s="2">
        <v>0</v>
      </c>
      <c r="EB54">
        <v>1</v>
      </c>
      <c r="EC54">
        <v>60</v>
      </c>
      <c r="ED54" s="2">
        <f>3*EC54*EB54</f>
        <v>180</v>
      </c>
      <c r="EE54" s="2">
        <f t="shared" si="63"/>
        <v>180</v>
      </c>
      <c r="EF54" t="s">
        <v>42</v>
      </c>
      <c r="EH54" s="2">
        <v>0</v>
      </c>
      <c r="EI54" t="s">
        <v>42</v>
      </c>
      <c r="EK54" s="2">
        <v>0</v>
      </c>
      <c r="EL54" t="s">
        <v>42</v>
      </c>
      <c r="EN54" s="2">
        <v>0</v>
      </c>
      <c r="EO54" s="2">
        <f t="shared" si="64"/>
        <v>0</v>
      </c>
      <c r="EP54">
        <v>360</v>
      </c>
      <c r="EQ54">
        <v>600</v>
      </c>
      <c r="ER54">
        <f t="shared" si="65"/>
        <v>6</v>
      </c>
      <c r="ES54" s="11">
        <f t="shared" si="66"/>
        <v>0</v>
      </c>
      <c r="ET54" s="11">
        <f t="shared" si="67"/>
        <v>6</v>
      </c>
      <c r="EU54" s="11">
        <f t="shared" si="68"/>
        <v>1</v>
      </c>
      <c r="EV54" s="11">
        <f t="shared" si="69"/>
        <v>0</v>
      </c>
      <c r="EW54" s="11">
        <f t="shared" si="70"/>
        <v>0</v>
      </c>
      <c r="EX54" s="11">
        <f t="shared" si="71"/>
        <v>0</v>
      </c>
      <c r="EY54" s="11">
        <f t="shared" si="72"/>
        <v>0</v>
      </c>
      <c r="EZ54" s="11">
        <f t="shared" si="73"/>
        <v>1</v>
      </c>
      <c r="FA54" s="11">
        <f t="shared" si="74"/>
        <v>0</v>
      </c>
      <c r="FB54" s="11">
        <f t="shared" si="75"/>
        <v>0</v>
      </c>
      <c r="FC54" s="11">
        <f t="shared" si="76"/>
        <v>2</v>
      </c>
      <c r="FD54" s="2">
        <f t="shared" si="77"/>
        <v>0</v>
      </c>
      <c r="FE54" s="2">
        <f t="shared" si="78"/>
        <v>8880</v>
      </c>
      <c r="FF54" s="2">
        <f t="shared" si="79"/>
        <v>0</v>
      </c>
      <c r="FG54" s="2">
        <f t="shared" si="80"/>
        <v>8880</v>
      </c>
      <c r="FH54" s="2">
        <f t="shared" si="81"/>
        <v>3000</v>
      </c>
      <c r="FI54" s="10">
        <f t="shared" si="82"/>
        <v>428.57142857142856</v>
      </c>
      <c r="FJ54" s="2">
        <v>33</v>
      </c>
      <c r="FK54" s="1">
        <v>43567</v>
      </c>
      <c r="FL54">
        <v>3</v>
      </c>
      <c r="FM54">
        <v>2</v>
      </c>
      <c r="FN54">
        <v>6</v>
      </c>
      <c r="FO54">
        <v>1</v>
      </c>
      <c r="FP54">
        <v>0</v>
      </c>
      <c r="FQ54">
        <v>1</v>
      </c>
      <c r="FR54">
        <v>1</v>
      </c>
      <c r="FS54">
        <v>1</v>
      </c>
      <c r="FT54">
        <v>1</v>
      </c>
      <c r="FU54">
        <v>1</v>
      </c>
      <c r="FV54">
        <v>0</v>
      </c>
      <c r="FW54">
        <v>0</v>
      </c>
      <c r="FX54">
        <v>5</v>
      </c>
      <c r="FY54">
        <v>4</v>
      </c>
      <c r="FZ54">
        <v>3</v>
      </c>
      <c r="GA54">
        <v>3</v>
      </c>
      <c r="GB54">
        <v>1</v>
      </c>
      <c r="GC54">
        <v>3</v>
      </c>
      <c r="GD54">
        <v>5</v>
      </c>
      <c r="GE54">
        <v>3</v>
      </c>
      <c r="GF54">
        <v>0</v>
      </c>
      <c r="GG54">
        <v>0</v>
      </c>
      <c r="GH54">
        <v>3</v>
      </c>
      <c r="GI54">
        <v>4</v>
      </c>
      <c r="GJ54">
        <v>4</v>
      </c>
      <c r="GK54">
        <v>4</v>
      </c>
      <c r="GL54">
        <v>3</v>
      </c>
      <c r="GM54">
        <v>4</v>
      </c>
      <c r="GN54">
        <v>3</v>
      </c>
      <c r="GO54">
        <v>1</v>
      </c>
      <c r="GP54">
        <v>5</v>
      </c>
      <c r="GQ54">
        <v>2</v>
      </c>
      <c r="GR54">
        <v>4</v>
      </c>
      <c r="GS54">
        <v>4</v>
      </c>
      <c r="GT54">
        <v>4</v>
      </c>
      <c r="GU54">
        <v>4</v>
      </c>
      <c r="GV54">
        <v>3</v>
      </c>
      <c r="GW54">
        <v>4</v>
      </c>
      <c r="GX54">
        <v>1</v>
      </c>
      <c r="GY54">
        <v>4</v>
      </c>
      <c r="GZ54">
        <v>1</v>
      </c>
      <c r="HA54">
        <v>4</v>
      </c>
      <c r="HB54">
        <v>4</v>
      </c>
      <c r="HC54">
        <v>3</v>
      </c>
      <c r="HD54">
        <v>6</v>
      </c>
      <c r="HE54">
        <v>2</v>
      </c>
      <c r="HF54">
        <v>1</v>
      </c>
      <c r="HG54">
        <v>1</v>
      </c>
      <c r="HH54">
        <v>5</v>
      </c>
      <c r="HI54">
        <v>1</v>
      </c>
      <c r="HJ54">
        <v>6</v>
      </c>
      <c r="HK54">
        <v>2</v>
      </c>
      <c r="HL54">
        <v>1</v>
      </c>
      <c r="HM54">
        <v>6</v>
      </c>
      <c r="HN54">
        <v>1</v>
      </c>
      <c r="HO54">
        <v>2</v>
      </c>
      <c r="HP54">
        <v>2</v>
      </c>
      <c r="HQ54">
        <v>1</v>
      </c>
      <c r="HR54">
        <v>1</v>
      </c>
      <c r="HS54">
        <v>2</v>
      </c>
      <c r="HT54">
        <v>1</v>
      </c>
      <c r="HU54">
        <v>2</v>
      </c>
      <c r="HV54">
        <v>1</v>
      </c>
      <c r="HW54">
        <v>1</v>
      </c>
      <c r="HX54">
        <v>1</v>
      </c>
      <c r="HY54">
        <v>3</v>
      </c>
      <c r="HZ54">
        <v>1</v>
      </c>
      <c r="IA54">
        <v>2</v>
      </c>
      <c r="IB54">
        <v>1</v>
      </c>
      <c r="IC54">
        <v>3</v>
      </c>
      <c r="ID54">
        <v>3</v>
      </c>
      <c r="IE54">
        <v>3</v>
      </c>
      <c r="IF54">
        <v>1</v>
      </c>
      <c r="IG54">
        <v>3</v>
      </c>
      <c r="IH54">
        <v>1</v>
      </c>
      <c r="II54">
        <v>2</v>
      </c>
      <c r="IJ54">
        <v>3</v>
      </c>
      <c r="IK54">
        <v>1</v>
      </c>
      <c r="IL54">
        <v>1</v>
      </c>
      <c r="IM54">
        <v>1</v>
      </c>
      <c r="IN54">
        <v>1</v>
      </c>
      <c r="IO54" s="9"/>
      <c r="IQ54">
        <v>2</v>
      </c>
      <c r="IR54">
        <v>0</v>
      </c>
      <c r="IS54">
        <v>1</v>
      </c>
      <c r="IT54">
        <v>1</v>
      </c>
      <c r="IU54">
        <v>2</v>
      </c>
      <c r="IV54">
        <v>3</v>
      </c>
      <c r="IW54">
        <v>1</v>
      </c>
      <c r="IX54">
        <v>2</v>
      </c>
      <c r="IY54">
        <v>2</v>
      </c>
      <c r="IZ54">
        <v>1</v>
      </c>
      <c r="JA54">
        <v>2</v>
      </c>
      <c r="JB54">
        <v>2</v>
      </c>
      <c r="JC54">
        <v>1</v>
      </c>
      <c r="JD54">
        <f>(CJ54)</f>
        <v>94</v>
      </c>
      <c r="JE54">
        <v>165</v>
      </c>
      <c r="JF54">
        <v>114</v>
      </c>
      <c r="JG54">
        <v>2</v>
      </c>
      <c r="JH54" s="1"/>
      <c r="JI54">
        <v>2</v>
      </c>
      <c r="JJ54" s="12">
        <v>3</v>
      </c>
      <c r="JK54" s="12">
        <v>1</v>
      </c>
      <c r="JL54">
        <v>2</v>
      </c>
      <c r="JM54">
        <v>4</v>
      </c>
      <c r="JN54">
        <v>4</v>
      </c>
      <c r="JO54">
        <v>3</v>
      </c>
      <c r="JP54" t="s">
        <v>21</v>
      </c>
      <c r="JQ54" t="s">
        <v>21</v>
      </c>
      <c r="JR54">
        <f t="shared" si="83"/>
        <v>0</v>
      </c>
      <c r="JS54" t="str">
        <f>IF(OR(AND(ES54&gt;=3,OR(DD54&gt;=20,DW54&gt;=20,EJ54&gt;=20)),FC54&gt;=5,AND(FG54&gt;=600,ER54&gt;=5)),"umiarkowana",0)</f>
        <v>umiarkowana</v>
      </c>
      <c r="JT54">
        <v>1</v>
      </c>
      <c r="JU54">
        <f t="shared" si="84"/>
        <v>0.5</v>
      </c>
      <c r="JV54">
        <f t="shared" si="85"/>
        <v>0.5</v>
      </c>
      <c r="JW54">
        <f t="shared" si="86"/>
        <v>0.06</v>
      </c>
      <c r="JX54">
        <f t="shared" si="87"/>
        <v>0.5</v>
      </c>
      <c r="JY54">
        <f t="shared" si="88"/>
        <v>0.5</v>
      </c>
      <c r="JZ54">
        <f t="shared" si="89"/>
        <v>0.5</v>
      </c>
      <c r="KA54">
        <f t="shared" si="90"/>
        <v>0</v>
      </c>
      <c r="KB54">
        <f t="shared" si="91"/>
        <v>0</v>
      </c>
      <c r="KC54">
        <f t="shared" si="92"/>
        <v>0.5</v>
      </c>
      <c r="KD54">
        <f t="shared" si="93"/>
        <v>0.14000000000000001</v>
      </c>
      <c r="KE54">
        <f t="shared" si="94"/>
        <v>3.2</v>
      </c>
      <c r="KF54">
        <f t="shared" si="95"/>
        <v>0.14000000000000001</v>
      </c>
      <c r="KG54">
        <f t="shared" si="96"/>
        <v>0.5</v>
      </c>
      <c r="KH54">
        <f t="shared" si="97"/>
        <v>0.14000000000000001</v>
      </c>
      <c r="KI54">
        <f t="shared" si="98"/>
        <v>0.5</v>
      </c>
      <c r="KJ54">
        <f t="shared" si="99"/>
        <v>0.14000000000000001</v>
      </c>
      <c r="KK54">
        <f t="shared" si="100"/>
        <v>0</v>
      </c>
      <c r="KL54">
        <f t="shared" si="101"/>
        <v>0.5</v>
      </c>
      <c r="KM54">
        <f t="shared" si="102"/>
        <v>0.5</v>
      </c>
      <c r="KN54">
        <f t="shared" si="103"/>
        <v>0.14000000000000001</v>
      </c>
      <c r="KO54">
        <f t="shared" si="104"/>
        <v>2</v>
      </c>
      <c r="KP54">
        <f t="shared" si="105"/>
        <v>0</v>
      </c>
      <c r="KQ54">
        <f t="shared" si="106"/>
        <v>0.06</v>
      </c>
      <c r="KR54">
        <f t="shared" si="107"/>
        <v>0</v>
      </c>
      <c r="KS54">
        <f t="shared" si="108"/>
        <v>0</v>
      </c>
      <c r="KT54">
        <f t="shared" si="109"/>
        <v>4.62</v>
      </c>
      <c r="KU54">
        <f t="shared" si="110"/>
        <v>16</v>
      </c>
      <c r="KV54">
        <f t="shared" si="111"/>
        <v>16.5</v>
      </c>
    </row>
    <row r="55" spans="1:308">
      <c r="A55" s="2"/>
      <c r="B55" s="1"/>
      <c r="C55">
        <v>42</v>
      </c>
      <c r="D55" s="2" t="s">
        <v>478</v>
      </c>
      <c r="E55" t="s">
        <v>18</v>
      </c>
      <c r="F55" s="2"/>
      <c r="G55" s="2"/>
      <c r="H55" s="2"/>
      <c r="I55" s="2"/>
      <c r="J55">
        <v>25</v>
      </c>
      <c r="K55" s="2">
        <v>2013</v>
      </c>
      <c r="L55" s="2">
        <f t="shared" si="58"/>
        <v>7</v>
      </c>
      <c r="M55" s="15">
        <v>1</v>
      </c>
      <c r="N55" s="15">
        <v>2</v>
      </c>
      <c r="O55" s="2" t="s">
        <v>37</v>
      </c>
      <c r="P55" s="2">
        <v>8</v>
      </c>
      <c r="Q55" s="2" t="s">
        <v>37</v>
      </c>
      <c r="R55" s="2">
        <v>3</v>
      </c>
      <c r="AA55" t="s">
        <v>30</v>
      </c>
      <c r="AF55" t="s">
        <v>37</v>
      </c>
      <c r="AR55" s="2" t="s">
        <v>37</v>
      </c>
      <c r="AV55" t="s">
        <v>37</v>
      </c>
      <c r="AY55" t="s">
        <v>31</v>
      </c>
      <c r="BM55" s="2" t="s">
        <v>42</v>
      </c>
      <c r="BX55" s="2" t="s">
        <v>42</v>
      </c>
      <c r="CI55" s="11">
        <v>1.67</v>
      </c>
      <c r="CJ55" s="10">
        <v>89</v>
      </c>
      <c r="CK55" s="2">
        <f t="shared" si="59"/>
        <v>31.912223457277065</v>
      </c>
      <c r="CL55" s="2">
        <v>104</v>
      </c>
      <c r="CM55" s="2">
        <v>123</v>
      </c>
      <c r="CN55" s="5">
        <f t="shared" si="60"/>
        <v>0.84552845528455289</v>
      </c>
      <c r="CO55" s="2">
        <v>136</v>
      </c>
      <c r="CP55" s="2">
        <v>89</v>
      </c>
      <c r="CQ55" t="s">
        <v>256</v>
      </c>
      <c r="CR55" s="19">
        <v>103.92</v>
      </c>
      <c r="CS55" s="19">
        <v>47049</v>
      </c>
      <c r="CT55" s="19">
        <v>18552.2</v>
      </c>
      <c r="CU55" s="2">
        <v>78</v>
      </c>
      <c r="CV55" s="2">
        <v>4.57</v>
      </c>
      <c r="CW55" s="2">
        <v>273</v>
      </c>
      <c r="CX55" s="2">
        <v>47</v>
      </c>
      <c r="CY55" s="2">
        <v>204</v>
      </c>
      <c r="CZ55" s="2">
        <v>110</v>
      </c>
      <c r="DA55" s="2">
        <v>41</v>
      </c>
      <c r="DB55" t="s">
        <v>37</v>
      </c>
      <c r="DC55" t="s">
        <v>42</v>
      </c>
      <c r="DE55" s="2">
        <v>0</v>
      </c>
      <c r="DF55" t="s">
        <v>42</v>
      </c>
      <c r="DH55" s="2">
        <v>0</v>
      </c>
      <c r="DI55" t="s">
        <v>42</v>
      </c>
      <c r="DK55" s="2">
        <v>0</v>
      </c>
      <c r="DL55" s="2">
        <f t="shared" si="61"/>
        <v>0</v>
      </c>
      <c r="DM55">
        <v>1</v>
      </c>
      <c r="DN55">
        <v>40</v>
      </c>
      <c r="DO55" t="s">
        <v>42</v>
      </c>
      <c r="DQ55" s="2">
        <v>0</v>
      </c>
      <c r="DR55" t="s">
        <v>42</v>
      </c>
      <c r="DT55" s="2">
        <v>0</v>
      </c>
      <c r="DU55" s="2">
        <f t="shared" si="62"/>
        <v>0</v>
      </c>
      <c r="DV55" t="s">
        <v>42</v>
      </c>
      <c r="DX55" s="2">
        <v>0</v>
      </c>
      <c r="DY55" t="s">
        <v>42</v>
      </c>
      <c r="EA55" s="2">
        <v>0</v>
      </c>
      <c r="EB55" t="s">
        <v>42</v>
      </c>
      <c r="ED55" s="2">
        <v>0</v>
      </c>
      <c r="EE55" s="2">
        <f t="shared" si="63"/>
        <v>0</v>
      </c>
      <c r="EF55" t="s">
        <v>42</v>
      </c>
      <c r="EH55" s="2">
        <v>0</v>
      </c>
      <c r="EI55" t="s">
        <v>42</v>
      </c>
      <c r="EK55" s="2">
        <v>0</v>
      </c>
      <c r="EL55" t="s">
        <v>42</v>
      </c>
      <c r="EN55" s="2">
        <v>0</v>
      </c>
      <c r="EO55" s="2">
        <f t="shared" si="64"/>
        <v>0</v>
      </c>
      <c r="EP55">
        <v>1080</v>
      </c>
      <c r="EQ55">
        <v>1080</v>
      </c>
      <c r="ER55">
        <f t="shared" si="65"/>
        <v>0</v>
      </c>
      <c r="ES55" s="11">
        <f t="shared" si="66"/>
        <v>0</v>
      </c>
      <c r="ET55" s="11">
        <f t="shared" si="67"/>
        <v>0</v>
      </c>
      <c r="EU55" s="11">
        <f t="shared" si="68"/>
        <v>0</v>
      </c>
      <c r="EV55" s="11">
        <f t="shared" si="69"/>
        <v>0</v>
      </c>
      <c r="EW55" s="11">
        <f t="shared" si="70"/>
        <v>0</v>
      </c>
      <c r="EX55" s="11">
        <f t="shared" si="71"/>
        <v>0</v>
      </c>
      <c r="EY55" s="11">
        <f t="shared" si="72"/>
        <v>0</v>
      </c>
      <c r="EZ55" s="11">
        <f t="shared" si="73"/>
        <v>0</v>
      </c>
      <c r="FA55" s="11">
        <f t="shared" si="74"/>
        <v>0</v>
      </c>
      <c r="FB55" s="11">
        <f t="shared" si="75"/>
        <v>0</v>
      </c>
      <c r="FC55" s="11">
        <f t="shared" si="76"/>
        <v>0</v>
      </c>
      <c r="FD55" s="2">
        <f t="shared" si="77"/>
        <v>0</v>
      </c>
      <c r="FE55" s="2">
        <f t="shared" si="78"/>
        <v>0</v>
      </c>
      <c r="FF55" s="2">
        <f t="shared" si="79"/>
        <v>0</v>
      </c>
      <c r="FG55" s="2">
        <f t="shared" si="80"/>
        <v>0</v>
      </c>
      <c r="FH55" s="2">
        <f t="shared" si="81"/>
        <v>7560</v>
      </c>
      <c r="FI55" s="10">
        <f t="shared" si="82"/>
        <v>1080</v>
      </c>
      <c r="FJ55" s="2">
        <v>41</v>
      </c>
      <c r="FK55" s="1">
        <v>43592</v>
      </c>
      <c r="FL55">
        <v>3</v>
      </c>
      <c r="FM55">
        <v>2</v>
      </c>
      <c r="FN55">
        <v>6</v>
      </c>
      <c r="FO55">
        <v>0</v>
      </c>
      <c r="FP55">
        <v>1</v>
      </c>
      <c r="FQ55">
        <v>0</v>
      </c>
      <c r="FR55">
        <v>1</v>
      </c>
      <c r="FS55">
        <v>1</v>
      </c>
      <c r="FT55">
        <v>0</v>
      </c>
      <c r="FU55">
        <v>1</v>
      </c>
      <c r="FV55">
        <v>0</v>
      </c>
      <c r="FW55">
        <v>2</v>
      </c>
      <c r="FX55">
        <v>5</v>
      </c>
      <c r="FY55">
        <v>5</v>
      </c>
      <c r="FZ55">
        <v>3</v>
      </c>
      <c r="GA55">
        <v>1</v>
      </c>
      <c r="GB55">
        <v>2</v>
      </c>
      <c r="GC55">
        <v>1</v>
      </c>
      <c r="GD55">
        <v>3</v>
      </c>
      <c r="GE55">
        <v>1</v>
      </c>
      <c r="GF55">
        <v>0</v>
      </c>
      <c r="GG55">
        <v>0</v>
      </c>
      <c r="GH55">
        <v>6</v>
      </c>
      <c r="GI55">
        <v>1</v>
      </c>
      <c r="GJ55">
        <v>4</v>
      </c>
      <c r="GK55">
        <v>3</v>
      </c>
      <c r="GL55">
        <v>2</v>
      </c>
      <c r="GM55">
        <v>5</v>
      </c>
      <c r="GN55">
        <v>6</v>
      </c>
      <c r="GO55">
        <v>1</v>
      </c>
      <c r="GP55">
        <v>5</v>
      </c>
      <c r="GQ55">
        <v>2</v>
      </c>
      <c r="GR55">
        <v>3</v>
      </c>
      <c r="GS55">
        <v>4</v>
      </c>
      <c r="GT55">
        <v>3</v>
      </c>
      <c r="GU55">
        <v>4</v>
      </c>
      <c r="GV55">
        <v>4</v>
      </c>
      <c r="GW55">
        <v>4</v>
      </c>
      <c r="GX55">
        <v>3</v>
      </c>
      <c r="GY55">
        <v>4</v>
      </c>
      <c r="GZ55">
        <v>2</v>
      </c>
      <c r="HA55">
        <v>4</v>
      </c>
      <c r="HB55">
        <v>1</v>
      </c>
      <c r="HC55">
        <v>6</v>
      </c>
      <c r="HD55">
        <v>4</v>
      </c>
      <c r="HE55">
        <v>3</v>
      </c>
      <c r="HF55">
        <v>1</v>
      </c>
      <c r="HG55">
        <v>4</v>
      </c>
      <c r="HH55">
        <v>1</v>
      </c>
      <c r="HI55">
        <v>1</v>
      </c>
      <c r="HJ55">
        <v>1</v>
      </c>
      <c r="HK55">
        <v>4</v>
      </c>
      <c r="HL55">
        <v>1</v>
      </c>
      <c r="HM55">
        <v>1</v>
      </c>
      <c r="HN55">
        <v>1</v>
      </c>
      <c r="HO55">
        <v>3</v>
      </c>
      <c r="HP55">
        <v>2</v>
      </c>
      <c r="HQ55">
        <v>1</v>
      </c>
      <c r="HR55">
        <v>3</v>
      </c>
      <c r="HS55">
        <v>2</v>
      </c>
      <c r="HT55">
        <v>1</v>
      </c>
      <c r="HU55">
        <v>2</v>
      </c>
      <c r="HV55">
        <v>1</v>
      </c>
      <c r="HW55">
        <v>1</v>
      </c>
      <c r="HX55">
        <v>1</v>
      </c>
      <c r="HY55">
        <v>2</v>
      </c>
      <c r="HZ55">
        <v>1</v>
      </c>
      <c r="IA55">
        <v>2</v>
      </c>
      <c r="IB55">
        <v>1</v>
      </c>
      <c r="IC55">
        <v>3</v>
      </c>
      <c r="ID55">
        <v>2</v>
      </c>
      <c r="IE55">
        <v>1</v>
      </c>
      <c r="IF55">
        <v>2</v>
      </c>
      <c r="IG55">
        <v>3</v>
      </c>
      <c r="IH55">
        <v>1</v>
      </c>
      <c r="II55">
        <v>2</v>
      </c>
      <c r="IJ55">
        <v>3</v>
      </c>
      <c r="IK55">
        <v>1</v>
      </c>
      <c r="IL55">
        <v>1</v>
      </c>
      <c r="IM55">
        <v>3</v>
      </c>
      <c r="IN55">
        <v>1</v>
      </c>
      <c r="IQ55">
        <v>2</v>
      </c>
      <c r="IR55">
        <v>0</v>
      </c>
      <c r="IS55">
        <v>1</v>
      </c>
      <c r="IT55">
        <v>1</v>
      </c>
      <c r="IU55">
        <v>2</v>
      </c>
      <c r="IV55">
        <v>2</v>
      </c>
      <c r="IW55">
        <v>2</v>
      </c>
      <c r="IX55">
        <v>2</v>
      </c>
      <c r="IY55">
        <v>1</v>
      </c>
      <c r="IZ55">
        <v>2</v>
      </c>
      <c r="JA55">
        <v>2</v>
      </c>
      <c r="JB55">
        <v>2</v>
      </c>
      <c r="JC55">
        <v>1</v>
      </c>
      <c r="JD55">
        <f>(CJ55)</f>
        <v>89</v>
      </c>
      <c r="JE55">
        <v>167</v>
      </c>
      <c r="JF55">
        <v>104</v>
      </c>
      <c r="JG55">
        <v>2</v>
      </c>
      <c r="JH55" s="1"/>
      <c r="JI55">
        <v>4</v>
      </c>
      <c r="JJ55" s="12">
        <v>50</v>
      </c>
      <c r="JK55" s="12">
        <v>0</v>
      </c>
      <c r="JL55">
        <v>2</v>
      </c>
      <c r="JM55">
        <v>4</v>
      </c>
      <c r="JN55">
        <v>4</v>
      </c>
      <c r="JO55">
        <v>4</v>
      </c>
      <c r="JP55" t="s">
        <v>427</v>
      </c>
      <c r="JQ55" t="s">
        <v>18</v>
      </c>
      <c r="JR55">
        <f t="shared" si="83"/>
        <v>0</v>
      </c>
      <c r="JS55">
        <f>IF(OR(AND(ES55&gt;=3,OR(DD55&gt;=20,DW55&gt;=20,EJ55&gt;=20)),FC55&gt;=5,AND(FG55&gt;=600,ER55&gt;=5)),"umiarkowana",0)</f>
        <v>0</v>
      </c>
      <c r="JT55">
        <v>0</v>
      </c>
      <c r="JU55">
        <f t="shared" si="84"/>
        <v>0</v>
      </c>
      <c r="JV55">
        <f t="shared" si="85"/>
        <v>0.14000000000000001</v>
      </c>
      <c r="JW55">
        <f t="shared" si="86"/>
        <v>0.06</v>
      </c>
      <c r="JX55">
        <f t="shared" si="87"/>
        <v>0.14000000000000001</v>
      </c>
      <c r="JY55">
        <f t="shared" si="88"/>
        <v>0.5</v>
      </c>
      <c r="JZ55">
        <f t="shared" si="89"/>
        <v>0.5</v>
      </c>
      <c r="KA55">
        <f t="shared" si="90"/>
        <v>0.14000000000000001</v>
      </c>
      <c r="KB55">
        <f t="shared" si="91"/>
        <v>0.06</v>
      </c>
      <c r="KC55">
        <f t="shared" si="92"/>
        <v>0</v>
      </c>
      <c r="KD55">
        <f t="shared" si="93"/>
        <v>2</v>
      </c>
      <c r="KE55">
        <f t="shared" si="94"/>
        <v>3.54</v>
      </c>
      <c r="KF55">
        <f t="shared" si="95"/>
        <v>2</v>
      </c>
      <c r="KG55">
        <f t="shared" si="96"/>
        <v>0.5</v>
      </c>
      <c r="KH55">
        <f t="shared" si="97"/>
        <v>0.06</v>
      </c>
      <c r="KI55">
        <f t="shared" si="98"/>
        <v>1</v>
      </c>
      <c r="KJ55">
        <f t="shared" si="99"/>
        <v>2</v>
      </c>
      <c r="KK55">
        <f t="shared" si="100"/>
        <v>0</v>
      </c>
      <c r="KL55">
        <f t="shared" si="101"/>
        <v>0.14000000000000001</v>
      </c>
      <c r="KM55">
        <f t="shared" si="102"/>
        <v>0.5</v>
      </c>
      <c r="KN55">
        <f t="shared" si="103"/>
        <v>0.5</v>
      </c>
      <c r="KO55">
        <f t="shared" si="104"/>
        <v>0.5</v>
      </c>
      <c r="KP55">
        <f t="shared" si="105"/>
        <v>0</v>
      </c>
      <c r="KQ55">
        <f t="shared" si="106"/>
        <v>0.5</v>
      </c>
      <c r="KR55">
        <f t="shared" si="107"/>
        <v>0</v>
      </c>
      <c r="KS55">
        <f t="shared" si="108"/>
        <v>0</v>
      </c>
      <c r="KT55">
        <f t="shared" si="109"/>
        <v>7.7</v>
      </c>
      <c r="KU55">
        <f t="shared" si="110"/>
        <v>17.7</v>
      </c>
      <c r="KV55">
        <f t="shared" si="111"/>
        <v>27.500000000000004</v>
      </c>
    </row>
    <row r="56" spans="1:308">
      <c r="A56" s="2"/>
      <c r="B56" s="1"/>
      <c r="C56">
        <v>24</v>
      </c>
      <c r="D56" s="2" t="s">
        <v>14</v>
      </c>
      <c r="E56" t="s">
        <v>21</v>
      </c>
      <c r="F56" s="2">
        <v>96</v>
      </c>
      <c r="G56" s="2">
        <v>18</v>
      </c>
      <c r="H56" s="2">
        <v>29</v>
      </c>
      <c r="I56" s="2">
        <v>49</v>
      </c>
      <c r="K56" s="2">
        <v>2018</v>
      </c>
      <c r="L56" s="2">
        <f t="shared" si="58"/>
        <v>2</v>
      </c>
      <c r="M56" s="15">
        <v>1</v>
      </c>
      <c r="N56" s="15">
        <v>1</v>
      </c>
      <c r="O56" s="2" t="s">
        <v>37</v>
      </c>
      <c r="P56" s="2">
        <v>1</v>
      </c>
      <c r="Q56" s="2" t="s">
        <v>37</v>
      </c>
      <c r="R56" s="2">
        <v>4.5</v>
      </c>
      <c r="AL56" t="s">
        <v>37</v>
      </c>
      <c r="AR56" s="2" t="s">
        <v>37</v>
      </c>
      <c r="BE56" t="s">
        <v>37</v>
      </c>
      <c r="BI56" t="s">
        <v>37</v>
      </c>
      <c r="BM56" s="2" t="s">
        <v>37</v>
      </c>
      <c r="BT56" t="s">
        <v>37</v>
      </c>
      <c r="BX56" s="2" t="s">
        <v>37</v>
      </c>
      <c r="CH56" t="s">
        <v>37</v>
      </c>
      <c r="CI56" s="11">
        <v>1.85</v>
      </c>
      <c r="CJ56" s="10">
        <v>82</v>
      </c>
      <c r="CK56" s="2">
        <f t="shared" si="59"/>
        <v>23.959094229364496</v>
      </c>
      <c r="CL56" s="2">
        <v>90</v>
      </c>
      <c r="CM56" s="2">
        <v>103</v>
      </c>
      <c r="CN56" s="5">
        <f t="shared" si="60"/>
        <v>0.87378640776699024</v>
      </c>
      <c r="CO56" s="2">
        <v>120</v>
      </c>
      <c r="CP56" s="2">
        <v>80</v>
      </c>
      <c r="CQ56" t="s">
        <v>357</v>
      </c>
      <c r="CR56" s="19">
        <v>544.80999999999995</v>
      </c>
      <c r="CS56" s="19">
        <v>10546.3</v>
      </c>
      <c r="CT56" s="19">
        <v>10437.700000000001</v>
      </c>
      <c r="CU56" s="2">
        <v>113</v>
      </c>
      <c r="CV56" s="2">
        <v>2.31</v>
      </c>
      <c r="CW56" s="2">
        <v>167</v>
      </c>
      <c r="CX56" s="2">
        <v>35</v>
      </c>
      <c r="CY56" s="2">
        <v>81</v>
      </c>
      <c r="CZ56" s="2">
        <v>256</v>
      </c>
      <c r="DA56" s="2">
        <v>91</v>
      </c>
      <c r="DB56" t="s">
        <v>37</v>
      </c>
      <c r="DC56" t="s">
        <v>42</v>
      </c>
      <c r="DE56" s="2">
        <v>0</v>
      </c>
      <c r="DF56">
        <v>1</v>
      </c>
      <c r="DG56">
        <v>640</v>
      </c>
      <c r="DH56" s="2">
        <f>4*DG56*DF56</f>
        <v>2560</v>
      </c>
      <c r="DI56" t="s">
        <v>42</v>
      </c>
      <c r="DK56" s="2">
        <v>0</v>
      </c>
      <c r="DL56" s="2">
        <f t="shared" si="61"/>
        <v>2560</v>
      </c>
      <c r="DM56">
        <v>1</v>
      </c>
      <c r="DN56">
        <v>30</v>
      </c>
      <c r="DO56">
        <v>5</v>
      </c>
      <c r="DP56">
        <v>10</v>
      </c>
      <c r="DQ56" s="2">
        <f>6*DP56*DO56</f>
        <v>300</v>
      </c>
      <c r="DR56" t="s">
        <v>42</v>
      </c>
      <c r="DT56" s="2">
        <v>0</v>
      </c>
      <c r="DU56" s="2">
        <f t="shared" si="62"/>
        <v>300</v>
      </c>
      <c r="DV56" t="s">
        <v>42</v>
      </c>
      <c r="DX56" s="2">
        <v>0</v>
      </c>
      <c r="DY56">
        <v>1</v>
      </c>
      <c r="DZ56">
        <v>30</v>
      </c>
      <c r="EA56" s="2">
        <f>4*DZ56*DY56</f>
        <v>120</v>
      </c>
      <c r="EB56">
        <v>7</v>
      </c>
      <c r="EC56">
        <v>60</v>
      </c>
      <c r="ED56" s="2">
        <f>3*EC56*EB56</f>
        <v>1260</v>
      </c>
      <c r="EE56" s="2">
        <f t="shared" si="63"/>
        <v>1380</v>
      </c>
      <c r="EF56">
        <v>3</v>
      </c>
      <c r="EG56">
        <v>45</v>
      </c>
      <c r="EH56" s="2">
        <f>3.3*EG56*EF56</f>
        <v>445.5</v>
      </c>
      <c r="EI56">
        <v>7</v>
      </c>
      <c r="EJ56">
        <v>30</v>
      </c>
      <c r="EK56" s="2">
        <f>8*EJ56*EI56</f>
        <v>1680</v>
      </c>
      <c r="EL56" t="s">
        <v>42</v>
      </c>
      <c r="EN56" s="2">
        <v>0</v>
      </c>
      <c r="EO56" s="2">
        <f t="shared" si="64"/>
        <v>2125.5</v>
      </c>
      <c r="EP56">
        <v>640</v>
      </c>
      <c r="EQ56">
        <v>640</v>
      </c>
      <c r="ER56">
        <f t="shared" si="65"/>
        <v>24</v>
      </c>
      <c r="ES56" s="11">
        <f t="shared" si="66"/>
        <v>7</v>
      </c>
      <c r="ET56" s="11">
        <f t="shared" si="67"/>
        <v>17</v>
      </c>
      <c r="EU56" s="11">
        <f t="shared" si="68"/>
        <v>1</v>
      </c>
      <c r="EV56" s="11">
        <f t="shared" si="69"/>
        <v>0</v>
      </c>
      <c r="EW56" s="11">
        <f t="shared" si="70"/>
        <v>0</v>
      </c>
      <c r="EX56" s="11">
        <f t="shared" si="71"/>
        <v>0</v>
      </c>
      <c r="EY56" s="11">
        <f t="shared" si="72"/>
        <v>1</v>
      </c>
      <c r="EZ56" s="11">
        <f t="shared" si="73"/>
        <v>1</v>
      </c>
      <c r="FA56" s="11">
        <f t="shared" si="74"/>
        <v>1</v>
      </c>
      <c r="FB56" s="11">
        <f t="shared" si="75"/>
        <v>0</v>
      </c>
      <c r="FC56" s="11">
        <f t="shared" si="76"/>
        <v>4</v>
      </c>
      <c r="FD56" s="2">
        <f t="shared" si="77"/>
        <v>445.5</v>
      </c>
      <c r="FE56" s="2">
        <f t="shared" si="78"/>
        <v>4240</v>
      </c>
      <c r="FF56" s="2">
        <f t="shared" si="79"/>
        <v>1680</v>
      </c>
      <c r="FG56" s="2">
        <f t="shared" si="80"/>
        <v>6365.5</v>
      </c>
      <c r="FH56" s="2">
        <f t="shared" si="81"/>
        <v>4480</v>
      </c>
      <c r="FI56" s="10">
        <f t="shared" si="82"/>
        <v>640</v>
      </c>
      <c r="FJ56" s="2">
        <v>91</v>
      </c>
      <c r="FK56" s="1">
        <v>43783</v>
      </c>
      <c r="FL56">
        <v>3</v>
      </c>
      <c r="FM56">
        <v>1</v>
      </c>
      <c r="FN56">
        <v>6</v>
      </c>
      <c r="FO56">
        <v>1</v>
      </c>
      <c r="FP56">
        <v>1</v>
      </c>
      <c r="FQ56">
        <v>1</v>
      </c>
      <c r="FR56">
        <v>0</v>
      </c>
      <c r="FS56">
        <v>1</v>
      </c>
      <c r="FT56">
        <v>1</v>
      </c>
      <c r="FU56">
        <v>1</v>
      </c>
      <c r="FV56">
        <v>0</v>
      </c>
      <c r="FW56">
        <v>1</v>
      </c>
      <c r="FX56">
        <v>5</v>
      </c>
      <c r="FY56">
        <v>5</v>
      </c>
      <c r="FZ56">
        <v>3</v>
      </c>
      <c r="GA56">
        <v>1</v>
      </c>
      <c r="GB56">
        <v>1</v>
      </c>
      <c r="GC56">
        <v>2</v>
      </c>
      <c r="GD56">
        <v>5</v>
      </c>
      <c r="GE56">
        <v>4</v>
      </c>
      <c r="GF56">
        <v>1</v>
      </c>
      <c r="GG56">
        <v>0</v>
      </c>
      <c r="GH56">
        <v>5</v>
      </c>
      <c r="GI56">
        <v>2</v>
      </c>
      <c r="GJ56">
        <v>2</v>
      </c>
      <c r="GK56">
        <v>2</v>
      </c>
      <c r="GL56">
        <v>2</v>
      </c>
      <c r="GM56">
        <v>4</v>
      </c>
      <c r="GN56">
        <v>5</v>
      </c>
      <c r="GO56">
        <v>2</v>
      </c>
      <c r="GP56">
        <v>4</v>
      </c>
      <c r="GQ56">
        <v>6</v>
      </c>
      <c r="GR56">
        <v>4</v>
      </c>
      <c r="GS56">
        <v>1</v>
      </c>
      <c r="GT56">
        <v>4</v>
      </c>
      <c r="GU56">
        <v>6</v>
      </c>
      <c r="GV56">
        <v>3</v>
      </c>
      <c r="GW56">
        <v>4</v>
      </c>
      <c r="GX56">
        <v>2</v>
      </c>
      <c r="GY56">
        <v>2</v>
      </c>
      <c r="GZ56">
        <v>2</v>
      </c>
      <c r="HA56">
        <v>4</v>
      </c>
      <c r="HB56">
        <v>5</v>
      </c>
      <c r="HC56">
        <v>4</v>
      </c>
      <c r="HD56">
        <v>4</v>
      </c>
      <c r="HE56">
        <v>2</v>
      </c>
      <c r="HF56">
        <v>1</v>
      </c>
      <c r="HG56">
        <v>2</v>
      </c>
      <c r="HH56">
        <v>6</v>
      </c>
      <c r="HI56">
        <v>1</v>
      </c>
      <c r="HJ56">
        <v>1</v>
      </c>
      <c r="HK56">
        <v>4</v>
      </c>
      <c r="HL56">
        <v>2</v>
      </c>
      <c r="HM56">
        <v>6</v>
      </c>
      <c r="HN56">
        <v>2</v>
      </c>
      <c r="HO56">
        <v>1</v>
      </c>
      <c r="HP56">
        <v>1</v>
      </c>
      <c r="HQ56">
        <v>2</v>
      </c>
      <c r="HR56">
        <v>1</v>
      </c>
      <c r="HS56">
        <v>1</v>
      </c>
      <c r="HT56">
        <v>1</v>
      </c>
      <c r="HU56">
        <v>2</v>
      </c>
      <c r="HV56">
        <v>2</v>
      </c>
      <c r="HW56">
        <v>1</v>
      </c>
      <c r="HX56">
        <v>1</v>
      </c>
      <c r="HY56">
        <v>1</v>
      </c>
      <c r="HZ56">
        <v>1</v>
      </c>
      <c r="IA56">
        <v>2</v>
      </c>
      <c r="IB56">
        <v>1</v>
      </c>
      <c r="IC56">
        <v>1</v>
      </c>
      <c r="ID56">
        <v>3</v>
      </c>
      <c r="IE56">
        <v>1</v>
      </c>
      <c r="IF56">
        <v>1</v>
      </c>
      <c r="IG56">
        <v>3</v>
      </c>
      <c r="IH56">
        <v>1</v>
      </c>
      <c r="II56">
        <v>1</v>
      </c>
      <c r="IJ56">
        <v>2</v>
      </c>
      <c r="IK56">
        <v>1</v>
      </c>
      <c r="IL56">
        <v>2</v>
      </c>
      <c r="IM56">
        <v>1</v>
      </c>
      <c r="IN56">
        <v>1</v>
      </c>
      <c r="IQ56">
        <v>2</v>
      </c>
      <c r="IR56">
        <v>2</v>
      </c>
      <c r="IS56">
        <v>2</v>
      </c>
      <c r="IT56">
        <v>2</v>
      </c>
      <c r="IU56">
        <v>2</v>
      </c>
      <c r="IV56">
        <v>3</v>
      </c>
      <c r="IW56">
        <v>4</v>
      </c>
      <c r="IX56">
        <v>3</v>
      </c>
      <c r="IY56">
        <v>3</v>
      </c>
      <c r="IZ56">
        <v>2</v>
      </c>
      <c r="JA56">
        <v>3</v>
      </c>
      <c r="JB56">
        <v>4</v>
      </c>
      <c r="JC56">
        <v>1</v>
      </c>
      <c r="JD56">
        <v>82</v>
      </c>
      <c r="JE56">
        <v>185</v>
      </c>
      <c r="JF56">
        <v>90</v>
      </c>
      <c r="JG56">
        <v>1</v>
      </c>
      <c r="JH56" s="1"/>
      <c r="JI56">
        <v>1</v>
      </c>
      <c r="JJ56" s="12">
        <v>3</v>
      </c>
      <c r="JK56" s="12">
        <v>0</v>
      </c>
      <c r="JL56">
        <v>1</v>
      </c>
      <c r="JM56">
        <v>4</v>
      </c>
      <c r="JN56">
        <v>3</v>
      </c>
      <c r="JO56">
        <v>1</v>
      </c>
      <c r="JP56" t="s">
        <v>21</v>
      </c>
      <c r="JQ56" t="s">
        <v>21</v>
      </c>
      <c r="JR56" t="str">
        <f t="shared" si="83"/>
        <v>wysoka</v>
      </c>
      <c r="JS56">
        <v>0</v>
      </c>
      <c r="JT56">
        <v>2</v>
      </c>
      <c r="JU56">
        <f t="shared" si="84"/>
        <v>0.06</v>
      </c>
      <c r="JV56">
        <f t="shared" si="85"/>
        <v>0.06</v>
      </c>
      <c r="JW56">
        <f t="shared" si="86"/>
        <v>2</v>
      </c>
      <c r="JX56">
        <f t="shared" si="87"/>
        <v>0.5</v>
      </c>
      <c r="JY56">
        <f t="shared" si="88"/>
        <v>0</v>
      </c>
      <c r="JZ56">
        <f t="shared" si="89"/>
        <v>0.5</v>
      </c>
      <c r="KA56">
        <f t="shared" si="90"/>
        <v>0.06</v>
      </c>
      <c r="KB56">
        <f t="shared" si="91"/>
        <v>0.06</v>
      </c>
      <c r="KC56">
        <f t="shared" si="92"/>
        <v>1</v>
      </c>
      <c r="KD56">
        <f t="shared" si="93"/>
        <v>0.5</v>
      </c>
      <c r="KE56">
        <f t="shared" si="94"/>
        <v>4.74</v>
      </c>
      <c r="KF56">
        <f t="shared" si="95"/>
        <v>1</v>
      </c>
      <c r="KG56">
        <f t="shared" si="96"/>
        <v>0.06</v>
      </c>
      <c r="KH56">
        <f t="shared" si="97"/>
        <v>0.06</v>
      </c>
      <c r="KI56">
        <f t="shared" si="98"/>
        <v>0.5</v>
      </c>
      <c r="KJ56">
        <f t="shared" si="99"/>
        <v>1</v>
      </c>
      <c r="KK56">
        <f t="shared" si="100"/>
        <v>0.06</v>
      </c>
      <c r="KL56">
        <f t="shared" si="101"/>
        <v>0.5</v>
      </c>
      <c r="KM56">
        <f t="shared" si="102"/>
        <v>2</v>
      </c>
      <c r="KN56">
        <f t="shared" si="103"/>
        <v>0.14000000000000001</v>
      </c>
      <c r="KO56">
        <f t="shared" si="104"/>
        <v>0.5</v>
      </c>
      <c r="KP56">
        <f t="shared" si="105"/>
        <v>0</v>
      </c>
      <c r="KQ56">
        <f t="shared" si="106"/>
        <v>0.5</v>
      </c>
      <c r="KR56">
        <f t="shared" si="107"/>
        <v>0.06</v>
      </c>
      <c r="KS56">
        <f t="shared" si="108"/>
        <v>0.06</v>
      </c>
      <c r="KT56">
        <f t="shared" si="109"/>
        <v>6.4399999999999986</v>
      </c>
      <c r="KU56">
        <f t="shared" si="110"/>
        <v>23.700000000000003</v>
      </c>
      <c r="KV56">
        <f t="shared" si="111"/>
        <v>22.999999999999996</v>
      </c>
    </row>
    <row r="57" spans="1:308">
      <c r="A57" s="2"/>
      <c r="B57" s="1"/>
      <c r="C57">
        <v>55</v>
      </c>
      <c r="D57" s="2" t="s">
        <v>14</v>
      </c>
      <c r="E57" t="s">
        <v>21</v>
      </c>
      <c r="F57" s="2">
        <v>90</v>
      </c>
      <c r="G57" s="2">
        <v>17</v>
      </c>
      <c r="H57" s="2">
        <v>31</v>
      </c>
      <c r="I57" s="2">
        <v>42</v>
      </c>
      <c r="K57" s="2">
        <v>2014</v>
      </c>
      <c r="L57" s="2">
        <f t="shared" si="58"/>
        <v>6</v>
      </c>
      <c r="M57" s="15">
        <v>2</v>
      </c>
      <c r="N57" s="15">
        <v>4</v>
      </c>
      <c r="O57" s="2" t="s">
        <v>37</v>
      </c>
      <c r="P57" s="2">
        <v>5</v>
      </c>
      <c r="Q57" s="2" t="s">
        <v>37</v>
      </c>
      <c r="R57">
        <v>0.25</v>
      </c>
      <c r="Y57" t="s">
        <v>37</v>
      </c>
      <c r="AL57" t="s">
        <v>37</v>
      </c>
      <c r="AP57" t="s">
        <v>37</v>
      </c>
      <c r="AR57" s="2" t="s">
        <v>37</v>
      </c>
      <c r="BD57" t="s">
        <v>37</v>
      </c>
      <c r="BE57" t="s">
        <v>37</v>
      </c>
      <c r="BL57" t="s">
        <v>37</v>
      </c>
      <c r="BM57" s="2" t="s">
        <v>37</v>
      </c>
      <c r="BW57" s="2" t="s">
        <v>240</v>
      </c>
      <c r="BX57" s="2" t="s">
        <v>37</v>
      </c>
      <c r="CH57" t="s">
        <v>37</v>
      </c>
      <c r="CI57" s="11">
        <v>1.74</v>
      </c>
      <c r="CJ57" s="10">
        <v>85</v>
      </c>
      <c r="CK57" s="2">
        <f t="shared" si="59"/>
        <v>28.075042938300964</v>
      </c>
      <c r="CL57" s="2">
        <v>111</v>
      </c>
      <c r="CM57" s="2">
        <v>99</v>
      </c>
      <c r="CN57" s="5">
        <f t="shared" si="60"/>
        <v>1.1212121212121211</v>
      </c>
      <c r="CO57" s="2">
        <v>110</v>
      </c>
      <c r="CP57" s="2">
        <v>80</v>
      </c>
      <c r="CQ57" t="s">
        <v>311</v>
      </c>
      <c r="CS57" s="19">
        <v>16094.3</v>
      </c>
      <c r="CT57" s="19">
        <v>10000.5</v>
      </c>
      <c r="CU57" s="2">
        <v>92</v>
      </c>
      <c r="CV57" s="2">
        <v>1.17</v>
      </c>
      <c r="CW57" s="2">
        <v>185</v>
      </c>
      <c r="CX57" s="2">
        <v>33</v>
      </c>
      <c r="CY57" s="2">
        <v>115</v>
      </c>
      <c r="CZ57" s="2">
        <v>187</v>
      </c>
      <c r="DA57" s="2">
        <v>65</v>
      </c>
      <c r="DB57" t="s">
        <v>42</v>
      </c>
      <c r="DE57" s="2">
        <f>8*DD57*DC57</f>
        <v>0</v>
      </c>
      <c r="DH57" s="2">
        <f>4*DG57*DF57</f>
        <v>0</v>
      </c>
      <c r="DK57" s="2">
        <f>3.3*DJ57*DI57</f>
        <v>0</v>
      </c>
      <c r="DL57" s="2">
        <f t="shared" si="61"/>
        <v>0</v>
      </c>
      <c r="DM57">
        <v>4</v>
      </c>
      <c r="DN57">
        <v>210</v>
      </c>
      <c r="DO57" t="s">
        <v>42</v>
      </c>
      <c r="DQ57" s="2">
        <v>0</v>
      </c>
      <c r="DR57">
        <v>2</v>
      </c>
      <c r="DS57">
        <v>120</v>
      </c>
      <c r="DT57" s="2">
        <f>3.3*DS57*DR57</f>
        <v>792</v>
      </c>
      <c r="DU57" s="2">
        <f t="shared" si="62"/>
        <v>792</v>
      </c>
      <c r="DV57" t="s">
        <v>42</v>
      </c>
      <c r="DX57" s="2">
        <v>0</v>
      </c>
      <c r="DY57" t="s">
        <v>42</v>
      </c>
      <c r="EA57" s="2">
        <v>0</v>
      </c>
      <c r="EB57" t="s">
        <v>42</v>
      </c>
      <c r="ED57" s="2">
        <v>0</v>
      </c>
      <c r="EE57" s="2">
        <f t="shared" si="63"/>
        <v>0</v>
      </c>
      <c r="EF57">
        <v>2</v>
      </c>
      <c r="EG57">
        <v>180</v>
      </c>
      <c r="EH57" s="2">
        <f>3.3*EG57*EF57</f>
        <v>1188</v>
      </c>
      <c r="EI57" t="s">
        <v>42</v>
      </c>
      <c r="EK57" s="2">
        <v>0</v>
      </c>
      <c r="EL57">
        <v>3</v>
      </c>
      <c r="EM57">
        <v>120</v>
      </c>
      <c r="EN57" s="2">
        <f>4*EM57*EL57</f>
        <v>1440</v>
      </c>
      <c r="EO57" s="2">
        <f t="shared" si="64"/>
        <v>2628</v>
      </c>
      <c r="EP57">
        <v>720</v>
      </c>
      <c r="EQ57">
        <v>720</v>
      </c>
      <c r="ER57">
        <f t="shared" si="65"/>
        <v>7</v>
      </c>
      <c r="ES57" s="11">
        <f t="shared" si="66"/>
        <v>0</v>
      </c>
      <c r="ET57" s="11">
        <f t="shared" si="67"/>
        <v>7</v>
      </c>
      <c r="EU57" s="11">
        <f t="shared" si="68"/>
        <v>0</v>
      </c>
      <c r="EV57" s="11">
        <f t="shared" si="69"/>
        <v>0</v>
      </c>
      <c r="EW57" s="11">
        <f t="shared" si="70"/>
        <v>0</v>
      </c>
      <c r="EX57" s="11">
        <f t="shared" si="71"/>
        <v>1</v>
      </c>
      <c r="EY57" s="11">
        <f t="shared" si="72"/>
        <v>0</v>
      </c>
      <c r="EZ57" s="11">
        <f t="shared" si="73"/>
        <v>0</v>
      </c>
      <c r="FA57" s="11">
        <f t="shared" si="74"/>
        <v>1</v>
      </c>
      <c r="FB57" s="11">
        <f t="shared" si="75"/>
        <v>1</v>
      </c>
      <c r="FC57" s="11">
        <f t="shared" si="76"/>
        <v>3</v>
      </c>
      <c r="FD57" s="2">
        <f t="shared" si="77"/>
        <v>1980</v>
      </c>
      <c r="FE57" s="2">
        <f t="shared" si="78"/>
        <v>1440</v>
      </c>
      <c r="FF57" s="2">
        <f t="shared" si="79"/>
        <v>0</v>
      </c>
      <c r="FG57" s="2">
        <f t="shared" si="80"/>
        <v>3420</v>
      </c>
      <c r="FH57" s="2">
        <f t="shared" si="81"/>
        <v>5040</v>
      </c>
      <c r="FI57" s="10">
        <f t="shared" si="82"/>
        <v>720</v>
      </c>
      <c r="FJ57" s="2">
        <v>65</v>
      </c>
      <c r="FK57" s="1">
        <v>43678</v>
      </c>
      <c r="FL57">
        <v>2</v>
      </c>
      <c r="FM57">
        <v>2</v>
      </c>
      <c r="FN57">
        <v>4</v>
      </c>
      <c r="FO57">
        <v>1</v>
      </c>
      <c r="FP57">
        <v>1</v>
      </c>
      <c r="FQ57">
        <v>1</v>
      </c>
      <c r="FR57">
        <v>0</v>
      </c>
      <c r="FS57">
        <v>1</v>
      </c>
      <c r="FT57">
        <v>1</v>
      </c>
      <c r="FU57">
        <v>0</v>
      </c>
      <c r="FV57">
        <v>0</v>
      </c>
      <c r="FW57">
        <v>2</v>
      </c>
      <c r="FX57">
        <v>4</v>
      </c>
      <c r="FY57">
        <v>5</v>
      </c>
      <c r="FZ57">
        <v>3</v>
      </c>
      <c r="GA57">
        <v>3</v>
      </c>
      <c r="GB57">
        <v>3</v>
      </c>
      <c r="GC57" t="s">
        <v>300</v>
      </c>
      <c r="GD57">
        <v>4</v>
      </c>
      <c r="GE57">
        <v>3</v>
      </c>
      <c r="GF57">
        <v>0</v>
      </c>
      <c r="GG57">
        <v>1</v>
      </c>
      <c r="GH57">
        <v>6</v>
      </c>
      <c r="GI57">
        <v>1</v>
      </c>
      <c r="GJ57">
        <v>6</v>
      </c>
      <c r="GK57">
        <v>1</v>
      </c>
      <c r="GL57">
        <v>4</v>
      </c>
      <c r="GM57">
        <v>4</v>
      </c>
      <c r="GN57">
        <v>6</v>
      </c>
      <c r="GO57">
        <v>1</v>
      </c>
      <c r="GP57">
        <v>4</v>
      </c>
      <c r="GQ57">
        <v>6</v>
      </c>
      <c r="GR57">
        <v>6</v>
      </c>
      <c r="GS57">
        <v>1</v>
      </c>
      <c r="GT57">
        <v>1</v>
      </c>
      <c r="GU57">
        <v>3</v>
      </c>
      <c r="GV57">
        <v>3</v>
      </c>
      <c r="GW57">
        <v>3</v>
      </c>
      <c r="GX57">
        <v>3</v>
      </c>
      <c r="GY57">
        <v>3</v>
      </c>
      <c r="GZ57">
        <v>2</v>
      </c>
      <c r="HA57">
        <v>5</v>
      </c>
      <c r="HB57">
        <v>1</v>
      </c>
      <c r="HC57">
        <v>4</v>
      </c>
      <c r="HD57">
        <v>4</v>
      </c>
      <c r="HE57">
        <v>1</v>
      </c>
      <c r="HF57">
        <v>4</v>
      </c>
      <c r="HG57">
        <v>4</v>
      </c>
      <c r="HH57">
        <v>1</v>
      </c>
      <c r="HI57">
        <v>4</v>
      </c>
      <c r="HJ57">
        <v>6</v>
      </c>
      <c r="HK57">
        <v>4</v>
      </c>
      <c r="HL57">
        <v>1</v>
      </c>
      <c r="HM57">
        <v>6</v>
      </c>
      <c r="HN57">
        <v>1</v>
      </c>
      <c r="HO57">
        <v>2</v>
      </c>
      <c r="HP57">
        <v>1</v>
      </c>
      <c r="HQ57">
        <v>1</v>
      </c>
      <c r="HR57">
        <v>1</v>
      </c>
      <c r="HS57">
        <v>1</v>
      </c>
      <c r="HT57">
        <v>3</v>
      </c>
      <c r="HU57">
        <v>3</v>
      </c>
      <c r="HV57">
        <v>1</v>
      </c>
      <c r="HW57">
        <v>3</v>
      </c>
      <c r="HX57">
        <v>3</v>
      </c>
      <c r="HY57">
        <v>1</v>
      </c>
      <c r="HZ57">
        <v>1</v>
      </c>
      <c r="IA57">
        <v>1</v>
      </c>
      <c r="IB57">
        <v>1</v>
      </c>
      <c r="IC57">
        <v>3</v>
      </c>
      <c r="ID57">
        <v>1</v>
      </c>
      <c r="IE57">
        <v>1</v>
      </c>
      <c r="IF57">
        <v>1</v>
      </c>
      <c r="IG57">
        <v>3</v>
      </c>
      <c r="IH57">
        <v>1</v>
      </c>
      <c r="II57">
        <v>1</v>
      </c>
      <c r="IJ57">
        <v>3</v>
      </c>
      <c r="IK57">
        <v>1</v>
      </c>
      <c r="IL57">
        <v>1</v>
      </c>
      <c r="IM57">
        <v>3</v>
      </c>
      <c r="IN57">
        <v>1</v>
      </c>
      <c r="IQ57">
        <v>2</v>
      </c>
      <c r="IR57">
        <v>0</v>
      </c>
      <c r="IS57">
        <v>2</v>
      </c>
      <c r="IT57">
        <v>2</v>
      </c>
      <c r="IU57">
        <v>2</v>
      </c>
      <c r="IV57">
        <v>1</v>
      </c>
      <c r="IW57">
        <v>2</v>
      </c>
      <c r="IX57">
        <v>0</v>
      </c>
      <c r="IY57">
        <v>1</v>
      </c>
      <c r="IZ57">
        <v>1</v>
      </c>
      <c r="JA57">
        <v>1</v>
      </c>
      <c r="JB57">
        <v>2</v>
      </c>
      <c r="JC57">
        <v>3</v>
      </c>
      <c r="JD57">
        <f>(CJ57)</f>
        <v>85</v>
      </c>
      <c r="JE57">
        <v>174</v>
      </c>
      <c r="JF57">
        <v>111</v>
      </c>
      <c r="JG57">
        <v>1</v>
      </c>
      <c r="JH57" s="1"/>
      <c r="JI57">
        <v>4</v>
      </c>
      <c r="JJ57" s="12">
        <v>1</v>
      </c>
      <c r="JK57" s="12">
        <v>0</v>
      </c>
      <c r="JL57">
        <v>2</v>
      </c>
      <c r="JM57">
        <v>2</v>
      </c>
      <c r="JN57">
        <v>1</v>
      </c>
      <c r="JO57">
        <v>3</v>
      </c>
      <c r="JP57" t="s">
        <v>21</v>
      </c>
      <c r="JQ57" t="s">
        <v>21</v>
      </c>
      <c r="JR57" t="str">
        <f t="shared" si="83"/>
        <v>wysoka</v>
      </c>
      <c r="JS57">
        <v>0</v>
      </c>
      <c r="JT57">
        <v>2</v>
      </c>
      <c r="JU57">
        <f t="shared" si="84"/>
        <v>0</v>
      </c>
      <c r="JV57">
        <f t="shared" si="85"/>
        <v>0</v>
      </c>
      <c r="JW57">
        <f t="shared" si="86"/>
        <v>2</v>
      </c>
      <c r="JX57">
        <f t="shared" si="87"/>
        <v>2</v>
      </c>
      <c r="JY57">
        <f t="shared" si="88"/>
        <v>0</v>
      </c>
      <c r="JZ57">
        <f t="shared" si="89"/>
        <v>0.14000000000000001</v>
      </c>
      <c r="KA57">
        <f t="shared" si="90"/>
        <v>0.14000000000000001</v>
      </c>
      <c r="KB57">
        <f t="shared" si="91"/>
        <v>0.06</v>
      </c>
      <c r="KC57">
        <f t="shared" si="92"/>
        <v>0</v>
      </c>
      <c r="KD57">
        <f t="shared" si="93"/>
        <v>0.5</v>
      </c>
      <c r="KE57">
        <f t="shared" si="94"/>
        <v>4.839999999999999</v>
      </c>
      <c r="KF57">
        <f t="shared" si="95"/>
        <v>2</v>
      </c>
      <c r="KG57">
        <f t="shared" si="96"/>
        <v>2</v>
      </c>
      <c r="KH57">
        <f t="shared" si="97"/>
        <v>0.5</v>
      </c>
      <c r="KI57">
        <f t="shared" si="98"/>
        <v>0.5</v>
      </c>
      <c r="KJ57">
        <f t="shared" si="99"/>
        <v>2</v>
      </c>
      <c r="KK57">
        <f t="shared" si="100"/>
        <v>0</v>
      </c>
      <c r="KL57">
        <f t="shared" si="101"/>
        <v>0</v>
      </c>
      <c r="KM57">
        <f t="shared" si="102"/>
        <v>0.14000000000000001</v>
      </c>
      <c r="KN57">
        <f t="shared" si="103"/>
        <v>0.14000000000000001</v>
      </c>
      <c r="KO57">
        <f t="shared" si="104"/>
        <v>0.5</v>
      </c>
      <c r="KP57">
        <f t="shared" si="105"/>
        <v>0.5</v>
      </c>
      <c r="KQ57">
        <f t="shared" si="106"/>
        <v>0.5</v>
      </c>
      <c r="KR57">
        <f t="shared" si="107"/>
        <v>0</v>
      </c>
      <c r="KS57">
        <f t="shared" si="108"/>
        <v>0</v>
      </c>
      <c r="KT57">
        <f t="shared" si="109"/>
        <v>8.7799999999999994</v>
      </c>
      <c r="KU57">
        <f t="shared" si="110"/>
        <v>24.199999999999996</v>
      </c>
      <c r="KV57">
        <f t="shared" si="111"/>
        <v>31.357142857142858</v>
      </c>
    </row>
    <row r="58" spans="1:308">
      <c r="A58" s="2"/>
      <c r="B58" s="1"/>
      <c r="C58">
        <v>68</v>
      </c>
      <c r="D58" s="2" t="s">
        <v>478</v>
      </c>
      <c r="E58" t="s">
        <v>483</v>
      </c>
      <c r="F58" s="13"/>
      <c r="G58" s="13"/>
      <c r="H58" s="13"/>
      <c r="I58" s="13"/>
      <c r="K58" s="2">
        <v>2013</v>
      </c>
      <c r="L58" s="2">
        <f t="shared" si="58"/>
        <v>7</v>
      </c>
      <c r="M58" s="15">
        <v>1</v>
      </c>
      <c r="N58" s="15">
        <v>1</v>
      </c>
      <c r="O58" s="2" t="s">
        <v>37</v>
      </c>
      <c r="P58" s="2">
        <v>3</v>
      </c>
      <c r="Q58" s="2" t="s">
        <v>42</v>
      </c>
      <c r="U58" t="s">
        <v>37</v>
      </c>
      <c r="AB58" t="s">
        <v>39</v>
      </c>
      <c r="AC58" t="s">
        <v>37</v>
      </c>
      <c r="AF58" t="s">
        <v>37</v>
      </c>
      <c r="AR58" s="2" t="s">
        <v>42</v>
      </c>
      <c r="BM58" s="2" t="s">
        <v>42</v>
      </c>
      <c r="BX58" s="2" t="s">
        <v>42</v>
      </c>
      <c r="CI58" s="11">
        <v>1.5</v>
      </c>
      <c r="CJ58" s="10">
        <v>70</v>
      </c>
      <c r="CK58" s="2">
        <f t="shared" si="59"/>
        <v>31.111111111111111</v>
      </c>
      <c r="CL58" s="2">
        <v>110</v>
      </c>
      <c r="CM58" s="2">
        <v>123</v>
      </c>
      <c r="CN58" s="5">
        <f t="shared" si="60"/>
        <v>0.89430894308943087</v>
      </c>
      <c r="CO58" s="2">
        <v>135</v>
      </c>
      <c r="CP58" s="2">
        <v>85</v>
      </c>
      <c r="CQ58" t="s">
        <v>375</v>
      </c>
      <c r="CR58" s="19">
        <v>210.57</v>
      </c>
      <c r="CS58" s="19">
        <v>44728.6</v>
      </c>
      <c r="CT58" s="19">
        <v>12255.6</v>
      </c>
      <c r="CU58" s="2">
        <v>111</v>
      </c>
      <c r="CV58" s="2">
        <v>1.25</v>
      </c>
      <c r="CW58" s="2">
        <v>228</v>
      </c>
      <c r="CX58" s="2">
        <v>63</v>
      </c>
      <c r="CY58" s="2">
        <v>131</v>
      </c>
      <c r="CZ58" s="2">
        <v>169</v>
      </c>
      <c r="DA58" s="2">
        <v>99</v>
      </c>
      <c r="DB58" t="s">
        <v>42</v>
      </c>
      <c r="DE58" s="2">
        <f>8*DD58*DC58</f>
        <v>0</v>
      </c>
      <c r="DH58" s="2">
        <f>4*DG58*DF58</f>
        <v>0</v>
      </c>
      <c r="DK58" s="2">
        <f>3.3*DJ58*DI58</f>
        <v>0</v>
      </c>
      <c r="DL58" s="2">
        <f t="shared" si="61"/>
        <v>0</v>
      </c>
      <c r="DM58">
        <v>4</v>
      </c>
      <c r="DN58">
        <v>30</v>
      </c>
      <c r="DO58">
        <v>2</v>
      </c>
      <c r="DP58">
        <v>30</v>
      </c>
      <c r="DQ58" s="2">
        <f>6*DP58*DO58</f>
        <v>360</v>
      </c>
      <c r="DR58" t="s">
        <v>42</v>
      </c>
      <c r="DT58" s="2">
        <v>0</v>
      </c>
      <c r="DU58" s="2">
        <f t="shared" si="62"/>
        <v>360</v>
      </c>
      <c r="DV58" t="s">
        <v>42</v>
      </c>
      <c r="DX58" s="2">
        <v>0</v>
      </c>
      <c r="DY58" t="s">
        <v>42</v>
      </c>
      <c r="EA58" s="2">
        <v>0</v>
      </c>
      <c r="EB58">
        <v>2</v>
      </c>
      <c r="EC58">
        <v>90</v>
      </c>
      <c r="ED58" s="2">
        <f>3*EC58*EB58</f>
        <v>540</v>
      </c>
      <c r="EE58" s="2">
        <f t="shared" si="63"/>
        <v>540</v>
      </c>
      <c r="EF58" t="s">
        <v>42</v>
      </c>
      <c r="EH58" s="2">
        <v>0</v>
      </c>
      <c r="EI58" t="s">
        <v>42</v>
      </c>
      <c r="EK58" s="2">
        <v>0</v>
      </c>
      <c r="EL58">
        <v>1</v>
      </c>
      <c r="EM58">
        <v>180</v>
      </c>
      <c r="EN58" s="2">
        <f>4*EM58*EL58</f>
        <v>720</v>
      </c>
      <c r="EO58" s="2">
        <f t="shared" si="64"/>
        <v>720</v>
      </c>
      <c r="EP58">
        <v>600</v>
      </c>
      <c r="EQ58">
        <v>480</v>
      </c>
      <c r="ER58">
        <f t="shared" si="65"/>
        <v>5</v>
      </c>
      <c r="ES58" s="11">
        <f t="shared" si="66"/>
        <v>0</v>
      </c>
      <c r="ET58" s="11">
        <f t="shared" si="67"/>
        <v>5</v>
      </c>
      <c r="EU58" s="11">
        <f t="shared" si="68"/>
        <v>0</v>
      </c>
      <c r="EV58" s="11">
        <f t="shared" si="69"/>
        <v>0</v>
      </c>
      <c r="EW58" s="11">
        <f t="shared" si="70"/>
        <v>1</v>
      </c>
      <c r="EX58" s="11">
        <f t="shared" si="71"/>
        <v>0</v>
      </c>
      <c r="EY58" s="11">
        <f t="shared" si="72"/>
        <v>0</v>
      </c>
      <c r="EZ58" s="11">
        <f t="shared" si="73"/>
        <v>1</v>
      </c>
      <c r="FA58" s="11">
        <f t="shared" si="74"/>
        <v>0</v>
      </c>
      <c r="FB58" s="11">
        <f t="shared" si="75"/>
        <v>1</v>
      </c>
      <c r="FC58" s="11">
        <f t="shared" si="76"/>
        <v>3</v>
      </c>
      <c r="FD58" s="2">
        <f t="shared" si="77"/>
        <v>0</v>
      </c>
      <c r="FE58" s="2">
        <f t="shared" si="78"/>
        <v>1620</v>
      </c>
      <c r="FF58" s="2">
        <f t="shared" si="79"/>
        <v>0</v>
      </c>
      <c r="FG58" s="2">
        <f t="shared" si="80"/>
        <v>1620</v>
      </c>
      <c r="FH58" s="2">
        <f t="shared" si="81"/>
        <v>3960</v>
      </c>
      <c r="FI58" s="10">
        <f t="shared" si="82"/>
        <v>565.71428571428567</v>
      </c>
      <c r="FJ58" s="2">
        <v>99</v>
      </c>
      <c r="FK58" s="1">
        <v>43802</v>
      </c>
      <c r="FL58">
        <v>3</v>
      </c>
      <c r="FM58">
        <v>3</v>
      </c>
      <c r="FN58">
        <v>5</v>
      </c>
      <c r="FO58">
        <v>1</v>
      </c>
      <c r="FP58">
        <v>0</v>
      </c>
      <c r="FQ58">
        <v>0</v>
      </c>
      <c r="FR58">
        <v>1</v>
      </c>
      <c r="FS58">
        <v>0</v>
      </c>
      <c r="FT58">
        <v>0</v>
      </c>
      <c r="FU58">
        <v>1</v>
      </c>
      <c r="FV58">
        <v>0</v>
      </c>
      <c r="FW58">
        <v>0</v>
      </c>
      <c r="FX58" t="s">
        <v>251</v>
      </c>
      <c r="FY58">
        <v>5</v>
      </c>
      <c r="FZ58">
        <v>3</v>
      </c>
      <c r="GA58">
        <v>1</v>
      </c>
      <c r="GB58">
        <v>1</v>
      </c>
      <c r="GC58">
        <v>2</v>
      </c>
      <c r="GD58">
        <v>5</v>
      </c>
      <c r="GE58">
        <v>3</v>
      </c>
      <c r="GF58">
        <v>1</v>
      </c>
      <c r="GG58">
        <v>0</v>
      </c>
      <c r="GH58">
        <v>6</v>
      </c>
      <c r="GI58">
        <v>4</v>
      </c>
      <c r="GJ58">
        <v>4</v>
      </c>
      <c r="GK58">
        <v>2</v>
      </c>
      <c r="GL58">
        <v>1</v>
      </c>
      <c r="GM58">
        <v>3</v>
      </c>
      <c r="GN58">
        <v>6</v>
      </c>
      <c r="GO58">
        <v>1</v>
      </c>
      <c r="GP58">
        <v>4</v>
      </c>
      <c r="GQ58">
        <v>1</v>
      </c>
      <c r="GR58">
        <v>4</v>
      </c>
      <c r="GS58">
        <v>3</v>
      </c>
      <c r="GT58">
        <v>4</v>
      </c>
      <c r="GU58">
        <v>5</v>
      </c>
      <c r="GV58">
        <v>1</v>
      </c>
      <c r="GW58">
        <v>4</v>
      </c>
      <c r="GX58">
        <v>3</v>
      </c>
      <c r="GY58">
        <v>3</v>
      </c>
      <c r="GZ58">
        <v>2</v>
      </c>
      <c r="HA58">
        <v>4</v>
      </c>
      <c r="HB58">
        <v>5</v>
      </c>
      <c r="HC58">
        <v>5</v>
      </c>
      <c r="HD58">
        <v>3</v>
      </c>
      <c r="HE58">
        <v>1</v>
      </c>
      <c r="HF58">
        <v>1</v>
      </c>
      <c r="HG58">
        <v>3</v>
      </c>
      <c r="HH58">
        <v>4</v>
      </c>
      <c r="HI58">
        <v>1</v>
      </c>
      <c r="HJ58">
        <v>1</v>
      </c>
      <c r="HK58">
        <v>1</v>
      </c>
      <c r="HL58">
        <v>1</v>
      </c>
      <c r="HM58">
        <v>6</v>
      </c>
      <c r="HN58">
        <v>2</v>
      </c>
      <c r="HO58">
        <v>1</v>
      </c>
      <c r="HP58">
        <v>3</v>
      </c>
      <c r="HQ58">
        <v>1</v>
      </c>
      <c r="HR58">
        <v>1</v>
      </c>
      <c r="HS58">
        <v>3</v>
      </c>
      <c r="HT58">
        <v>2</v>
      </c>
      <c r="HU58">
        <v>3</v>
      </c>
      <c r="HV58">
        <v>1</v>
      </c>
      <c r="HW58">
        <v>3</v>
      </c>
      <c r="HX58">
        <v>1</v>
      </c>
      <c r="HY58">
        <v>3</v>
      </c>
      <c r="HZ58">
        <v>1</v>
      </c>
      <c r="IA58">
        <v>1</v>
      </c>
      <c r="IB58">
        <v>3</v>
      </c>
      <c r="IC58">
        <v>3</v>
      </c>
      <c r="ID58">
        <v>3</v>
      </c>
      <c r="IE58">
        <v>2</v>
      </c>
      <c r="IF58">
        <v>1</v>
      </c>
      <c r="IG58">
        <v>3</v>
      </c>
      <c r="IH58">
        <v>1</v>
      </c>
      <c r="II58">
        <v>3</v>
      </c>
      <c r="IJ58">
        <v>3</v>
      </c>
      <c r="IK58">
        <v>3</v>
      </c>
      <c r="IL58">
        <v>2</v>
      </c>
      <c r="IM58">
        <v>1</v>
      </c>
      <c r="IN58">
        <v>1</v>
      </c>
      <c r="IQ58">
        <v>1</v>
      </c>
      <c r="IR58">
        <v>2</v>
      </c>
      <c r="IS58">
        <v>1</v>
      </c>
      <c r="IT58">
        <v>2</v>
      </c>
      <c r="IU58">
        <v>3</v>
      </c>
      <c r="IV58">
        <v>3</v>
      </c>
      <c r="IW58">
        <v>2</v>
      </c>
      <c r="IX58">
        <v>0</v>
      </c>
      <c r="IY58">
        <v>2</v>
      </c>
      <c r="IZ58">
        <v>2</v>
      </c>
      <c r="JA58">
        <v>3</v>
      </c>
      <c r="JB58">
        <v>3</v>
      </c>
      <c r="JC58">
        <v>1</v>
      </c>
      <c r="JD58">
        <v>70</v>
      </c>
      <c r="JE58">
        <v>150</v>
      </c>
      <c r="JF58">
        <v>110</v>
      </c>
      <c r="JG58">
        <v>2</v>
      </c>
      <c r="JH58" s="1"/>
      <c r="JI58">
        <v>3</v>
      </c>
      <c r="JJ58" s="12">
        <v>2</v>
      </c>
      <c r="JK58" s="12">
        <v>0</v>
      </c>
      <c r="JL58">
        <v>2</v>
      </c>
      <c r="JM58">
        <v>3</v>
      </c>
      <c r="JN58">
        <v>1</v>
      </c>
      <c r="JO58">
        <v>3</v>
      </c>
      <c r="JP58" t="s">
        <v>428</v>
      </c>
      <c r="JQ58" t="s">
        <v>428</v>
      </c>
      <c r="JR58">
        <f t="shared" si="83"/>
        <v>0</v>
      </c>
      <c r="JS58" t="str">
        <f>IF(OR(AND(ES58&gt;=3,OR(DD58&gt;=20,DW58&gt;=20,EJ58&gt;=20)),FC58&gt;=5,AND(FG58&gt;=600,ER58&gt;=5)),"umiarkowana",0)</f>
        <v>umiarkowana</v>
      </c>
      <c r="JT58">
        <v>1</v>
      </c>
      <c r="JU58">
        <f t="shared" si="84"/>
        <v>0.5</v>
      </c>
      <c r="JV58">
        <f t="shared" si="85"/>
        <v>0.06</v>
      </c>
      <c r="JW58">
        <f t="shared" si="86"/>
        <v>0</v>
      </c>
      <c r="JX58">
        <f t="shared" si="87"/>
        <v>0.5</v>
      </c>
      <c r="JY58">
        <f t="shared" si="88"/>
        <v>0.14000000000000001</v>
      </c>
      <c r="JZ58">
        <f t="shared" si="89"/>
        <v>0.5</v>
      </c>
      <c r="KA58">
        <f t="shared" si="90"/>
        <v>0.14000000000000001</v>
      </c>
      <c r="KB58">
        <f t="shared" si="91"/>
        <v>0.06</v>
      </c>
      <c r="KC58">
        <f t="shared" si="92"/>
        <v>1</v>
      </c>
      <c r="KD58">
        <f t="shared" si="93"/>
        <v>1</v>
      </c>
      <c r="KE58">
        <f t="shared" si="94"/>
        <v>3.9000000000000004</v>
      </c>
      <c r="KF58">
        <f t="shared" si="95"/>
        <v>2</v>
      </c>
      <c r="KG58">
        <f t="shared" si="96"/>
        <v>0.5</v>
      </c>
      <c r="KH58">
        <f t="shared" si="97"/>
        <v>0</v>
      </c>
      <c r="KI58">
        <f t="shared" si="98"/>
        <v>0.14000000000000001</v>
      </c>
      <c r="KJ58">
        <f t="shared" si="99"/>
        <v>2</v>
      </c>
      <c r="KK58">
        <f t="shared" si="100"/>
        <v>0</v>
      </c>
      <c r="KL58">
        <f t="shared" si="101"/>
        <v>0.5</v>
      </c>
      <c r="KM58">
        <f t="shared" si="102"/>
        <v>1</v>
      </c>
      <c r="KN58">
        <f t="shared" si="103"/>
        <v>0</v>
      </c>
      <c r="KO58">
        <f t="shared" si="104"/>
        <v>0.14000000000000001</v>
      </c>
      <c r="KP58">
        <f t="shared" si="105"/>
        <v>0</v>
      </c>
      <c r="KQ58">
        <f t="shared" si="106"/>
        <v>0</v>
      </c>
      <c r="KR58">
        <f t="shared" si="107"/>
        <v>0</v>
      </c>
      <c r="KS58">
        <f t="shared" si="108"/>
        <v>0.06</v>
      </c>
      <c r="KT58">
        <f t="shared" si="109"/>
        <v>6.34</v>
      </c>
      <c r="KU58">
        <f t="shared" si="110"/>
        <v>19.5</v>
      </c>
      <c r="KV58">
        <f t="shared" si="111"/>
        <v>22.642857142857142</v>
      </c>
    </row>
    <row r="59" spans="1:308">
      <c r="A59" s="2"/>
      <c r="B59" s="1"/>
      <c r="C59">
        <v>68</v>
      </c>
      <c r="D59" s="2" t="s">
        <v>14</v>
      </c>
      <c r="E59" t="s">
        <v>18</v>
      </c>
      <c r="F59" s="2"/>
      <c r="G59" s="2"/>
      <c r="H59" s="2"/>
      <c r="I59" s="2"/>
      <c r="J59">
        <v>15</v>
      </c>
      <c r="K59" s="2">
        <v>1978</v>
      </c>
      <c r="L59" s="2">
        <f t="shared" si="58"/>
        <v>42</v>
      </c>
      <c r="M59" s="15">
        <v>2</v>
      </c>
      <c r="N59" s="15">
        <v>2</v>
      </c>
      <c r="O59" s="2" t="s">
        <v>37</v>
      </c>
      <c r="P59" s="2">
        <v>40</v>
      </c>
      <c r="Q59" s="2" t="s">
        <v>42</v>
      </c>
      <c r="T59" t="s">
        <v>37</v>
      </c>
      <c r="AC59" t="s">
        <v>37</v>
      </c>
      <c r="AF59" t="s">
        <v>37</v>
      </c>
      <c r="AR59" s="2" t="s">
        <v>37</v>
      </c>
      <c r="AU59" t="s">
        <v>37</v>
      </c>
      <c r="BL59" t="s">
        <v>37</v>
      </c>
      <c r="BM59" s="2" t="s">
        <v>37</v>
      </c>
      <c r="BN59" t="s">
        <v>37</v>
      </c>
      <c r="BP59" t="s">
        <v>37</v>
      </c>
      <c r="BQ59" t="s">
        <v>37</v>
      </c>
      <c r="BW59" t="s">
        <v>261</v>
      </c>
      <c r="BX59" s="2" t="s">
        <v>37</v>
      </c>
      <c r="BY59" t="s">
        <v>37</v>
      </c>
      <c r="CA59" t="s">
        <v>37</v>
      </c>
      <c r="CE59" t="s">
        <v>37</v>
      </c>
      <c r="CH59" t="s">
        <v>37</v>
      </c>
      <c r="CI59" s="11">
        <v>1.69</v>
      </c>
      <c r="CJ59" s="10">
        <v>77.5</v>
      </c>
      <c r="CK59" s="2">
        <f t="shared" si="59"/>
        <v>27.134904240047621</v>
      </c>
      <c r="CL59" s="2">
        <v>111</v>
      </c>
      <c r="CM59" s="2">
        <v>95</v>
      </c>
      <c r="CN59" s="5">
        <f t="shared" si="60"/>
        <v>1.168421052631579</v>
      </c>
      <c r="CO59" s="2">
        <v>125</v>
      </c>
      <c r="CP59" s="2">
        <v>65</v>
      </c>
      <c r="CQ59" t="s">
        <v>262</v>
      </c>
      <c r="CS59" s="19">
        <v>23454.1</v>
      </c>
      <c r="CT59" s="19">
        <v>9314.51</v>
      </c>
      <c r="CU59" s="2">
        <v>103</v>
      </c>
      <c r="CV59" s="2">
        <v>1.3</v>
      </c>
      <c r="CW59" s="2">
        <v>224</v>
      </c>
      <c r="CX59" s="2">
        <v>37</v>
      </c>
      <c r="CY59" s="2">
        <v>121</v>
      </c>
      <c r="CZ59" s="2">
        <v>328</v>
      </c>
      <c r="DA59" s="2">
        <v>43</v>
      </c>
      <c r="DB59" t="s">
        <v>42</v>
      </c>
      <c r="DE59" s="2">
        <f>8*DD59*DC59</f>
        <v>0</v>
      </c>
      <c r="DH59" s="2">
        <f>4*DG59*DF59</f>
        <v>0</v>
      </c>
      <c r="DK59" s="2">
        <f>3.3*DJ59*DI59</f>
        <v>0</v>
      </c>
      <c r="DL59" s="2">
        <f t="shared" si="61"/>
        <v>0</v>
      </c>
      <c r="DM59">
        <v>3</v>
      </c>
      <c r="DN59">
        <v>60</v>
      </c>
      <c r="DO59" t="s">
        <v>42</v>
      </c>
      <c r="DQ59" s="2">
        <v>0</v>
      </c>
      <c r="DR59" t="s">
        <v>42</v>
      </c>
      <c r="DT59" s="2">
        <v>0</v>
      </c>
      <c r="DU59" s="2">
        <f t="shared" si="62"/>
        <v>0</v>
      </c>
      <c r="DV59" t="s">
        <v>42</v>
      </c>
      <c r="DX59" s="2">
        <v>0</v>
      </c>
      <c r="DY59" t="s">
        <v>42</v>
      </c>
      <c r="EA59" s="2">
        <v>0</v>
      </c>
      <c r="EB59">
        <v>3</v>
      </c>
      <c r="EC59">
        <v>30</v>
      </c>
      <c r="ED59" s="2">
        <f>3*EC59*EB59</f>
        <v>270</v>
      </c>
      <c r="EE59" s="2">
        <f t="shared" si="63"/>
        <v>270</v>
      </c>
      <c r="EF59" t="s">
        <v>42</v>
      </c>
      <c r="EH59" s="2">
        <v>0</v>
      </c>
      <c r="EI59" t="s">
        <v>42</v>
      </c>
      <c r="EK59" s="2">
        <v>0</v>
      </c>
      <c r="EL59">
        <v>1</v>
      </c>
      <c r="EM59">
        <v>30</v>
      </c>
      <c r="EN59" s="2">
        <f>4*EM59*EL59</f>
        <v>120</v>
      </c>
      <c r="EO59" s="2">
        <f t="shared" si="64"/>
        <v>120</v>
      </c>
      <c r="EP59">
        <v>660</v>
      </c>
      <c r="EQ59">
        <v>600</v>
      </c>
      <c r="ER59">
        <f t="shared" si="65"/>
        <v>4</v>
      </c>
      <c r="ES59" s="11">
        <f t="shared" si="66"/>
        <v>0</v>
      </c>
      <c r="ET59" s="11">
        <f t="shared" si="67"/>
        <v>4</v>
      </c>
      <c r="EU59" s="11">
        <f t="shared" si="68"/>
        <v>0</v>
      </c>
      <c r="EV59" s="11">
        <f t="shared" si="69"/>
        <v>0</v>
      </c>
      <c r="EW59" s="11">
        <f t="shared" si="70"/>
        <v>0</v>
      </c>
      <c r="EX59" s="11">
        <f t="shared" si="71"/>
        <v>0</v>
      </c>
      <c r="EY59" s="11">
        <f t="shared" si="72"/>
        <v>0</v>
      </c>
      <c r="EZ59" s="11">
        <f t="shared" si="73"/>
        <v>1</v>
      </c>
      <c r="FA59" s="11">
        <f t="shared" si="74"/>
        <v>0</v>
      </c>
      <c r="FB59" s="11">
        <f t="shared" si="75"/>
        <v>1</v>
      </c>
      <c r="FC59" s="11">
        <f t="shared" si="76"/>
        <v>2</v>
      </c>
      <c r="FD59" s="2">
        <f t="shared" si="77"/>
        <v>0</v>
      </c>
      <c r="FE59" s="2">
        <f t="shared" si="78"/>
        <v>390</v>
      </c>
      <c r="FF59" s="2">
        <f t="shared" si="79"/>
        <v>0</v>
      </c>
      <c r="FG59" s="2">
        <f t="shared" si="80"/>
        <v>390</v>
      </c>
      <c r="FH59" s="2">
        <f t="shared" si="81"/>
        <v>4500</v>
      </c>
      <c r="FI59" s="10">
        <f t="shared" si="82"/>
        <v>642.85714285714289</v>
      </c>
      <c r="FJ59" s="2">
        <v>43</v>
      </c>
      <c r="FK59" s="1">
        <v>43601</v>
      </c>
      <c r="FL59">
        <v>3</v>
      </c>
      <c r="FM59">
        <v>3</v>
      </c>
      <c r="FN59">
        <v>6</v>
      </c>
      <c r="FO59">
        <v>1</v>
      </c>
      <c r="FP59">
        <v>1</v>
      </c>
      <c r="FQ59">
        <v>1</v>
      </c>
      <c r="FR59">
        <v>0</v>
      </c>
      <c r="FS59">
        <v>1</v>
      </c>
      <c r="FT59">
        <v>1</v>
      </c>
      <c r="FU59">
        <v>1</v>
      </c>
      <c r="FV59">
        <v>0</v>
      </c>
      <c r="FW59">
        <v>2</v>
      </c>
      <c r="FX59" t="s">
        <v>263</v>
      </c>
      <c r="FY59">
        <v>4</v>
      </c>
      <c r="FZ59">
        <v>3</v>
      </c>
      <c r="GA59">
        <v>1</v>
      </c>
      <c r="GB59">
        <v>1</v>
      </c>
      <c r="GC59">
        <v>2</v>
      </c>
      <c r="GD59">
        <v>1</v>
      </c>
      <c r="GE59">
        <v>3</v>
      </c>
      <c r="GF59">
        <v>3</v>
      </c>
      <c r="GG59">
        <v>0</v>
      </c>
      <c r="GH59">
        <v>4</v>
      </c>
      <c r="GI59">
        <v>5</v>
      </c>
      <c r="GJ59">
        <v>4</v>
      </c>
      <c r="GK59">
        <v>2</v>
      </c>
      <c r="GL59">
        <v>2</v>
      </c>
      <c r="GM59">
        <v>4</v>
      </c>
      <c r="GN59">
        <v>2</v>
      </c>
      <c r="GO59">
        <v>1</v>
      </c>
      <c r="GP59">
        <v>6</v>
      </c>
      <c r="GQ59">
        <v>5</v>
      </c>
      <c r="GR59">
        <v>4</v>
      </c>
      <c r="GS59">
        <v>3</v>
      </c>
      <c r="GT59">
        <v>4</v>
      </c>
      <c r="GU59">
        <v>4</v>
      </c>
      <c r="GV59">
        <v>3</v>
      </c>
      <c r="GW59">
        <v>4</v>
      </c>
      <c r="GX59">
        <v>3</v>
      </c>
      <c r="GY59">
        <v>2</v>
      </c>
      <c r="GZ59">
        <v>3</v>
      </c>
      <c r="HA59">
        <v>4</v>
      </c>
      <c r="HB59">
        <v>5</v>
      </c>
      <c r="HC59">
        <v>5</v>
      </c>
      <c r="HD59">
        <v>4</v>
      </c>
      <c r="HE59">
        <v>1</v>
      </c>
      <c r="HF59">
        <v>1</v>
      </c>
      <c r="HG59">
        <v>4</v>
      </c>
      <c r="HH59">
        <v>4</v>
      </c>
      <c r="HI59">
        <v>1</v>
      </c>
      <c r="HJ59">
        <v>1</v>
      </c>
      <c r="HK59">
        <v>2</v>
      </c>
      <c r="HL59">
        <v>1</v>
      </c>
      <c r="HM59">
        <v>6</v>
      </c>
      <c r="HN59">
        <v>1</v>
      </c>
      <c r="HO59">
        <v>1</v>
      </c>
      <c r="HP59">
        <v>2</v>
      </c>
      <c r="HQ59">
        <v>1</v>
      </c>
      <c r="HR59">
        <v>1</v>
      </c>
      <c r="HS59">
        <v>2</v>
      </c>
      <c r="HT59">
        <v>1</v>
      </c>
      <c r="HU59">
        <v>2</v>
      </c>
      <c r="HV59">
        <v>1</v>
      </c>
      <c r="HW59">
        <v>3</v>
      </c>
      <c r="HX59">
        <v>1</v>
      </c>
      <c r="HY59">
        <v>2</v>
      </c>
      <c r="HZ59">
        <v>1</v>
      </c>
      <c r="IA59">
        <v>2</v>
      </c>
      <c r="IB59">
        <v>1</v>
      </c>
      <c r="IC59">
        <v>3</v>
      </c>
      <c r="ID59">
        <v>2</v>
      </c>
      <c r="IE59">
        <v>3</v>
      </c>
      <c r="IF59">
        <v>1</v>
      </c>
      <c r="IG59">
        <v>1</v>
      </c>
      <c r="IH59">
        <v>1</v>
      </c>
      <c r="II59">
        <v>1</v>
      </c>
      <c r="IJ59">
        <v>3</v>
      </c>
      <c r="IK59">
        <v>1</v>
      </c>
      <c r="IL59">
        <v>2</v>
      </c>
      <c r="IM59">
        <v>2</v>
      </c>
      <c r="IN59">
        <v>2</v>
      </c>
      <c r="IO59" t="s">
        <v>264</v>
      </c>
      <c r="IP59">
        <v>120</v>
      </c>
      <c r="IQ59">
        <v>4</v>
      </c>
      <c r="IR59">
        <v>0</v>
      </c>
      <c r="IS59">
        <v>1</v>
      </c>
      <c r="IT59">
        <v>2</v>
      </c>
      <c r="IU59">
        <v>3</v>
      </c>
      <c r="IV59">
        <v>2</v>
      </c>
      <c r="IW59">
        <v>3</v>
      </c>
      <c r="IX59">
        <v>0</v>
      </c>
      <c r="IY59">
        <v>1</v>
      </c>
      <c r="IZ59">
        <v>1</v>
      </c>
      <c r="JA59">
        <v>2</v>
      </c>
      <c r="JB59">
        <v>3</v>
      </c>
      <c r="JC59">
        <v>2</v>
      </c>
      <c r="JD59">
        <f>(CJ59)</f>
        <v>77.5</v>
      </c>
      <c r="JE59">
        <v>169</v>
      </c>
      <c r="JF59">
        <v>111</v>
      </c>
      <c r="JG59">
        <v>1</v>
      </c>
      <c r="JH59" s="1"/>
      <c r="JI59">
        <v>4</v>
      </c>
      <c r="JJ59" s="12">
        <v>1</v>
      </c>
      <c r="JK59" s="12">
        <v>0</v>
      </c>
      <c r="JL59">
        <v>2</v>
      </c>
      <c r="JM59">
        <v>3</v>
      </c>
      <c r="JN59">
        <v>1</v>
      </c>
      <c r="JO59">
        <v>3</v>
      </c>
      <c r="JP59" t="s">
        <v>427</v>
      </c>
      <c r="JQ59" t="s">
        <v>18</v>
      </c>
      <c r="JR59">
        <f t="shared" si="83"/>
        <v>0</v>
      </c>
      <c r="JS59">
        <f>IF(OR(AND(ES59&gt;=3,OR(DD59&gt;=20,DW59&gt;=20,EJ59&gt;=20)),FC59&gt;=5,AND(FG59&gt;=600,ER59&gt;=5)),"umiarkowana",0)</f>
        <v>0</v>
      </c>
      <c r="JT59">
        <v>0</v>
      </c>
      <c r="JU59">
        <f t="shared" si="84"/>
        <v>1</v>
      </c>
      <c r="JV59">
        <f t="shared" si="85"/>
        <v>0.06</v>
      </c>
      <c r="JW59">
        <f t="shared" si="86"/>
        <v>1</v>
      </c>
      <c r="JX59">
        <f t="shared" si="87"/>
        <v>0.5</v>
      </c>
      <c r="JY59">
        <f t="shared" si="88"/>
        <v>0.14000000000000001</v>
      </c>
      <c r="JZ59">
        <f t="shared" si="89"/>
        <v>0.5</v>
      </c>
      <c r="KA59">
        <f t="shared" si="90"/>
        <v>0.14000000000000001</v>
      </c>
      <c r="KB59">
        <f t="shared" si="91"/>
        <v>0.14000000000000001</v>
      </c>
      <c r="KC59">
        <f t="shared" si="92"/>
        <v>1</v>
      </c>
      <c r="KD59">
        <f t="shared" si="93"/>
        <v>1</v>
      </c>
      <c r="KE59">
        <f t="shared" si="94"/>
        <v>5.48</v>
      </c>
      <c r="KF59">
        <f t="shared" si="95"/>
        <v>0.5</v>
      </c>
      <c r="KG59">
        <f t="shared" si="96"/>
        <v>0.5</v>
      </c>
      <c r="KH59">
        <f t="shared" si="97"/>
        <v>0.06</v>
      </c>
      <c r="KI59">
        <f t="shared" si="98"/>
        <v>0.5</v>
      </c>
      <c r="KJ59">
        <f t="shared" si="99"/>
        <v>0.06</v>
      </c>
      <c r="KK59">
        <f t="shared" si="100"/>
        <v>0</v>
      </c>
      <c r="KL59">
        <f t="shared" si="101"/>
        <v>0.5</v>
      </c>
      <c r="KM59">
        <f t="shared" si="102"/>
        <v>0.5</v>
      </c>
      <c r="KN59">
        <f t="shared" si="103"/>
        <v>0.14000000000000001</v>
      </c>
      <c r="KO59">
        <f t="shared" si="104"/>
        <v>0.5</v>
      </c>
      <c r="KP59">
        <f t="shared" si="105"/>
        <v>0</v>
      </c>
      <c r="KQ59">
        <f t="shared" si="106"/>
        <v>0.06</v>
      </c>
      <c r="KR59">
        <f t="shared" si="107"/>
        <v>0</v>
      </c>
      <c r="KS59">
        <f t="shared" si="108"/>
        <v>0</v>
      </c>
      <c r="KT59">
        <f t="shared" si="109"/>
        <v>3.3200000000000003</v>
      </c>
      <c r="KU59">
        <f t="shared" si="110"/>
        <v>27.400000000000002</v>
      </c>
      <c r="KV59">
        <f t="shared" si="111"/>
        <v>11.857142857142859</v>
      </c>
    </row>
    <row r="60" spans="1:308">
      <c r="A60" s="2"/>
      <c r="B60" s="1"/>
      <c r="C60">
        <v>23</v>
      </c>
      <c r="D60" s="2" t="s">
        <v>478</v>
      </c>
      <c r="E60" t="s">
        <v>18</v>
      </c>
      <c r="F60" s="2"/>
      <c r="G60" s="2"/>
      <c r="H60" s="2"/>
      <c r="I60" s="2"/>
      <c r="J60">
        <v>24</v>
      </c>
      <c r="K60" s="2">
        <v>2017</v>
      </c>
      <c r="L60" s="2">
        <f t="shared" si="58"/>
        <v>3</v>
      </c>
      <c r="M60" s="15">
        <v>1</v>
      </c>
      <c r="N60" s="15">
        <v>1</v>
      </c>
      <c r="O60" s="2" t="s">
        <v>37</v>
      </c>
      <c r="P60" s="2">
        <v>2</v>
      </c>
      <c r="Q60" s="2" t="s">
        <v>37</v>
      </c>
      <c r="R60" s="2">
        <v>12</v>
      </c>
      <c r="W60" t="s">
        <v>37</v>
      </c>
      <c r="AB60" t="s">
        <v>39</v>
      </c>
      <c r="AR60" s="2" t="s">
        <v>37</v>
      </c>
      <c r="AY60" t="s">
        <v>31</v>
      </c>
      <c r="BM60" s="2" t="s">
        <v>42</v>
      </c>
      <c r="BX60" s="2" t="s">
        <v>42</v>
      </c>
      <c r="CI60" s="11">
        <v>1.74</v>
      </c>
      <c r="CJ60" s="10">
        <v>56</v>
      </c>
      <c r="CK60" s="2">
        <f t="shared" si="59"/>
        <v>18.496498876998281</v>
      </c>
      <c r="CL60" s="2">
        <v>72</v>
      </c>
      <c r="CM60" s="2">
        <v>96</v>
      </c>
      <c r="CN60" s="5">
        <f t="shared" si="60"/>
        <v>0.75</v>
      </c>
      <c r="CO60" s="2">
        <v>109</v>
      </c>
      <c r="CP60" s="2">
        <v>73</v>
      </c>
      <c r="CQ60" t="s">
        <v>295</v>
      </c>
      <c r="CR60" s="19">
        <v>122.79</v>
      </c>
      <c r="CS60" s="19">
        <v>14057.2</v>
      </c>
      <c r="CT60" s="19">
        <v>11715.4</v>
      </c>
      <c r="CU60" s="2">
        <v>87</v>
      </c>
      <c r="CV60" s="2">
        <v>1.51</v>
      </c>
      <c r="CW60" s="2">
        <v>132</v>
      </c>
      <c r="CX60" s="2">
        <v>49</v>
      </c>
      <c r="CY60" s="2">
        <v>68</v>
      </c>
      <c r="CZ60" s="2">
        <v>73</v>
      </c>
      <c r="DA60" s="2">
        <v>57</v>
      </c>
      <c r="DB60" t="s">
        <v>37</v>
      </c>
      <c r="DC60" t="s">
        <v>42</v>
      </c>
      <c r="DE60" s="2">
        <v>0</v>
      </c>
      <c r="DF60" t="s">
        <v>42</v>
      </c>
      <c r="DH60" s="2">
        <v>0</v>
      </c>
      <c r="DI60" t="s">
        <v>42</v>
      </c>
      <c r="DK60" s="2">
        <v>0</v>
      </c>
      <c r="DL60" s="2">
        <f t="shared" si="61"/>
        <v>0</v>
      </c>
      <c r="DM60">
        <v>6</v>
      </c>
      <c r="DN60">
        <v>30</v>
      </c>
      <c r="DO60" t="s">
        <v>42</v>
      </c>
      <c r="DQ60" s="2">
        <v>0</v>
      </c>
      <c r="DR60">
        <v>6</v>
      </c>
      <c r="DS60">
        <v>40</v>
      </c>
      <c r="DT60" s="2">
        <f>3.3*DS60*DR60</f>
        <v>792</v>
      </c>
      <c r="DU60" s="2">
        <f t="shared" si="62"/>
        <v>792</v>
      </c>
      <c r="DV60" t="s">
        <v>42</v>
      </c>
      <c r="DX60" s="2">
        <v>0</v>
      </c>
      <c r="DY60" t="s">
        <v>42</v>
      </c>
      <c r="EA60" s="2">
        <v>0</v>
      </c>
      <c r="EB60" t="s">
        <v>42</v>
      </c>
      <c r="ED60" s="2">
        <v>0</v>
      </c>
      <c r="EE60" s="2">
        <f t="shared" si="63"/>
        <v>0</v>
      </c>
      <c r="EF60">
        <v>2</v>
      </c>
      <c r="EG60">
        <v>40</v>
      </c>
      <c r="EH60" s="2">
        <f>3.3*EG60*EF60</f>
        <v>264</v>
      </c>
      <c r="EI60">
        <v>1</v>
      </c>
      <c r="EJ60">
        <v>90</v>
      </c>
      <c r="EK60" s="2">
        <f>8*EJ60*EI60</f>
        <v>720</v>
      </c>
      <c r="EL60" t="s">
        <v>42</v>
      </c>
      <c r="EN60" s="2">
        <v>0</v>
      </c>
      <c r="EO60" s="2">
        <f t="shared" si="64"/>
        <v>984</v>
      </c>
      <c r="EP60">
        <v>600</v>
      </c>
      <c r="EQ60">
        <v>600</v>
      </c>
      <c r="ER60">
        <f t="shared" si="65"/>
        <v>9</v>
      </c>
      <c r="ES60" s="11">
        <f t="shared" si="66"/>
        <v>1</v>
      </c>
      <c r="ET60" s="11">
        <f t="shared" si="67"/>
        <v>8</v>
      </c>
      <c r="EU60" s="11">
        <f t="shared" si="68"/>
        <v>0</v>
      </c>
      <c r="EV60" s="11">
        <f t="shared" si="69"/>
        <v>0</v>
      </c>
      <c r="EW60" s="11">
        <f t="shared" si="70"/>
        <v>0</v>
      </c>
      <c r="EX60" s="11">
        <f t="shared" si="71"/>
        <v>1</v>
      </c>
      <c r="EY60" s="11">
        <f t="shared" si="72"/>
        <v>0</v>
      </c>
      <c r="EZ60" s="11">
        <f t="shared" si="73"/>
        <v>0</v>
      </c>
      <c r="FA60" s="11">
        <f t="shared" si="74"/>
        <v>1</v>
      </c>
      <c r="FB60" s="11">
        <f t="shared" si="75"/>
        <v>0</v>
      </c>
      <c r="FC60" s="11">
        <f t="shared" si="76"/>
        <v>2</v>
      </c>
      <c r="FD60" s="2">
        <f t="shared" si="77"/>
        <v>1056</v>
      </c>
      <c r="FE60" s="2">
        <f t="shared" si="78"/>
        <v>0</v>
      </c>
      <c r="FF60" s="2">
        <f t="shared" si="79"/>
        <v>720</v>
      </c>
      <c r="FG60" s="2">
        <f t="shared" si="80"/>
        <v>1776</v>
      </c>
      <c r="FH60" s="2">
        <f t="shared" si="81"/>
        <v>4200</v>
      </c>
      <c r="FI60" s="10">
        <f t="shared" si="82"/>
        <v>600</v>
      </c>
      <c r="FJ60" s="2">
        <v>57</v>
      </c>
      <c r="FK60" s="1">
        <v>43640</v>
      </c>
      <c r="FL60">
        <v>3</v>
      </c>
      <c r="FM60">
        <v>1</v>
      </c>
      <c r="FN60">
        <v>6</v>
      </c>
      <c r="FO60">
        <v>1</v>
      </c>
      <c r="FP60">
        <v>1</v>
      </c>
      <c r="FQ60">
        <v>0</v>
      </c>
      <c r="FR60">
        <v>0</v>
      </c>
      <c r="FS60">
        <v>1</v>
      </c>
      <c r="FT60">
        <v>1</v>
      </c>
      <c r="FU60">
        <v>1</v>
      </c>
      <c r="FV60">
        <v>0</v>
      </c>
      <c r="FW60">
        <v>0</v>
      </c>
      <c r="FX60">
        <v>6</v>
      </c>
      <c r="FY60">
        <v>1</v>
      </c>
      <c r="FZ60">
        <v>1</v>
      </c>
      <c r="GA60">
        <v>1</v>
      </c>
      <c r="GB60">
        <v>1</v>
      </c>
      <c r="GC60">
        <v>2</v>
      </c>
      <c r="GD60">
        <v>3</v>
      </c>
      <c r="GE60">
        <v>3</v>
      </c>
      <c r="GF60">
        <v>5</v>
      </c>
      <c r="GG60">
        <v>0</v>
      </c>
      <c r="GH60">
        <v>2</v>
      </c>
      <c r="GI60">
        <v>3</v>
      </c>
      <c r="GJ60">
        <v>3</v>
      </c>
      <c r="GK60">
        <v>5</v>
      </c>
      <c r="GL60">
        <v>4</v>
      </c>
      <c r="GM60">
        <v>2</v>
      </c>
      <c r="GN60">
        <v>1</v>
      </c>
      <c r="GO60">
        <v>1</v>
      </c>
      <c r="GP60">
        <v>3</v>
      </c>
      <c r="GQ60">
        <v>1</v>
      </c>
      <c r="GR60">
        <v>1</v>
      </c>
      <c r="GS60">
        <v>1</v>
      </c>
      <c r="GT60">
        <v>1</v>
      </c>
      <c r="GU60">
        <v>1</v>
      </c>
      <c r="GV60">
        <v>1</v>
      </c>
      <c r="GW60">
        <v>1</v>
      </c>
      <c r="GX60">
        <v>1</v>
      </c>
      <c r="GY60">
        <v>1</v>
      </c>
      <c r="GZ60">
        <v>5</v>
      </c>
      <c r="HA60">
        <v>3</v>
      </c>
      <c r="HB60">
        <v>6</v>
      </c>
      <c r="HC60">
        <v>5</v>
      </c>
      <c r="HD60">
        <v>4</v>
      </c>
      <c r="HE60">
        <v>1</v>
      </c>
      <c r="HF60">
        <v>1</v>
      </c>
      <c r="HG60">
        <v>4</v>
      </c>
      <c r="HH60">
        <v>4</v>
      </c>
      <c r="HI60">
        <v>3</v>
      </c>
      <c r="HJ60">
        <v>1</v>
      </c>
      <c r="HK60">
        <v>1</v>
      </c>
      <c r="HL60">
        <v>1</v>
      </c>
      <c r="HM60">
        <v>6</v>
      </c>
      <c r="HN60">
        <v>1</v>
      </c>
      <c r="HO60">
        <v>1</v>
      </c>
      <c r="HP60">
        <v>2</v>
      </c>
      <c r="HQ60">
        <v>1</v>
      </c>
      <c r="HR60">
        <v>3</v>
      </c>
      <c r="HS60">
        <v>2</v>
      </c>
      <c r="HT60">
        <v>1</v>
      </c>
      <c r="HU60">
        <v>1</v>
      </c>
      <c r="HV60">
        <v>1</v>
      </c>
      <c r="HW60">
        <v>2</v>
      </c>
      <c r="HX60">
        <v>3</v>
      </c>
      <c r="HY60">
        <v>3</v>
      </c>
      <c r="HZ60">
        <v>3</v>
      </c>
      <c r="IA60">
        <v>2</v>
      </c>
      <c r="IB60">
        <v>3</v>
      </c>
      <c r="IC60">
        <v>3</v>
      </c>
      <c r="ID60">
        <v>3</v>
      </c>
      <c r="IE60">
        <v>2</v>
      </c>
      <c r="IF60">
        <v>3</v>
      </c>
      <c r="IG60">
        <v>3</v>
      </c>
      <c r="IH60">
        <v>1</v>
      </c>
      <c r="II60">
        <v>3</v>
      </c>
      <c r="IJ60">
        <v>3</v>
      </c>
      <c r="IK60">
        <v>3</v>
      </c>
      <c r="IL60">
        <v>3</v>
      </c>
      <c r="IM60">
        <v>3</v>
      </c>
      <c r="IN60">
        <v>3</v>
      </c>
      <c r="IO60" t="s">
        <v>296</v>
      </c>
      <c r="IP60">
        <v>30</v>
      </c>
      <c r="IQ60">
        <v>4</v>
      </c>
      <c r="IR60">
        <v>1</v>
      </c>
      <c r="IS60">
        <v>2</v>
      </c>
      <c r="IT60">
        <v>1</v>
      </c>
      <c r="IU60">
        <v>2</v>
      </c>
      <c r="IV60">
        <v>3</v>
      </c>
      <c r="IW60">
        <v>1</v>
      </c>
      <c r="IX60">
        <v>1</v>
      </c>
      <c r="IY60">
        <v>2</v>
      </c>
      <c r="IZ60">
        <v>2</v>
      </c>
      <c r="JA60">
        <v>2</v>
      </c>
      <c r="JB60">
        <v>3</v>
      </c>
      <c r="JC60">
        <v>1</v>
      </c>
      <c r="JD60">
        <f>(CJ60)</f>
        <v>56</v>
      </c>
      <c r="JE60">
        <v>174</v>
      </c>
      <c r="JF60">
        <v>72</v>
      </c>
      <c r="JG60">
        <v>2</v>
      </c>
      <c r="JH60" s="1"/>
      <c r="JI60">
        <v>4</v>
      </c>
      <c r="JJ60" s="12">
        <v>3</v>
      </c>
      <c r="JK60" s="12">
        <v>0</v>
      </c>
      <c r="JL60">
        <v>2</v>
      </c>
      <c r="JM60">
        <v>3</v>
      </c>
      <c r="JN60">
        <v>5</v>
      </c>
      <c r="JO60">
        <v>3</v>
      </c>
      <c r="JP60" t="s">
        <v>427</v>
      </c>
      <c r="JQ60" t="s">
        <v>18</v>
      </c>
      <c r="JR60">
        <f t="shared" si="83"/>
        <v>0</v>
      </c>
      <c r="JS60" t="str">
        <f>IF(OR(AND(ES60&gt;=3,OR(DD60&gt;=20,DW60&gt;=20,EJ60&gt;=20)),FC60&gt;=5,AND(FG60&gt;=600,ER60&gt;=5)),"umiarkowana",0)</f>
        <v>umiarkowana</v>
      </c>
      <c r="JT60">
        <v>1</v>
      </c>
      <c r="JU60">
        <f t="shared" si="84"/>
        <v>0.14000000000000001</v>
      </c>
      <c r="JV60">
        <f t="shared" si="85"/>
        <v>1</v>
      </c>
      <c r="JW60">
        <f t="shared" si="86"/>
        <v>0</v>
      </c>
      <c r="JX60">
        <f t="shared" si="87"/>
        <v>0</v>
      </c>
      <c r="JY60">
        <f t="shared" si="88"/>
        <v>0</v>
      </c>
      <c r="JZ60">
        <f t="shared" si="89"/>
        <v>0</v>
      </c>
      <c r="KA60">
        <f t="shared" si="90"/>
        <v>0</v>
      </c>
      <c r="KB60">
        <f t="shared" si="91"/>
        <v>1</v>
      </c>
      <c r="KC60">
        <f t="shared" si="92"/>
        <v>2</v>
      </c>
      <c r="KD60">
        <f t="shared" si="93"/>
        <v>1</v>
      </c>
      <c r="KE60">
        <f t="shared" si="94"/>
        <v>5.1400000000000006</v>
      </c>
      <c r="KF60">
        <f t="shared" si="95"/>
        <v>0.06</v>
      </c>
      <c r="KG60">
        <f t="shared" si="96"/>
        <v>0.14000000000000001</v>
      </c>
      <c r="KH60">
        <f t="shared" si="97"/>
        <v>0.5</v>
      </c>
      <c r="KI60">
        <f t="shared" si="98"/>
        <v>0.06</v>
      </c>
      <c r="KJ60">
        <f t="shared" si="99"/>
        <v>0</v>
      </c>
      <c r="KK60">
        <f t="shared" si="100"/>
        <v>0</v>
      </c>
      <c r="KL60">
        <f t="shared" si="101"/>
        <v>0</v>
      </c>
      <c r="KM60">
        <f t="shared" si="102"/>
        <v>0</v>
      </c>
      <c r="KN60">
        <f t="shared" si="103"/>
        <v>0</v>
      </c>
      <c r="KO60">
        <f t="shared" si="104"/>
        <v>0.5</v>
      </c>
      <c r="KP60">
        <f t="shared" si="105"/>
        <v>0</v>
      </c>
      <c r="KQ60">
        <f t="shared" si="106"/>
        <v>0</v>
      </c>
      <c r="KR60">
        <f t="shared" si="107"/>
        <v>0</v>
      </c>
      <c r="KS60">
        <f t="shared" si="108"/>
        <v>0</v>
      </c>
      <c r="KT60">
        <f t="shared" si="109"/>
        <v>1.26</v>
      </c>
      <c r="KU60">
        <f t="shared" si="110"/>
        <v>25.700000000000003</v>
      </c>
      <c r="KV60">
        <f t="shared" si="111"/>
        <v>4.5</v>
      </c>
    </row>
    <row r="61" spans="1:308">
      <c r="A61" s="6"/>
      <c r="B61" s="4"/>
      <c r="C61">
        <v>29</v>
      </c>
      <c r="D61" s="2" t="s">
        <v>478</v>
      </c>
      <c r="E61" s="7" t="s">
        <v>19</v>
      </c>
      <c r="F61" s="2"/>
      <c r="G61" s="2"/>
      <c r="H61" s="2"/>
      <c r="I61" s="2"/>
      <c r="J61" s="2">
        <v>22</v>
      </c>
      <c r="K61" s="2">
        <v>2018</v>
      </c>
      <c r="L61" s="2">
        <f t="shared" si="58"/>
        <v>2</v>
      </c>
      <c r="M61" s="15">
        <v>1</v>
      </c>
      <c r="N61" s="15">
        <v>1</v>
      </c>
      <c r="O61" s="2" t="s">
        <v>37</v>
      </c>
      <c r="P61" s="2">
        <v>0.25</v>
      </c>
      <c r="Q61" s="2" t="s">
        <v>42</v>
      </c>
      <c r="R61" s="2"/>
      <c r="S61" s="2"/>
      <c r="T61" s="2"/>
      <c r="U61" s="2" t="s">
        <v>37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 t="s">
        <v>37</v>
      </c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 t="s">
        <v>42</v>
      </c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 t="s">
        <v>42</v>
      </c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 t="s">
        <v>42</v>
      </c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5">
        <v>1.67</v>
      </c>
      <c r="CJ61" s="10">
        <v>75.5</v>
      </c>
      <c r="CK61" s="2">
        <f t="shared" si="59"/>
        <v>27.071605292409195</v>
      </c>
      <c r="CL61" s="2">
        <v>92</v>
      </c>
      <c r="CM61" s="2">
        <v>104</v>
      </c>
      <c r="CN61" s="5">
        <f t="shared" si="60"/>
        <v>0.88461538461538458</v>
      </c>
      <c r="CO61" s="2">
        <v>121</v>
      </c>
      <c r="CP61" s="2">
        <v>75</v>
      </c>
      <c r="CQ61" s="2"/>
      <c r="CR61" s="2"/>
      <c r="CS61" s="2"/>
      <c r="CT61" s="2"/>
      <c r="CU61" s="2">
        <v>99</v>
      </c>
      <c r="CV61" s="2">
        <v>1.64</v>
      </c>
      <c r="CW61" s="2">
        <v>127</v>
      </c>
      <c r="CX61" s="2">
        <v>44</v>
      </c>
      <c r="CY61" s="2">
        <v>68</v>
      </c>
      <c r="CZ61" s="2">
        <v>75</v>
      </c>
      <c r="DA61" s="2">
        <v>2</v>
      </c>
      <c r="DB61" t="s">
        <v>37</v>
      </c>
      <c r="DC61" t="s">
        <v>42</v>
      </c>
      <c r="DE61" s="2">
        <v>0</v>
      </c>
      <c r="DF61">
        <v>5</v>
      </c>
      <c r="DG61">
        <v>510</v>
      </c>
      <c r="DH61" s="2">
        <f>4*DG61*DF61</f>
        <v>10200</v>
      </c>
      <c r="DI61" t="s">
        <v>42</v>
      </c>
      <c r="DK61" s="2">
        <v>0</v>
      </c>
      <c r="DL61" s="2">
        <f t="shared" si="61"/>
        <v>10200</v>
      </c>
      <c r="DM61">
        <v>5</v>
      </c>
      <c r="DN61">
        <v>80</v>
      </c>
      <c r="DO61">
        <v>3</v>
      </c>
      <c r="DP61">
        <v>30</v>
      </c>
      <c r="DQ61" s="2">
        <f>6*DP61*DO61</f>
        <v>540</v>
      </c>
      <c r="DR61">
        <v>2</v>
      </c>
      <c r="DS61">
        <v>60</v>
      </c>
      <c r="DT61" s="2">
        <f>3.3*DS61*DR61</f>
        <v>396</v>
      </c>
      <c r="DU61" s="2">
        <f t="shared" si="62"/>
        <v>936</v>
      </c>
      <c r="DV61" t="s">
        <v>42</v>
      </c>
      <c r="DX61" s="2">
        <v>0</v>
      </c>
      <c r="DY61">
        <v>1</v>
      </c>
      <c r="DZ61">
        <v>30</v>
      </c>
      <c r="EA61" s="2">
        <f>4*DZ61*DY61</f>
        <v>120</v>
      </c>
      <c r="EB61">
        <v>1</v>
      </c>
      <c r="EC61">
        <v>20</v>
      </c>
      <c r="ED61" s="2">
        <f>3*EC61*EB61</f>
        <v>60</v>
      </c>
      <c r="EE61" s="2">
        <f t="shared" si="63"/>
        <v>180</v>
      </c>
      <c r="EF61">
        <v>2</v>
      </c>
      <c r="EG61">
        <v>30</v>
      </c>
      <c r="EH61" s="2">
        <f>3.3*EG61*EF61</f>
        <v>198</v>
      </c>
      <c r="EI61" t="s">
        <v>42</v>
      </c>
      <c r="EK61" s="2">
        <v>0</v>
      </c>
      <c r="EL61" t="s">
        <v>42</v>
      </c>
      <c r="EN61" s="2">
        <v>0</v>
      </c>
      <c r="EO61" s="2">
        <f t="shared" si="64"/>
        <v>198</v>
      </c>
      <c r="EP61">
        <v>240</v>
      </c>
      <c r="EQ61">
        <v>240</v>
      </c>
      <c r="ER61">
        <f t="shared" si="65"/>
        <v>14</v>
      </c>
      <c r="ES61" s="11">
        <f t="shared" si="66"/>
        <v>0</v>
      </c>
      <c r="ET61" s="11">
        <f t="shared" si="67"/>
        <v>14</v>
      </c>
      <c r="EU61" s="11">
        <f t="shared" si="68"/>
        <v>1</v>
      </c>
      <c r="EV61" s="11">
        <f t="shared" si="69"/>
        <v>0</v>
      </c>
      <c r="EW61" s="11">
        <f t="shared" si="70"/>
        <v>1</v>
      </c>
      <c r="EX61" s="11">
        <f t="shared" si="71"/>
        <v>1</v>
      </c>
      <c r="EY61" s="11">
        <f t="shared" si="72"/>
        <v>1</v>
      </c>
      <c r="EZ61" s="11">
        <f t="shared" si="73"/>
        <v>0</v>
      </c>
      <c r="FA61" s="11">
        <f t="shared" si="74"/>
        <v>1</v>
      </c>
      <c r="FB61" s="11">
        <f t="shared" si="75"/>
        <v>0</v>
      </c>
      <c r="FC61" s="11">
        <f t="shared" si="76"/>
        <v>5</v>
      </c>
      <c r="FD61" s="2">
        <f t="shared" si="77"/>
        <v>594</v>
      </c>
      <c r="FE61" s="2">
        <f t="shared" si="78"/>
        <v>10920</v>
      </c>
      <c r="FF61" s="2">
        <f t="shared" si="79"/>
        <v>0</v>
      </c>
      <c r="FG61" s="2">
        <f t="shared" si="80"/>
        <v>11514</v>
      </c>
      <c r="FH61" s="2">
        <f t="shared" si="81"/>
        <v>1680</v>
      </c>
      <c r="FI61" s="10">
        <f t="shared" si="82"/>
        <v>240</v>
      </c>
      <c r="FJ61" s="2">
        <v>2</v>
      </c>
      <c r="FK61" s="1">
        <v>43416</v>
      </c>
      <c r="FL61">
        <v>5</v>
      </c>
      <c r="FM61">
        <v>2</v>
      </c>
      <c r="FN61">
        <v>5</v>
      </c>
      <c r="FO61">
        <v>1</v>
      </c>
      <c r="FP61">
        <v>0</v>
      </c>
      <c r="FQ61">
        <v>1</v>
      </c>
      <c r="FR61">
        <v>1</v>
      </c>
      <c r="FS61">
        <v>1</v>
      </c>
      <c r="FT61">
        <v>1</v>
      </c>
      <c r="FU61">
        <v>1</v>
      </c>
      <c r="FV61">
        <v>0</v>
      </c>
      <c r="FW61">
        <v>1</v>
      </c>
      <c r="FX61" t="s">
        <v>192</v>
      </c>
      <c r="FY61">
        <v>5</v>
      </c>
      <c r="FZ61">
        <v>3</v>
      </c>
      <c r="GA61">
        <v>1</v>
      </c>
      <c r="GB61">
        <v>2</v>
      </c>
      <c r="GC61">
        <v>2</v>
      </c>
      <c r="GD61">
        <v>2</v>
      </c>
      <c r="GE61">
        <v>4</v>
      </c>
      <c r="GF61">
        <v>2</v>
      </c>
      <c r="GG61">
        <v>0</v>
      </c>
      <c r="GH61">
        <v>6</v>
      </c>
      <c r="GI61">
        <v>1</v>
      </c>
      <c r="GJ61">
        <v>4</v>
      </c>
      <c r="GK61">
        <v>3</v>
      </c>
      <c r="GL61">
        <v>3</v>
      </c>
      <c r="GM61">
        <v>4</v>
      </c>
      <c r="GN61">
        <v>6</v>
      </c>
      <c r="GO61">
        <v>1</v>
      </c>
      <c r="GP61">
        <v>3</v>
      </c>
      <c r="GQ61">
        <v>3</v>
      </c>
      <c r="GR61">
        <v>4</v>
      </c>
      <c r="GS61">
        <v>4</v>
      </c>
      <c r="GT61">
        <v>4</v>
      </c>
      <c r="GU61">
        <v>4</v>
      </c>
      <c r="GV61">
        <v>3</v>
      </c>
      <c r="GW61">
        <v>4</v>
      </c>
      <c r="GX61">
        <v>2</v>
      </c>
      <c r="GY61">
        <v>3</v>
      </c>
      <c r="GZ61">
        <v>2</v>
      </c>
      <c r="HA61">
        <v>4</v>
      </c>
      <c r="HB61">
        <v>6</v>
      </c>
      <c r="HC61">
        <v>6</v>
      </c>
      <c r="HD61">
        <v>4</v>
      </c>
      <c r="HE61">
        <v>1</v>
      </c>
      <c r="HF61">
        <v>1</v>
      </c>
      <c r="HG61">
        <v>4</v>
      </c>
      <c r="HH61">
        <v>5</v>
      </c>
      <c r="HI61">
        <v>2</v>
      </c>
      <c r="HJ61">
        <v>1</v>
      </c>
      <c r="HK61">
        <v>2</v>
      </c>
      <c r="HL61">
        <v>1</v>
      </c>
      <c r="HM61">
        <v>6</v>
      </c>
      <c r="HN61">
        <v>3</v>
      </c>
      <c r="HO61">
        <v>3</v>
      </c>
      <c r="HP61">
        <v>2</v>
      </c>
      <c r="HQ61">
        <v>1</v>
      </c>
      <c r="HR61">
        <v>3</v>
      </c>
      <c r="HS61">
        <v>3</v>
      </c>
      <c r="HT61">
        <v>3</v>
      </c>
      <c r="HU61">
        <v>3</v>
      </c>
      <c r="HV61">
        <v>2</v>
      </c>
      <c r="HW61">
        <v>1</v>
      </c>
      <c r="HX61">
        <v>1</v>
      </c>
      <c r="HY61">
        <v>1</v>
      </c>
      <c r="HZ61">
        <v>3</v>
      </c>
      <c r="IA61">
        <v>2</v>
      </c>
      <c r="IB61">
        <v>3</v>
      </c>
      <c r="IC61">
        <v>3</v>
      </c>
      <c r="ID61">
        <v>3</v>
      </c>
      <c r="IE61">
        <v>2</v>
      </c>
      <c r="IF61">
        <v>3</v>
      </c>
      <c r="IG61">
        <v>3</v>
      </c>
      <c r="IH61">
        <v>1</v>
      </c>
      <c r="II61">
        <v>3</v>
      </c>
      <c r="IJ61">
        <v>3</v>
      </c>
      <c r="IK61">
        <v>3</v>
      </c>
      <c r="IL61">
        <v>3</v>
      </c>
      <c r="IM61">
        <v>2</v>
      </c>
      <c r="IN61">
        <v>1</v>
      </c>
      <c r="IO61" s="9"/>
      <c r="IQ61">
        <v>2</v>
      </c>
      <c r="IR61">
        <v>3</v>
      </c>
      <c r="IS61">
        <v>1</v>
      </c>
      <c r="IT61">
        <v>1</v>
      </c>
      <c r="IU61">
        <v>2</v>
      </c>
      <c r="IV61">
        <v>2</v>
      </c>
      <c r="IW61">
        <v>3</v>
      </c>
      <c r="IX61">
        <v>2</v>
      </c>
      <c r="IY61">
        <v>2</v>
      </c>
      <c r="IZ61">
        <v>2</v>
      </c>
      <c r="JA61">
        <v>2</v>
      </c>
      <c r="JB61">
        <v>3</v>
      </c>
      <c r="JC61">
        <v>1</v>
      </c>
      <c r="JD61">
        <f>(CJ61)</f>
        <v>75.5</v>
      </c>
      <c r="JE61">
        <v>167</v>
      </c>
      <c r="JF61">
        <v>96</v>
      </c>
      <c r="JG61">
        <v>2</v>
      </c>
      <c r="JH61" s="1"/>
      <c r="JI61">
        <v>2</v>
      </c>
      <c r="JJ61" s="12">
        <v>2</v>
      </c>
      <c r="JK61" s="12">
        <v>0</v>
      </c>
      <c r="JL61">
        <v>2</v>
      </c>
      <c r="JM61">
        <v>3</v>
      </c>
      <c r="JN61">
        <v>4</v>
      </c>
      <c r="JO61">
        <v>4</v>
      </c>
      <c r="JP61" t="s">
        <v>427</v>
      </c>
      <c r="JQ61" s="7" t="s">
        <v>19</v>
      </c>
      <c r="JR61" t="str">
        <f t="shared" si="83"/>
        <v>wysoka</v>
      </c>
      <c r="JS61">
        <v>0</v>
      </c>
      <c r="JT61">
        <v>2</v>
      </c>
      <c r="JU61">
        <f t="shared" si="84"/>
        <v>0</v>
      </c>
      <c r="JV61">
        <f t="shared" si="85"/>
        <v>0.14000000000000001</v>
      </c>
      <c r="JW61">
        <f t="shared" si="86"/>
        <v>0.14000000000000001</v>
      </c>
      <c r="JX61">
        <f t="shared" si="87"/>
        <v>0.5</v>
      </c>
      <c r="JY61">
        <f t="shared" si="88"/>
        <v>0.5</v>
      </c>
      <c r="JZ61">
        <f t="shared" si="89"/>
        <v>0.5</v>
      </c>
      <c r="KA61">
        <f t="shared" si="90"/>
        <v>0.06</v>
      </c>
      <c r="KB61">
        <f t="shared" si="91"/>
        <v>0.06</v>
      </c>
      <c r="KC61">
        <f t="shared" si="92"/>
        <v>2</v>
      </c>
      <c r="KD61">
        <f t="shared" si="93"/>
        <v>2</v>
      </c>
      <c r="KE61">
        <f t="shared" si="94"/>
        <v>5.9</v>
      </c>
      <c r="KF61">
        <f t="shared" si="95"/>
        <v>2</v>
      </c>
      <c r="KG61">
        <f t="shared" si="96"/>
        <v>0.5</v>
      </c>
      <c r="KH61">
        <f t="shared" si="97"/>
        <v>0.14000000000000001</v>
      </c>
      <c r="KI61">
        <f t="shared" si="98"/>
        <v>0.5</v>
      </c>
      <c r="KJ61">
        <f t="shared" si="99"/>
        <v>2</v>
      </c>
      <c r="KK61">
        <f t="shared" si="100"/>
        <v>0</v>
      </c>
      <c r="KL61">
        <f t="shared" si="101"/>
        <v>0.5</v>
      </c>
      <c r="KM61">
        <f t="shared" si="102"/>
        <v>0.5</v>
      </c>
      <c r="KN61">
        <f t="shared" si="103"/>
        <v>0.14000000000000001</v>
      </c>
      <c r="KO61">
        <f t="shared" si="104"/>
        <v>0.5</v>
      </c>
      <c r="KP61">
        <f t="shared" si="105"/>
        <v>0</v>
      </c>
      <c r="KQ61">
        <f t="shared" si="106"/>
        <v>0.06</v>
      </c>
      <c r="KR61">
        <f t="shared" si="107"/>
        <v>0</v>
      </c>
      <c r="KS61">
        <f t="shared" si="108"/>
        <v>0.14000000000000001</v>
      </c>
      <c r="KT61">
        <f t="shared" si="109"/>
        <v>6.9799999999999995</v>
      </c>
      <c r="KU61">
        <f t="shared" si="110"/>
        <v>29.5</v>
      </c>
      <c r="KV61">
        <f t="shared" si="111"/>
        <v>24.928571428571427</v>
      </c>
    </row>
    <row r="62" spans="1:308">
      <c r="A62" s="2"/>
      <c r="B62" s="1"/>
      <c r="C62">
        <v>30</v>
      </c>
      <c r="D62" s="2" t="s">
        <v>478</v>
      </c>
      <c r="E62" t="s">
        <v>18</v>
      </c>
      <c r="F62" s="2"/>
      <c r="G62" s="2"/>
      <c r="H62" s="2"/>
      <c r="I62" s="2"/>
      <c r="J62">
        <v>32</v>
      </c>
      <c r="K62" s="2">
        <v>2017</v>
      </c>
      <c r="L62" s="2">
        <f t="shared" si="58"/>
        <v>3</v>
      </c>
      <c r="M62" s="15">
        <v>1</v>
      </c>
      <c r="N62" s="15">
        <v>4</v>
      </c>
      <c r="O62" s="2" t="s">
        <v>37</v>
      </c>
      <c r="P62" s="2">
        <v>2</v>
      </c>
      <c r="Q62" s="2" t="s">
        <v>37</v>
      </c>
      <c r="R62" s="2">
        <v>12</v>
      </c>
      <c r="V62" t="s">
        <v>37</v>
      </c>
      <c r="AC62" t="s">
        <v>37</v>
      </c>
      <c r="AR62" s="2" t="s">
        <v>37</v>
      </c>
      <c r="AT62" t="s">
        <v>37</v>
      </c>
      <c r="AU62" t="s">
        <v>37</v>
      </c>
      <c r="AX62" t="s">
        <v>37</v>
      </c>
      <c r="AY62" t="s">
        <v>30</v>
      </c>
      <c r="BE62" t="s">
        <v>37</v>
      </c>
      <c r="BG62" t="s">
        <v>37</v>
      </c>
      <c r="BM62" s="2" t="s">
        <v>42</v>
      </c>
      <c r="BX62" s="2" t="s">
        <v>42</v>
      </c>
      <c r="CI62" s="11">
        <v>1.62</v>
      </c>
      <c r="CJ62" s="10">
        <v>75</v>
      </c>
      <c r="CK62" s="2">
        <f t="shared" si="59"/>
        <v>28.577960676726104</v>
      </c>
      <c r="CL62" s="2">
        <v>99</v>
      </c>
      <c r="CM62" s="2">
        <v>106</v>
      </c>
      <c r="CN62" s="5">
        <f t="shared" si="60"/>
        <v>0.93396226415094341</v>
      </c>
      <c r="CO62" s="2">
        <v>111</v>
      </c>
      <c r="CP62" s="2">
        <v>72</v>
      </c>
      <c r="CQ62" t="s">
        <v>305</v>
      </c>
      <c r="CR62" s="19">
        <v>167.25</v>
      </c>
      <c r="CS62" s="19">
        <v>18032.900000000001</v>
      </c>
      <c r="CT62" s="19">
        <v>23233.200000000001</v>
      </c>
      <c r="CU62" s="2">
        <v>88</v>
      </c>
      <c r="CV62" s="2">
        <v>2.2200000000000002</v>
      </c>
      <c r="CW62" s="2">
        <v>235</v>
      </c>
      <c r="CX62" s="2">
        <v>46</v>
      </c>
      <c r="CY62" s="2">
        <v>161</v>
      </c>
      <c r="CZ62" s="2">
        <v>138</v>
      </c>
      <c r="DA62" s="2">
        <v>63</v>
      </c>
      <c r="DB62" t="s">
        <v>42</v>
      </c>
      <c r="DE62" s="2">
        <f>8*DD62*DC62</f>
        <v>0</v>
      </c>
      <c r="DH62" s="2">
        <f>4*DG62*DF62</f>
        <v>0</v>
      </c>
      <c r="DK62" s="2">
        <f>3.3*DJ62*DI62</f>
        <v>0</v>
      </c>
      <c r="DL62" s="2">
        <f t="shared" si="61"/>
        <v>0</v>
      </c>
      <c r="DM62">
        <v>3</v>
      </c>
      <c r="DN62">
        <v>45</v>
      </c>
      <c r="DO62" t="s">
        <v>42</v>
      </c>
      <c r="DQ62" s="2">
        <v>0</v>
      </c>
      <c r="DR62" t="s">
        <v>42</v>
      </c>
      <c r="DT62" s="2">
        <v>0</v>
      </c>
      <c r="DU62" s="2">
        <f t="shared" si="62"/>
        <v>0</v>
      </c>
      <c r="DV62">
        <v>1</v>
      </c>
      <c r="DW62">
        <v>60</v>
      </c>
      <c r="DX62" s="2">
        <f>5.5*DW62*DV62</f>
        <v>330</v>
      </c>
      <c r="DY62" t="s">
        <v>42</v>
      </c>
      <c r="EA62" s="2">
        <v>0</v>
      </c>
      <c r="EB62">
        <v>2</v>
      </c>
      <c r="EC62">
        <v>150</v>
      </c>
      <c r="ED62" s="2">
        <f>3*EC62*EB62</f>
        <v>900</v>
      </c>
      <c r="EE62" s="2">
        <f t="shared" si="63"/>
        <v>1230</v>
      </c>
      <c r="EF62" t="s">
        <v>42</v>
      </c>
      <c r="EH62" s="2">
        <v>0</v>
      </c>
      <c r="EI62" t="s">
        <v>42</v>
      </c>
      <c r="EK62" s="2">
        <v>0</v>
      </c>
      <c r="EL62" t="s">
        <v>42</v>
      </c>
      <c r="EN62" s="2">
        <v>0</v>
      </c>
      <c r="EO62" s="2">
        <f t="shared" si="64"/>
        <v>0</v>
      </c>
      <c r="EP62">
        <v>300</v>
      </c>
      <c r="EQ62">
        <v>300</v>
      </c>
      <c r="ER62">
        <f t="shared" si="65"/>
        <v>3</v>
      </c>
      <c r="ES62" s="11">
        <f t="shared" si="66"/>
        <v>1</v>
      </c>
      <c r="ET62" s="11">
        <f t="shared" si="67"/>
        <v>2</v>
      </c>
      <c r="EU62" s="11">
        <f t="shared" si="68"/>
        <v>0</v>
      </c>
      <c r="EV62" s="11">
        <f t="shared" si="69"/>
        <v>0</v>
      </c>
      <c r="EW62" s="11">
        <f t="shared" si="70"/>
        <v>0</v>
      </c>
      <c r="EX62" s="11">
        <f t="shared" si="71"/>
        <v>0</v>
      </c>
      <c r="EY62" s="11">
        <f t="shared" si="72"/>
        <v>0</v>
      </c>
      <c r="EZ62" s="11">
        <f t="shared" si="73"/>
        <v>1</v>
      </c>
      <c r="FA62" s="11">
        <f t="shared" si="74"/>
        <v>0</v>
      </c>
      <c r="FB62" s="11">
        <f t="shared" si="75"/>
        <v>0</v>
      </c>
      <c r="FC62" s="11">
        <f t="shared" si="76"/>
        <v>1</v>
      </c>
      <c r="FD62" s="2">
        <f t="shared" si="77"/>
        <v>0</v>
      </c>
      <c r="FE62" s="2">
        <f t="shared" si="78"/>
        <v>1230</v>
      </c>
      <c r="FF62" s="2">
        <f t="shared" si="79"/>
        <v>0</v>
      </c>
      <c r="FG62" s="2">
        <f t="shared" si="80"/>
        <v>1230</v>
      </c>
      <c r="FH62" s="2">
        <f t="shared" si="81"/>
        <v>2100</v>
      </c>
      <c r="FI62" s="10">
        <f t="shared" si="82"/>
        <v>300</v>
      </c>
      <c r="FJ62" s="2">
        <v>63</v>
      </c>
      <c r="FK62" s="1">
        <v>43668</v>
      </c>
      <c r="FL62">
        <v>1</v>
      </c>
      <c r="FM62">
        <v>1</v>
      </c>
      <c r="FN62">
        <v>5</v>
      </c>
      <c r="FO62">
        <v>1</v>
      </c>
      <c r="FP62">
        <v>0</v>
      </c>
      <c r="FQ62">
        <v>0</v>
      </c>
      <c r="FR62">
        <v>1</v>
      </c>
      <c r="FS62">
        <v>1</v>
      </c>
      <c r="FT62">
        <v>0</v>
      </c>
      <c r="FU62">
        <v>0</v>
      </c>
      <c r="FV62">
        <v>0</v>
      </c>
      <c r="FW62">
        <v>1</v>
      </c>
      <c r="FX62" t="s">
        <v>206</v>
      </c>
      <c r="FY62">
        <v>5</v>
      </c>
      <c r="FZ62">
        <v>5</v>
      </c>
      <c r="GA62">
        <v>3</v>
      </c>
      <c r="GB62">
        <v>2</v>
      </c>
      <c r="GC62">
        <v>1</v>
      </c>
      <c r="GD62">
        <v>5</v>
      </c>
      <c r="GE62">
        <v>1</v>
      </c>
      <c r="GF62">
        <v>0</v>
      </c>
      <c r="GG62">
        <v>0</v>
      </c>
      <c r="GH62">
        <v>4</v>
      </c>
      <c r="GI62">
        <v>2</v>
      </c>
      <c r="GJ62">
        <v>2</v>
      </c>
      <c r="GK62">
        <v>1</v>
      </c>
      <c r="GL62">
        <v>2</v>
      </c>
      <c r="GM62">
        <v>3</v>
      </c>
      <c r="GN62">
        <v>4</v>
      </c>
      <c r="GO62">
        <v>1</v>
      </c>
      <c r="GP62">
        <v>3</v>
      </c>
      <c r="GQ62">
        <v>6</v>
      </c>
      <c r="GR62">
        <v>4</v>
      </c>
      <c r="GS62">
        <v>4</v>
      </c>
      <c r="GT62">
        <v>4</v>
      </c>
      <c r="GU62">
        <v>3</v>
      </c>
      <c r="GV62">
        <v>2</v>
      </c>
      <c r="GW62">
        <v>3</v>
      </c>
      <c r="GX62">
        <v>1</v>
      </c>
      <c r="GY62">
        <v>2</v>
      </c>
      <c r="GZ62">
        <v>2</v>
      </c>
      <c r="HA62">
        <v>3</v>
      </c>
      <c r="HB62">
        <v>4</v>
      </c>
      <c r="HC62">
        <v>4</v>
      </c>
      <c r="HD62">
        <v>4</v>
      </c>
      <c r="HE62">
        <v>1</v>
      </c>
      <c r="HF62">
        <v>1</v>
      </c>
      <c r="HG62">
        <v>1</v>
      </c>
      <c r="HH62">
        <v>4</v>
      </c>
      <c r="HI62">
        <v>1</v>
      </c>
      <c r="HJ62">
        <v>6</v>
      </c>
      <c r="HK62">
        <v>4</v>
      </c>
      <c r="HL62">
        <v>1</v>
      </c>
      <c r="HM62">
        <v>1</v>
      </c>
      <c r="HN62">
        <v>2</v>
      </c>
      <c r="HO62">
        <v>1</v>
      </c>
      <c r="HP62">
        <v>3</v>
      </c>
      <c r="HQ62">
        <v>1</v>
      </c>
      <c r="HR62">
        <v>2</v>
      </c>
      <c r="HS62">
        <v>2</v>
      </c>
      <c r="HT62">
        <v>1</v>
      </c>
      <c r="HU62">
        <v>1</v>
      </c>
      <c r="HV62">
        <v>2</v>
      </c>
      <c r="HW62">
        <v>1</v>
      </c>
      <c r="HX62">
        <v>1</v>
      </c>
      <c r="HY62">
        <v>1</v>
      </c>
      <c r="HZ62">
        <v>1</v>
      </c>
      <c r="IA62">
        <v>2</v>
      </c>
      <c r="IB62">
        <v>1</v>
      </c>
      <c r="IC62">
        <v>2</v>
      </c>
      <c r="ID62">
        <v>1</v>
      </c>
      <c r="IE62">
        <v>2</v>
      </c>
      <c r="IF62">
        <v>1</v>
      </c>
      <c r="IG62">
        <v>3</v>
      </c>
      <c r="IH62">
        <v>1</v>
      </c>
      <c r="II62">
        <v>1</v>
      </c>
      <c r="IJ62">
        <v>3</v>
      </c>
      <c r="IK62">
        <v>1</v>
      </c>
      <c r="IL62">
        <v>1</v>
      </c>
      <c r="IM62">
        <v>3</v>
      </c>
      <c r="IN62">
        <v>1</v>
      </c>
      <c r="IQ62">
        <v>2</v>
      </c>
      <c r="IR62">
        <v>2</v>
      </c>
      <c r="IS62">
        <v>2</v>
      </c>
      <c r="IT62">
        <v>2</v>
      </c>
      <c r="IU62">
        <v>1</v>
      </c>
      <c r="IV62">
        <v>1</v>
      </c>
      <c r="IW62">
        <v>2</v>
      </c>
      <c r="IX62">
        <v>0</v>
      </c>
      <c r="IY62">
        <v>2</v>
      </c>
      <c r="IZ62">
        <v>1</v>
      </c>
      <c r="JA62">
        <v>3</v>
      </c>
      <c r="JB62">
        <v>1</v>
      </c>
      <c r="JC62">
        <v>1</v>
      </c>
      <c r="JD62">
        <f>(CJ62)</f>
        <v>75</v>
      </c>
      <c r="JE62">
        <v>162</v>
      </c>
      <c r="JF62">
        <v>99</v>
      </c>
      <c r="JG62">
        <v>2</v>
      </c>
      <c r="JH62" s="1"/>
      <c r="JI62">
        <v>2</v>
      </c>
      <c r="JJ62" s="12">
        <v>5</v>
      </c>
      <c r="JK62" s="12">
        <v>2</v>
      </c>
      <c r="JL62">
        <v>2</v>
      </c>
      <c r="JM62">
        <v>4</v>
      </c>
      <c r="JN62">
        <v>2</v>
      </c>
      <c r="JO62">
        <v>1</v>
      </c>
      <c r="JP62" t="s">
        <v>427</v>
      </c>
      <c r="JQ62" t="s">
        <v>18</v>
      </c>
      <c r="JR62">
        <f t="shared" si="83"/>
        <v>0</v>
      </c>
      <c r="JS62">
        <f>IF(OR(AND(ES62&gt;=3,OR(DD62&gt;=20,DW62&gt;=20,EJ62&gt;=20)),FC62&gt;=5,AND(FG62&gt;=600,ER62&gt;=5)),"umiarkowana",0)</f>
        <v>0</v>
      </c>
      <c r="JT62">
        <v>0</v>
      </c>
      <c r="JU62">
        <f t="shared" si="84"/>
        <v>0.06</v>
      </c>
      <c r="JV62">
        <f t="shared" si="85"/>
        <v>0</v>
      </c>
      <c r="JW62">
        <f t="shared" si="86"/>
        <v>2</v>
      </c>
      <c r="JX62">
        <f t="shared" si="87"/>
        <v>0.5</v>
      </c>
      <c r="JY62">
        <f t="shared" si="88"/>
        <v>0.5</v>
      </c>
      <c r="JZ62">
        <f t="shared" si="89"/>
        <v>0.14000000000000001</v>
      </c>
      <c r="KA62">
        <f t="shared" si="90"/>
        <v>0</v>
      </c>
      <c r="KB62">
        <f t="shared" si="91"/>
        <v>0.06</v>
      </c>
      <c r="KC62">
        <f t="shared" si="92"/>
        <v>0.5</v>
      </c>
      <c r="KD62">
        <f t="shared" si="93"/>
        <v>0.5</v>
      </c>
      <c r="KE62">
        <f t="shared" si="94"/>
        <v>4.26</v>
      </c>
      <c r="KF62">
        <f t="shared" si="95"/>
        <v>0.5</v>
      </c>
      <c r="KG62">
        <f t="shared" si="96"/>
        <v>0.06</v>
      </c>
      <c r="KH62">
        <f t="shared" si="97"/>
        <v>0.06</v>
      </c>
      <c r="KI62">
        <f t="shared" si="98"/>
        <v>0.14000000000000001</v>
      </c>
      <c r="KJ62">
        <f t="shared" si="99"/>
        <v>0.5</v>
      </c>
      <c r="KK62">
        <f t="shared" si="100"/>
        <v>0</v>
      </c>
      <c r="KL62">
        <f t="shared" si="101"/>
        <v>0.5</v>
      </c>
      <c r="KM62">
        <f t="shared" si="102"/>
        <v>0.14000000000000001</v>
      </c>
      <c r="KN62">
        <f t="shared" si="103"/>
        <v>0.06</v>
      </c>
      <c r="KO62">
        <f t="shared" si="104"/>
        <v>0.5</v>
      </c>
      <c r="KP62">
        <f t="shared" si="105"/>
        <v>0</v>
      </c>
      <c r="KQ62">
        <f t="shared" si="106"/>
        <v>0.5</v>
      </c>
      <c r="KR62">
        <f t="shared" si="107"/>
        <v>0</v>
      </c>
      <c r="KS62">
        <f t="shared" si="108"/>
        <v>0.06</v>
      </c>
      <c r="KT62">
        <f t="shared" si="109"/>
        <v>3.0200000000000005</v>
      </c>
      <c r="KU62">
        <f t="shared" si="110"/>
        <v>21.299999999999997</v>
      </c>
      <c r="KV62">
        <f t="shared" si="111"/>
        <v>10.785714285714288</v>
      </c>
    </row>
    <row r="63" spans="1:308">
      <c r="A63" s="2"/>
      <c r="B63" s="1"/>
      <c r="C63">
        <v>35</v>
      </c>
      <c r="D63" s="2" t="s">
        <v>478</v>
      </c>
      <c r="E63" t="s">
        <v>21</v>
      </c>
      <c r="F63">
        <v>82</v>
      </c>
      <c r="G63">
        <v>9</v>
      </c>
      <c r="H63">
        <v>26</v>
      </c>
      <c r="I63">
        <v>47</v>
      </c>
      <c r="K63" s="2">
        <v>2014</v>
      </c>
      <c r="L63" s="2">
        <f t="shared" si="58"/>
        <v>6</v>
      </c>
      <c r="M63" s="15">
        <v>1</v>
      </c>
      <c r="N63" s="15">
        <v>1</v>
      </c>
      <c r="O63" s="2" t="s">
        <v>37</v>
      </c>
      <c r="P63" s="2">
        <v>6</v>
      </c>
      <c r="Q63" s="2" t="s">
        <v>42</v>
      </c>
      <c r="AA63" t="s">
        <v>31</v>
      </c>
      <c r="AE63" t="s">
        <v>37</v>
      </c>
      <c r="AK63" t="s">
        <v>37</v>
      </c>
      <c r="AR63" s="2" t="s">
        <v>37</v>
      </c>
      <c r="AW63" t="s">
        <v>37</v>
      </c>
      <c r="BC63" t="s">
        <v>37</v>
      </c>
      <c r="BM63" s="2" t="s">
        <v>37</v>
      </c>
      <c r="BV63" t="s">
        <v>37</v>
      </c>
      <c r="BX63" s="2" t="s">
        <v>42</v>
      </c>
      <c r="CI63" s="11">
        <v>1.67</v>
      </c>
      <c r="CJ63" s="10">
        <v>121</v>
      </c>
      <c r="CK63" s="2">
        <f t="shared" si="59"/>
        <v>43.386281329556454</v>
      </c>
      <c r="CL63" s="2">
        <v>137</v>
      </c>
      <c r="CM63" s="2">
        <v>132</v>
      </c>
      <c r="CN63" s="5">
        <f t="shared" si="60"/>
        <v>1.0378787878787878</v>
      </c>
      <c r="CO63" s="2">
        <v>128</v>
      </c>
      <c r="CP63" s="2">
        <v>79</v>
      </c>
      <c r="CQ63" t="s">
        <v>360</v>
      </c>
      <c r="CT63" s="19">
        <v>19814.5</v>
      </c>
      <c r="CU63" s="2">
        <v>78</v>
      </c>
      <c r="CV63" s="2">
        <v>1.06</v>
      </c>
      <c r="CW63" s="2">
        <v>163</v>
      </c>
      <c r="CX63" s="2">
        <v>36</v>
      </c>
      <c r="CY63" s="2">
        <v>95</v>
      </c>
      <c r="CZ63" s="2">
        <v>158</v>
      </c>
      <c r="DA63" s="2">
        <v>92</v>
      </c>
      <c r="DB63" t="s">
        <v>37</v>
      </c>
      <c r="DC63" t="s">
        <v>42</v>
      </c>
      <c r="DE63" s="2">
        <v>0</v>
      </c>
      <c r="DF63" t="s">
        <v>42</v>
      </c>
      <c r="DH63" s="2">
        <v>0</v>
      </c>
      <c r="DI63">
        <v>1</v>
      </c>
      <c r="DJ63">
        <v>20</v>
      </c>
      <c r="DK63" s="2">
        <f>3.3*DJ63*DI63</f>
        <v>66</v>
      </c>
      <c r="DL63" s="2">
        <f t="shared" si="61"/>
        <v>66</v>
      </c>
      <c r="DM63">
        <v>3</v>
      </c>
      <c r="DN63">
        <v>30</v>
      </c>
      <c r="DO63" t="s">
        <v>42</v>
      </c>
      <c r="DQ63" s="2">
        <v>0</v>
      </c>
      <c r="DR63">
        <v>1</v>
      </c>
      <c r="DS63">
        <v>30</v>
      </c>
      <c r="DT63" s="2">
        <f>3.3*DS63*DR63</f>
        <v>99</v>
      </c>
      <c r="DU63" s="2">
        <f t="shared" si="62"/>
        <v>99</v>
      </c>
      <c r="DV63" t="s">
        <v>42</v>
      </c>
      <c r="DX63" s="2">
        <v>0</v>
      </c>
      <c r="DY63">
        <v>1</v>
      </c>
      <c r="DZ63">
        <v>20</v>
      </c>
      <c r="EA63" s="2">
        <f>4*DZ63*DY63</f>
        <v>80</v>
      </c>
      <c r="EB63">
        <v>2</v>
      </c>
      <c r="EC63">
        <v>45</v>
      </c>
      <c r="ED63" s="2">
        <f>3*EC63*EB63</f>
        <v>270</v>
      </c>
      <c r="EE63" s="2">
        <f t="shared" si="63"/>
        <v>350</v>
      </c>
      <c r="EF63" t="s">
        <v>42</v>
      </c>
      <c r="EH63" s="2">
        <v>0</v>
      </c>
      <c r="EI63" t="s">
        <v>42</v>
      </c>
      <c r="EK63" s="2">
        <v>0</v>
      </c>
      <c r="EL63">
        <v>2</v>
      </c>
      <c r="EM63">
        <v>15</v>
      </c>
      <c r="EN63" s="2">
        <f>4*EM63*EL63</f>
        <v>120</v>
      </c>
      <c r="EO63" s="2">
        <f t="shared" si="64"/>
        <v>120</v>
      </c>
      <c r="EP63">
        <v>780</v>
      </c>
      <c r="EQ63">
        <v>780</v>
      </c>
      <c r="ER63">
        <f t="shared" si="65"/>
        <v>7</v>
      </c>
      <c r="ES63" s="11">
        <f t="shared" si="66"/>
        <v>0</v>
      </c>
      <c r="ET63" s="11">
        <f t="shared" si="67"/>
        <v>7</v>
      </c>
      <c r="EU63" s="11">
        <f t="shared" si="68"/>
        <v>0</v>
      </c>
      <c r="EV63" s="11">
        <f t="shared" si="69"/>
        <v>0</v>
      </c>
      <c r="EW63" s="11">
        <f t="shared" si="70"/>
        <v>0</v>
      </c>
      <c r="EX63" s="11">
        <f t="shared" si="71"/>
        <v>1</v>
      </c>
      <c r="EY63" s="11">
        <f t="shared" si="72"/>
        <v>0</v>
      </c>
      <c r="EZ63" s="11">
        <f t="shared" si="73"/>
        <v>1</v>
      </c>
      <c r="FA63" s="11">
        <f t="shared" si="74"/>
        <v>0</v>
      </c>
      <c r="FB63" s="11">
        <f t="shared" si="75"/>
        <v>0</v>
      </c>
      <c r="FC63" s="11">
        <f t="shared" si="76"/>
        <v>2</v>
      </c>
      <c r="FD63" s="2">
        <f t="shared" si="77"/>
        <v>165</v>
      </c>
      <c r="FE63" s="2">
        <f t="shared" si="78"/>
        <v>470</v>
      </c>
      <c r="FF63" s="2">
        <f t="shared" si="79"/>
        <v>0</v>
      </c>
      <c r="FG63" s="2">
        <f t="shared" si="80"/>
        <v>635</v>
      </c>
      <c r="FH63" s="2">
        <f t="shared" si="81"/>
        <v>5460</v>
      </c>
      <c r="FI63" s="10">
        <f t="shared" si="82"/>
        <v>780</v>
      </c>
      <c r="FJ63" s="2">
        <v>92</v>
      </c>
      <c r="FK63" s="1">
        <v>43788</v>
      </c>
      <c r="FL63">
        <v>3</v>
      </c>
      <c r="FM63">
        <v>1</v>
      </c>
      <c r="FN63">
        <v>6</v>
      </c>
      <c r="FO63">
        <v>1</v>
      </c>
      <c r="FP63">
        <v>1</v>
      </c>
      <c r="FQ63">
        <v>1</v>
      </c>
      <c r="FR63">
        <v>1</v>
      </c>
      <c r="FS63">
        <v>1</v>
      </c>
      <c r="FT63">
        <v>1</v>
      </c>
      <c r="FU63">
        <v>1</v>
      </c>
      <c r="FV63">
        <v>0</v>
      </c>
      <c r="FW63">
        <v>2</v>
      </c>
      <c r="FX63">
        <v>5</v>
      </c>
      <c r="FY63">
        <v>4</v>
      </c>
      <c r="FZ63">
        <v>3</v>
      </c>
      <c r="GA63">
        <v>1</v>
      </c>
      <c r="GB63">
        <v>1</v>
      </c>
      <c r="GC63" t="s">
        <v>300</v>
      </c>
      <c r="GD63">
        <v>7</v>
      </c>
      <c r="GE63">
        <v>6</v>
      </c>
      <c r="GF63">
        <v>2</v>
      </c>
      <c r="GG63">
        <v>1</v>
      </c>
      <c r="GH63">
        <v>4</v>
      </c>
      <c r="GI63">
        <v>4</v>
      </c>
      <c r="GJ63">
        <v>4</v>
      </c>
      <c r="GK63">
        <v>1</v>
      </c>
      <c r="GL63">
        <v>4</v>
      </c>
      <c r="GM63">
        <v>4</v>
      </c>
      <c r="GN63">
        <v>1</v>
      </c>
      <c r="GO63">
        <v>1</v>
      </c>
      <c r="GP63">
        <v>4</v>
      </c>
      <c r="GQ63">
        <v>4</v>
      </c>
      <c r="GR63">
        <v>5</v>
      </c>
      <c r="GS63">
        <v>4</v>
      </c>
      <c r="GT63">
        <v>6</v>
      </c>
      <c r="GU63">
        <v>5</v>
      </c>
      <c r="GV63">
        <v>3</v>
      </c>
      <c r="GW63">
        <v>4</v>
      </c>
      <c r="GX63">
        <v>4</v>
      </c>
      <c r="GY63">
        <v>2</v>
      </c>
      <c r="GZ63">
        <v>1</v>
      </c>
      <c r="HA63">
        <v>2</v>
      </c>
      <c r="HB63">
        <v>5</v>
      </c>
      <c r="HC63">
        <v>5</v>
      </c>
      <c r="HD63">
        <v>4</v>
      </c>
      <c r="HE63">
        <v>4</v>
      </c>
      <c r="HF63">
        <v>1</v>
      </c>
      <c r="HG63">
        <v>1</v>
      </c>
      <c r="HH63">
        <v>6</v>
      </c>
      <c r="HI63">
        <v>2</v>
      </c>
      <c r="HJ63">
        <v>1</v>
      </c>
      <c r="HK63">
        <v>1</v>
      </c>
      <c r="HL63">
        <v>1</v>
      </c>
      <c r="HM63">
        <v>5</v>
      </c>
      <c r="HN63">
        <v>1</v>
      </c>
      <c r="HO63">
        <v>1</v>
      </c>
      <c r="HP63">
        <v>2</v>
      </c>
      <c r="HQ63">
        <v>1</v>
      </c>
      <c r="HR63">
        <v>2</v>
      </c>
      <c r="HS63">
        <v>2</v>
      </c>
      <c r="HT63">
        <v>1</v>
      </c>
      <c r="HU63">
        <v>2</v>
      </c>
      <c r="HV63">
        <v>2</v>
      </c>
      <c r="HW63">
        <v>2</v>
      </c>
      <c r="HX63">
        <v>3</v>
      </c>
      <c r="HY63">
        <v>1</v>
      </c>
      <c r="HZ63">
        <v>1</v>
      </c>
      <c r="IA63">
        <v>2</v>
      </c>
      <c r="IB63">
        <v>2</v>
      </c>
      <c r="IC63">
        <v>2</v>
      </c>
      <c r="ID63">
        <v>2</v>
      </c>
      <c r="IE63">
        <v>2</v>
      </c>
      <c r="IF63">
        <v>3</v>
      </c>
      <c r="IG63">
        <v>1</v>
      </c>
      <c r="IH63">
        <v>1</v>
      </c>
      <c r="II63">
        <v>3</v>
      </c>
      <c r="IJ63">
        <v>1</v>
      </c>
      <c r="IK63">
        <v>1</v>
      </c>
      <c r="IL63">
        <v>2</v>
      </c>
      <c r="IM63">
        <v>2</v>
      </c>
      <c r="IN63">
        <v>1</v>
      </c>
      <c r="IQ63">
        <v>4</v>
      </c>
      <c r="IR63">
        <v>0</v>
      </c>
      <c r="IS63">
        <v>1</v>
      </c>
      <c r="IT63">
        <v>1</v>
      </c>
      <c r="IU63">
        <v>1</v>
      </c>
      <c r="IV63">
        <v>1</v>
      </c>
      <c r="IW63">
        <v>6</v>
      </c>
      <c r="IX63">
        <v>1</v>
      </c>
      <c r="IY63">
        <v>1</v>
      </c>
      <c r="IZ63">
        <v>1</v>
      </c>
      <c r="JA63">
        <v>2</v>
      </c>
      <c r="JB63">
        <v>2</v>
      </c>
      <c r="JC63">
        <v>1</v>
      </c>
      <c r="JD63">
        <v>121</v>
      </c>
      <c r="JE63">
        <v>167</v>
      </c>
      <c r="JF63">
        <v>137</v>
      </c>
      <c r="JG63">
        <v>2</v>
      </c>
      <c r="JH63" s="1"/>
      <c r="JI63">
        <v>4</v>
      </c>
      <c r="JJ63" s="12">
        <v>2</v>
      </c>
      <c r="JK63" s="12">
        <v>0</v>
      </c>
      <c r="JL63">
        <v>1</v>
      </c>
      <c r="JM63">
        <v>3</v>
      </c>
      <c r="JN63">
        <v>4</v>
      </c>
      <c r="JO63">
        <v>3</v>
      </c>
      <c r="JP63" t="s">
        <v>21</v>
      </c>
      <c r="JQ63" t="s">
        <v>21</v>
      </c>
      <c r="JR63">
        <f t="shared" si="83"/>
        <v>0</v>
      </c>
      <c r="JS63" t="str">
        <f>IF(OR(AND(ES63&gt;=3,OR(DD63&gt;=20,DW63&gt;=20,EJ63&gt;=20)),FC63&gt;=5,AND(FG63&gt;=600,ER63&gt;=5)),"umiarkowana",0)</f>
        <v>umiarkowana</v>
      </c>
      <c r="JT63">
        <v>1</v>
      </c>
      <c r="JU63">
        <f t="shared" si="84"/>
        <v>0.5</v>
      </c>
      <c r="JV63">
        <f t="shared" si="85"/>
        <v>0</v>
      </c>
      <c r="JW63">
        <f t="shared" si="86"/>
        <v>0.5</v>
      </c>
      <c r="JX63">
        <f t="shared" si="87"/>
        <v>1</v>
      </c>
      <c r="JY63">
        <f t="shared" si="88"/>
        <v>0.5</v>
      </c>
      <c r="JZ63">
        <f t="shared" si="89"/>
        <v>0.5</v>
      </c>
      <c r="KA63">
        <f t="shared" si="90"/>
        <v>0.5</v>
      </c>
      <c r="KB63">
        <f t="shared" si="91"/>
        <v>0</v>
      </c>
      <c r="KC63">
        <f t="shared" si="92"/>
        <v>1</v>
      </c>
      <c r="KD63">
        <f t="shared" si="93"/>
        <v>1</v>
      </c>
      <c r="KE63">
        <f t="shared" si="94"/>
        <v>5.5</v>
      </c>
      <c r="KF63">
        <f t="shared" si="95"/>
        <v>0.5</v>
      </c>
      <c r="KG63">
        <f t="shared" si="96"/>
        <v>0.5</v>
      </c>
      <c r="KH63">
        <f t="shared" si="97"/>
        <v>0.5</v>
      </c>
      <c r="KI63">
        <f t="shared" si="98"/>
        <v>0.5</v>
      </c>
      <c r="KJ63">
        <f t="shared" si="99"/>
        <v>0</v>
      </c>
      <c r="KK63">
        <f t="shared" si="100"/>
        <v>0</v>
      </c>
      <c r="KL63">
        <f t="shared" si="101"/>
        <v>2</v>
      </c>
      <c r="KM63">
        <f t="shared" si="102"/>
        <v>1</v>
      </c>
      <c r="KN63">
        <f t="shared" si="103"/>
        <v>0.14000000000000001</v>
      </c>
      <c r="KO63">
        <f t="shared" si="104"/>
        <v>0.5</v>
      </c>
      <c r="KP63">
        <f t="shared" si="105"/>
        <v>0</v>
      </c>
      <c r="KQ63">
        <f t="shared" si="106"/>
        <v>0</v>
      </c>
      <c r="KR63">
        <f t="shared" si="107"/>
        <v>0</v>
      </c>
      <c r="KS63">
        <f t="shared" si="108"/>
        <v>0</v>
      </c>
      <c r="KT63">
        <f t="shared" si="109"/>
        <v>5.64</v>
      </c>
      <c r="KU63">
        <f t="shared" si="110"/>
        <v>27.5</v>
      </c>
      <c r="KV63">
        <f t="shared" si="111"/>
        <v>20.142857142857142</v>
      </c>
    </row>
    <row r="64" spans="1:308">
      <c r="A64" s="2"/>
      <c r="B64" s="1"/>
      <c r="C64">
        <v>41</v>
      </c>
      <c r="D64" s="2" t="s">
        <v>14</v>
      </c>
      <c r="E64" t="s">
        <v>21</v>
      </c>
      <c r="F64" s="2">
        <v>81</v>
      </c>
      <c r="G64" s="2">
        <v>13</v>
      </c>
      <c r="H64" s="2">
        <v>20</v>
      </c>
      <c r="I64" s="2">
        <v>48</v>
      </c>
      <c r="K64" s="2">
        <v>2015</v>
      </c>
      <c r="L64" s="2">
        <f t="shared" si="58"/>
        <v>5</v>
      </c>
      <c r="M64" s="15">
        <v>2</v>
      </c>
      <c r="N64" s="15">
        <v>2</v>
      </c>
      <c r="O64" s="2" t="s">
        <v>37</v>
      </c>
      <c r="P64" s="2">
        <v>5</v>
      </c>
      <c r="Q64" s="2" t="s">
        <v>37</v>
      </c>
      <c r="R64" s="2">
        <v>42</v>
      </c>
      <c r="T64" t="s">
        <v>37</v>
      </c>
      <c r="AD64" t="s">
        <v>37</v>
      </c>
      <c r="AE64" t="s">
        <v>37</v>
      </c>
      <c r="AR64" s="2" t="s">
        <v>37</v>
      </c>
      <c r="AT64" t="s">
        <v>37</v>
      </c>
      <c r="BD64" t="s">
        <v>37</v>
      </c>
      <c r="BI64" t="s">
        <v>37</v>
      </c>
      <c r="BM64" s="2" t="s">
        <v>42</v>
      </c>
      <c r="BX64" s="2" t="s">
        <v>42</v>
      </c>
      <c r="CI64" s="11">
        <v>1.84</v>
      </c>
      <c r="CJ64" s="10">
        <v>102.5</v>
      </c>
      <c r="CK64" s="2">
        <f t="shared" si="59"/>
        <v>30.275283553875234</v>
      </c>
      <c r="CL64" s="2">
        <v>109</v>
      </c>
      <c r="CM64" s="2">
        <v>109</v>
      </c>
      <c r="CN64" s="5">
        <f t="shared" si="60"/>
        <v>1</v>
      </c>
      <c r="CO64" s="2">
        <v>120</v>
      </c>
      <c r="CP64" s="2">
        <v>90</v>
      </c>
      <c r="CQ64" t="s">
        <v>356</v>
      </c>
      <c r="CS64" s="19">
        <v>19508.900000000001</v>
      </c>
      <c r="CT64" s="19">
        <v>8564.34</v>
      </c>
      <c r="CU64" s="2">
        <v>98</v>
      </c>
      <c r="CV64" s="2">
        <v>0.98</v>
      </c>
      <c r="CW64" s="2">
        <v>177</v>
      </c>
      <c r="CX64" s="2">
        <v>37</v>
      </c>
      <c r="CY64" s="2">
        <v>81</v>
      </c>
      <c r="CZ64" s="2">
        <v>294</v>
      </c>
      <c r="DA64" s="2">
        <v>90</v>
      </c>
      <c r="DB64" t="s">
        <v>37</v>
      </c>
      <c r="DC64" t="s">
        <v>42</v>
      </c>
      <c r="DE64" s="2">
        <v>0</v>
      </c>
      <c r="DF64">
        <v>1</v>
      </c>
      <c r="DG64">
        <v>180</v>
      </c>
      <c r="DH64" s="2">
        <f>4*DG64*DF64</f>
        <v>720</v>
      </c>
      <c r="DI64">
        <v>3</v>
      </c>
      <c r="DJ64">
        <v>360</v>
      </c>
      <c r="DK64" s="2">
        <f>3.3*DJ64*DI64</f>
        <v>3564</v>
      </c>
      <c r="DL64" s="2">
        <f t="shared" si="61"/>
        <v>4284</v>
      </c>
      <c r="DM64">
        <v>1</v>
      </c>
      <c r="DN64">
        <v>120</v>
      </c>
      <c r="DO64" t="s">
        <v>42</v>
      </c>
      <c r="DQ64" s="2">
        <v>0</v>
      </c>
      <c r="DR64" t="s">
        <v>42</v>
      </c>
      <c r="DT64" s="2">
        <v>0</v>
      </c>
      <c r="DU64" s="2">
        <f t="shared" si="62"/>
        <v>0</v>
      </c>
      <c r="DV64" t="s">
        <v>42</v>
      </c>
      <c r="DX64" s="2">
        <v>0</v>
      </c>
      <c r="DY64" t="s">
        <v>42</v>
      </c>
      <c r="EA64" s="2">
        <v>0</v>
      </c>
      <c r="EB64" t="s">
        <v>42</v>
      </c>
      <c r="ED64" s="2">
        <v>0</v>
      </c>
      <c r="EE64" s="2">
        <f t="shared" si="63"/>
        <v>0</v>
      </c>
      <c r="EF64" t="s">
        <v>42</v>
      </c>
      <c r="EH64" s="2">
        <v>0</v>
      </c>
      <c r="EI64" t="s">
        <v>42</v>
      </c>
      <c r="EK64" s="2">
        <v>0</v>
      </c>
      <c r="EL64">
        <v>1</v>
      </c>
      <c r="EM64">
        <v>60</v>
      </c>
      <c r="EN64" s="2">
        <f>4*EM64*EL64</f>
        <v>240</v>
      </c>
      <c r="EO64" s="2">
        <f t="shared" si="64"/>
        <v>240</v>
      </c>
      <c r="EP64">
        <v>840</v>
      </c>
      <c r="EQ64">
        <v>840</v>
      </c>
      <c r="ER64">
        <f t="shared" si="65"/>
        <v>5</v>
      </c>
      <c r="ES64" s="11">
        <f t="shared" si="66"/>
        <v>0</v>
      </c>
      <c r="ET64" s="11">
        <f t="shared" si="67"/>
        <v>5</v>
      </c>
      <c r="EU64" s="11">
        <f t="shared" si="68"/>
        <v>1</v>
      </c>
      <c r="EV64" s="11">
        <f t="shared" si="69"/>
        <v>1</v>
      </c>
      <c r="EW64" s="11">
        <f t="shared" si="70"/>
        <v>0</v>
      </c>
      <c r="EX64" s="11">
        <f t="shared" si="71"/>
        <v>0</v>
      </c>
      <c r="EY64" s="11">
        <f t="shared" si="72"/>
        <v>0</v>
      </c>
      <c r="EZ64" s="11">
        <f t="shared" si="73"/>
        <v>0</v>
      </c>
      <c r="FA64" s="11">
        <f t="shared" si="74"/>
        <v>0</v>
      </c>
      <c r="FB64" s="11">
        <f t="shared" si="75"/>
        <v>1</v>
      </c>
      <c r="FC64" s="11">
        <f t="shared" si="76"/>
        <v>3</v>
      </c>
      <c r="FD64" s="2">
        <f t="shared" si="77"/>
        <v>3564</v>
      </c>
      <c r="FE64" s="2">
        <f t="shared" si="78"/>
        <v>960</v>
      </c>
      <c r="FF64" s="2">
        <f t="shared" si="79"/>
        <v>0</v>
      </c>
      <c r="FG64" s="2">
        <f t="shared" si="80"/>
        <v>4524</v>
      </c>
      <c r="FH64" s="2">
        <f t="shared" si="81"/>
        <v>5880</v>
      </c>
      <c r="FI64" s="10">
        <f t="shared" si="82"/>
        <v>840</v>
      </c>
      <c r="FJ64" s="2">
        <v>90</v>
      </c>
      <c r="FK64" s="1">
        <v>43781</v>
      </c>
      <c r="FL64">
        <v>3</v>
      </c>
      <c r="FM64">
        <v>1</v>
      </c>
      <c r="FN64">
        <v>4</v>
      </c>
      <c r="FO64">
        <v>1</v>
      </c>
      <c r="FP64">
        <v>0</v>
      </c>
      <c r="FQ64">
        <v>0</v>
      </c>
      <c r="FR64">
        <v>0</v>
      </c>
      <c r="FS64">
        <v>1</v>
      </c>
      <c r="FT64">
        <v>0</v>
      </c>
      <c r="FU64">
        <v>1</v>
      </c>
      <c r="FV64">
        <v>0</v>
      </c>
      <c r="FW64">
        <v>1</v>
      </c>
      <c r="FX64">
        <v>5</v>
      </c>
      <c r="FY64">
        <v>5</v>
      </c>
      <c r="FZ64">
        <v>3</v>
      </c>
      <c r="GA64">
        <v>3</v>
      </c>
      <c r="GB64">
        <v>1</v>
      </c>
      <c r="GC64">
        <v>2</v>
      </c>
      <c r="GD64">
        <v>3</v>
      </c>
      <c r="GE64">
        <v>3</v>
      </c>
      <c r="GF64">
        <v>0</v>
      </c>
      <c r="GG64">
        <v>0</v>
      </c>
      <c r="GH64">
        <v>2</v>
      </c>
      <c r="GI64">
        <v>6</v>
      </c>
      <c r="GJ64">
        <v>2</v>
      </c>
      <c r="GK64">
        <v>5</v>
      </c>
      <c r="GL64">
        <v>1</v>
      </c>
      <c r="GM64">
        <v>4</v>
      </c>
      <c r="GN64">
        <v>6</v>
      </c>
      <c r="GO64">
        <v>3</v>
      </c>
      <c r="GP64">
        <v>4</v>
      </c>
      <c r="GQ64">
        <v>6</v>
      </c>
      <c r="GR64">
        <v>2</v>
      </c>
      <c r="GS64">
        <v>3</v>
      </c>
      <c r="GT64">
        <v>4</v>
      </c>
      <c r="GU64">
        <v>4</v>
      </c>
      <c r="GV64">
        <v>4</v>
      </c>
      <c r="GW64">
        <v>4</v>
      </c>
      <c r="GX64">
        <v>2</v>
      </c>
      <c r="GY64">
        <v>2</v>
      </c>
      <c r="GZ64">
        <v>2</v>
      </c>
      <c r="HA64">
        <v>4</v>
      </c>
      <c r="HB64">
        <v>5</v>
      </c>
      <c r="HC64">
        <v>3</v>
      </c>
      <c r="HD64">
        <v>2</v>
      </c>
      <c r="HE64">
        <v>4</v>
      </c>
      <c r="HF64">
        <v>4</v>
      </c>
      <c r="HG64">
        <v>4</v>
      </c>
      <c r="HH64">
        <v>4</v>
      </c>
      <c r="HI64">
        <v>4</v>
      </c>
      <c r="HJ64">
        <v>6</v>
      </c>
      <c r="HK64">
        <v>4</v>
      </c>
      <c r="HL64">
        <v>1</v>
      </c>
      <c r="HM64">
        <v>6</v>
      </c>
      <c r="HN64">
        <v>1</v>
      </c>
      <c r="HO64">
        <v>1</v>
      </c>
      <c r="HP64">
        <v>2</v>
      </c>
      <c r="HQ64">
        <v>1</v>
      </c>
      <c r="HR64">
        <v>2</v>
      </c>
      <c r="HS64">
        <v>2</v>
      </c>
      <c r="HT64">
        <v>1</v>
      </c>
      <c r="HU64">
        <v>3</v>
      </c>
      <c r="HV64">
        <v>1</v>
      </c>
      <c r="HW64">
        <v>1</v>
      </c>
      <c r="HX64">
        <v>1</v>
      </c>
      <c r="HY64">
        <v>1</v>
      </c>
      <c r="HZ64">
        <v>1</v>
      </c>
      <c r="IA64">
        <v>2</v>
      </c>
      <c r="IB64">
        <v>3</v>
      </c>
      <c r="IC64">
        <v>3</v>
      </c>
      <c r="ID64">
        <v>3</v>
      </c>
      <c r="IE64">
        <v>2</v>
      </c>
      <c r="IF64">
        <v>1</v>
      </c>
      <c r="IG64">
        <v>3</v>
      </c>
      <c r="IH64">
        <v>1</v>
      </c>
      <c r="II64">
        <v>3</v>
      </c>
      <c r="IJ64">
        <v>3</v>
      </c>
      <c r="IK64">
        <v>3</v>
      </c>
      <c r="IL64">
        <v>1</v>
      </c>
      <c r="IM64">
        <v>2</v>
      </c>
      <c r="IN64">
        <v>1</v>
      </c>
      <c r="IQ64">
        <v>1</v>
      </c>
      <c r="IR64">
        <v>0</v>
      </c>
      <c r="IS64">
        <v>1</v>
      </c>
      <c r="IT64">
        <v>2</v>
      </c>
      <c r="IU64">
        <v>3</v>
      </c>
      <c r="IV64">
        <v>3</v>
      </c>
      <c r="IW64">
        <v>3</v>
      </c>
      <c r="IX64">
        <v>2</v>
      </c>
      <c r="IY64">
        <v>1</v>
      </c>
      <c r="IZ64">
        <v>1</v>
      </c>
      <c r="JA64">
        <v>3</v>
      </c>
      <c r="JB64">
        <v>3</v>
      </c>
      <c r="JC64">
        <v>1</v>
      </c>
      <c r="JD64">
        <v>102.5</v>
      </c>
      <c r="JE64">
        <v>184</v>
      </c>
      <c r="JF64">
        <v>109</v>
      </c>
      <c r="JG64">
        <v>1</v>
      </c>
      <c r="JH64" s="1"/>
      <c r="JI64">
        <v>3</v>
      </c>
      <c r="JJ64" s="12">
        <v>1</v>
      </c>
      <c r="JK64" s="12">
        <v>0</v>
      </c>
      <c r="JL64">
        <v>2</v>
      </c>
      <c r="JM64">
        <v>4</v>
      </c>
      <c r="JN64">
        <v>3</v>
      </c>
      <c r="JO64">
        <v>3</v>
      </c>
      <c r="JP64" t="s">
        <v>21</v>
      </c>
      <c r="JQ64" t="s">
        <v>21</v>
      </c>
      <c r="JR64">
        <f t="shared" si="83"/>
        <v>0</v>
      </c>
      <c r="JS64" t="str">
        <f>IF(OR(AND(ES64&gt;=3,OR(DD64&gt;=20,DW64&gt;=20,EJ64&gt;=20)),FC64&gt;=5,AND(FG64&gt;=600,ER64&gt;=5)),"umiarkowana",0)</f>
        <v>umiarkowana</v>
      </c>
      <c r="JT64">
        <v>1</v>
      </c>
      <c r="JU64">
        <f t="shared" si="84"/>
        <v>2</v>
      </c>
      <c r="JV64">
        <f t="shared" si="85"/>
        <v>1</v>
      </c>
      <c r="JW64">
        <f t="shared" si="86"/>
        <v>2</v>
      </c>
      <c r="JX64">
        <f t="shared" si="87"/>
        <v>0.06</v>
      </c>
      <c r="JY64">
        <f t="shared" si="88"/>
        <v>0.14000000000000001</v>
      </c>
      <c r="JZ64">
        <f t="shared" si="89"/>
        <v>0.5</v>
      </c>
      <c r="KA64">
        <f t="shared" si="90"/>
        <v>0.06</v>
      </c>
      <c r="KB64">
        <f t="shared" si="91"/>
        <v>0.06</v>
      </c>
      <c r="KC64">
        <f t="shared" si="92"/>
        <v>1</v>
      </c>
      <c r="KD64">
        <f t="shared" si="93"/>
        <v>0.14000000000000001</v>
      </c>
      <c r="KE64">
        <f t="shared" si="94"/>
        <v>6.9599999999999982</v>
      </c>
      <c r="KF64">
        <f t="shared" si="95"/>
        <v>0.06</v>
      </c>
      <c r="KG64">
        <f t="shared" si="96"/>
        <v>0.06</v>
      </c>
      <c r="KH64">
        <f t="shared" si="97"/>
        <v>0</v>
      </c>
      <c r="KI64">
        <f t="shared" si="98"/>
        <v>0.5</v>
      </c>
      <c r="KJ64">
        <f t="shared" si="99"/>
        <v>2</v>
      </c>
      <c r="KK64">
        <f t="shared" si="100"/>
        <v>0.14000000000000001</v>
      </c>
      <c r="KL64">
        <f t="shared" si="101"/>
        <v>0.5</v>
      </c>
      <c r="KM64">
        <f t="shared" si="102"/>
        <v>0.5</v>
      </c>
      <c r="KN64">
        <f t="shared" si="103"/>
        <v>0.5</v>
      </c>
      <c r="KO64">
        <f t="shared" si="104"/>
        <v>0.06</v>
      </c>
      <c r="KP64">
        <f t="shared" si="105"/>
        <v>0.5</v>
      </c>
      <c r="KQ64">
        <f t="shared" si="106"/>
        <v>0.5</v>
      </c>
      <c r="KR64">
        <f t="shared" si="107"/>
        <v>0</v>
      </c>
      <c r="KS64">
        <f t="shared" si="108"/>
        <v>0</v>
      </c>
      <c r="KT64">
        <f t="shared" si="109"/>
        <v>5.3199999999999994</v>
      </c>
      <c r="KU64">
        <f t="shared" si="110"/>
        <v>34.79999999999999</v>
      </c>
      <c r="KV64">
        <f t="shared" si="111"/>
        <v>19</v>
      </c>
    </row>
    <row r="65" spans="1:308">
      <c r="A65" s="2"/>
      <c r="B65" s="4"/>
      <c r="C65">
        <v>56</v>
      </c>
      <c r="D65" s="2" t="s">
        <v>478</v>
      </c>
      <c r="E65" t="s">
        <v>21</v>
      </c>
      <c r="F65" s="2">
        <v>97</v>
      </c>
      <c r="G65" s="2">
        <v>18</v>
      </c>
      <c r="H65" s="2">
        <v>30</v>
      </c>
      <c r="I65" s="2">
        <v>49</v>
      </c>
      <c r="K65" s="2">
        <v>2009</v>
      </c>
      <c r="L65" s="2">
        <f t="shared" si="58"/>
        <v>11</v>
      </c>
      <c r="M65" s="15">
        <v>1</v>
      </c>
      <c r="N65" s="15">
        <v>1</v>
      </c>
      <c r="O65" s="2" t="s">
        <v>37</v>
      </c>
      <c r="P65" s="2">
        <v>9</v>
      </c>
      <c r="Q65" s="2" t="s">
        <v>37</v>
      </c>
      <c r="R65" s="2">
        <v>12</v>
      </c>
      <c r="U65" t="s">
        <v>37</v>
      </c>
      <c r="AB65" t="s">
        <v>39</v>
      </c>
      <c r="AG65" t="s">
        <v>37</v>
      </c>
      <c r="AR65" s="2" t="s">
        <v>37</v>
      </c>
      <c r="BD65" t="s">
        <v>37</v>
      </c>
      <c r="BI65" t="s">
        <v>37</v>
      </c>
      <c r="BM65" s="2" t="s">
        <v>42</v>
      </c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 t="s">
        <v>42</v>
      </c>
      <c r="CI65" s="11">
        <v>1.69</v>
      </c>
      <c r="CJ65" s="10">
        <v>80</v>
      </c>
      <c r="CK65" s="2">
        <f t="shared" si="59"/>
        <v>28.010223731662059</v>
      </c>
      <c r="CL65" s="2">
        <v>111</v>
      </c>
      <c r="CM65" s="2">
        <v>115</v>
      </c>
      <c r="CN65" s="5">
        <f t="shared" si="60"/>
        <v>0.9652173913043478</v>
      </c>
      <c r="CO65" s="2">
        <v>119</v>
      </c>
      <c r="CP65" s="2">
        <v>85</v>
      </c>
      <c r="CU65" s="2">
        <v>92</v>
      </c>
      <c r="CV65" s="2">
        <v>1.94</v>
      </c>
      <c r="CW65" s="2">
        <v>249</v>
      </c>
      <c r="CX65" s="2">
        <v>43</v>
      </c>
      <c r="CY65" s="2">
        <v>189</v>
      </c>
      <c r="CZ65" s="2">
        <v>85</v>
      </c>
      <c r="DA65" s="2">
        <v>18</v>
      </c>
      <c r="DB65" t="s">
        <v>42</v>
      </c>
      <c r="DE65" s="2">
        <f>8*DD65*DC65</f>
        <v>0</v>
      </c>
      <c r="DH65" s="2">
        <f>4*DG65*DF65</f>
        <v>0</v>
      </c>
      <c r="DK65" s="2">
        <f>3.3*DJ65*DI65</f>
        <v>0</v>
      </c>
      <c r="DL65" s="2">
        <f t="shared" si="61"/>
        <v>0</v>
      </c>
      <c r="DM65">
        <v>3</v>
      </c>
      <c r="DN65">
        <v>60</v>
      </c>
      <c r="DO65">
        <v>6</v>
      </c>
      <c r="DP65">
        <v>60</v>
      </c>
      <c r="DQ65" s="2">
        <f>6*DP65*DO65</f>
        <v>2160</v>
      </c>
      <c r="DR65" t="s">
        <v>42</v>
      </c>
      <c r="DT65" s="2">
        <v>0</v>
      </c>
      <c r="DU65" s="2">
        <f t="shared" si="62"/>
        <v>2160</v>
      </c>
      <c r="DV65" t="s">
        <v>42</v>
      </c>
      <c r="DX65" s="2">
        <v>0</v>
      </c>
      <c r="DY65" t="s">
        <v>42</v>
      </c>
      <c r="EA65" s="2">
        <v>0</v>
      </c>
      <c r="EB65">
        <v>3</v>
      </c>
      <c r="EC65">
        <v>60</v>
      </c>
      <c r="ED65" s="2">
        <f>3*EC65*EB65</f>
        <v>540</v>
      </c>
      <c r="EE65" s="2">
        <f t="shared" si="63"/>
        <v>540</v>
      </c>
      <c r="EF65" t="s">
        <v>42</v>
      </c>
      <c r="EH65" s="2">
        <v>0</v>
      </c>
      <c r="EI65" t="s">
        <v>42</v>
      </c>
      <c r="EK65" s="2">
        <v>0</v>
      </c>
      <c r="EL65">
        <v>2</v>
      </c>
      <c r="EM65">
        <v>60</v>
      </c>
      <c r="EN65" s="2">
        <f>4*EM65*EL65</f>
        <v>480</v>
      </c>
      <c r="EO65" s="2">
        <f t="shared" si="64"/>
        <v>480</v>
      </c>
      <c r="EP65">
        <v>780</v>
      </c>
      <c r="EQ65">
        <v>780</v>
      </c>
      <c r="ER65">
        <f t="shared" si="65"/>
        <v>11</v>
      </c>
      <c r="ES65" s="11">
        <f t="shared" si="66"/>
        <v>0</v>
      </c>
      <c r="ET65" s="11">
        <f t="shared" si="67"/>
        <v>11</v>
      </c>
      <c r="EU65" s="11">
        <f t="shared" si="68"/>
        <v>0</v>
      </c>
      <c r="EV65" s="11">
        <f t="shared" si="69"/>
        <v>0</v>
      </c>
      <c r="EW65" s="11">
        <f t="shared" si="70"/>
        <v>1</v>
      </c>
      <c r="EX65" s="11">
        <f t="shared" si="71"/>
        <v>0</v>
      </c>
      <c r="EY65" s="11">
        <f t="shared" si="72"/>
        <v>0</v>
      </c>
      <c r="EZ65" s="11">
        <f t="shared" si="73"/>
        <v>1</v>
      </c>
      <c r="FA65" s="11">
        <f t="shared" si="74"/>
        <v>0</v>
      </c>
      <c r="FB65" s="11">
        <f t="shared" si="75"/>
        <v>1</v>
      </c>
      <c r="FC65" s="11">
        <f t="shared" si="76"/>
        <v>3</v>
      </c>
      <c r="FD65" s="2">
        <f t="shared" si="77"/>
        <v>0</v>
      </c>
      <c r="FE65" s="2">
        <f t="shared" si="78"/>
        <v>3180</v>
      </c>
      <c r="FF65" s="2">
        <f t="shared" si="79"/>
        <v>0</v>
      </c>
      <c r="FG65" s="2">
        <f t="shared" si="80"/>
        <v>3180</v>
      </c>
      <c r="FH65" s="2">
        <f t="shared" si="81"/>
        <v>5460</v>
      </c>
      <c r="FI65" s="10">
        <f t="shared" si="82"/>
        <v>780</v>
      </c>
      <c r="FJ65" s="2">
        <v>18</v>
      </c>
      <c r="FK65" s="1">
        <v>43441</v>
      </c>
      <c r="FL65">
        <v>3</v>
      </c>
      <c r="FM65">
        <v>2</v>
      </c>
      <c r="FN65">
        <v>3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0</v>
      </c>
      <c r="FV65">
        <v>0</v>
      </c>
      <c r="FW65">
        <v>1</v>
      </c>
      <c r="FX65">
        <v>5</v>
      </c>
      <c r="FY65">
        <v>2</v>
      </c>
      <c r="FZ65">
        <v>3</v>
      </c>
      <c r="GA65">
        <v>3</v>
      </c>
      <c r="GB65">
        <v>1</v>
      </c>
      <c r="GC65">
        <v>2</v>
      </c>
      <c r="GD65">
        <v>4</v>
      </c>
      <c r="GE65">
        <v>1</v>
      </c>
      <c r="GF65">
        <v>0</v>
      </c>
      <c r="GG65">
        <v>0</v>
      </c>
      <c r="GH65">
        <v>6</v>
      </c>
      <c r="GI65">
        <v>5</v>
      </c>
      <c r="GJ65">
        <v>4</v>
      </c>
      <c r="GK65">
        <v>3</v>
      </c>
      <c r="GL65">
        <v>2</v>
      </c>
      <c r="GM65">
        <v>3</v>
      </c>
      <c r="GN65">
        <v>4</v>
      </c>
      <c r="GO65">
        <v>1</v>
      </c>
      <c r="GP65">
        <v>5</v>
      </c>
      <c r="GQ65">
        <v>5</v>
      </c>
      <c r="GR65">
        <v>5</v>
      </c>
      <c r="GS65">
        <v>3</v>
      </c>
      <c r="GT65">
        <v>5</v>
      </c>
      <c r="GU65">
        <v>4</v>
      </c>
      <c r="GV65">
        <v>4</v>
      </c>
      <c r="GW65">
        <v>4</v>
      </c>
      <c r="GX65">
        <v>3</v>
      </c>
      <c r="GY65">
        <v>4</v>
      </c>
      <c r="GZ65">
        <v>3</v>
      </c>
      <c r="HA65">
        <v>4</v>
      </c>
      <c r="HB65">
        <v>5</v>
      </c>
      <c r="HC65">
        <v>4</v>
      </c>
      <c r="HD65">
        <v>4</v>
      </c>
      <c r="HE65">
        <v>1</v>
      </c>
      <c r="HF65">
        <v>3</v>
      </c>
      <c r="HG65">
        <v>4</v>
      </c>
      <c r="HH65">
        <v>4</v>
      </c>
      <c r="HI65">
        <v>4</v>
      </c>
      <c r="HJ65">
        <v>6</v>
      </c>
      <c r="HK65">
        <v>4</v>
      </c>
      <c r="HL65">
        <v>1</v>
      </c>
      <c r="HM65">
        <v>5</v>
      </c>
      <c r="HN65">
        <v>2</v>
      </c>
      <c r="HO65">
        <v>1</v>
      </c>
      <c r="HP65">
        <v>2</v>
      </c>
      <c r="HQ65">
        <v>1</v>
      </c>
      <c r="HR65">
        <v>1</v>
      </c>
      <c r="HS65">
        <v>2</v>
      </c>
      <c r="HT65">
        <v>2</v>
      </c>
      <c r="HU65">
        <v>2</v>
      </c>
      <c r="HV65">
        <v>1</v>
      </c>
      <c r="HW65">
        <v>3</v>
      </c>
      <c r="HX65">
        <v>1</v>
      </c>
      <c r="HY65">
        <v>3</v>
      </c>
      <c r="HZ65">
        <v>3</v>
      </c>
      <c r="IA65">
        <v>2</v>
      </c>
      <c r="IB65">
        <v>3</v>
      </c>
      <c r="IC65">
        <v>3</v>
      </c>
      <c r="ID65">
        <v>3</v>
      </c>
      <c r="IE65">
        <v>3</v>
      </c>
      <c r="IF65">
        <v>1</v>
      </c>
      <c r="IG65">
        <v>3</v>
      </c>
      <c r="IH65">
        <v>1</v>
      </c>
      <c r="II65">
        <v>3</v>
      </c>
      <c r="IJ65">
        <v>3</v>
      </c>
      <c r="IK65">
        <v>3</v>
      </c>
      <c r="IL65">
        <v>3</v>
      </c>
      <c r="IM65">
        <v>2</v>
      </c>
      <c r="IN65">
        <v>1</v>
      </c>
      <c r="IO65" s="9"/>
      <c r="IQ65">
        <v>1</v>
      </c>
      <c r="IR65">
        <v>2</v>
      </c>
      <c r="IS65">
        <v>1</v>
      </c>
      <c r="IT65">
        <v>2</v>
      </c>
      <c r="IU65">
        <v>3</v>
      </c>
      <c r="IV65">
        <v>3</v>
      </c>
      <c r="IW65">
        <v>2</v>
      </c>
      <c r="IX65">
        <v>1</v>
      </c>
      <c r="IY65">
        <v>2</v>
      </c>
      <c r="IZ65">
        <v>2</v>
      </c>
      <c r="JA65">
        <v>3</v>
      </c>
      <c r="JB65">
        <v>3</v>
      </c>
      <c r="JC65">
        <v>1</v>
      </c>
      <c r="JD65">
        <f>(CJ65)</f>
        <v>80</v>
      </c>
      <c r="JE65">
        <v>169</v>
      </c>
      <c r="JF65">
        <v>111</v>
      </c>
      <c r="JG65">
        <v>2</v>
      </c>
      <c r="JH65" s="1"/>
      <c r="JI65">
        <v>2</v>
      </c>
      <c r="JJ65" s="12">
        <v>5</v>
      </c>
      <c r="JK65" s="12">
        <v>2</v>
      </c>
      <c r="JL65">
        <v>2</v>
      </c>
      <c r="JM65">
        <v>2</v>
      </c>
      <c r="JN65">
        <v>1</v>
      </c>
      <c r="JO65">
        <v>3</v>
      </c>
      <c r="JP65" t="s">
        <v>21</v>
      </c>
      <c r="JQ65" t="s">
        <v>21</v>
      </c>
      <c r="JR65" t="str">
        <f t="shared" si="83"/>
        <v>wysoka</v>
      </c>
      <c r="JS65">
        <v>0</v>
      </c>
      <c r="JT65">
        <v>2</v>
      </c>
      <c r="JU65">
        <f t="shared" si="84"/>
        <v>1</v>
      </c>
      <c r="JV65">
        <f t="shared" si="85"/>
        <v>0.14000000000000001</v>
      </c>
      <c r="JW65">
        <f t="shared" si="86"/>
        <v>1</v>
      </c>
      <c r="JX65">
        <f t="shared" si="87"/>
        <v>1</v>
      </c>
      <c r="JY65">
        <f t="shared" si="88"/>
        <v>0.14000000000000001</v>
      </c>
      <c r="JZ65">
        <f t="shared" si="89"/>
        <v>0.5</v>
      </c>
      <c r="KA65">
        <f t="shared" si="90"/>
        <v>0.14000000000000001</v>
      </c>
      <c r="KB65">
        <f t="shared" si="91"/>
        <v>0.14000000000000001</v>
      </c>
      <c r="KC65">
        <f t="shared" si="92"/>
        <v>1</v>
      </c>
      <c r="KD65">
        <f t="shared" si="93"/>
        <v>0.5</v>
      </c>
      <c r="KE65">
        <f t="shared" si="94"/>
        <v>5.5600000000000005</v>
      </c>
      <c r="KF65">
        <f t="shared" si="95"/>
        <v>2</v>
      </c>
      <c r="KG65">
        <f t="shared" si="96"/>
        <v>0.5</v>
      </c>
      <c r="KH65">
        <f t="shared" si="97"/>
        <v>0.06</v>
      </c>
      <c r="KI65">
        <f t="shared" si="98"/>
        <v>0.14000000000000001</v>
      </c>
      <c r="KJ65">
        <f t="shared" si="99"/>
        <v>0.5</v>
      </c>
      <c r="KK65">
        <f t="shared" si="100"/>
        <v>0</v>
      </c>
      <c r="KL65">
        <f t="shared" si="101"/>
        <v>1</v>
      </c>
      <c r="KM65">
        <f t="shared" si="102"/>
        <v>0.5</v>
      </c>
      <c r="KN65">
        <f t="shared" si="103"/>
        <v>0.5</v>
      </c>
      <c r="KO65">
        <f t="shared" si="104"/>
        <v>0.5</v>
      </c>
      <c r="KP65">
        <f t="shared" si="105"/>
        <v>0.14000000000000001</v>
      </c>
      <c r="KQ65">
        <f t="shared" si="106"/>
        <v>0.5</v>
      </c>
      <c r="KR65">
        <f t="shared" si="107"/>
        <v>0</v>
      </c>
      <c r="KS65">
        <f t="shared" si="108"/>
        <v>0.06</v>
      </c>
      <c r="KT65">
        <f t="shared" si="109"/>
        <v>6.3999999999999995</v>
      </c>
      <c r="KU65">
        <f t="shared" si="110"/>
        <v>27.800000000000004</v>
      </c>
      <c r="KV65">
        <f t="shared" si="111"/>
        <v>22.857142857142858</v>
      </c>
    </row>
    <row r="66" spans="1:308">
      <c r="A66" s="2"/>
      <c r="B66" s="1"/>
      <c r="C66">
        <v>29</v>
      </c>
      <c r="D66" s="2" t="s">
        <v>14</v>
      </c>
      <c r="E66" t="s">
        <v>21</v>
      </c>
      <c r="F66">
        <v>60</v>
      </c>
      <c r="G66">
        <v>19</v>
      </c>
      <c r="H66">
        <v>9</v>
      </c>
      <c r="I66">
        <v>32</v>
      </c>
      <c r="K66" s="2">
        <v>2019</v>
      </c>
      <c r="L66" s="2">
        <f t="shared" ref="L66:L97" si="113">2020-K66</f>
        <v>1</v>
      </c>
      <c r="M66" s="15">
        <v>1</v>
      </c>
      <c r="N66" s="15">
        <v>0</v>
      </c>
      <c r="O66" s="2" t="s">
        <v>42</v>
      </c>
      <c r="Q66" s="2" t="s">
        <v>42</v>
      </c>
      <c r="AR66" s="2" t="s">
        <v>42</v>
      </c>
      <c r="BM66" s="2" t="s">
        <v>42</v>
      </c>
      <c r="BX66" s="2" t="s">
        <v>42</v>
      </c>
      <c r="CI66" s="11">
        <v>1.79</v>
      </c>
      <c r="CJ66" s="10">
        <v>77</v>
      </c>
      <c r="CK66" s="2">
        <f t="shared" ref="CK66:CK97" si="114">(CJ66)/(CI66)^2</f>
        <v>24.031709372366656</v>
      </c>
      <c r="CL66" s="2">
        <v>82.5</v>
      </c>
      <c r="CM66" s="2">
        <v>100</v>
      </c>
      <c r="CN66" s="5">
        <f t="shared" ref="CN66:CN97" si="115">CL66/CM66</f>
        <v>0.82499999999999996</v>
      </c>
      <c r="CO66" s="2">
        <v>150</v>
      </c>
      <c r="CP66" s="2">
        <v>90</v>
      </c>
      <c r="CQ66" t="s">
        <v>379</v>
      </c>
      <c r="CR66" s="19">
        <v>1919.98</v>
      </c>
      <c r="CS66" s="20"/>
      <c r="CT66" s="19">
        <v>12286.1</v>
      </c>
      <c r="CU66" s="2">
        <v>116</v>
      </c>
      <c r="CV66" s="2">
        <v>2.31</v>
      </c>
      <c r="CW66" s="2">
        <v>140</v>
      </c>
      <c r="CX66" s="2">
        <v>45</v>
      </c>
      <c r="CY66" s="2">
        <v>78</v>
      </c>
      <c r="CZ66" s="2">
        <v>85</v>
      </c>
      <c r="DA66" s="2">
        <v>109</v>
      </c>
      <c r="DB66" t="s">
        <v>37</v>
      </c>
      <c r="DC66">
        <v>5</v>
      </c>
      <c r="DD66">
        <v>570</v>
      </c>
      <c r="DE66" s="2">
        <f>8*DD66*DC66</f>
        <v>22800</v>
      </c>
      <c r="DF66" t="s">
        <v>42</v>
      </c>
      <c r="DH66" s="2">
        <v>0</v>
      </c>
      <c r="DI66" t="s">
        <v>42</v>
      </c>
      <c r="DK66" s="2">
        <v>0</v>
      </c>
      <c r="DL66" s="2">
        <f t="shared" ref="DL66:DL97" si="116">SUM(DK66,DH66,DE66)</f>
        <v>22800</v>
      </c>
      <c r="DM66">
        <v>6</v>
      </c>
      <c r="DN66">
        <v>210</v>
      </c>
      <c r="DO66" t="s">
        <v>42</v>
      </c>
      <c r="DQ66" s="2">
        <v>0</v>
      </c>
      <c r="DR66" t="s">
        <v>42</v>
      </c>
      <c r="DT66" s="2">
        <v>0</v>
      </c>
      <c r="DU66" s="2">
        <f t="shared" ref="DU66:DU97" si="117">SUM(DT66,DQ66)</f>
        <v>0</v>
      </c>
      <c r="DV66" t="s">
        <v>42</v>
      </c>
      <c r="DX66" s="2">
        <v>0</v>
      </c>
      <c r="DY66" t="s">
        <v>42</v>
      </c>
      <c r="EA66" s="2">
        <v>0</v>
      </c>
      <c r="EB66">
        <v>1</v>
      </c>
      <c r="EC66">
        <v>150</v>
      </c>
      <c r="ED66" s="2">
        <f>3*EC66*EB66</f>
        <v>450</v>
      </c>
      <c r="EE66" s="2">
        <f t="shared" ref="EE66:EE97" si="118">SUM(ED66,EA66,DX66)</f>
        <v>450</v>
      </c>
      <c r="EF66" t="s">
        <v>42</v>
      </c>
      <c r="EH66" s="2">
        <v>0</v>
      </c>
      <c r="EI66" t="s">
        <v>42</v>
      </c>
      <c r="EK66" s="2">
        <v>0</v>
      </c>
      <c r="EL66" t="s">
        <v>42</v>
      </c>
      <c r="EN66" s="2">
        <v>0</v>
      </c>
      <c r="EO66" s="2">
        <f t="shared" ref="EO66:EO97" si="119">SUM(EN66,EK66,EH66)</f>
        <v>0</v>
      </c>
      <c r="EP66">
        <v>300</v>
      </c>
      <c r="EQ66">
        <v>780</v>
      </c>
      <c r="ER66">
        <f t="shared" ref="ER66:ER97" si="120">SUM(DC66,DF66,DI66,DO66,DR66,DV66,DY66,EB66,EF66,EI66,EL66)</f>
        <v>6</v>
      </c>
      <c r="ES66" s="11">
        <f t="shared" ref="ES66:ES97" si="121">SUM(DC66,DV66,EI66)</f>
        <v>5</v>
      </c>
      <c r="ET66" s="11">
        <f t="shared" ref="ET66:ET97" si="122">SUM(DF66,DI66,DO66,DR66,DY66,EB66,EF66,EL66)</f>
        <v>1</v>
      </c>
      <c r="EU66" s="11">
        <f t="shared" ref="EU66:EU97" si="123">COUNTIF(DG66,"&gt;=30")</f>
        <v>0</v>
      </c>
      <c r="EV66" s="11">
        <f t="shared" ref="EV66:EV97" si="124">COUNTIF(DJ66,"&gt;=30")</f>
        <v>0</v>
      </c>
      <c r="EW66" s="11">
        <f t="shared" ref="EW66:EW97" si="125">COUNTIF(DP66,"&gt;=30")</f>
        <v>0</v>
      </c>
      <c r="EX66" s="11">
        <f t="shared" ref="EX66:EX97" si="126">COUNTIF(DS66,"&gt;=30")</f>
        <v>0</v>
      </c>
      <c r="EY66" s="11">
        <f t="shared" ref="EY66:EY97" si="127">COUNTIF(DZ66,"&gt;=30")</f>
        <v>0</v>
      </c>
      <c r="EZ66" s="11">
        <f t="shared" ref="EZ66:EZ97" si="128">COUNTIF(EC66,"&gt;=30")</f>
        <v>1</v>
      </c>
      <c r="FA66" s="11">
        <f t="shared" ref="FA66:FA97" si="129">COUNTIF(EG66,"&gt;=30")</f>
        <v>0</v>
      </c>
      <c r="FB66" s="11">
        <f t="shared" ref="FB66:FB97" si="130">COUNTIF(EM66,"&gt;=30")</f>
        <v>0</v>
      </c>
      <c r="FC66" s="11">
        <f t="shared" ref="FC66:FC97" si="131">SUM(EU66:FB66)</f>
        <v>1</v>
      </c>
      <c r="FD66" s="2">
        <f t="shared" ref="FD66:FD97" si="132">SUM(DK66,DT66,EH66)</f>
        <v>0</v>
      </c>
      <c r="FE66" s="2">
        <f t="shared" ref="FE66:FE97" si="133">SUM(DH66,EA66,ED66,EN66,DQ66,DX66)</f>
        <v>450</v>
      </c>
      <c r="FF66" s="2">
        <f t="shared" ref="FF66:FF97" si="134">SUM(DE66,EK66)</f>
        <v>22800</v>
      </c>
      <c r="FG66" s="2">
        <f t="shared" ref="FG66:FG97" si="135">SUM(FD66,FE66,FF66)</f>
        <v>23250</v>
      </c>
      <c r="FH66" s="2">
        <f t="shared" ref="FH66:FH97" si="136">(EP66*5)+(EQ66*2)</f>
        <v>3060</v>
      </c>
      <c r="FI66" s="10">
        <f t="shared" ref="FI66:FI97" si="137">FH66/7</f>
        <v>437.14285714285717</v>
      </c>
      <c r="FJ66" s="2">
        <v>109</v>
      </c>
      <c r="FK66" s="1">
        <v>43809</v>
      </c>
      <c r="FL66">
        <v>4</v>
      </c>
      <c r="FM66">
        <v>2</v>
      </c>
      <c r="FN66">
        <v>6</v>
      </c>
      <c r="FO66">
        <v>0</v>
      </c>
      <c r="FP66">
        <v>0</v>
      </c>
      <c r="FQ66">
        <v>0</v>
      </c>
      <c r="FR66">
        <v>1</v>
      </c>
      <c r="FS66">
        <v>1</v>
      </c>
      <c r="FT66">
        <v>0</v>
      </c>
      <c r="FU66">
        <v>0</v>
      </c>
      <c r="FV66">
        <v>1</v>
      </c>
      <c r="FW66">
        <v>1</v>
      </c>
      <c r="FX66" t="s">
        <v>199</v>
      </c>
      <c r="FY66">
        <v>4</v>
      </c>
      <c r="FZ66">
        <v>3</v>
      </c>
      <c r="GA66">
        <v>3</v>
      </c>
      <c r="GB66">
        <v>3</v>
      </c>
      <c r="GC66">
        <v>2</v>
      </c>
      <c r="GD66">
        <v>5</v>
      </c>
      <c r="GE66">
        <v>5</v>
      </c>
      <c r="GF66">
        <v>2</v>
      </c>
      <c r="GG66">
        <v>1</v>
      </c>
      <c r="GH66">
        <v>6</v>
      </c>
      <c r="GI66">
        <v>4</v>
      </c>
      <c r="GJ66">
        <v>4</v>
      </c>
      <c r="GK66">
        <v>4</v>
      </c>
      <c r="GL66">
        <v>2</v>
      </c>
      <c r="GM66">
        <v>5</v>
      </c>
      <c r="GN66">
        <v>2</v>
      </c>
      <c r="GO66">
        <v>1</v>
      </c>
      <c r="GP66">
        <v>6</v>
      </c>
      <c r="GQ66">
        <v>6</v>
      </c>
      <c r="GR66">
        <v>4</v>
      </c>
      <c r="GS66">
        <v>3</v>
      </c>
      <c r="GT66">
        <v>6</v>
      </c>
      <c r="GU66">
        <v>6</v>
      </c>
      <c r="GV66">
        <v>4</v>
      </c>
      <c r="GW66">
        <v>4</v>
      </c>
      <c r="GX66">
        <v>4</v>
      </c>
      <c r="GY66">
        <v>2</v>
      </c>
      <c r="GZ66">
        <v>2</v>
      </c>
      <c r="HA66">
        <v>4</v>
      </c>
      <c r="HB66">
        <v>4</v>
      </c>
      <c r="HC66">
        <v>4</v>
      </c>
      <c r="HD66">
        <v>3</v>
      </c>
      <c r="HE66">
        <v>3</v>
      </c>
      <c r="HF66">
        <v>1</v>
      </c>
      <c r="HG66">
        <v>1</v>
      </c>
      <c r="HH66">
        <v>1</v>
      </c>
      <c r="HI66">
        <v>1</v>
      </c>
      <c r="HJ66">
        <v>6</v>
      </c>
      <c r="HK66">
        <v>4</v>
      </c>
      <c r="HL66">
        <v>4</v>
      </c>
      <c r="HM66">
        <v>6</v>
      </c>
      <c r="HN66">
        <v>4</v>
      </c>
      <c r="HO66">
        <v>1</v>
      </c>
      <c r="HP66">
        <v>2</v>
      </c>
      <c r="HQ66">
        <v>1</v>
      </c>
      <c r="HR66">
        <v>1</v>
      </c>
      <c r="HS66">
        <v>2</v>
      </c>
      <c r="HT66">
        <v>1</v>
      </c>
      <c r="HU66">
        <v>3</v>
      </c>
      <c r="HV66">
        <v>1</v>
      </c>
      <c r="HW66">
        <v>1</v>
      </c>
      <c r="HX66">
        <v>1</v>
      </c>
      <c r="HY66">
        <v>1</v>
      </c>
      <c r="HZ66">
        <v>1</v>
      </c>
      <c r="IA66">
        <v>2</v>
      </c>
      <c r="IB66">
        <v>1</v>
      </c>
      <c r="IC66">
        <v>2</v>
      </c>
      <c r="ID66">
        <v>1</v>
      </c>
      <c r="IE66">
        <v>1</v>
      </c>
      <c r="IF66">
        <v>1</v>
      </c>
      <c r="IG66">
        <v>3</v>
      </c>
      <c r="IH66">
        <v>1</v>
      </c>
      <c r="II66">
        <v>3</v>
      </c>
      <c r="IJ66">
        <v>3</v>
      </c>
      <c r="IK66">
        <v>2</v>
      </c>
      <c r="IL66">
        <v>1</v>
      </c>
      <c r="IM66">
        <v>3</v>
      </c>
      <c r="IN66">
        <v>1</v>
      </c>
      <c r="IQ66">
        <v>1</v>
      </c>
      <c r="IR66">
        <v>4</v>
      </c>
      <c r="IS66">
        <v>2</v>
      </c>
      <c r="IT66">
        <v>2</v>
      </c>
      <c r="IU66">
        <v>1</v>
      </c>
      <c r="IV66">
        <v>1</v>
      </c>
      <c r="IW66">
        <v>2</v>
      </c>
      <c r="IX66">
        <v>3</v>
      </c>
      <c r="IY66">
        <v>1</v>
      </c>
      <c r="IZ66">
        <v>1</v>
      </c>
      <c r="JA66">
        <v>3</v>
      </c>
      <c r="JB66">
        <v>3</v>
      </c>
      <c r="JC66">
        <v>2</v>
      </c>
      <c r="JD66">
        <v>77</v>
      </c>
      <c r="JE66">
        <v>179</v>
      </c>
      <c r="JF66">
        <v>82.5</v>
      </c>
      <c r="JG66">
        <v>1</v>
      </c>
      <c r="JH66" s="1"/>
      <c r="JI66">
        <v>1</v>
      </c>
      <c r="JJ66" s="12">
        <v>3</v>
      </c>
      <c r="JK66" s="12">
        <v>0</v>
      </c>
      <c r="JL66">
        <v>2</v>
      </c>
      <c r="JM66">
        <v>4</v>
      </c>
      <c r="JN66">
        <v>3</v>
      </c>
      <c r="JO66">
        <v>1</v>
      </c>
      <c r="JP66" t="s">
        <v>21</v>
      </c>
      <c r="JQ66" t="s">
        <v>21</v>
      </c>
      <c r="JR66" t="str">
        <f t="shared" ref="JR66:JR97" si="138">IF(OR(AND(FF66&gt;=1500,ES66&gt;=3),AND(FG66&gt;=3000,ER66&gt;=7)),"wysoka",0)</f>
        <v>wysoka</v>
      </c>
      <c r="JS66">
        <v>0</v>
      </c>
      <c r="JT66">
        <v>2</v>
      </c>
      <c r="JU66">
        <f t="shared" ref="JU66:JU97" si="139">IF(GI66=0,0,IF(GI66=1,0,IF(GI66=2,0.06,IF(GI66=3,0.14,IF(GI66=4,0.5,IF(GI66=5,1,IF(GI66=6,2,"błąd")))))))</f>
        <v>0.5</v>
      </c>
      <c r="JV66">
        <f t="shared" ref="JV66:JV97" si="140">IF(GK66=0,0,IF(GK66=1,0,IF(GK66=2,0.06,IF(GK66=3,0.14,IF(GK66=4,0.5,IF(GK66=5,1,IF(GK66=6,2,"błąd")))))))</f>
        <v>0.5</v>
      </c>
      <c r="JW66">
        <f t="shared" ref="JW66:JW97" si="141">IF(GQ66=0,0,IF(GQ66=1,0,IF(GQ66=2,0.06,IF(GQ66=3,0.14,IF(GQ66=4,0.5,IF(GQ66=5,1,IF(GQ66=6,2,"błąd")))))))</f>
        <v>2</v>
      </c>
      <c r="JX66">
        <f t="shared" ref="JX66:JX97" si="142">IF(GR66=0,0,IF(GR66=1,0,IF(GR66=2,0.06,IF(GR66=3,0.14,IF(GR66=4,0.5,IF(GR66=5,1,IF(GR66=6,2,"błąd")))))))</f>
        <v>0.5</v>
      </c>
      <c r="JY66">
        <f t="shared" ref="JY66:JY97" si="143">IF(GS66=0,0,IF(GS66=1,0,IF(GS66=2,0.06,IF(GS66=3,0.14,IF(GS66=4,0.5,IF(GS66=5,1,IF(GS66=6,2,"błąd")))))))</f>
        <v>0.14000000000000001</v>
      </c>
      <c r="JZ66">
        <f t="shared" ref="JZ66:JZ97" si="144">IF(GW66=0,0,IF(GW66=1,0,IF(GW66=2,0.06,IF(GW66=3,0.14,IF(GW66=4,0.5,IF(GW66=5,1,IF(GW66=6,2,"błąd")))))))</f>
        <v>0.5</v>
      </c>
      <c r="KA66">
        <f t="shared" ref="KA66:KA97" si="145">IF(GX66=0,0,IF(GX66=1,0,IF(GX66=2,0.06,IF(GX66=3,0.14,IF(GX66=4,0.5,IF(GX66=5,1,IF(GX66=6,2,"błąd")))))))</f>
        <v>0.5</v>
      </c>
      <c r="KB66">
        <f t="shared" ref="KB66:KB97" si="146">IF(GZ66=0,0,IF(GZ66=1,0,IF(GZ66=2,0.06,IF(GZ66=3,0.14,IF(GZ66=4,0.5,IF(GZ66=5,1,IF(GZ66=6,2,"błąd")))))))</f>
        <v>0.06</v>
      </c>
      <c r="KC66">
        <f t="shared" ref="KC66:KC97" si="147">IF(HB66=0,0,IF(HB66=1,0,IF(HB66=2,0.06,IF(HB66=3,0.14,IF(HB66=4,0.5,IF(HB66=5,1,IF(HB66=6,2,"błąd")))))))</f>
        <v>0.5</v>
      </c>
      <c r="KD66">
        <f t="shared" ref="KD66:KD97" si="148">IF(HC66=0,0,IF(HC66=1,0,IF(HC66=2,0.06,IF(HC66=3,0.14,IF(HC66=4,0.5,IF(HC66=5,1,IF(HC66=6,2,"błąd")))))))</f>
        <v>0.5</v>
      </c>
      <c r="KE66">
        <f t="shared" ref="KE66:KE97" si="149">SUM(JU66:KD66)</f>
        <v>5.7</v>
      </c>
      <c r="KF66">
        <f t="shared" ref="KF66:KF97" si="150">IF(GH66=0,0,IF(GH66=1,0,IF(GH66=2,0.06,IF(GH66=3,0.14,IF(GH66=4,0.5,IF(GH66=5,1,IF(GH66=6,2,"błąd")))))))</f>
        <v>2</v>
      </c>
      <c r="KG66">
        <f t="shared" ref="KG66:KG97" si="151">IF(GJ66=0,0,IF(GJ66=1,0,IF(GJ66=2,0.06,IF(GJ66=3,0.14,IF(GJ66=4,0.5,IF(GJ66=5,1,IF(GJ66=6,2,"błąd")))))))</f>
        <v>0.5</v>
      </c>
      <c r="KH66">
        <f t="shared" ref="KH66:KH97" si="152">IF(GL66=0,0,IF(GL66=1,0,IF(GL66=2,0.06,IF(GL66=3,0.14,IF(GL66=4,0.5,IF(GL66=5,1,IF(GL66=6,2,"błąd")))))))</f>
        <v>0.06</v>
      </c>
      <c r="KI66">
        <f t="shared" ref="KI66:KI97" si="153">IF(GM66=0,0,IF(GM66=1,0,IF(GM66=2,0.06,IF(GM66=3,0.14,IF(GM66=4,0.5,IF(GM66=5,1,IF(GM66=6,2,"błąd")))))))</f>
        <v>1</v>
      </c>
      <c r="KJ66">
        <f t="shared" ref="KJ66:KJ97" si="154">IF(GN66=0,0,IF(GN66=1,0,IF(GN66=2,0.06,IF(GN66=3,0.14,IF(GN66=4,0.5,IF(GN66=5,1,IF(GN66=6,2,"błąd")))))))</f>
        <v>0.06</v>
      </c>
      <c r="KK66">
        <f t="shared" ref="KK66:KK97" si="155">IF(GO66=0,0,IF(GO66=1,0,IF(GO66=2,0.06,IF(GO66=3,0.14,IF(GO66=4,0.5,IF(GO66=5,1,IF(GO66=6,2,"błąd")))))))</f>
        <v>0</v>
      </c>
      <c r="KL66">
        <f t="shared" ref="KL66:KL97" si="156">IF(GT66=0,0,IF(GT66=1,0,IF(GT66=2,0.06,IF(GT66=3,0.14,IF(GT66=4,0.5,IF(GT66=5,1,IF(GT66=6,2,"błąd")))))))</f>
        <v>2</v>
      </c>
      <c r="KM66">
        <f t="shared" ref="KM66:KM97" si="157">IF(GU66=0,0,IF(GU66=1,0,IF(GU66=2,0.06,IF(GU66=3,0.14,IF(GU66=4,0.5,IF(GU66=5,1,IF(GU66=6,2,"błąd")))))))</f>
        <v>2</v>
      </c>
      <c r="KN66">
        <f t="shared" ref="KN66:KN97" si="158">IF(GV66=0,0,IF(GV66=1,0,IF(GV66=2,0.06,IF(GV66=3,0.14,IF(GV66=4,0.5,IF(GV66=5,1,IF(GV66=6,2,"błąd")))))))</f>
        <v>0.5</v>
      </c>
      <c r="KO66">
        <f t="shared" ref="KO66:KO97" si="159">IF(HD66=0,0,IF(HD66=1,0,IF(HD66=2,0.06,IF(HD66=3,0.14,IF(HD66=4,0.5,IF(HD66=5,1,IF(HD66=6,2,"błąd")))))))</f>
        <v>0.14000000000000001</v>
      </c>
      <c r="KP66">
        <f t="shared" ref="KP66:KP97" si="160">IF(HF66=0,0,IF(HF66=1,0,IF(HF66=2,0.06,IF(HF66=3,0.14,IF(HF66=4,0.5,IF(HF66=5,1,IF(HF66=6,2,"błąd")))))))</f>
        <v>0</v>
      </c>
      <c r="KQ66">
        <f t="shared" ref="KQ66:KQ97" si="161">IF(HK66=0,0,IF(HK66=1,0,IF(HK66=2,0.06,IF(HK66=3,0.14,IF(HK66=4,0.5,IF(HK66=5,1,IF(HK66=6,2,"błąd")))))))</f>
        <v>0.5</v>
      </c>
      <c r="KR66">
        <f t="shared" ref="KR66:KR97" si="162">IF(HL66=0,0,IF(HL66=1,0,IF(HL66=2,0.06,IF(HL66=3,0.14,IF(HL66=4,0.5,IF(HL66=5,1,IF(HL66=6,2,"błąd")))))))</f>
        <v>0.5</v>
      </c>
      <c r="KS66">
        <f t="shared" ref="KS66:KS97" si="163">IF(HN66=0,0,IF(HN66=1,0,IF(HN66=2,0.06,IF(HN66=3,0.14,IF(HN66=4,0.5,IF(HN66=5,1,IF(HN66=6,2,"błąd")))))))</f>
        <v>0.5</v>
      </c>
      <c r="KT66">
        <f t="shared" ref="KT66:KT97" si="164">SUM(KF66:KS66)</f>
        <v>9.7600000000000016</v>
      </c>
      <c r="KU66">
        <f t="shared" ref="KU66:KU97" si="165">(100/20)*KE66</f>
        <v>28.5</v>
      </c>
      <c r="KV66">
        <f t="shared" ref="KV66:KV97" si="166">(100/28)*KT66</f>
        <v>34.857142857142861</v>
      </c>
    </row>
    <row r="67" spans="1:308">
      <c r="A67" s="2"/>
      <c r="B67" s="1"/>
      <c r="C67">
        <v>32</v>
      </c>
      <c r="D67" s="2" t="s">
        <v>478</v>
      </c>
      <c r="E67" t="s">
        <v>410</v>
      </c>
      <c r="K67" s="2">
        <v>2017</v>
      </c>
      <c r="L67" s="2">
        <f t="shared" si="113"/>
        <v>3</v>
      </c>
      <c r="M67" s="15">
        <v>1</v>
      </c>
      <c r="N67" s="15">
        <v>1</v>
      </c>
      <c r="O67" s="2" t="s">
        <v>37</v>
      </c>
      <c r="P67" s="2">
        <v>3</v>
      </c>
      <c r="Q67" s="2" t="s">
        <v>42</v>
      </c>
      <c r="AA67" t="s">
        <v>32</v>
      </c>
      <c r="AD67" t="s">
        <v>37</v>
      </c>
      <c r="AR67" s="2" t="s">
        <v>37</v>
      </c>
      <c r="BD67" t="s">
        <v>37</v>
      </c>
      <c r="BI67" t="s">
        <v>37</v>
      </c>
      <c r="BJ67" t="s">
        <v>37</v>
      </c>
      <c r="BM67" s="2" t="s">
        <v>37</v>
      </c>
      <c r="BT67" t="s">
        <v>37</v>
      </c>
      <c r="BX67" s="2" t="s">
        <v>42</v>
      </c>
      <c r="CI67" s="11">
        <v>1.66</v>
      </c>
      <c r="CJ67" s="10">
        <v>89</v>
      </c>
      <c r="CK67" s="2">
        <f t="shared" si="114"/>
        <v>32.29786616344898</v>
      </c>
      <c r="CL67" s="2">
        <v>104</v>
      </c>
      <c r="CM67" s="2">
        <v>116</v>
      </c>
      <c r="CN67" s="5">
        <f t="shared" si="115"/>
        <v>0.89655172413793105</v>
      </c>
      <c r="CO67" s="2">
        <v>135</v>
      </c>
      <c r="CP67" s="2">
        <v>86</v>
      </c>
      <c r="CQ67" t="s">
        <v>389</v>
      </c>
      <c r="CR67" s="19">
        <v>111.17</v>
      </c>
      <c r="CS67" s="20"/>
      <c r="CT67" s="19">
        <v>19201.400000000001</v>
      </c>
      <c r="CU67" s="2">
        <v>106</v>
      </c>
      <c r="CV67" s="2">
        <v>3.24</v>
      </c>
      <c r="CW67" s="2">
        <v>145</v>
      </c>
      <c r="CX67" s="2">
        <v>42</v>
      </c>
      <c r="CY67" s="2">
        <v>93</v>
      </c>
      <c r="CZ67" s="2">
        <v>51</v>
      </c>
      <c r="DA67" s="2">
        <v>116</v>
      </c>
      <c r="DB67" t="s">
        <v>37</v>
      </c>
      <c r="DC67" t="s">
        <v>42</v>
      </c>
      <c r="DE67" s="2">
        <v>0</v>
      </c>
      <c r="DF67" t="s">
        <v>42</v>
      </c>
      <c r="DH67" s="2">
        <v>0</v>
      </c>
      <c r="DI67" t="s">
        <v>42</v>
      </c>
      <c r="DK67" s="2">
        <v>0</v>
      </c>
      <c r="DL67" s="2">
        <f t="shared" si="116"/>
        <v>0</v>
      </c>
      <c r="DM67">
        <v>3</v>
      </c>
      <c r="DN67">
        <v>60</v>
      </c>
      <c r="DO67" t="s">
        <v>42</v>
      </c>
      <c r="DQ67" s="2">
        <v>0</v>
      </c>
      <c r="DR67">
        <v>3</v>
      </c>
      <c r="DS67">
        <v>20</v>
      </c>
      <c r="DT67" s="2">
        <f>3.3*DS67*DR67</f>
        <v>198</v>
      </c>
      <c r="DU67" s="2">
        <f t="shared" si="117"/>
        <v>198</v>
      </c>
      <c r="DV67" t="s">
        <v>42</v>
      </c>
      <c r="DX67" s="2">
        <v>0</v>
      </c>
      <c r="DY67" t="s">
        <v>42</v>
      </c>
      <c r="EA67" s="2">
        <v>0</v>
      </c>
      <c r="EB67">
        <v>1</v>
      </c>
      <c r="EC67">
        <v>45</v>
      </c>
      <c r="ED67" s="2">
        <f>3*EC67*EB67</f>
        <v>135</v>
      </c>
      <c r="EE67" s="2">
        <f t="shared" si="118"/>
        <v>135</v>
      </c>
      <c r="EF67">
        <v>1</v>
      </c>
      <c r="EG67">
        <v>30</v>
      </c>
      <c r="EH67" s="2">
        <f>3.3*EG67*EF67</f>
        <v>99</v>
      </c>
      <c r="EI67" t="s">
        <v>42</v>
      </c>
      <c r="EK67" s="2">
        <v>0</v>
      </c>
      <c r="EL67" t="s">
        <v>42</v>
      </c>
      <c r="EN67" s="2">
        <v>0</v>
      </c>
      <c r="EO67" s="2">
        <f t="shared" si="119"/>
        <v>99</v>
      </c>
      <c r="EP67">
        <v>780</v>
      </c>
      <c r="EQ67">
        <v>660</v>
      </c>
      <c r="ER67">
        <f t="shared" si="120"/>
        <v>5</v>
      </c>
      <c r="ES67" s="11">
        <f t="shared" si="121"/>
        <v>0</v>
      </c>
      <c r="ET67" s="11">
        <f t="shared" si="122"/>
        <v>5</v>
      </c>
      <c r="EU67" s="11">
        <f t="shared" si="123"/>
        <v>0</v>
      </c>
      <c r="EV67" s="11">
        <f t="shared" si="124"/>
        <v>0</v>
      </c>
      <c r="EW67" s="11">
        <f t="shared" si="125"/>
        <v>0</v>
      </c>
      <c r="EX67" s="11">
        <f t="shared" si="126"/>
        <v>0</v>
      </c>
      <c r="EY67" s="11">
        <f t="shared" si="127"/>
        <v>0</v>
      </c>
      <c r="EZ67" s="11">
        <f t="shared" si="128"/>
        <v>1</v>
      </c>
      <c r="FA67" s="11">
        <f t="shared" si="129"/>
        <v>1</v>
      </c>
      <c r="FB67" s="11">
        <f t="shared" si="130"/>
        <v>0</v>
      </c>
      <c r="FC67" s="11">
        <f t="shared" si="131"/>
        <v>2</v>
      </c>
      <c r="FD67" s="2">
        <f t="shared" si="132"/>
        <v>297</v>
      </c>
      <c r="FE67" s="2">
        <f t="shared" si="133"/>
        <v>135</v>
      </c>
      <c r="FF67" s="2">
        <f t="shared" si="134"/>
        <v>0</v>
      </c>
      <c r="FG67" s="2">
        <f t="shared" si="135"/>
        <v>432</v>
      </c>
      <c r="FH67" s="2">
        <f t="shared" si="136"/>
        <v>5220</v>
      </c>
      <c r="FI67" s="10">
        <f t="shared" si="137"/>
        <v>745.71428571428567</v>
      </c>
      <c r="FJ67" s="2">
        <v>116</v>
      </c>
      <c r="FK67" s="1">
        <v>43832</v>
      </c>
      <c r="FL67">
        <v>3</v>
      </c>
      <c r="FM67">
        <v>2</v>
      </c>
      <c r="FN67">
        <v>6</v>
      </c>
      <c r="FO67">
        <v>1</v>
      </c>
      <c r="FP67">
        <v>0</v>
      </c>
      <c r="FQ67">
        <v>0</v>
      </c>
      <c r="FR67">
        <v>1</v>
      </c>
      <c r="FS67">
        <v>1</v>
      </c>
      <c r="FT67">
        <v>1</v>
      </c>
      <c r="FU67">
        <v>0</v>
      </c>
      <c r="FV67">
        <v>0</v>
      </c>
      <c r="FW67">
        <v>2</v>
      </c>
      <c r="FX67" t="s">
        <v>206</v>
      </c>
      <c r="FY67">
        <v>5</v>
      </c>
      <c r="FZ67">
        <v>3</v>
      </c>
      <c r="GA67">
        <v>2</v>
      </c>
      <c r="GB67">
        <v>2</v>
      </c>
      <c r="GC67">
        <v>2</v>
      </c>
      <c r="GD67">
        <v>3</v>
      </c>
      <c r="GE67">
        <v>4</v>
      </c>
      <c r="GF67">
        <v>2</v>
      </c>
      <c r="GG67">
        <v>0</v>
      </c>
      <c r="GH67">
        <v>1</v>
      </c>
      <c r="GI67">
        <v>2</v>
      </c>
      <c r="GJ67">
        <v>3</v>
      </c>
      <c r="GK67">
        <v>2</v>
      </c>
      <c r="GL67">
        <v>2</v>
      </c>
      <c r="GM67">
        <v>4</v>
      </c>
      <c r="GN67">
        <v>5</v>
      </c>
      <c r="GO67">
        <v>1</v>
      </c>
      <c r="GP67">
        <v>4</v>
      </c>
      <c r="GQ67">
        <v>4</v>
      </c>
      <c r="GR67">
        <v>3</v>
      </c>
      <c r="GS67">
        <v>1</v>
      </c>
      <c r="GT67">
        <v>3</v>
      </c>
      <c r="GU67">
        <v>4</v>
      </c>
      <c r="GV67">
        <v>4</v>
      </c>
      <c r="GW67">
        <v>4</v>
      </c>
      <c r="GX67">
        <v>2</v>
      </c>
      <c r="GY67">
        <v>3</v>
      </c>
      <c r="GZ67">
        <v>1</v>
      </c>
      <c r="HA67">
        <v>4</v>
      </c>
      <c r="HB67">
        <v>5</v>
      </c>
      <c r="HC67">
        <v>4</v>
      </c>
      <c r="HD67">
        <v>6</v>
      </c>
      <c r="HE67">
        <v>2</v>
      </c>
      <c r="HF67">
        <v>1</v>
      </c>
      <c r="HG67">
        <v>1</v>
      </c>
      <c r="HH67">
        <v>2</v>
      </c>
      <c r="HI67">
        <v>1</v>
      </c>
      <c r="HJ67">
        <v>6</v>
      </c>
      <c r="HK67">
        <v>3</v>
      </c>
      <c r="HL67">
        <v>2</v>
      </c>
      <c r="HM67">
        <v>6</v>
      </c>
      <c r="HN67">
        <v>2</v>
      </c>
      <c r="HO67">
        <v>1</v>
      </c>
      <c r="HP67">
        <v>2</v>
      </c>
      <c r="HQ67">
        <v>1</v>
      </c>
      <c r="HR67">
        <v>3</v>
      </c>
      <c r="HS67">
        <v>2</v>
      </c>
      <c r="HT67">
        <v>1</v>
      </c>
      <c r="HU67">
        <v>2</v>
      </c>
      <c r="HV67">
        <v>3</v>
      </c>
      <c r="HW67">
        <v>3</v>
      </c>
      <c r="HX67">
        <v>1</v>
      </c>
      <c r="HY67">
        <v>2</v>
      </c>
      <c r="HZ67">
        <v>1</v>
      </c>
      <c r="IA67">
        <v>2</v>
      </c>
      <c r="IB67">
        <v>1</v>
      </c>
      <c r="IC67">
        <v>2</v>
      </c>
      <c r="ID67">
        <v>3</v>
      </c>
      <c r="IE67">
        <v>2</v>
      </c>
      <c r="IF67">
        <v>1</v>
      </c>
      <c r="IG67">
        <v>3</v>
      </c>
      <c r="IH67">
        <v>1</v>
      </c>
      <c r="II67">
        <v>1</v>
      </c>
      <c r="IJ67">
        <v>1</v>
      </c>
      <c r="IK67">
        <v>3</v>
      </c>
      <c r="IL67">
        <v>1</v>
      </c>
      <c r="IM67">
        <v>2</v>
      </c>
      <c r="IN67">
        <v>1</v>
      </c>
      <c r="IQ67">
        <v>2</v>
      </c>
      <c r="IR67">
        <v>2</v>
      </c>
      <c r="IS67">
        <v>1</v>
      </c>
      <c r="IT67">
        <v>1</v>
      </c>
      <c r="IU67">
        <v>3</v>
      </c>
      <c r="IV67">
        <v>3</v>
      </c>
      <c r="IW67">
        <v>4</v>
      </c>
      <c r="IX67">
        <v>1</v>
      </c>
      <c r="IY67">
        <v>1</v>
      </c>
      <c r="IZ67">
        <v>1</v>
      </c>
      <c r="JA67">
        <v>2</v>
      </c>
      <c r="JB67">
        <v>2</v>
      </c>
      <c r="JC67">
        <v>2</v>
      </c>
      <c r="JD67">
        <v>89</v>
      </c>
      <c r="JE67">
        <v>166</v>
      </c>
      <c r="JF67">
        <v>104</v>
      </c>
      <c r="JG67">
        <v>2</v>
      </c>
      <c r="JH67" s="1"/>
      <c r="JI67">
        <v>4</v>
      </c>
      <c r="JJ67" s="12">
        <v>1</v>
      </c>
      <c r="JK67" s="12">
        <v>0</v>
      </c>
      <c r="JL67">
        <v>2</v>
      </c>
      <c r="JM67">
        <v>3</v>
      </c>
      <c r="JN67">
        <v>4</v>
      </c>
      <c r="JO67">
        <v>4</v>
      </c>
      <c r="JP67" t="s">
        <v>428</v>
      </c>
      <c r="JQ67" t="s">
        <v>428</v>
      </c>
      <c r="JR67">
        <f t="shared" si="138"/>
        <v>0</v>
      </c>
      <c r="JS67">
        <f>IF(OR(AND(ES67&gt;=3,OR(DD67&gt;=20,DW67&gt;=20,EJ67&gt;=20)),FC67&gt;=5,AND(FG67&gt;=600,ER67&gt;=5)),"umiarkowana",0)</f>
        <v>0</v>
      </c>
      <c r="JT67">
        <v>0</v>
      </c>
      <c r="JU67">
        <f t="shared" si="139"/>
        <v>0.06</v>
      </c>
      <c r="JV67">
        <f t="shared" si="140"/>
        <v>0.06</v>
      </c>
      <c r="JW67">
        <f t="shared" si="141"/>
        <v>0.5</v>
      </c>
      <c r="JX67">
        <f t="shared" si="142"/>
        <v>0.14000000000000001</v>
      </c>
      <c r="JY67">
        <f t="shared" si="143"/>
        <v>0</v>
      </c>
      <c r="JZ67">
        <f t="shared" si="144"/>
        <v>0.5</v>
      </c>
      <c r="KA67">
        <f t="shared" si="145"/>
        <v>0.06</v>
      </c>
      <c r="KB67">
        <f t="shared" si="146"/>
        <v>0</v>
      </c>
      <c r="KC67">
        <f t="shared" si="147"/>
        <v>1</v>
      </c>
      <c r="KD67">
        <f t="shared" si="148"/>
        <v>0.5</v>
      </c>
      <c r="KE67">
        <f t="shared" si="149"/>
        <v>2.8200000000000003</v>
      </c>
      <c r="KF67">
        <f t="shared" si="150"/>
        <v>0</v>
      </c>
      <c r="KG67">
        <f t="shared" si="151"/>
        <v>0.14000000000000001</v>
      </c>
      <c r="KH67">
        <f t="shared" si="152"/>
        <v>0.06</v>
      </c>
      <c r="KI67">
        <f t="shared" si="153"/>
        <v>0.5</v>
      </c>
      <c r="KJ67">
        <f t="shared" si="154"/>
        <v>1</v>
      </c>
      <c r="KK67">
        <f t="shared" si="155"/>
        <v>0</v>
      </c>
      <c r="KL67">
        <f t="shared" si="156"/>
        <v>0.14000000000000001</v>
      </c>
      <c r="KM67">
        <f t="shared" si="157"/>
        <v>0.5</v>
      </c>
      <c r="KN67">
        <f t="shared" si="158"/>
        <v>0.5</v>
      </c>
      <c r="KO67">
        <f t="shared" si="159"/>
        <v>2</v>
      </c>
      <c r="KP67">
        <f t="shared" si="160"/>
        <v>0</v>
      </c>
      <c r="KQ67">
        <f t="shared" si="161"/>
        <v>0.14000000000000001</v>
      </c>
      <c r="KR67">
        <f t="shared" si="162"/>
        <v>0.06</v>
      </c>
      <c r="KS67">
        <f t="shared" si="163"/>
        <v>0.06</v>
      </c>
      <c r="KT67">
        <f t="shared" si="164"/>
        <v>5.0999999999999988</v>
      </c>
      <c r="KU67">
        <f t="shared" si="165"/>
        <v>14.100000000000001</v>
      </c>
      <c r="KV67">
        <f t="shared" si="166"/>
        <v>18.214285714285712</v>
      </c>
    </row>
    <row r="68" spans="1:308">
      <c r="A68" s="2"/>
      <c r="B68" s="1"/>
      <c r="C68">
        <v>61</v>
      </c>
      <c r="D68" s="2" t="s">
        <v>478</v>
      </c>
      <c r="E68" t="s">
        <v>19</v>
      </c>
      <c r="F68" s="2"/>
      <c r="G68" s="2"/>
      <c r="H68" s="2"/>
      <c r="I68" s="2"/>
      <c r="J68">
        <v>28</v>
      </c>
      <c r="K68" s="2">
        <v>1986</v>
      </c>
      <c r="L68" s="2">
        <f t="shared" si="113"/>
        <v>34</v>
      </c>
      <c r="M68" s="15">
        <v>3</v>
      </c>
      <c r="N68" s="15">
        <v>4</v>
      </c>
      <c r="O68" s="2" t="s">
        <v>37</v>
      </c>
      <c r="P68" s="2">
        <v>33</v>
      </c>
      <c r="Q68" s="2" t="s">
        <v>37</v>
      </c>
      <c r="R68" s="2">
        <v>5</v>
      </c>
      <c r="T68" t="s">
        <v>37</v>
      </c>
      <c r="U68" t="s">
        <v>37</v>
      </c>
      <c r="Y68" t="s">
        <v>37</v>
      </c>
      <c r="AB68" t="s">
        <v>39</v>
      </c>
      <c r="AE68" t="s">
        <v>37</v>
      </c>
      <c r="AR68" s="2" t="s">
        <v>37</v>
      </c>
      <c r="AT68" t="s">
        <v>37</v>
      </c>
      <c r="AV68" t="s">
        <v>37</v>
      </c>
      <c r="AW68" t="s">
        <v>37</v>
      </c>
      <c r="AY68" t="s">
        <v>30</v>
      </c>
      <c r="BD68" t="s">
        <v>37</v>
      </c>
      <c r="BE68" t="s">
        <v>37</v>
      </c>
      <c r="BM68" s="2" t="s">
        <v>37</v>
      </c>
      <c r="BN68" s="2"/>
      <c r="BO68" s="2"/>
      <c r="BP68" s="2" t="s">
        <v>37</v>
      </c>
      <c r="BQ68" s="2"/>
      <c r="BR68" s="2"/>
      <c r="BS68" s="2"/>
      <c r="BT68" s="2"/>
      <c r="BU68" s="2"/>
      <c r="BV68" s="2"/>
      <c r="BW68" s="2"/>
      <c r="BX68" s="2" t="s">
        <v>37</v>
      </c>
      <c r="CE68" t="s">
        <v>37</v>
      </c>
      <c r="CI68" s="11">
        <v>1.74</v>
      </c>
      <c r="CJ68" s="10">
        <v>52.5</v>
      </c>
      <c r="CK68" s="2">
        <f t="shared" si="114"/>
        <v>17.34046769718589</v>
      </c>
      <c r="CL68" s="2">
        <v>62</v>
      </c>
      <c r="CM68" s="2">
        <v>85</v>
      </c>
      <c r="CN68" s="5">
        <f t="shared" si="115"/>
        <v>0.72941176470588232</v>
      </c>
      <c r="CO68" s="2">
        <v>106</v>
      </c>
      <c r="CP68" s="2">
        <v>67</v>
      </c>
      <c r="CQ68" t="s">
        <v>236</v>
      </c>
      <c r="CR68" s="19">
        <v>327.85</v>
      </c>
      <c r="CS68" s="20"/>
      <c r="CT68" s="19">
        <v>8698.18</v>
      </c>
      <c r="CU68" s="2">
        <v>89</v>
      </c>
      <c r="CV68" s="2">
        <v>0.86</v>
      </c>
      <c r="CW68" s="2">
        <v>173</v>
      </c>
      <c r="CX68" s="2">
        <v>51</v>
      </c>
      <c r="CY68" s="2">
        <v>96</v>
      </c>
      <c r="CZ68" s="2">
        <v>131</v>
      </c>
      <c r="DA68" s="2">
        <v>31</v>
      </c>
      <c r="DB68" t="s">
        <v>42</v>
      </c>
      <c r="DE68" s="2">
        <f>8*DD68*DC68</f>
        <v>0</v>
      </c>
      <c r="DH68" s="2">
        <f t="shared" ref="DH68:DH74" si="167">4*DG68*DF68</f>
        <v>0</v>
      </c>
      <c r="DK68" s="2">
        <f t="shared" ref="DK68:DK74" si="168">3.3*DJ68*DI68</f>
        <v>0</v>
      </c>
      <c r="DL68" s="2">
        <f t="shared" si="116"/>
        <v>0</v>
      </c>
      <c r="DM68">
        <v>7</v>
      </c>
      <c r="DN68">
        <v>35</v>
      </c>
      <c r="DO68" t="s">
        <v>42</v>
      </c>
      <c r="DQ68" s="2">
        <v>0</v>
      </c>
      <c r="DR68">
        <v>5</v>
      </c>
      <c r="DS68">
        <v>20</v>
      </c>
      <c r="DT68" s="2">
        <f>3.3*DS68*DR68</f>
        <v>330</v>
      </c>
      <c r="DU68" s="2">
        <f t="shared" si="117"/>
        <v>330</v>
      </c>
      <c r="DV68" t="s">
        <v>42</v>
      </c>
      <c r="DX68" s="2">
        <v>0</v>
      </c>
      <c r="DY68">
        <v>1</v>
      </c>
      <c r="DZ68">
        <v>60</v>
      </c>
      <c r="EA68" s="2">
        <f>4*DZ68*DY68</f>
        <v>240</v>
      </c>
      <c r="EB68" t="s">
        <v>42</v>
      </c>
      <c r="ED68" s="2">
        <v>0</v>
      </c>
      <c r="EE68" s="2">
        <f t="shared" si="118"/>
        <v>240</v>
      </c>
      <c r="EF68">
        <v>7</v>
      </c>
      <c r="EG68">
        <v>45</v>
      </c>
      <c r="EH68" s="2">
        <f>3.3*EG68*EF68</f>
        <v>1039.5</v>
      </c>
      <c r="EI68" t="s">
        <v>42</v>
      </c>
      <c r="EK68" s="2">
        <v>0</v>
      </c>
      <c r="EL68" t="s">
        <v>42</v>
      </c>
      <c r="EN68" s="2">
        <v>0</v>
      </c>
      <c r="EO68" s="2">
        <f t="shared" si="119"/>
        <v>1039.5</v>
      </c>
      <c r="EP68">
        <v>330</v>
      </c>
      <c r="EQ68">
        <v>390</v>
      </c>
      <c r="ER68">
        <f t="shared" si="120"/>
        <v>13</v>
      </c>
      <c r="ES68" s="11">
        <f t="shared" si="121"/>
        <v>0</v>
      </c>
      <c r="ET68" s="11">
        <f t="shared" si="122"/>
        <v>13</v>
      </c>
      <c r="EU68" s="11">
        <f t="shared" si="123"/>
        <v>0</v>
      </c>
      <c r="EV68" s="11">
        <f t="shared" si="124"/>
        <v>0</v>
      </c>
      <c r="EW68" s="11">
        <f t="shared" si="125"/>
        <v>0</v>
      </c>
      <c r="EX68" s="11">
        <f t="shared" si="126"/>
        <v>0</v>
      </c>
      <c r="EY68" s="11">
        <f t="shared" si="127"/>
        <v>1</v>
      </c>
      <c r="EZ68" s="11">
        <f t="shared" si="128"/>
        <v>0</v>
      </c>
      <c r="FA68" s="11">
        <f t="shared" si="129"/>
        <v>1</v>
      </c>
      <c r="FB68" s="11">
        <f t="shared" si="130"/>
        <v>0</v>
      </c>
      <c r="FC68" s="11">
        <f t="shared" si="131"/>
        <v>2</v>
      </c>
      <c r="FD68" s="2">
        <f t="shared" si="132"/>
        <v>1369.5</v>
      </c>
      <c r="FE68" s="2">
        <f t="shared" si="133"/>
        <v>240</v>
      </c>
      <c r="FF68" s="2">
        <f t="shared" si="134"/>
        <v>0</v>
      </c>
      <c r="FG68" s="2">
        <f t="shared" si="135"/>
        <v>1609.5</v>
      </c>
      <c r="FH68" s="2">
        <f t="shared" si="136"/>
        <v>2430</v>
      </c>
      <c r="FI68" s="10">
        <f t="shared" si="137"/>
        <v>347.14285714285717</v>
      </c>
      <c r="FJ68" s="2">
        <v>31</v>
      </c>
      <c r="FK68" s="1">
        <v>43566</v>
      </c>
      <c r="FL68">
        <v>2</v>
      </c>
      <c r="FM68">
        <v>2</v>
      </c>
      <c r="FN68">
        <v>4</v>
      </c>
      <c r="FO68">
        <v>0</v>
      </c>
      <c r="FP68">
        <v>1</v>
      </c>
      <c r="FQ68">
        <v>1</v>
      </c>
      <c r="FR68">
        <v>1</v>
      </c>
      <c r="FS68">
        <v>1</v>
      </c>
      <c r="FT68">
        <v>0</v>
      </c>
      <c r="FU68">
        <v>0</v>
      </c>
      <c r="FV68">
        <v>0</v>
      </c>
      <c r="FW68">
        <v>1</v>
      </c>
      <c r="FX68">
        <v>5</v>
      </c>
      <c r="FY68">
        <v>5</v>
      </c>
      <c r="FZ68">
        <v>3</v>
      </c>
      <c r="GA68">
        <v>2</v>
      </c>
      <c r="GB68">
        <v>2</v>
      </c>
      <c r="GC68">
        <v>2</v>
      </c>
      <c r="GD68">
        <v>7</v>
      </c>
      <c r="GE68">
        <v>3</v>
      </c>
      <c r="GF68">
        <v>2</v>
      </c>
      <c r="GG68">
        <v>0</v>
      </c>
      <c r="GH68">
        <v>4</v>
      </c>
      <c r="GI68">
        <v>4</v>
      </c>
      <c r="GJ68">
        <v>4</v>
      </c>
      <c r="GK68">
        <v>3</v>
      </c>
      <c r="GL68">
        <v>2</v>
      </c>
      <c r="GM68">
        <v>4</v>
      </c>
      <c r="GN68">
        <v>6</v>
      </c>
      <c r="GO68">
        <v>2</v>
      </c>
      <c r="GP68">
        <v>4</v>
      </c>
      <c r="GQ68">
        <v>5</v>
      </c>
      <c r="GR68">
        <v>5</v>
      </c>
      <c r="GS68">
        <v>3</v>
      </c>
      <c r="GT68">
        <v>4</v>
      </c>
      <c r="GU68">
        <v>4</v>
      </c>
      <c r="GV68">
        <v>4</v>
      </c>
      <c r="GW68">
        <v>4</v>
      </c>
      <c r="GX68">
        <v>2</v>
      </c>
      <c r="GY68">
        <v>3</v>
      </c>
      <c r="GZ68">
        <v>1</v>
      </c>
      <c r="HA68">
        <v>4</v>
      </c>
      <c r="HB68">
        <v>5</v>
      </c>
      <c r="HC68">
        <v>6</v>
      </c>
      <c r="HD68">
        <v>5</v>
      </c>
      <c r="HE68">
        <v>2</v>
      </c>
      <c r="HF68">
        <v>1</v>
      </c>
      <c r="HG68">
        <v>1</v>
      </c>
      <c r="HH68">
        <v>4</v>
      </c>
      <c r="HI68">
        <v>2</v>
      </c>
      <c r="HJ68">
        <v>6</v>
      </c>
      <c r="HK68">
        <v>4</v>
      </c>
      <c r="HL68">
        <v>1</v>
      </c>
      <c r="HM68">
        <v>6</v>
      </c>
      <c r="HN68">
        <v>3</v>
      </c>
      <c r="HO68">
        <v>2</v>
      </c>
      <c r="HP68">
        <v>2</v>
      </c>
      <c r="HQ68">
        <v>2</v>
      </c>
      <c r="HR68">
        <v>1</v>
      </c>
      <c r="HS68">
        <v>2</v>
      </c>
      <c r="HT68">
        <v>1</v>
      </c>
      <c r="HU68">
        <v>1</v>
      </c>
      <c r="HV68">
        <v>2</v>
      </c>
      <c r="HW68">
        <v>3</v>
      </c>
      <c r="HX68">
        <v>1</v>
      </c>
      <c r="HY68">
        <v>1</v>
      </c>
      <c r="HZ68">
        <v>1</v>
      </c>
      <c r="IA68">
        <v>3</v>
      </c>
      <c r="IB68">
        <v>3</v>
      </c>
      <c r="IC68">
        <v>2</v>
      </c>
      <c r="ID68">
        <v>1</v>
      </c>
      <c r="IE68">
        <v>3</v>
      </c>
      <c r="IF68">
        <v>3</v>
      </c>
      <c r="IG68">
        <v>3</v>
      </c>
      <c r="IH68">
        <v>1</v>
      </c>
      <c r="II68">
        <v>3</v>
      </c>
      <c r="IJ68">
        <v>3</v>
      </c>
      <c r="IK68">
        <v>3</v>
      </c>
      <c r="IL68">
        <v>1</v>
      </c>
      <c r="IM68">
        <v>3</v>
      </c>
      <c r="IN68">
        <v>1</v>
      </c>
      <c r="IO68" s="9"/>
      <c r="IQ68">
        <v>3</v>
      </c>
      <c r="IR68">
        <v>2</v>
      </c>
      <c r="IS68">
        <v>2</v>
      </c>
      <c r="IT68">
        <v>2</v>
      </c>
      <c r="IU68">
        <v>1</v>
      </c>
      <c r="IV68">
        <v>1</v>
      </c>
      <c r="IW68">
        <v>1</v>
      </c>
      <c r="IX68">
        <v>1</v>
      </c>
      <c r="IY68">
        <v>1</v>
      </c>
      <c r="IZ68">
        <v>1</v>
      </c>
      <c r="JA68">
        <v>3</v>
      </c>
      <c r="JB68">
        <v>3</v>
      </c>
      <c r="JC68">
        <v>1</v>
      </c>
      <c r="JD68">
        <f>(CJ68)</f>
        <v>52.5</v>
      </c>
      <c r="JE68">
        <v>174</v>
      </c>
      <c r="JF68">
        <v>62</v>
      </c>
      <c r="JG68">
        <v>2</v>
      </c>
      <c r="JH68" s="1"/>
      <c r="JI68">
        <v>4</v>
      </c>
      <c r="JJ68" s="12">
        <v>2</v>
      </c>
      <c r="JK68" s="12">
        <v>0</v>
      </c>
      <c r="JL68">
        <v>1</v>
      </c>
      <c r="JM68">
        <v>2</v>
      </c>
      <c r="JN68">
        <v>1</v>
      </c>
      <c r="JO68">
        <v>3</v>
      </c>
      <c r="JP68" t="s">
        <v>427</v>
      </c>
      <c r="JQ68" t="s">
        <v>19</v>
      </c>
      <c r="JR68">
        <f t="shared" si="138"/>
        <v>0</v>
      </c>
      <c r="JS68" t="str">
        <f>IF(OR(AND(ES68&gt;=3,OR(DD68&gt;=20,DW68&gt;=20,EJ68&gt;=20)),FC68&gt;=5,AND(FG68&gt;=600,ER68&gt;=5)),"umiarkowana",0)</f>
        <v>umiarkowana</v>
      </c>
      <c r="JT68">
        <v>1</v>
      </c>
      <c r="JU68">
        <f t="shared" si="139"/>
        <v>0.5</v>
      </c>
      <c r="JV68">
        <f t="shared" si="140"/>
        <v>0.14000000000000001</v>
      </c>
      <c r="JW68">
        <f t="shared" si="141"/>
        <v>1</v>
      </c>
      <c r="JX68">
        <f t="shared" si="142"/>
        <v>1</v>
      </c>
      <c r="JY68">
        <f t="shared" si="143"/>
        <v>0.14000000000000001</v>
      </c>
      <c r="JZ68">
        <f t="shared" si="144"/>
        <v>0.5</v>
      </c>
      <c r="KA68">
        <f t="shared" si="145"/>
        <v>0.06</v>
      </c>
      <c r="KB68">
        <f t="shared" si="146"/>
        <v>0</v>
      </c>
      <c r="KC68">
        <f t="shared" si="147"/>
        <v>1</v>
      </c>
      <c r="KD68">
        <f t="shared" si="148"/>
        <v>2</v>
      </c>
      <c r="KE68">
        <f t="shared" si="149"/>
        <v>6.34</v>
      </c>
      <c r="KF68">
        <f t="shared" si="150"/>
        <v>0.5</v>
      </c>
      <c r="KG68">
        <f t="shared" si="151"/>
        <v>0.5</v>
      </c>
      <c r="KH68">
        <f t="shared" si="152"/>
        <v>0.06</v>
      </c>
      <c r="KI68">
        <f t="shared" si="153"/>
        <v>0.5</v>
      </c>
      <c r="KJ68">
        <f t="shared" si="154"/>
        <v>2</v>
      </c>
      <c r="KK68">
        <f t="shared" si="155"/>
        <v>0.06</v>
      </c>
      <c r="KL68">
        <f t="shared" si="156"/>
        <v>0.5</v>
      </c>
      <c r="KM68">
        <f t="shared" si="157"/>
        <v>0.5</v>
      </c>
      <c r="KN68">
        <f t="shared" si="158"/>
        <v>0.5</v>
      </c>
      <c r="KO68">
        <f t="shared" si="159"/>
        <v>1</v>
      </c>
      <c r="KP68">
        <f t="shared" si="160"/>
        <v>0</v>
      </c>
      <c r="KQ68">
        <f t="shared" si="161"/>
        <v>0.5</v>
      </c>
      <c r="KR68">
        <f t="shared" si="162"/>
        <v>0</v>
      </c>
      <c r="KS68">
        <f t="shared" si="163"/>
        <v>0.14000000000000001</v>
      </c>
      <c r="KT68">
        <f t="shared" si="164"/>
        <v>6.76</v>
      </c>
      <c r="KU68">
        <f t="shared" si="165"/>
        <v>31.7</v>
      </c>
      <c r="KV68">
        <f t="shared" si="166"/>
        <v>24.142857142857142</v>
      </c>
    </row>
    <row r="69" spans="1:308">
      <c r="A69" s="2"/>
      <c r="B69" s="1"/>
      <c r="C69">
        <v>26</v>
      </c>
      <c r="D69" s="2" t="s">
        <v>478</v>
      </c>
      <c r="E69" t="s">
        <v>21</v>
      </c>
      <c r="F69" s="2">
        <v>106</v>
      </c>
      <c r="G69" s="2">
        <v>24</v>
      </c>
      <c r="H69" s="2">
        <v>29</v>
      </c>
      <c r="I69" s="2">
        <v>53</v>
      </c>
      <c r="J69" s="13"/>
      <c r="K69" s="2">
        <v>2019</v>
      </c>
      <c r="L69" s="2">
        <f t="shared" si="113"/>
        <v>1</v>
      </c>
      <c r="M69" s="15">
        <v>1</v>
      </c>
      <c r="N69" s="15">
        <v>1</v>
      </c>
      <c r="O69" s="2" t="s">
        <v>42</v>
      </c>
      <c r="Q69" s="2" t="s">
        <v>42</v>
      </c>
      <c r="Y69" t="s">
        <v>37</v>
      </c>
      <c r="AE69" t="s">
        <v>37</v>
      </c>
      <c r="AR69" s="2" t="s">
        <v>42</v>
      </c>
      <c r="BM69" s="2" t="s">
        <v>42</v>
      </c>
      <c r="BX69" s="2" t="s">
        <v>42</v>
      </c>
      <c r="CI69" s="11">
        <v>1.65</v>
      </c>
      <c r="CJ69" s="10">
        <v>63.5</v>
      </c>
      <c r="CK69" s="2">
        <f t="shared" si="114"/>
        <v>23.324150596877871</v>
      </c>
      <c r="CL69" s="2">
        <v>85</v>
      </c>
      <c r="CM69" s="2">
        <v>98</v>
      </c>
      <c r="CN69" s="5">
        <f t="shared" si="115"/>
        <v>0.86734693877551017</v>
      </c>
      <c r="CO69" s="2">
        <v>100</v>
      </c>
      <c r="CP69" s="2">
        <v>65</v>
      </c>
      <c r="CQ69" t="s">
        <v>350</v>
      </c>
      <c r="CS69" s="19">
        <v>20836.3</v>
      </c>
      <c r="CT69" s="19">
        <v>9188.93</v>
      </c>
      <c r="CU69" s="2">
        <v>71</v>
      </c>
      <c r="CV69" s="2">
        <v>1.73</v>
      </c>
      <c r="CW69" s="2">
        <v>158</v>
      </c>
      <c r="CX69" s="2">
        <v>57</v>
      </c>
      <c r="CY69" s="2">
        <v>81</v>
      </c>
      <c r="CZ69" s="2">
        <v>101</v>
      </c>
      <c r="DA69" s="2">
        <v>86</v>
      </c>
      <c r="DB69" t="s">
        <v>42</v>
      </c>
      <c r="DE69" s="2">
        <f>8*DD69*DC69</f>
        <v>0</v>
      </c>
      <c r="DH69" s="2">
        <f t="shared" si="167"/>
        <v>0</v>
      </c>
      <c r="DK69" s="2">
        <f t="shared" si="168"/>
        <v>0</v>
      </c>
      <c r="DL69" s="2">
        <f t="shared" si="116"/>
        <v>0</v>
      </c>
      <c r="DM69">
        <v>1</v>
      </c>
      <c r="DN69">
        <v>150</v>
      </c>
      <c r="DO69" t="s">
        <v>42</v>
      </c>
      <c r="DQ69" s="2">
        <v>0</v>
      </c>
      <c r="DR69" t="s">
        <v>42</v>
      </c>
      <c r="DT69" s="2">
        <v>0</v>
      </c>
      <c r="DU69" s="2">
        <f t="shared" si="117"/>
        <v>0</v>
      </c>
      <c r="DV69" t="s">
        <v>42</v>
      </c>
      <c r="DX69" s="2">
        <v>0</v>
      </c>
      <c r="DY69" t="s">
        <v>42</v>
      </c>
      <c r="EA69" s="2">
        <v>0</v>
      </c>
      <c r="EB69" t="s">
        <v>42</v>
      </c>
      <c r="ED69" s="2">
        <v>0</v>
      </c>
      <c r="EE69" s="2">
        <f t="shared" si="118"/>
        <v>0</v>
      </c>
      <c r="EF69" t="s">
        <v>42</v>
      </c>
      <c r="EH69" s="2">
        <v>0</v>
      </c>
      <c r="EI69" t="s">
        <v>42</v>
      </c>
      <c r="EK69" s="2">
        <v>0</v>
      </c>
      <c r="EL69" t="s">
        <v>42</v>
      </c>
      <c r="EN69" s="2">
        <v>0</v>
      </c>
      <c r="EO69" s="2">
        <f t="shared" si="119"/>
        <v>0</v>
      </c>
      <c r="EP69">
        <v>810</v>
      </c>
      <c r="EQ69">
        <v>810</v>
      </c>
      <c r="ER69">
        <f t="shared" si="120"/>
        <v>0</v>
      </c>
      <c r="ES69" s="11">
        <f t="shared" si="121"/>
        <v>0</v>
      </c>
      <c r="ET69" s="11">
        <f t="shared" si="122"/>
        <v>0</v>
      </c>
      <c r="EU69" s="11">
        <f t="shared" si="123"/>
        <v>0</v>
      </c>
      <c r="EV69" s="11">
        <f t="shared" si="124"/>
        <v>0</v>
      </c>
      <c r="EW69" s="11">
        <f t="shared" si="125"/>
        <v>0</v>
      </c>
      <c r="EX69" s="11">
        <f t="shared" si="126"/>
        <v>0</v>
      </c>
      <c r="EY69" s="11">
        <f t="shared" si="127"/>
        <v>0</v>
      </c>
      <c r="EZ69" s="11">
        <f t="shared" si="128"/>
        <v>0</v>
      </c>
      <c r="FA69" s="11">
        <f t="shared" si="129"/>
        <v>0</v>
      </c>
      <c r="FB69" s="11">
        <f t="shared" si="130"/>
        <v>0</v>
      </c>
      <c r="FC69" s="11">
        <f t="shared" si="131"/>
        <v>0</v>
      </c>
      <c r="FD69" s="2">
        <f t="shared" si="132"/>
        <v>0</v>
      </c>
      <c r="FE69" s="2">
        <f t="shared" si="133"/>
        <v>0</v>
      </c>
      <c r="FF69" s="2">
        <f t="shared" si="134"/>
        <v>0</v>
      </c>
      <c r="FG69" s="2">
        <f t="shared" si="135"/>
        <v>0</v>
      </c>
      <c r="FH69" s="2">
        <f t="shared" si="136"/>
        <v>5670</v>
      </c>
      <c r="FI69" s="10">
        <f t="shared" si="137"/>
        <v>810</v>
      </c>
      <c r="FJ69" s="2">
        <v>86</v>
      </c>
      <c r="FK69" s="1">
        <v>43768</v>
      </c>
      <c r="FL69">
        <v>3</v>
      </c>
      <c r="FM69">
        <v>2</v>
      </c>
      <c r="FN69">
        <v>5</v>
      </c>
      <c r="FO69">
        <v>1</v>
      </c>
      <c r="FP69">
        <v>0</v>
      </c>
      <c r="FQ69">
        <v>0</v>
      </c>
      <c r="FR69">
        <v>0</v>
      </c>
      <c r="FS69">
        <v>5</v>
      </c>
      <c r="FT69">
        <v>0</v>
      </c>
      <c r="FU69">
        <v>0</v>
      </c>
      <c r="FV69">
        <v>0</v>
      </c>
      <c r="FW69">
        <v>2</v>
      </c>
      <c r="FX69">
        <v>3</v>
      </c>
      <c r="FY69">
        <v>1</v>
      </c>
      <c r="FZ69">
        <v>3</v>
      </c>
      <c r="GA69">
        <v>1</v>
      </c>
      <c r="GB69">
        <v>3</v>
      </c>
      <c r="GC69">
        <v>2</v>
      </c>
      <c r="GD69">
        <v>2</v>
      </c>
      <c r="GE69">
        <v>3</v>
      </c>
      <c r="GF69">
        <v>2</v>
      </c>
      <c r="GG69">
        <v>1</v>
      </c>
      <c r="GH69">
        <v>3</v>
      </c>
      <c r="GI69">
        <v>5</v>
      </c>
      <c r="GJ69">
        <v>3</v>
      </c>
      <c r="GK69">
        <v>4</v>
      </c>
      <c r="GL69">
        <v>2</v>
      </c>
      <c r="GM69">
        <v>2</v>
      </c>
      <c r="GN69">
        <v>1</v>
      </c>
      <c r="GO69">
        <v>1</v>
      </c>
      <c r="GP69">
        <v>4</v>
      </c>
      <c r="GQ69">
        <v>4</v>
      </c>
      <c r="GR69">
        <v>5</v>
      </c>
      <c r="GS69">
        <v>5</v>
      </c>
      <c r="GT69">
        <v>4</v>
      </c>
      <c r="GU69">
        <v>3</v>
      </c>
      <c r="GV69">
        <v>2</v>
      </c>
      <c r="GW69">
        <v>4</v>
      </c>
      <c r="GX69">
        <v>4</v>
      </c>
      <c r="GY69">
        <v>3</v>
      </c>
      <c r="GZ69">
        <v>1</v>
      </c>
      <c r="HA69">
        <v>2</v>
      </c>
      <c r="HB69">
        <v>5</v>
      </c>
      <c r="HC69">
        <v>6</v>
      </c>
      <c r="HD69">
        <v>4</v>
      </c>
      <c r="HE69">
        <v>1</v>
      </c>
      <c r="HF69">
        <v>2</v>
      </c>
      <c r="HG69">
        <v>2</v>
      </c>
      <c r="HH69">
        <v>3</v>
      </c>
      <c r="HI69">
        <v>3</v>
      </c>
      <c r="HJ69">
        <v>1</v>
      </c>
      <c r="HK69">
        <v>4</v>
      </c>
      <c r="HL69">
        <v>3</v>
      </c>
      <c r="HM69">
        <v>6</v>
      </c>
      <c r="HN69">
        <v>3</v>
      </c>
      <c r="HO69">
        <v>1</v>
      </c>
      <c r="HP69">
        <v>2</v>
      </c>
      <c r="HQ69">
        <v>2</v>
      </c>
      <c r="HR69">
        <v>1</v>
      </c>
      <c r="HS69">
        <v>2</v>
      </c>
      <c r="HT69">
        <v>2</v>
      </c>
      <c r="HU69">
        <v>2</v>
      </c>
      <c r="HV69">
        <v>2</v>
      </c>
      <c r="HW69">
        <v>1</v>
      </c>
      <c r="HX69">
        <v>1</v>
      </c>
      <c r="HY69">
        <v>2</v>
      </c>
      <c r="HZ69">
        <v>1</v>
      </c>
      <c r="IA69">
        <v>2</v>
      </c>
      <c r="IB69">
        <v>2</v>
      </c>
      <c r="IC69">
        <v>1</v>
      </c>
      <c r="ID69">
        <v>1</v>
      </c>
      <c r="IE69">
        <v>1</v>
      </c>
      <c r="IF69">
        <v>1</v>
      </c>
      <c r="IG69">
        <v>3</v>
      </c>
      <c r="IH69">
        <v>1</v>
      </c>
      <c r="II69">
        <v>1</v>
      </c>
      <c r="IJ69">
        <v>1</v>
      </c>
      <c r="IK69">
        <v>1</v>
      </c>
      <c r="IL69">
        <v>1</v>
      </c>
      <c r="IM69">
        <v>2</v>
      </c>
      <c r="IN69">
        <v>1</v>
      </c>
      <c r="IQ69">
        <v>2</v>
      </c>
      <c r="IR69">
        <v>1</v>
      </c>
      <c r="IS69">
        <v>2</v>
      </c>
      <c r="IT69">
        <v>2</v>
      </c>
      <c r="IU69">
        <v>3</v>
      </c>
      <c r="IV69">
        <v>3</v>
      </c>
      <c r="IW69">
        <v>5</v>
      </c>
      <c r="IX69">
        <v>1</v>
      </c>
      <c r="IY69">
        <v>2</v>
      </c>
      <c r="IZ69">
        <v>1</v>
      </c>
      <c r="JA69">
        <v>4</v>
      </c>
      <c r="JB69">
        <v>4</v>
      </c>
      <c r="JC69">
        <v>1</v>
      </c>
      <c r="JD69">
        <v>63.5</v>
      </c>
      <c r="JE69">
        <v>165</v>
      </c>
      <c r="JF69">
        <v>85</v>
      </c>
      <c r="JG69">
        <v>2</v>
      </c>
      <c r="JH69" s="1"/>
      <c r="JI69">
        <v>3</v>
      </c>
      <c r="JJ69" s="12">
        <v>1</v>
      </c>
      <c r="JK69" s="12">
        <v>0</v>
      </c>
      <c r="JL69">
        <v>2</v>
      </c>
      <c r="JM69">
        <v>5</v>
      </c>
      <c r="JN69">
        <v>2</v>
      </c>
      <c r="JO69">
        <v>3</v>
      </c>
      <c r="JP69" t="s">
        <v>21</v>
      </c>
      <c r="JQ69" t="s">
        <v>21</v>
      </c>
      <c r="JR69">
        <f t="shared" si="138"/>
        <v>0</v>
      </c>
      <c r="JS69">
        <f>IF(OR(AND(ES69&gt;=3,OR(DD69&gt;=20,DW69&gt;=20,EJ69&gt;=20)),FC69&gt;=5,AND(FG69&gt;=600,ER69&gt;=5)),"umiarkowana",0)</f>
        <v>0</v>
      </c>
      <c r="JT69">
        <v>0</v>
      </c>
      <c r="JU69">
        <f t="shared" si="139"/>
        <v>1</v>
      </c>
      <c r="JV69">
        <f t="shared" si="140"/>
        <v>0.5</v>
      </c>
      <c r="JW69">
        <f t="shared" si="141"/>
        <v>0.5</v>
      </c>
      <c r="JX69">
        <f t="shared" si="142"/>
        <v>1</v>
      </c>
      <c r="JY69">
        <f t="shared" si="143"/>
        <v>1</v>
      </c>
      <c r="JZ69">
        <f t="shared" si="144"/>
        <v>0.5</v>
      </c>
      <c r="KA69">
        <f t="shared" si="145"/>
        <v>0.5</v>
      </c>
      <c r="KB69">
        <f t="shared" si="146"/>
        <v>0</v>
      </c>
      <c r="KC69">
        <f t="shared" si="147"/>
        <v>1</v>
      </c>
      <c r="KD69">
        <f t="shared" si="148"/>
        <v>2</v>
      </c>
      <c r="KE69">
        <f t="shared" si="149"/>
        <v>8</v>
      </c>
      <c r="KF69">
        <f t="shared" si="150"/>
        <v>0.14000000000000001</v>
      </c>
      <c r="KG69">
        <f t="shared" si="151"/>
        <v>0.14000000000000001</v>
      </c>
      <c r="KH69">
        <f t="shared" si="152"/>
        <v>0.06</v>
      </c>
      <c r="KI69">
        <f t="shared" si="153"/>
        <v>0.06</v>
      </c>
      <c r="KJ69">
        <f t="shared" si="154"/>
        <v>0</v>
      </c>
      <c r="KK69">
        <f t="shared" si="155"/>
        <v>0</v>
      </c>
      <c r="KL69">
        <f t="shared" si="156"/>
        <v>0.5</v>
      </c>
      <c r="KM69">
        <f t="shared" si="157"/>
        <v>0.14000000000000001</v>
      </c>
      <c r="KN69">
        <f t="shared" si="158"/>
        <v>0.06</v>
      </c>
      <c r="KO69">
        <f t="shared" si="159"/>
        <v>0.5</v>
      </c>
      <c r="KP69">
        <f t="shared" si="160"/>
        <v>0.06</v>
      </c>
      <c r="KQ69">
        <f t="shared" si="161"/>
        <v>0.5</v>
      </c>
      <c r="KR69">
        <f t="shared" si="162"/>
        <v>0.14000000000000001</v>
      </c>
      <c r="KS69">
        <f t="shared" si="163"/>
        <v>0.14000000000000001</v>
      </c>
      <c r="KT69">
        <f t="shared" si="164"/>
        <v>2.4400000000000004</v>
      </c>
      <c r="KU69">
        <f t="shared" si="165"/>
        <v>40</v>
      </c>
      <c r="KV69">
        <f t="shared" si="166"/>
        <v>8.7142857142857153</v>
      </c>
    </row>
    <row r="70" spans="1:308">
      <c r="A70" s="2"/>
      <c r="B70" s="1"/>
      <c r="C70">
        <v>62</v>
      </c>
      <c r="D70" s="2" t="s">
        <v>478</v>
      </c>
      <c r="E70" t="s">
        <v>483</v>
      </c>
      <c r="K70" s="2">
        <v>1993</v>
      </c>
      <c r="L70" s="2">
        <f t="shared" si="113"/>
        <v>27</v>
      </c>
      <c r="M70" s="15">
        <v>1</v>
      </c>
      <c r="N70" s="15">
        <v>4</v>
      </c>
      <c r="O70" s="2" t="s">
        <v>37</v>
      </c>
      <c r="P70" s="2">
        <v>27</v>
      </c>
      <c r="Q70" s="2" t="s">
        <v>37</v>
      </c>
      <c r="R70">
        <v>5</v>
      </c>
      <c r="T70" t="s">
        <v>37</v>
      </c>
      <c r="U70" t="s">
        <v>37</v>
      </c>
      <c r="AA70" t="s">
        <v>31</v>
      </c>
      <c r="AF70" t="s">
        <v>37</v>
      </c>
      <c r="AR70" s="2" t="s">
        <v>37</v>
      </c>
      <c r="AS70" t="s">
        <v>37</v>
      </c>
      <c r="BM70" s="2" t="s">
        <v>37</v>
      </c>
      <c r="BP70" t="s">
        <v>37</v>
      </c>
      <c r="BX70" s="2" t="s">
        <v>37</v>
      </c>
      <c r="CE70" t="s">
        <v>37</v>
      </c>
      <c r="CI70" s="11">
        <v>1.58</v>
      </c>
      <c r="CJ70" s="10">
        <v>87</v>
      </c>
      <c r="CK70" s="2">
        <f t="shared" si="114"/>
        <v>34.850184265342087</v>
      </c>
      <c r="CL70" s="2">
        <v>109</v>
      </c>
      <c r="CM70" s="2">
        <v>127</v>
      </c>
      <c r="CN70" s="5">
        <f t="shared" si="115"/>
        <v>0.8582677165354331</v>
      </c>
      <c r="CO70" s="2">
        <v>130</v>
      </c>
      <c r="CP70" s="2">
        <v>80</v>
      </c>
      <c r="CQ70" t="s">
        <v>369</v>
      </c>
      <c r="CT70" s="19">
        <v>10951.9</v>
      </c>
      <c r="CU70" s="2">
        <v>121</v>
      </c>
      <c r="CV70" s="2">
        <v>0.93</v>
      </c>
      <c r="CW70" s="2">
        <v>459</v>
      </c>
      <c r="CX70" s="2">
        <v>96</v>
      </c>
      <c r="CY70" s="2">
        <v>338</v>
      </c>
      <c r="CZ70" s="2">
        <v>123</v>
      </c>
      <c r="DA70" s="2">
        <v>95</v>
      </c>
      <c r="DB70" t="s">
        <v>37</v>
      </c>
      <c r="DC70" t="s">
        <v>42</v>
      </c>
      <c r="DE70" s="2">
        <v>0</v>
      </c>
      <c r="DF70">
        <v>5</v>
      </c>
      <c r="DG70">
        <v>360</v>
      </c>
      <c r="DH70" s="2">
        <f t="shared" si="167"/>
        <v>7200</v>
      </c>
      <c r="DK70" s="2">
        <f t="shared" si="168"/>
        <v>0</v>
      </c>
      <c r="DL70" s="2">
        <f t="shared" si="116"/>
        <v>7200</v>
      </c>
      <c r="DM70">
        <v>5</v>
      </c>
      <c r="DN70">
        <v>20</v>
      </c>
      <c r="DO70" t="s">
        <v>42</v>
      </c>
      <c r="DQ70" s="2">
        <v>0</v>
      </c>
      <c r="DR70">
        <v>3</v>
      </c>
      <c r="DS70">
        <v>10</v>
      </c>
      <c r="DT70" s="2">
        <f>3.3*DS70*DR70</f>
        <v>99</v>
      </c>
      <c r="DU70" s="2">
        <f t="shared" si="117"/>
        <v>99</v>
      </c>
      <c r="DV70" t="s">
        <v>42</v>
      </c>
      <c r="DX70" s="2">
        <v>0</v>
      </c>
      <c r="DY70" t="s">
        <v>42</v>
      </c>
      <c r="EA70" s="2">
        <v>0</v>
      </c>
      <c r="EB70">
        <v>1</v>
      </c>
      <c r="EC70">
        <v>60</v>
      </c>
      <c r="ED70" s="2">
        <f>3*EC70*EB70</f>
        <v>180</v>
      </c>
      <c r="EE70" s="2">
        <f t="shared" si="118"/>
        <v>180</v>
      </c>
      <c r="EF70" t="s">
        <v>42</v>
      </c>
      <c r="EH70" s="2">
        <v>0</v>
      </c>
      <c r="EI70" t="s">
        <v>42</v>
      </c>
      <c r="EK70" s="2">
        <v>0</v>
      </c>
      <c r="EL70" t="s">
        <v>42</v>
      </c>
      <c r="EN70" s="2">
        <v>0</v>
      </c>
      <c r="EO70" s="2">
        <f t="shared" si="119"/>
        <v>0</v>
      </c>
      <c r="EP70">
        <v>360</v>
      </c>
      <c r="EQ70">
        <v>720</v>
      </c>
      <c r="ER70">
        <f t="shared" si="120"/>
        <v>9</v>
      </c>
      <c r="ES70" s="11">
        <f t="shared" si="121"/>
        <v>0</v>
      </c>
      <c r="ET70" s="11">
        <f t="shared" si="122"/>
        <v>9</v>
      </c>
      <c r="EU70" s="11">
        <f t="shared" si="123"/>
        <v>1</v>
      </c>
      <c r="EV70" s="11">
        <f t="shared" si="124"/>
        <v>0</v>
      </c>
      <c r="EW70" s="11">
        <f t="shared" si="125"/>
        <v>0</v>
      </c>
      <c r="EX70" s="11">
        <f t="shared" si="126"/>
        <v>0</v>
      </c>
      <c r="EY70" s="11">
        <f t="shared" si="127"/>
        <v>0</v>
      </c>
      <c r="EZ70" s="11">
        <f t="shared" si="128"/>
        <v>1</v>
      </c>
      <c r="FA70" s="11">
        <f t="shared" si="129"/>
        <v>0</v>
      </c>
      <c r="FB70" s="11">
        <f t="shared" si="130"/>
        <v>0</v>
      </c>
      <c r="FC70" s="11">
        <f t="shared" si="131"/>
        <v>2</v>
      </c>
      <c r="FD70" s="2">
        <f t="shared" si="132"/>
        <v>99</v>
      </c>
      <c r="FE70" s="2">
        <f t="shared" si="133"/>
        <v>7380</v>
      </c>
      <c r="FF70" s="2">
        <f t="shared" si="134"/>
        <v>0</v>
      </c>
      <c r="FG70" s="2">
        <f t="shared" si="135"/>
        <v>7479</v>
      </c>
      <c r="FH70" s="2">
        <f t="shared" si="136"/>
        <v>3240</v>
      </c>
      <c r="FI70" s="10">
        <f t="shared" si="137"/>
        <v>462.85714285714283</v>
      </c>
      <c r="FJ70" s="2">
        <v>95</v>
      </c>
      <c r="FK70" s="1">
        <v>43795</v>
      </c>
      <c r="FL70">
        <v>4</v>
      </c>
      <c r="FM70">
        <v>2</v>
      </c>
      <c r="FN70">
        <v>5</v>
      </c>
      <c r="FO70">
        <v>1</v>
      </c>
      <c r="FP70">
        <v>0</v>
      </c>
      <c r="FQ70">
        <v>0</v>
      </c>
      <c r="FR70">
        <v>1</v>
      </c>
      <c r="FS70">
        <v>1</v>
      </c>
      <c r="FT70">
        <v>0</v>
      </c>
      <c r="FU70">
        <v>1</v>
      </c>
      <c r="FV70">
        <v>0</v>
      </c>
      <c r="FW70">
        <v>0</v>
      </c>
      <c r="FX70" t="s">
        <v>243</v>
      </c>
      <c r="FY70">
        <v>5</v>
      </c>
      <c r="FZ70">
        <v>3</v>
      </c>
      <c r="GA70">
        <v>1</v>
      </c>
      <c r="GB70">
        <v>2</v>
      </c>
      <c r="GC70">
        <v>2</v>
      </c>
      <c r="GD70">
        <v>1</v>
      </c>
      <c r="GE70">
        <v>4</v>
      </c>
      <c r="GF70">
        <v>2</v>
      </c>
      <c r="GG70">
        <v>0</v>
      </c>
      <c r="GH70">
        <v>6</v>
      </c>
      <c r="GI70">
        <v>4</v>
      </c>
      <c r="GJ70">
        <v>2</v>
      </c>
      <c r="GK70">
        <v>4</v>
      </c>
      <c r="GL70">
        <v>1</v>
      </c>
      <c r="GM70">
        <v>4</v>
      </c>
      <c r="GN70">
        <v>6</v>
      </c>
      <c r="GO70">
        <v>2</v>
      </c>
      <c r="GP70">
        <v>5</v>
      </c>
      <c r="GQ70">
        <v>1</v>
      </c>
      <c r="GR70">
        <v>5</v>
      </c>
      <c r="GS70">
        <v>4</v>
      </c>
      <c r="GT70">
        <v>2</v>
      </c>
      <c r="GU70">
        <v>4</v>
      </c>
      <c r="GV70">
        <v>3</v>
      </c>
      <c r="GW70">
        <v>4</v>
      </c>
      <c r="GX70">
        <v>4</v>
      </c>
      <c r="GY70">
        <v>3</v>
      </c>
      <c r="GZ70">
        <v>2</v>
      </c>
      <c r="HA70">
        <v>4</v>
      </c>
      <c r="HB70">
        <v>5</v>
      </c>
      <c r="HC70">
        <v>4</v>
      </c>
      <c r="HD70">
        <v>4</v>
      </c>
      <c r="HE70">
        <v>1</v>
      </c>
      <c r="HF70">
        <v>1</v>
      </c>
      <c r="HG70">
        <v>3</v>
      </c>
      <c r="HH70">
        <v>4</v>
      </c>
      <c r="HI70">
        <v>1</v>
      </c>
      <c r="HJ70">
        <v>1</v>
      </c>
      <c r="HK70">
        <v>2</v>
      </c>
      <c r="HL70">
        <v>1</v>
      </c>
      <c r="HM70">
        <v>6</v>
      </c>
      <c r="HN70">
        <v>1</v>
      </c>
      <c r="HO70">
        <v>1</v>
      </c>
      <c r="HP70">
        <v>2</v>
      </c>
      <c r="HQ70">
        <v>1</v>
      </c>
      <c r="HR70">
        <v>3</v>
      </c>
      <c r="HS70">
        <v>2</v>
      </c>
      <c r="HT70">
        <v>1</v>
      </c>
      <c r="HU70">
        <v>2</v>
      </c>
      <c r="HV70">
        <v>3</v>
      </c>
      <c r="HW70">
        <v>2</v>
      </c>
      <c r="HX70">
        <v>1</v>
      </c>
      <c r="HY70">
        <v>2</v>
      </c>
      <c r="HZ70">
        <v>1</v>
      </c>
      <c r="IA70">
        <v>3</v>
      </c>
      <c r="IB70">
        <v>1</v>
      </c>
      <c r="IC70">
        <v>2</v>
      </c>
      <c r="ID70">
        <v>1</v>
      </c>
      <c r="IE70">
        <v>2</v>
      </c>
      <c r="IF70">
        <v>1</v>
      </c>
      <c r="IG70">
        <v>3</v>
      </c>
      <c r="IH70">
        <v>1</v>
      </c>
      <c r="II70">
        <v>3</v>
      </c>
      <c r="IJ70">
        <v>3</v>
      </c>
      <c r="IK70">
        <v>1</v>
      </c>
      <c r="IL70">
        <v>3</v>
      </c>
      <c r="IM70">
        <v>1</v>
      </c>
      <c r="IN70">
        <v>1</v>
      </c>
      <c r="IQ70">
        <v>2</v>
      </c>
      <c r="IR70">
        <v>0</v>
      </c>
      <c r="IS70">
        <v>1</v>
      </c>
      <c r="IT70">
        <v>2</v>
      </c>
      <c r="IU70">
        <v>2</v>
      </c>
      <c r="IV70">
        <v>3</v>
      </c>
      <c r="IW70">
        <v>2</v>
      </c>
      <c r="IX70">
        <v>2</v>
      </c>
      <c r="IY70">
        <v>1</v>
      </c>
      <c r="IZ70">
        <v>2</v>
      </c>
      <c r="JA70">
        <v>2</v>
      </c>
      <c r="JB70">
        <v>3</v>
      </c>
      <c r="JC70">
        <v>2</v>
      </c>
      <c r="JD70">
        <v>87</v>
      </c>
      <c r="JE70">
        <v>158</v>
      </c>
      <c r="JF70">
        <v>109</v>
      </c>
      <c r="JG70">
        <v>2</v>
      </c>
      <c r="JH70" s="1"/>
      <c r="JI70">
        <v>3</v>
      </c>
      <c r="JJ70" s="12">
        <v>3</v>
      </c>
      <c r="JK70" s="12">
        <v>1</v>
      </c>
      <c r="JL70">
        <v>2</v>
      </c>
      <c r="JM70">
        <v>3</v>
      </c>
      <c r="JN70">
        <v>3</v>
      </c>
      <c r="JO70">
        <v>3</v>
      </c>
      <c r="JP70" t="s">
        <v>428</v>
      </c>
      <c r="JQ70" t="s">
        <v>428</v>
      </c>
      <c r="JR70" t="str">
        <f t="shared" si="138"/>
        <v>wysoka</v>
      </c>
      <c r="JS70">
        <v>0</v>
      </c>
      <c r="JT70">
        <v>2</v>
      </c>
      <c r="JU70">
        <f t="shared" si="139"/>
        <v>0.5</v>
      </c>
      <c r="JV70">
        <f t="shared" si="140"/>
        <v>0.5</v>
      </c>
      <c r="JW70">
        <f t="shared" si="141"/>
        <v>0</v>
      </c>
      <c r="JX70">
        <f t="shared" si="142"/>
        <v>1</v>
      </c>
      <c r="JY70">
        <f t="shared" si="143"/>
        <v>0.5</v>
      </c>
      <c r="JZ70">
        <f t="shared" si="144"/>
        <v>0.5</v>
      </c>
      <c r="KA70">
        <f t="shared" si="145"/>
        <v>0.5</v>
      </c>
      <c r="KB70">
        <f t="shared" si="146"/>
        <v>0.06</v>
      </c>
      <c r="KC70">
        <f t="shared" si="147"/>
        <v>1</v>
      </c>
      <c r="KD70">
        <f t="shared" si="148"/>
        <v>0.5</v>
      </c>
      <c r="KE70">
        <f t="shared" si="149"/>
        <v>5.0600000000000005</v>
      </c>
      <c r="KF70">
        <f t="shared" si="150"/>
        <v>2</v>
      </c>
      <c r="KG70">
        <f t="shared" si="151"/>
        <v>0.06</v>
      </c>
      <c r="KH70">
        <f t="shared" si="152"/>
        <v>0</v>
      </c>
      <c r="KI70">
        <f t="shared" si="153"/>
        <v>0.5</v>
      </c>
      <c r="KJ70">
        <f t="shared" si="154"/>
        <v>2</v>
      </c>
      <c r="KK70">
        <f t="shared" si="155"/>
        <v>0.06</v>
      </c>
      <c r="KL70">
        <f t="shared" si="156"/>
        <v>0.06</v>
      </c>
      <c r="KM70">
        <f t="shared" si="157"/>
        <v>0.5</v>
      </c>
      <c r="KN70">
        <f t="shared" si="158"/>
        <v>0.14000000000000001</v>
      </c>
      <c r="KO70">
        <f t="shared" si="159"/>
        <v>0.5</v>
      </c>
      <c r="KP70">
        <f t="shared" si="160"/>
        <v>0</v>
      </c>
      <c r="KQ70">
        <f t="shared" si="161"/>
        <v>0.06</v>
      </c>
      <c r="KR70">
        <f t="shared" si="162"/>
        <v>0</v>
      </c>
      <c r="KS70">
        <f t="shared" si="163"/>
        <v>0</v>
      </c>
      <c r="KT70">
        <f t="shared" si="164"/>
        <v>5.879999999999999</v>
      </c>
      <c r="KU70">
        <f t="shared" si="165"/>
        <v>25.300000000000004</v>
      </c>
      <c r="KV70">
        <f t="shared" si="166"/>
        <v>20.999999999999996</v>
      </c>
    </row>
    <row r="71" spans="1:308">
      <c r="A71" s="2"/>
      <c r="B71" s="1"/>
      <c r="C71">
        <v>51</v>
      </c>
      <c r="D71" s="2" t="s">
        <v>478</v>
      </c>
      <c r="E71" t="s">
        <v>19</v>
      </c>
      <c r="F71" s="2"/>
      <c r="G71" s="2"/>
      <c r="H71" s="2"/>
      <c r="I71" s="2"/>
      <c r="J71">
        <v>34</v>
      </c>
      <c r="K71" s="2">
        <v>1994</v>
      </c>
      <c r="L71" s="2">
        <f t="shared" si="113"/>
        <v>26</v>
      </c>
      <c r="M71" s="15">
        <v>1</v>
      </c>
      <c r="N71" s="15">
        <v>2</v>
      </c>
      <c r="O71" s="2" t="s">
        <v>37</v>
      </c>
      <c r="P71" s="2">
        <v>25</v>
      </c>
      <c r="Q71" s="2" t="s">
        <v>37</v>
      </c>
      <c r="R71" s="2">
        <v>15</v>
      </c>
      <c r="AE71" t="s">
        <v>37</v>
      </c>
      <c r="AR71" s="2" t="s">
        <v>37</v>
      </c>
      <c r="AS71" t="s">
        <v>37</v>
      </c>
      <c r="AV71" t="s">
        <v>37</v>
      </c>
      <c r="AY71" t="s">
        <v>30</v>
      </c>
      <c r="AZ71" t="s">
        <v>39</v>
      </c>
      <c r="BD71" t="s">
        <v>37</v>
      </c>
      <c r="BH71" t="s">
        <v>37</v>
      </c>
      <c r="BM71" s="2" t="s">
        <v>42</v>
      </c>
      <c r="BX71" s="2" t="s">
        <v>42</v>
      </c>
      <c r="CI71" s="11">
        <v>1.65</v>
      </c>
      <c r="CJ71" s="10">
        <v>65</v>
      </c>
      <c r="CK71" s="2">
        <f t="shared" si="114"/>
        <v>23.875114784205696</v>
      </c>
      <c r="CL71" s="2">
        <v>85</v>
      </c>
      <c r="CM71" s="2">
        <v>101</v>
      </c>
      <c r="CN71" s="5">
        <f t="shared" si="115"/>
        <v>0.84158415841584155</v>
      </c>
      <c r="CO71" s="2">
        <v>116</v>
      </c>
      <c r="CP71" s="2">
        <v>66</v>
      </c>
      <c r="CQ71" t="s">
        <v>318</v>
      </c>
      <c r="CR71" s="19">
        <v>94.72</v>
      </c>
      <c r="CS71" s="19">
        <v>11412.1</v>
      </c>
      <c r="CT71" s="19">
        <v>7088.2</v>
      </c>
      <c r="CU71" s="2">
        <v>74</v>
      </c>
      <c r="CV71" s="2">
        <v>0.25</v>
      </c>
      <c r="CW71" s="2">
        <v>196</v>
      </c>
      <c r="CX71" s="2">
        <v>86</v>
      </c>
      <c r="CY71" s="2">
        <v>102</v>
      </c>
      <c r="CZ71" s="2">
        <v>41</v>
      </c>
      <c r="DA71" s="2">
        <v>70</v>
      </c>
      <c r="DB71" t="s">
        <v>42</v>
      </c>
      <c r="DE71" s="2">
        <f>8*DD71*DC71</f>
        <v>0</v>
      </c>
      <c r="DH71" s="2">
        <f t="shared" si="167"/>
        <v>0</v>
      </c>
      <c r="DK71" s="2">
        <f t="shared" si="168"/>
        <v>0</v>
      </c>
      <c r="DL71" s="2">
        <f t="shared" si="116"/>
        <v>0</v>
      </c>
      <c r="DM71">
        <v>7</v>
      </c>
      <c r="DN71">
        <v>30</v>
      </c>
      <c r="DO71" t="s">
        <v>42</v>
      </c>
      <c r="DQ71" s="2">
        <v>0</v>
      </c>
      <c r="DR71" t="s">
        <v>42</v>
      </c>
      <c r="DT71" s="2">
        <v>0</v>
      </c>
      <c r="DU71" s="2">
        <f t="shared" si="117"/>
        <v>0</v>
      </c>
      <c r="DV71" t="s">
        <v>42</v>
      </c>
      <c r="DX71" s="2">
        <v>0</v>
      </c>
      <c r="DY71" t="s">
        <v>42</v>
      </c>
      <c r="EA71" s="2">
        <v>0</v>
      </c>
      <c r="EB71">
        <v>1</v>
      </c>
      <c r="EC71">
        <v>120</v>
      </c>
      <c r="ED71" s="2">
        <f>3*EC71*EB71</f>
        <v>360</v>
      </c>
      <c r="EE71" s="2">
        <f t="shared" si="118"/>
        <v>360</v>
      </c>
      <c r="EF71" t="s">
        <v>42</v>
      </c>
      <c r="EH71" s="2">
        <v>0</v>
      </c>
      <c r="EI71" t="s">
        <v>42</v>
      </c>
      <c r="EK71" s="2">
        <v>0</v>
      </c>
      <c r="EL71">
        <v>7</v>
      </c>
      <c r="EM71">
        <v>20</v>
      </c>
      <c r="EN71" s="2">
        <f>4*EM71*EL71</f>
        <v>560</v>
      </c>
      <c r="EO71" s="2">
        <f t="shared" si="119"/>
        <v>560</v>
      </c>
      <c r="EP71">
        <v>600</v>
      </c>
      <c r="EQ71">
        <v>600</v>
      </c>
      <c r="ER71">
        <f t="shared" si="120"/>
        <v>8</v>
      </c>
      <c r="ES71" s="11">
        <f t="shared" si="121"/>
        <v>0</v>
      </c>
      <c r="ET71" s="11">
        <f t="shared" si="122"/>
        <v>8</v>
      </c>
      <c r="EU71" s="11">
        <f t="shared" si="123"/>
        <v>0</v>
      </c>
      <c r="EV71" s="11">
        <f t="shared" si="124"/>
        <v>0</v>
      </c>
      <c r="EW71" s="11">
        <f t="shared" si="125"/>
        <v>0</v>
      </c>
      <c r="EX71" s="11">
        <f t="shared" si="126"/>
        <v>0</v>
      </c>
      <c r="EY71" s="11">
        <f t="shared" si="127"/>
        <v>0</v>
      </c>
      <c r="EZ71" s="11">
        <f t="shared" si="128"/>
        <v>1</v>
      </c>
      <c r="FA71" s="11">
        <f t="shared" si="129"/>
        <v>0</v>
      </c>
      <c r="FB71" s="11">
        <f t="shared" si="130"/>
        <v>0</v>
      </c>
      <c r="FC71" s="11">
        <f t="shared" si="131"/>
        <v>1</v>
      </c>
      <c r="FD71" s="2">
        <f t="shared" si="132"/>
        <v>0</v>
      </c>
      <c r="FE71" s="2">
        <f t="shared" si="133"/>
        <v>920</v>
      </c>
      <c r="FF71" s="2">
        <f t="shared" si="134"/>
        <v>0</v>
      </c>
      <c r="FG71" s="2">
        <f t="shared" si="135"/>
        <v>920</v>
      </c>
      <c r="FH71" s="2">
        <f t="shared" si="136"/>
        <v>4200</v>
      </c>
      <c r="FI71" s="10">
        <f t="shared" si="137"/>
        <v>600</v>
      </c>
      <c r="FJ71" s="2">
        <v>70</v>
      </c>
      <c r="FK71" s="1">
        <v>43684</v>
      </c>
      <c r="FL71">
        <v>4</v>
      </c>
      <c r="FM71">
        <v>2</v>
      </c>
      <c r="FN71">
        <v>3</v>
      </c>
      <c r="FO71">
        <v>1</v>
      </c>
      <c r="FP71">
        <v>0</v>
      </c>
      <c r="FQ71">
        <v>0</v>
      </c>
      <c r="FR71">
        <v>0</v>
      </c>
      <c r="FS71">
        <v>1</v>
      </c>
      <c r="FT71">
        <v>0</v>
      </c>
      <c r="FU71">
        <v>1</v>
      </c>
      <c r="FV71">
        <v>0</v>
      </c>
      <c r="FW71">
        <v>1</v>
      </c>
      <c r="FX71">
        <v>6</v>
      </c>
      <c r="FY71">
        <v>5</v>
      </c>
      <c r="FZ71">
        <v>5</v>
      </c>
      <c r="GA71">
        <v>2</v>
      </c>
      <c r="GB71">
        <v>1</v>
      </c>
      <c r="GC71">
        <v>2</v>
      </c>
      <c r="GD71">
        <v>3</v>
      </c>
      <c r="GE71">
        <v>4</v>
      </c>
      <c r="GF71">
        <v>0</v>
      </c>
      <c r="GG71">
        <v>0</v>
      </c>
      <c r="GH71">
        <v>3</v>
      </c>
      <c r="GI71">
        <v>4</v>
      </c>
      <c r="GJ71">
        <v>4</v>
      </c>
      <c r="GK71">
        <v>5</v>
      </c>
      <c r="GL71">
        <v>1</v>
      </c>
      <c r="GM71">
        <v>2</v>
      </c>
      <c r="GN71">
        <v>5</v>
      </c>
      <c r="GO71">
        <v>1</v>
      </c>
      <c r="GP71">
        <v>4</v>
      </c>
      <c r="GQ71">
        <v>5</v>
      </c>
      <c r="GR71">
        <v>4</v>
      </c>
      <c r="GS71">
        <v>4</v>
      </c>
      <c r="GT71">
        <v>4</v>
      </c>
      <c r="GU71">
        <v>1</v>
      </c>
      <c r="GV71">
        <v>1</v>
      </c>
      <c r="GW71">
        <v>1</v>
      </c>
      <c r="GX71">
        <v>3</v>
      </c>
      <c r="GY71">
        <v>4</v>
      </c>
      <c r="GZ71">
        <v>5</v>
      </c>
      <c r="HA71">
        <v>4</v>
      </c>
      <c r="HB71">
        <v>4</v>
      </c>
      <c r="HC71">
        <v>4</v>
      </c>
      <c r="HD71">
        <v>4</v>
      </c>
      <c r="HE71">
        <v>1</v>
      </c>
      <c r="HF71">
        <v>1</v>
      </c>
      <c r="HG71">
        <v>5</v>
      </c>
      <c r="HH71">
        <v>1</v>
      </c>
      <c r="HI71">
        <v>4</v>
      </c>
      <c r="HJ71">
        <v>4</v>
      </c>
      <c r="HK71">
        <v>2</v>
      </c>
      <c r="HL71">
        <v>1</v>
      </c>
      <c r="HM71">
        <v>6</v>
      </c>
      <c r="HN71">
        <v>1</v>
      </c>
      <c r="HO71">
        <v>1</v>
      </c>
      <c r="HP71">
        <v>1</v>
      </c>
      <c r="HQ71">
        <v>1</v>
      </c>
      <c r="HR71">
        <v>3</v>
      </c>
      <c r="HS71">
        <v>1</v>
      </c>
      <c r="HT71">
        <v>1</v>
      </c>
      <c r="HU71">
        <v>2</v>
      </c>
      <c r="HV71">
        <v>1</v>
      </c>
      <c r="HW71">
        <v>1</v>
      </c>
      <c r="HX71">
        <v>1</v>
      </c>
      <c r="HY71">
        <v>2</v>
      </c>
      <c r="HZ71">
        <v>1</v>
      </c>
      <c r="IA71">
        <v>2</v>
      </c>
      <c r="IB71">
        <v>1</v>
      </c>
      <c r="IC71">
        <v>2</v>
      </c>
      <c r="ID71">
        <v>2</v>
      </c>
      <c r="IE71">
        <v>2</v>
      </c>
      <c r="IF71">
        <v>1</v>
      </c>
      <c r="IG71">
        <v>3</v>
      </c>
      <c r="IH71">
        <v>1</v>
      </c>
      <c r="II71">
        <v>1</v>
      </c>
      <c r="IJ71">
        <v>2</v>
      </c>
      <c r="IK71">
        <v>1</v>
      </c>
      <c r="IL71">
        <v>1</v>
      </c>
      <c r="IM71">
        <v>1</v>
      </c>
      <c r="IN71">
        <v>3</v>
      </c>
      <c r="IO71" t="s">
        <v>320</v>
      </c>
      <c r="IP71">
        <v>12</v>
      </c>
      <c r="IQ71">
        <v>1</v>
      </c>
      <c r="IR71">
        <v>0</v>
      </c>
      <c r="IS71">
        <v>1</v>
      </c>
      <c r="IT71">
        <v>1</v>
      </c>
      <c r="IU71">
        <v>1</v>
      </c>
      <c r="IV71">
        <v>1</v>
      </c>
      <c r="IW71">
        <v>6</v>
      </c>
      <c r="IX71">
        <v>0</v>
      </c>
      <c r="IY71">
        <v>1</v>
      </c>
      <c r="IZ71">
        <v>3</v>
      </c>
      <c r="JA71">
        <v>4</v>
      </c>
      <c r="JB71">
        <v>4</v>
      </c>
      <c r="JC71">
        <v>3</v>
      </c>
      <c r="JD71">
        <v>65</v>
      </c>
      <c r="JE71">
        <v>165</v>
      </c>
      <c r="JF71">
        <v>85</v>
      </c>
      <c r="JG71">
        <v>2</v>
      </c>
      <c r="JH71" s="1"/>
      <c r="JI71">
        <v>3</v>
      </c>
      <c r="JJ71" s="12">
        <v>4</v>
      </c>
      <c r="JK71" s="12">
        <v>2</v>
      </c>
      <c r="JL71">
        <v>2</v>
      </c>
      <c r="JM71">
        <v>3</v>
      </c>
      <c r="JN71">
        <v>1</v>
      </c>
      <c r="JO71">
        <v>4</v>
      </c>
      <c r="JP71" t="s">
        <v>427</v>
      </c>
      <c r="JQ71" t="s">
        <v>19</v>
      </c>
      <c r="JR71">
        <f t="shared" si="138"/>
        <v>0</v>
      </c>
      <c r="JS71" t="str">
        <f>IF(OR(AND(ES71&gt;=3,OR(DD71&gt;=20,DW71&gt;=20,EJ71&gt;=20)),FC71&gt;=5,AND(FG71&gt;=600,ER71&gt;=5)),"umiarkowana",0)</f>
        <v>umiarkowana</v>
      </c>
      <c r="JT71">
        <v>1</v>
      </c>
      <c r="JU71">
        <f t="shared" si="139"/>
        <v>0.5</v>
      </c>
      <c r="JV71">
        <f t="shared" si="140"/>
        <v>1</v>
      </c>
      <c r="JW71">
        <f t="shared" si="141"/>
        <v>1</v>
      </c>
      <c r="JX71">
        <f t="shared" si="142"/>
        <v>0.5</v>
      </c>
      <c r="JY71">
        <f t="shared" si="143"/>
        <v>0.5</v>
      </c>
      <c r="JZ71">
        <f t="shared" si="144"/>
        <v>0</v>
      </c>
      <c r="KA71">
        <f t="shared" si="145"/>
        <v>0.14000000000000001</v>
      </c>
      <c r="KB71">
        <f t="shared" si="146"/>
        <v>1</v>
      </c>
      <c r="KC71">
        <f t="shared" si="147"/>
        <v>0.5</v>
      </c>
      <c r="KD71">
        <f t="shared" si="148"/>
        <v>0.5</v>
      </c>
      <c r="KE71">
        <f t="shared" si="149"/>
        <v>5.6400000000000006</v>
      </c>
      <c r="KF71">
        <f t="shared" si="150"/>
        <v>0.14000000000000001</v>
      </c>
      <c r="KG71">
        <f t="shared" si="151"/>
        <v>0.5</v>
      </c>
      <c r="KH71">
        <f t="shared" si="152"/>
        <v>0</v>
      </c>
      <c r="KI71">
        <f t="shared" si="153"/>
        <v>0.06</v>
      </c>
      <c r="KJ71">
        <f t="shared" si="154"/>
        <v>1</v>
      </c>
      <c r="KK71">
        <f t="shared" si="155"/>
        <v>0</v>
      </c>
      <c r="KL71">
        <f t="shared" si="156"/>
        <v>0.5</v>
      </c>
      <c r="KM71">
        <f t="shared" si="157"/>
        <v>0</v>
      </c>
      <c r="KN71">
        <f t="shared" si="158"/>
        <v>0</v>
      </c>
      <c r="KO71">
        <f t="shared" si="159"/>
        <v>0.5</v>
      </c>
      <c r="KP71">
        <f t="shared" si="160"/>
        <v>0</v>
      </c>
      <c r="KQ71">
        <f t="shared" si="161"/>
        <v>0.06</v>
      </c>
      <c r="KR71">
        <f t="shared" si="162"/>
        <v>0</v>
      </c>
      <c r="KS71">
        <f t="shared" si="163"/>
        <v>0</v>
      </c>
      <c r="KT71">
        <f t="shared" si="164"/>
        <v>2.7600000000000002</v>
      </c>
      <c r="KU71">
        <f t="shared" si="165"/>
        <v>28.200000000000003</v>
      </c>
      <c r="KV71">
        <f t="shared" si="166"/>
        <v>9.8571428571428577</v>
      </c>
    </row>
    <row r="72" spans="1:308">
      <c r="A72" s="2"/>
      <c r="B72" s="1"/>
      <c r="C72">
        <v>41</v>
      </c>
      <c r="D72" s="2" t="s">
        <v>478</v>
      </c>
      <c r="E72" t="s">
        <v>21</v>
      </c>
      <c r="F72">
        <v>80</v>
      </c>
      <c r="G72">
        <v>14</v>
      </c>
      <c r="H72">
        <v>28</v>
      </c>
      <c r="I72">
        <v>38</v>
      </c>
      <c r="K72" s="2">
        <v>2002</v>
      </c>
      <c r="L72" s="2">
        <f t="shared" si="113"/>
        <v>18</v>
      </c>
      <c r="M72" s="15">
        <v>4</v>
      </c>
      <c r="N72" s="15">
        <v>4</v>
      </c>
      <c r="O72" s="2" t="s">
        <v>37</v>
      </c>
      <c r="P72" s="2">
        <v>17</v>
      </c>
      <c r="Q72" s="2" t="s">
        <v>42</v>
      </c>
      <c r="Y72" t="s">
        <v>37</v>
      </c>
      <c r="AD72" t="s">
        <v>37</v>
      </c>
      <c r="AH72" t="s">
        <v>37</v>
      </c>
      <c r="AR72" s="2" t="s">
        <v>37</v>
      </c>
      <c r="AY72" t="s">
        <v>30</v>
      </c>
      <c r="BD72" t="s">
        <v>37</v>
      </c>
      <c r="BM72" s="2" t="s">
        <v>37</v>
      </c>
      <c r="BW72" t="s">
        <v>366</v>
      </c>
      <c r="BX72" s="2" t="s">
        <v>37</v>
      </c>
      <c r="BY72" t="s">
        <v>37</v>
      </c>
      <c r="CI72" s="11">
        <v>1.6</v>
      </c>
      <c r="CJ72" s="10">
        <v>56</v>
      </c>
      <c r="CK72" s="2">
        <f t="shared" si="114"/>
        <v>21.874999999999996</v>
      </c>
      <c r="CL72" s="2">
        <v>83</v>
      </c>
      <c r="CM72" s="2">
        <v>93</v>
      </c>
      <c r="CN72" s="5">
        <f t="shared" si="115"/>
        <v>0.89247311827956988</v>
      </c>
      <c r="CO72" s="2">
        <v>96</v>
      </c>
      <c r="CP72" s="2">
        <v>71</v>
      </c>
      <c r="CQ72" t="s">
        <v>364</v>
      </c>
      <c r="CS72" s="19">
        <v>21496.5</v>
      </c>
      <c r="CT72" s="19">
        <v>11529.9</v>
      </c>
      <c r="CU72" s="2">
        <v>104</v>
      </c>
      <c r="CV72" s="2">
        <v>1.67</v>
      </c>
      <c r="CW72" s="2">
        <v>171</v>
      </c>
      <c r="CX72" s="2">
        <v>58</v>
      </c>
      <c r="CY72" s="2">
        <v>97</v>
      </c>
      <c r="CZ72" s="2">
        <v>79</v>
      </c>
      <c r="DA72" s="2">
        <v>97</v>
      </c>
      <c r="DB72" t="s">
        <v>42</v>
      </c>
      <c r="DE72" s="2">
        <f>8*DD72*DC72</f>
        <v>0</v>
      </c>
      <c r="DH72" s="2">
        <f t="shared" si="167"/>
        <v>0</v>
      </c>
      <c r="DK72" s="2">
        <f t="shared" si="168"/>
        <v>0</v>
      </c>
      <c r="DL72" s="2">
        <f t="shared" si="116"/>
        <v>0</v>
      </c>
      <c r="DM72">
        <v>4</v>
      </c>
      <c r="DN72">
        <v>10</v>
      </c>
      <c r="DO72" t="s">
        <v>42</v>
      </c>
      <c r="DQ72" s="2">
        <v>0</v>
      </c>
      <c r="DR72">
        <v>2</v>
      </c>
      <c r="DS72">
        <v>20</v>
      </c>
      <c r="DT72" s="2">
        <f>3.3*DS72*DR72</f>
        <v>132</v>
      </c>
      <c r="DU72" s="2">
        <f t="shared" si="117"/>
        <v>132</v>
      </c>
      <c r="DV72" t="s">
        <v>42</v>
      </c>
      <c r="DX72" s="2">
        <v>0</v>
      </c>
      <c r="DY72">
        <v>1</v>
      </c>
      <c r="DZ72">
        <v>60</v>
      </c>
      <c r="EA72" s="2">
        <f>4*DZ72*DY72</f>
        <v>240</v>
      </c>
      <c r="EB72">
        <v>1</v>
      </c>
      <c r="EC72">
        <v>60</v>
      </c>
      <c r="ED72" s="2">
        <f>3*EC72*EB72</f>
        <v>180</v>
      </c>
      <c r="EE72" s="2">
        <f t="shared" si="118"/>
        <v>420</v>
      </c>
      <c r="EF72" t="s">
        <v>42</v>
      </c>
      <c r="EH72" s="2">
        <v>0</v>
      </c>
      <c r="EI72" t="s">
        <v>42</v>
      </c>
      <c r="EK72" s="2">
        <v>0</v>
      </c>
      <c r="EL72" t="s">
        <v>42</v>
      </c>
      <c r="EN72" s="2">
        <v>0</v>
      </c>
      <c r="EO72" s="2">
        <f t="shared" si="119"/>
        <v>0</v>
      </c>
      <c r="EP72">
        <v>660</v>
      </c>
      <c r="EQ72">
        <v>720</v>
      </c>
      <c r="ER72">
        <f t="shared" si="120"/>
        <v>4</v>
      </c>
      <c r="ES72" s="11">
        <f t="shared" si="121"/>
        <v>0</v>
      </c>
      <c r="ET72" s="11">
        <f t="shared" si="122"/>
        <v>4</v>
      </c>
      <c r="EU72" s="11">
        <f t="shared" si="123"/>
        <v>0</v>
      </c>
      <c r="EV72" s="11">
        <f t="shared" si="124"/>
        <v>0</v>
      </c>
      <c r="EW72" s="11">
        <f t="shared" si="125"/>
        <v>0</v>
      </c>
      <c r="EX72" s="11">
        <f t="shared" si="126"/>
        <v>0</v>
      </c>
      <c r="EY72" s="11">
        <f t="shared" si="127"/>
        <v>1</v>
      </c>
      <c r="EZ72" s="11">
        <f t="shared" si="128"/>
        <v>1</v>
      </c>
      <c r="FA72" s="11">
        <f t="shared" si="129"/>
        <v>0</v>
      </c>
      <c r="FB72" s="11">
        <f t="shared" si="130"/>
        <v>0</v>
      </c>
      <c r="FC72" s="11">
        <f t="shared" si="131"/>
        <v>2</v>
      </c>
      <c r="FD72" s="2">
        <f t="shared" si="132"/>
        <v>132</v>
      </c>
      <c r="FE72" s="2">
        <f t="shared" si="133"/>
        <v>420</v>
      </c>
      <c r="FF72" s="2">
        <f t="shared" si="134"/>
        <v>0</v>
      </c>
      <c r="FG72" s="2">
        <f t="shared" si="135"/>
        <v>552</v>
      </c>
      <c r="FH72" s="2">
        <f t="shared" si="136"/>
        <v>4740</v>
      </c>
      <c r="FI72" s="10">
        <f t="shared" si="137"/>
        <v>677.14285714285711</v>
      </c>
      <c r="FJ72" s="2">
        <v>97</v>
      </c>
      <c r="FK72" s="1">
        <v>43795</v>
      </c>
      <c r="FL72">
        <v>3</v>
      </c>
      <c r="FM72">
        <v>3</v>
      </c>
      <c r="FN72">
        <v>3</v>
      </c>
      <c r="FO72">
        <v>0</v>
      </c>
      <c r="FP72">
        <v>0</v>
      </c>
      <c r="FQ72">
        <v>1</v>
      </c>
      <c r="FR72">
        <v>0</v>
      </c>
      <c r="FS72">
        <v>0</v>
      </c>
      <c r="FT72">
        <v>0</v>
      </c>
      <c r="FU72">
        <v>0</v>
      </c>
      <c r="FV72">
        <v>1</v>
      </c>
      <c r="FW72">
        <v>2</v>
      </c>
      <c r="FX72">
        <v>5</v>
      </c>
      <c r="FY72">
        <v>4</v>
      </c>
      <c r="FZ72">
        <v>3</v>
      </c>
      <c r="GA72">
        <v>1</v>
      </c>
      <c r="GB72">
        <v>1</v>
      </c>
      <c r="GC72">
        <v>2</v>
      </c>
      <c r="GD72">
        <v>3</v>
      </c>
      <c r="GE72">
        <v>4</v>
      </c>
      <c r="GF72">
        <v>0</v>
      </c>
      <c r="GG72">
        <v>0</v>
      </c>
      <c r="GH72">
        <v>6</v>
      </c>
      <c r="GI72">
        <v>2</v>
      </c>
      <c r="GJ72">
        <v>2</v>
      </c>
      <c r="GK72">
        <v>4</v>
      </c>
      <c r="GL72">
        <v>1</v>
      </c>
      <c r="GM72">
        <v>4</v>
      </c>
      <c r="GN72">
        <v>1</v>
      </c>
      <c r="GO72">
        <v>1</v>
      </c>
      <c r="GP72">
        <v>6</v>
      </c>
      <c r="GQ72">
        <v>6</v>
      </c>
      <c r="GR72">
        <v>1</v>
      </c>
      <c r="GS72">
        <v>1</v>
      </c>
      <c r="GT72">
        <v>3</v>
      </c>
      <c r="GU72">
        <v>6</v>
      </c>
      <c r="GV72">
        <v>5</v>
      </c>
      <c r="GW72">
        <v>3</v>
      </c>
      <c r="GX72">
        <v>2</v>
      </c>
      <c r="GY72">
        <v>3</v>
      </c>
      <c r="GZ72">
        <v>2</v>
      </c>
      <c r="HA72">
        <v>3</v>
      </c>
      <c r="HB72">
        <v>2</v>
      </c>
      <c r="HC72">
        <v>5</v>
      </c>
      <c r="HD72">
        <v>3</v>
      </c>
      <c r="HE72">
        <v>1</v>
      </c>
      <c r="HF72">
        <v>1</v>
      </c>
      <c r="HG72">
        <v>1</v>
      </c>
      <c r="HH72">
        <v>5</v>
      </c>
      <c r="HI72">
        <v>1</v>
      </c>
      <c r="HJ72">
        <v>2</v>
      </c>
      <c r="HK72">
        <v>4</v>
      </c>
      <c r="HL72">
        <v>1</v>
      </c>
      <c r="HM72">
        <v>5</v>
      </c>
      <c r="HN72">
        <v>1</v>
      </c>
      <c r="HO72">
        <v>2</v>
      </c>
      <c r="HP72">
        <v>2</v>
      </c>
      <c r="HQ72">
        <v>1</v>
      </c>
      <c r="HR72">
        <v>3</v>
      </c>
      <c r="HS72">
        <v>1</v>
      </c>
      <c r="HT72">
        <v>1</v>
      </c>
      <c r="HU72">
        <v>3</v>
      </c>
      <c r="HV72">
        <v>3</v>
      </c>
      <c r="HW72">
        <v>3</v>
      </c>
      <c r="HX72">
        <v>3</v>
      </c>
      <c r="HY72">
        <v>3</v>
      </c>
      <c r="HZ72">
        <v>1</v>
      </c>
      <c r="IA72">
        <v>2</v>
      </c>
      <c r="IB72">
        <v>1</v>
      </c>
      <c r="IC72">
        <v>2</v>
      </c>
      <c r="ID72">
        <v>3</v>
      </c>
      <c r="IE72">
        <v>3</v>
      </c>
      <c r="IF72">
        <v>1</v>
      </c>
      <c r="IG72">
        <v>3</v>
      </c>
      <c r="IH72">
        <v>1</v>
      </c>
      <c r="II72">
        <v>3</v>
      </c>
      <c r="IJ72">
        <v>3</v>
      </c>
      <c r="IK72">
        <v>3</v>
      </c>
      <c r="IL72">
        <v>1</v>
      </c>
      <c r="IM72">
        <v>3</v>
      </c>
      <c r="IN72">
        <v>1</v>
      </c>
      <c r="IQ72">
        <v>1</v>
      </c>
      <c r="IR72">
        <v>0</v>
      </c>
      <c r="IS72">
        <v>1</v>
      </c>
      <c r="IT72">
        <v>1</v>
      </c>
      <c r="IU72">
        <v>3</v>
      </c>
      <c r="IV72">
        <v>3</v>
      </c>
      <c r="IW72">
        <v>1</v>
      </c>
      <c r="IX72">
        <v>0</v>
      </c>
      <c r="IY72">
        <v>1</v>
      </c>
      <c r="IZ72">
        <v>1</v>
      </c>
      <c r="JA72">
        <v>4</v>
      </c>
      <c r="JB72">
        <v>3</v>
      </c>
      <c r="JC72">
        <v>3</v>
      </c>
      <c r="JD72">
        <v>56</v>
      </c>
      <c r="JE72">
        <v>160</v>
      </c>
      <c r="JF72">
        <v>83</v>
      </c>
      <c r="JG72">
        <v>2</v>
      </c>
      <c r="JH72" s="1"/>
      <c r="JI72">
        <v>1</v>
      </c>
      <c r="JJ72" s="12">
        <v>5</v>
      </c>
      <c r="JK72" s="12">
        <v>0</v>
      </c>
      <c r="JL72">
        <v>1</v>
      </c>
      <c r="JM72">
        <v>1</v>
      </c>
      <c r="JN72">
        <v>1</v>
      </c>
      <c r="JO72">
        <v>3</v>
      </c>
      <c r="JP72" t="s">
        <v>21</v>
      </c>
      <c r="JQ72" t="s">
        <v>21</v>
      </c>
      <c r="JR72">
        <f t="shared" si="138"/>
        <v>0</v>
      </c>
      <c r="JS72">
        <f>IF(OR(AND(ES72&gt;=3,OR(DD72&gt;=20,DW72&gt;=20,EJ72&gt;=20)),FC72&gt;=5,AND(FG72&gt;=600,ER72&gt;=5)),"umiarkowana",0)</f>
        <v>0</v>
      </c>
      <c r="JT72">
        <v>0</v>
      </c>
      <c r="JU72">
        <f t="shared" si="139"/>
        <v>0.06</v>
      </c>
      <c r="JV72">
        <f t="shared" si="140"/>
        <v>0.5</v>
      </c>
      <c r="JW72">
        <f t="shared" si="141"/>
        <v>2</v>
      </c>
      <c r="JX72">
        <f t="shared" si="142"/>
        <v>0</v>
      </c>
      <c r="JY72">
        <f t="shared" si="143"/>
        <v>0</v>
      </c>
      <c r="JZ72">
        <f t="shared" si="144"/>
        <v>0.14000000000000001</v>
      </c>
      <c r="KA72">
        <f t="shared" si="145"/>
        <v>0.06</v>
      </c>
      <c r="KB72">
        <f t="shared" si="146"/>
        <v>0.06</v>
      </c>
      <c r="KC72">
        <f t="shared" si="147"/>
        <v>0.06</v>
      </c>
      <c r="KD72">
        <f t="shared" si="148"/>
        <v>1</v>
      </c>
      <c r="KE72">
        <f t="shared" si="149"/>
        <v>3.8800000000000003</v>
      </c>
      <c r="KF72">
        <f t="shared" si="150"/>
        <v>2</v>
      </c>
      <c r="KG72">
        <f t="shared" si="151"/>
        <v>0.06</v>
      </c>
      <c r="KH72">
        <f t="shared" si="152"/>
        <v>0</v>
      </c>
      <c r="KI72">
        <f t="shared" si="153"/>
        <v>0.5</v>
      </c>
      <c r="KJ72">
        <f t="shared" si="154"/>
        <v>0</v>
      </c>
      <c r="KK72">
        <f t="shared" si="155"/>
        <v>0</v>
      </c>
      <c r="KL72">
        <f t="shared" si="156"/>
        <v>0.14000000000000001</v>
      </c>
      <c r="KM72">
        <f t="shared" si="157"/>
        <v>2</v>
      </c>
      <c r="KN72">
        <f t="shared" si="158"/>
        <v>1</v>
      </c>
      <c r="KO72">
        <f t="shared" si="159"/>
        <v>0.14000000000000001</v>
      </c>
      <c r="KP72">
        <f t="shared" si="160"/>
        <v>0</v>
      </c>
      <c r="KQ72">
        <f t="shared" si="161"/>
        <v>0.5</v>
      </c>
      <c r="KR72">
        <f t="shared" si="162"/>
        <v>0</v>
      </c>
      <c r="KS72">
        <f t="shared" si="163"/>
        <v>0</v>
      </c>
      <c r="KT72">
        <f t="shared" si="164"/>
        <v>6.34</v>
      </c>
      <c r="KU72">
        <f t="shared" si="165"/>
        <v>19.400000000000002</v>
      </c>
      <c r="KV72">
        <f t="shared" si="166"/>
        <v>22.642857142857142</v>
      </c>
    </row>
    <row r="73" spans="1:308">
      <c r="A73" s="2"/>
      <c r="B73" s="1"/>
      <c r="C73">
        <v>34</v>
      </c>
      <c r="D73" s="2" t="s">
        <v>478</v>
      </c>
      <c r="E73" t="s">
        <v>19</v>
      </c>
      <c r="F73" s="2"/>
      <c r="G73" s="2"/>
      <c r="H73" s="2"/>
      <c r="I73" s="2"/>
      <c r="J73">
        <v>42</v>
      </c>
      <c r="K73" s="2">
        <v>2018</v>
      </c>
      <c r="L73" s="2">
        <f t="shared" si="113"/>
        <v>2</v>
      </c>
      <c r="M73" s="15">
        <v>1</v>
      </c>
      <c r="N73" s="15">
        <v>1</v>
      </c>
      <c r="O73" s="2" t="s">
        <v>37</v>
      </c>
      <c r="P73" s="2">
        <v>2</v>
      </c>
      <c r="Q73" s="2" t="s">
        <v>37</v>
      </c>
      <c r="R73" s="2">
        <v>18</v>
      </c>
      <c r="U73" t="s">
        <v>37</v>
      </c>
      <c r="Y73" t="s">
        <v>37</v>
      </c>
      <c r="AF73" t="s">
        <v>37</v>
      </c>
      <c r="AH73" t="s">
        <v>37</v>
      </c>
      <c r="AR73" s="2" t="s">
        <v>37</v>
      </c>
      <c r="AT73" t="s">
        <v>37</v>
      </c>
      <c r="BD73" t="s">
        <v>37</v>
      </c>
      <c r="BG73" t="s">
        <v>37</v>
      </c>
      <c r="BJ73" t="s">
        <v>37</v>
      </c>
      <c r="BM73" s="2" t="s">
        <v>42</v>
      </c>
      <c r="BX73" s="2" t="s">
        <v>42</v>
      </c>
      <c r="CI73" s="11">
        <v>1.68</v>
      </c>
      <c r="CJ73" s="10">
        <v>68</v>
      </c>
      <c r="CK73" s="2">
        <f t="shared" si="114"/>
        <v>24.092970521541954</v>
      </c>
      <c r="CL73" s="2">
        <v>85</v>
      </c>
      <c r="CM73" s="2">
        <v>104</v>
      </c>
      <c r="CN73" s="5">
        <f t="shared" si="115"/>
        <v>0.81730769230769229</v>
      </c>
      <c r="CO73" s="2">
        <v>130</v>
      </c>
      <c r="CP73" s="2">
        <v>72</v>
      </c>
      <c r="CQ73" t="s">
        <v>329</v>
      </c>
      <c r="CU73" s="2">
        <v>76</v>
      </c>
      <c r="CV73" s="2">
        <v>2.0299999999999998</v>
      </c>
      <c r="CW73" s="2">
        <v>239</v>
      </c>
      <c r="CX73" s="2">
        <v>82</v>
      </c>
      <c r="CY73" s="2">
        <v>117</v>
      </c>
      <c r="CZ73" s="2">
        <v>200</v>
      </c>
      <c r="DA73" s="2">
        <v>75</v>
      </c>
      <c r="DB73" t="s">
        <v>42</v>
      </c>
      <c r="DE73" s="2">
        <f>8*DD73*DC73</f>
        <v>0</v>
      </c>
      <c r="DH73" s="2">
        <f t="shared" si="167"/>
        <v>0</v>
      </c>
      <c r="DK73" s="2">
        <f t="shared" si="168"/>
        <v>0</v>
      </c>
      <c r="DL73" s="2">
        <f t="shared" si="116"/>
        <v>0</v>
      </c>
      <c r="DM73">
        <v>1</v>
      </c>
      <c r="DN73">
        <v>75</v>
      </c>
      <c r="DO73" t="s">
        <v>42</v>
      </c>
      <c r="DQ73" s="2">
        <v>0</v>
      </c>
      <c r="DR73" t="s">
        <v>42</v>
      </c>
      <c r="DT73" s="2">
        <v>0</v>
      </c>
      <c r="DU73" s="2">
        <f t="shared" si="117"/>
        <v>0</v>
      </c>
      <c r="DV73" t="s">
        <v>42</v>
      </c>
      <c r="DX73" s="2">
        <v>0</v>
      </c>
      <c r="DY73">
        <v>7</v>
      </c>
      <c r="DZ73">
        <v>120</v>
      </c>
      <c r="EA73" s="2">
        <f>4*DZ73*DY73</f>
        <v>3360</v>
      </c>
      <c r="EB73" t="s">
        <v>42</v>
      </c>
      <c r="ED73" s="2">
        <v>0</v>
      </c>
      <c r="EE73" s="2">
        <f t="shared" si="118"/>
        <v>3360</v>
      </c>
      <c r="EF73">
        <v>2</v>
      </c>
      <c r="EG73">
        <v>60</v>
      </c>
      <c r="EH73" s="2">
        <f>3.3*EG73*EF73</f>
        <v>396</v>
      </c>
      <c r="EI73" t="s">
        <v>42</v>
      </c>
      <c r="EK73" s="2">
        <v>0</v>
      </c>
      <c r="EL73" t="s">
        <v>42</v>
      </c>
      <c r="EN73" s="2">
        <v>0</v>
      </c>
      <c r="EO73" s="2">
        <f t="shared" si="119"/>
        <v>396</v>
      </c>
      <c r="EP73">
        <v>180</v>
      </c>
      <c r="EQ73">
        <v>240</v>
      </c>
      <c r="ER73">
        <f t="shared" si="120"/>
        <v>9</v>
      </c>
      <c r="ES73" s="11">
        <f t="shared" si="121"/>
        <v>0</v>
      </c>
      <c r="ET73" s="11">
        <f t="shared" si="122"/>
        <v>9</v>
      </c>
      <c r="EU73" s="11">
        <f t="shared" si="123"/>
        <v>0</v>
      </c>
      <c r="EV73" s="11">
        <f t="shared" si="124"/>
        <v>0</v>
      </c>
      <c r="EW73" s="11">
        <f t="shared" si="125"/>
        <v>0</v>
      </c>
      <c r="EX73" s="11">
        <f t="shared" si="126"/>
        <v>0</v>
      </c>
      <c r="EY73" s="11">
        <f t="shared" si="127"/>
        <v>1</v>
      </c>
      <c r="EZ73" s="11">
        <f t="shared" si="128"/>
        <v>0</v>
      </c>
      <c r="FA73" s="11">
        <f t="shared" si="129"/>
        <v>1</v>
      </c>
      <c r="FB73" s="11">
        <f t="shared" si="130"/>
        <v>0</v>
      </c>
      <c r="FC73" s="11">
        <f t="shared" si="131"/>
        <v>2</v>
      </c>
      <c r="FD73" s="2">
        <f t="shared" si="132"/>
        <v>396</v>
      </c>
      <c r="FE73" s="2">
        <f t="shared" si="133"/>
        <v>3360</v>
      </c>
      <c r="FF73" s="2">
        <f t="shared" si="134"/>
        <v>0</v>
      </c>
      <c r="FG73" s="2">
        <f t="shared" si="135"/>
        <v>3756</v>
      </c>
      <c r="FH73" s="2">
        <f t="shared" si="136"/>
        <v>1380</v>
      </c>
      <c r="FI73" s="10">
        <f t="shared" si="137"/>
        <v>197.14285714285714</v>
      </c>
      <c r="FJ73" s="2">
        <v>75</v>
      </c>
      <c r="FK73" s="1">
        <v>43710</v>
      </c>
      <c r="FL73">
        <v>2</v>
      </c>
      <c r="FM73">
        <v>2</v>
      </c>
      <c r="FN73">
        <v>3</v>
      </c>
      <c r="FO73">
        <v>1</v>
      </c>
      <c r="FP73">
        <v>1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1</v>
      </c>
      <c r="FX73">
        <v>4</v>
      </c>
      <c r="FY73">
        <v>4</v>
      </c>
      <c r="FZ73">
        <v>5</v>
      </c>
      <c r="GA73">
        <v>1</v>
      </c>
      <c r="GB73">
        <v>1</v>
      </c>
      <c r="GC73" t="s">
        <v>194</v>
      </c>
      <c r="GD73">
        <v>4</v>
      </c>
      <c r="GE73">
        <v>3</v>
      </c>
      <c r="GF73">
        <v>3</v>
      </c>
      <c r="GG73">
        <v>0</v>
      </c>
      <c r="GH73">
        <v>2</v>
      </c>
      <c r="GI73">
        <v>5</v>
      </c>
      <c r="GJ73">
        <v>2</v>
      </c>
      <c r="GK73">
        <v>1</v>
      </c>
      <c r="GL73">
        <v>3</v>
      </c>
      <c r="GM73">
        <v>2</v>
      </c>
      <c r="GN73">
        <v>2</v>
      </c>
      <c r="GO73">
        <v>1</v>
      </c>
      <c r="GP73">
        <v>5</v>
      </c>
      <c r="GQ73">
        <v>4</v>
      </c>
      <c r="GR73">
        <v>3</v>
      </c>
      <c r="GS73">
        <v>2</v>
      </c>
      <c r="GT73">
        <v>4</v>
      </c>
      <c r="GU73">
        <v>5</v>
      </c>
      <c r="GV73">
        <v>4</v>
      </c>
      <c r="GW73">
        <v>3</v>
      </c>
      <c r="GX73">
        <v>2</v>
      </c>
      <c r="GY73">
        <v>3</v>
      </c>
      <c r="GZ73">
        <v>2</v>
      </c>
      <c r="HA73">
        <v>4</v>
      </c>
      <c r="HB73">
        <v>4</v>
      </c>
      <c r="HC73">
        <v>4</v>
      </c>
      <c r="HD73">
        <v>1</v>
      </c>
      <c r="HE73">
        <v>2</v>
      </c>
      <c r="HF73">
        <v>2</v>
      </c>
      <c r="HG73">
        <v>4</v>
      </c>
      <c r="HH73">
        <v>2</v>
      </c>
      <c r="HI73">
        <v>2</v>
      </c>
      <c r="HJ73">
        <v>3</v>
      </c>
      <c r="HK73">
        <v>2</v>
      </c>
      <c r="HL73">
        <v>3</v>
      </c>
      <c r="HM73">
        <v>6</v>
      </c>
      <c r="HN73">
        <v>1</v>
      </c>
      <c r="HO73">
        <v>2</v>
      </c>
      <c r="HP73">
        <v>2</v>
      </c>
      <c r="HQ73">
        <v>2</v>
      </c>
      <c r="HR73">
        <v>1</v>
      </c>
      <c r="HS73">
        <v>2</v>
      </c>
      <c r="HT73">
        <v>2</v>
      </c>
      <c r="HU73">
        <v>2</v>
      </c>
      <c r="HV73">
        <v>2</v>
      </c>
      <c r="HW73">
        <v>2</v>
      </c>
      <c r="HX73">
        <v>1</v>
      </c>
      <c r="HY73">
        <v>1</v>
      </c>
      <c r="HZ73">
        <v>1</v>
      </c>
      <c r="IA73">
        <v>2</v>
      </c>
      <c r="IB73">
        <v>1</v>
      </c>
      <c r="IC73">
        <v>2</v>
      </c>
      <c r="ID73">
        <v>3</v>
      </c>
      <c r="IE73">
        <v>1</v>
      </c>
      <c r="IF73">
        <v>1</v>
      </c>
      <c r="IG73">
        <v>3</v>
      </c>
      <c r="IH73">
        <v>1</v>
      </c>
      <c r="II73">
        <v>3</v>
      </c>
      <c r="IJ73">
        <v>3</v>
      </c>
      <c r="IK73">
        <v>3</v>
      </c>
      <c r="IL73">
        <v>1</v>
      </c>
      <c r="IM73">
        <v>2</v>
      </c>
      <c r="IN73">
        <v>1</v>
      </c>
      <c r="IQ73">
        <v>2</v>
      </c>
      <c r="IR73">
        <v>0</v>
      </c>
      <c r="IS73">
        <v>2</v>
      </c>
      <c r="IT73">
        <v>2</v>
      </c>
      <c r="IU73">
        <v>3</v>
      </c>
      <c r="IV73">
        <v>1</v>
      </c>
      <c r="IW73">
        <v>4</v>
      </c>
      <c r="IX73">
        <v>1</v>
      </c>
      <c r="IY73">
        <v>1</v>
      </c>
      <c r="IZ73">
        <v>3</v>
      </c>
      <c r="JA73">
        <v>2</v>
      </c>
      <c r="JB73">
        <v>2</v>
      </c>
      <c r="JC73">
        <v>3</v>
      </c>
      <c r="JD73">
        <v>68</v>
      </c>
      <c r="JE73">
        <v>168</v>
      </c>
      <c r="JF73">
        <v>85</v>
      </c>
      <c r="JG73">
        <v>2</v>
      </c>
      <c r="JH73" s="1"/>
      <c r="JI73">
        <v>2</v>
      </c>
      <c r="JJ73" s="12">
        <v>2</v>
      </c>
      <c r="JK73" s="12">
        <v>1</v>
      </c>
      <c r="JL73">
        <v>3</v>
      </c>
      <c r="JM73">
        <v>5</v>
      </c>
      <c r="JN73">
        <v>2</v>
      </c>
      <c r="JO73">
        <v>3</v>
      </c>
      <c r="JP73" t="s">
        <v>427</v>
      </c>
      <c r="JQ73" t="s">
        <v>19</v>
      </c>
      <c r="JR73" t="str">
        <f t="shared" si="138"/>
        <v>wysoka</v>
      </c>
      <c r="JS73">
        <v>0</v>
      </c>
      <c r="JT73">
        <v>2</v>
      </c>
      <c r="JU73">
        <f t="shared" si="139"/>
        <v>1</v>
      </c>
      <c r="JV73">
        <f t="shared" si="140"/>
        <v>0</v>
      </c>
      <c r="JW73">
        <f t="shared" si="141"/>
        <v>0.5</v>
      </c>
      <c r="JX73">
        <f t="shared" si="142"/>
        <v>0.14000000000000001</v>
      </c>
      <c r="JY73">
        <f t="shared" si="143"/>
        <v>0.06</v>
      </c>
      <c r="JZ73">
        <f t="shared" si="144"/>
        <v>0.14000000000000001</v>
      </c>
      <c r="KA73">
        <f t="shared" si="145"/>
        <v>0.06</v>
      </c>
      <c r="KB73">
        <f t="shared" si="146"/>
        <v>0.06</v>
      </c>
      <c r="KC73">
        <f t="shared" si="147"/>
        <v>0.5</v>
      </c>
      <c r="KD73">
        <f t="shared" si="148"/>
        <v>0.5</v>
      </c>
      <c r="KE73">
        <f t="shared" si="149"/>
        <v>2.9600000000000004</v>
      </c>
      <c r="KF73">
        <f t="shared" si="150"/>
        <v>0.06</v>
      </c>
      <c r="KG73">
        <f t="shared" si="151"/>
        <v>0.06</v>
      </c>
      <c r="KH73">
        <f t="shared" si="152"/>
        <v>0.14000000000000001</v>
      </c>
      <c r="KI73">
        <f t="shared" si="153"/>
        <v>0.06</v>
      </c>
      <c r="KJ73">
        <f t="shared" si="154"/>
        <v>0.06</v>
      </c>
      <c r="KK73">
        <f t="shared" si="155"/>
        <v>0</v>
      </c>
      <c r="KL73">
        <f t="shared" si="156"/>
        <v>0.5</v>
      </c>
      <c r="KM73">
        <f t="shared" si="157"/>
        <v>1</v>
      </c>
      <c r="KN73">
        <f t="shared" si="158"/>
        <v>0.5</v>
      </c>
      <c r="KO73">
        <f t="shared" si="159"/>
        <v>0</v>
      </c>
      <c r="KP73">
        <f t="shared" si="160"/>
        <v>0.06</v>
      </c>
      <c r="KQ73">
        <f t="shared" si="161"/>
        <v>0.06</v>
      </c>
      <c r="KR73">
        <f t="shared" si="162"/>
        <v>0.14000000000000001</v>
      </c>
      <c r="KS73">
        <f t="shared" si="163"/>
        <v>0</v>
      </c>
      <c r="KT73">
        <f t="shared" si="164"/>
        <v>2.64</v>
      </c>
      <c r="KU73">
        <f t="shared" si="165"/>
        <v>14.800000000000002</v>
      </c>
      <c r="KV73">
        <f t="shared" si="166"/>
        <v>9.4285714285714288</v>
      </c>
    </row>
    <row r="74" spans="1:308">
      <c r="A74" s="2"/>
      <c r="B74" s="1"/>
      <c r="C74">
        <v>35</v>
      </c>
      <c r="D74" s="2" t="s">
        <v>14</v>
      </c>
      <c r="E74" t="s">
        <v>21</v>
      </c>
      <c r="F74" s="2">
        <v>88</v>
      </c>
      <c r="G74" s="2">
        <v>20</v>
      </c>
      <c r="H74" s="2">
        <v>26</v>
      </c>
      <c r="I74" s="2">
        <v>42</v>
      </c>
      <c r="K74" s="2">
        <v>2009</v>
      </c>
      <c r="L74" s="2">
        <f t="shared" si="113"/>
        <v>11</v>
      </c>
      <c r="M74" s="15">
        <v>1</v>
      </c>
      <c r="N74" s="15">
        <v>1</v>
      </c>
      <c r="O74" s="2" t="s">
        <v>37</v>
      </c>
      <c r="P74" s="2">
        <v>10</v>
      </c>
      <c r="Q74" s="2" t="s">
        <v>37</v>
      </c>
      <c r="R74" s="2">
        <v>36</v>
      </c>
      <c r="AE74" t="s">
        <v>37</v>
      </c>
      <c r="AR74" s="2" t="s">
        <v>37</v>
      </c>
      <c r="BJ74" t="s">
        <v>37</v>
      </c>
      <c r="BL74" t="s">
        <v>37</v>
      </c>
      <c r="BM74" s="2" t="s">
        <v>42</v>
      </c>
      <c r="BX74" s="2" t="s">
        <v>42</v>
      </c>
      <c r="CI74" s="11">
        <v>1.82</v>
      </c>
      <c r="CJ74" s="10">
        <v>85</v>
      </c>
      <c r="CK74" s="2">
        <f t="shared" si="114"/>
        <v>25.661152034778407</v>
      </c>
      <c r="CL74" s="2">
        <v>101</v>
      </c>
      <c r="CM74" s="2">
        <v>103</v>
      </c>
      <c r="CN74" s="5">
        <f t="shared" si="115"/>
        <v>0.98058252427184467</v>
      </c>
      <c r="CO74" s="2">
        <v>110</v>
      </c>
      <c r="CP74" s="2">
        <v>70</v>
      </c>
      <c r="CQ74" t="s">
        <v>268</v>
      </c>
      <c r="CR74" s="19">
        <v>132.66999999999999</v>
      </c>
      <c r="CS74" s="19">
        <v>11172.7</v>
      </c>
      <c r="CT74" s="19">
        <v>8698.18</v>
      </c>
      <c r="CU74" s="2">
        <v>100</v>
      </c>
      <c r="CV74" s="2">
        <v>1.87</v>
      </c>
      <c r="CW74" s="2">
        <v>243</v>
      </c>
      <c r="CX74" s="2">
        <v>50</v>
      </c>
      <c r="CY74" s="2">
        <v>173</v>
      </c>
      <c r="CZ74" s="2">
        <v>99</v>
      </c>
      <c r="DA74" s="2">
        <v>45</v>
      </c>
      <c r="DB74" t="s">
        <v>42</v>
      </c>
      <c r="DE74" s="2">
        <f>8*DD74*DC74</f>
        <v>0</v>
      </c>
      <c r="DH74" s="2">
        <f t="shared" si="167"/>
        <v>0</v>
      </c>
      <c r="DK74" s="2">
        <f t="shared" si="168"/>
        <v>0</v>
      </c>
      <c r="DL74" s="2">
        <f t="shared" si="116"/>
        <v>0</v>
      </c>
      <c r="DM74">
        <v>3</v>
      </c>
      <c r="DN74">
        <v>180</v>
      </c>
      <c r="DO74" t="s">
        <v>42</v>
      </c>
      <c r="DQ74" s="2">
        <v>0</v>
      </c>
      <c r="DR74">
        <v>3</v>
      </c>
      <c r="DS74">
        <v>60</v>
      </c>
      <c r="DT74" s="2">
        <f>3.3*DS74*DR74</f>
        <v>594</v>
      </c>
      <c r="DU74" s="2">
        <f t="shared" si="117"/>
        <v>594</v>
      </c>
      <c r="DV74" t="s">
        <v>42</v>
      </c>
      <c r="DX74" s="2">
        <v>0</v>
      </c>
      <c r="DY74">
        <v>1</v>
      </c>
      <c r="DZ74">
        <v>60</v>
      </c>
      <c r="EA74" s="2">
        <f>4*DZ74*DY74</f>
        <v>240</v>
      </c>
      <c r="EB74">
        <v>1</v>
      </c>
      <c r="EC74">
        <v>30</v>
      </c>
      <c r="ED74" s="2">
        <f>3*EC74*EB74</f>
        <v>90</v>
      </c>
      <c r="EE74" s="2">
        <f t="shared" si="118"/>
        <v>330</v>
      </c>
      <c r="EF74" t="s">
        <v>42</v>
      </c>
      <c r="EH74" s="2">
        <v>0</v>
      </c>
      <c r="EI74">
        <v>1</v>
      </c>
      <c r="EJ74">
        <v>20</v>
      </c>
      <c r="EK74" s="2">
        <f>8*EJ74*EI74</f>
        <v>160</v>
      </c>
      <c r="EL74" t="s">
        <v>42</v>
      </c>
      <c r="EN74" s="2">
        <v>0</v>
      </c>
      <c r="EO74" s="2">
        <f t="shared" si="119"/>
        <v>160</v>
      </c>
      <c r="EP74">
        <v>600</v>
      </c>
      <c r="EQ74">
        <v>600</v>
      </c>
      <c r="ER74">
        <f t="shared" si="120"/>
        <v>6</v>
      </c>
      <c r="ES74" s="11">
        <f t="shared" si="121"/>
        <v>1</v>
      </c>
      <c r="ET74" s="11">
        <f t="shared" si="122"/>
        <v>5</v>
      </c>
      <c r="EU74" s="11">
        <f t="shared" si="123"/>
        <v>0</v>
      </c>
      <c r="EV74" s="11">
        <f t="shared" si="124"/>
        <v>0</v>
      </c>
      <c r="EW74" s="11">
        <f t="shared" si="125"/>
        <v>0</v>
      </c>
      <c r="EX74" s="11">
        <f t="shared" si="126"/>
        <v>1</v>
      </c>
      <c r="EY74" s="11">
        <f t="shared" si="127"/>
        <v>1</v>
      </c>
      <c r="EZ74" s="11">
        <f t="shared" si="128"/>
        <v>1</v>
      </c>
      <c r="FA74" s="11">
        <f t="shared" si="129"/>
        <v>0</v>
      </c>
      <c r="FB74" s="11">
        <f t="shared" si="130"/>
        <v>0</v>
      </c>
      <c r="FC74" s="11">
        <f t="shared" si="131"/>
        <v>3</v>
      </c>
      <c r="FD74" s="2">
        <f t="shared" si="132"/>
        <v>594</v>
      </c>
      <c r="FE74" s="2">
        <f t="shared" si="133"/>
        <v>330</v>
      </c>
      <c r="FF74" s="2">
        <f t="shared" si="134"/>
        <v>160</v>
      </c>
      <c r="FG74" s="2">
        <f t="shared" si="135"/>
        <v>1084</v>
      </c>
      <c r="FH74" s="2">
        <f t="shared" si="136"/>
        <v>4200</v>
      </c>
      <c r="FI74" s="10">
        <f t="shared" si="137"/>
        <v>600</v>
      </c>
      <c r="FJ74" s="2">
        <v>45</v>
      </c>
      <c r="FK74" s="1">
        <v>43607</v>
      </c>
      <c r="FL74">
        <v>3</v>
      </c>
      <c r="FM74">
        <v>1</v>
      </c>
      <c r="FN74">
        <v>6</v>
      </c>
      <c r="FO74">
        <v>1</v>
      </c>
      <c r="FP74">
        <v>1</v>
      </c>
      <c r="FQ74">
        <v>1</v>
      </c>
      <c r="FR74">
        <v>1</v>
      </c>
      <c r="FS74">
        <v>1</v>
      </c>
      <c r="FT74">
        <v>1</v>
      </c>
      <c r="FU74">
        <v>1</v>
      </c>
      <c r="FV74">
        <v>1</v>
      </c>
      <c r="FW74">
        <v>0</v>
      </c>
      <c r="FX74" t="s">
        <v>263</v>
      </c>
      <c r="FY74">
        <v>5</v>
      </c>
      <c r="FZ74">
        <v>5</v>
      </c>
      <c r="GA74">
        <v>1</v>
      </c>
      <c r="GB74">
        <v>3</v>
      </c>
      <c r="GC74">
        <v>2</v>
      </c>
      <c r="GD74">
        <v>2</v>
      </c>
      <c r="GE74">
        <v>3</v>
      </c>
      <c r="GF74">
        <v>2</v>
      </c>
      <c r="GG74">
        <v>2</v>
      </c>
      <c r="GH74">
        <v>5</v>
      </c>
      <c r="GI74">
        <v>5</v>
      </c>
      <c r="GJ74">
        <v>4</v>
      </c>
      <c r="GK74">
        <v>4</v>
      </c>
      <c r="GL74">
        <v>2</v>
      </c>
      <c r="GM74">
        <v>5</v>
      </c>
      <c r="GN74">
        <v>6</v>
      </c>
      <c r="GO74">
        <v>1</v>
      </c>
      <c r="GP74">
        <v>4</v>
      </c>
      <c r="GQ74">
        <v>1</v>
      </c>
      <c r="GR74">
        <v>2</v>
      </c>
      <c r="GS74">
        <v>2</v>
      </c>
      <c r="GT74">
        <v>4</v>
      </c>
      <c r="GU74">
        <v>5</v>
      </c>
      <c r="GV74">
        <v>4</v>
      </c>
      <c r="GW74">
        <v>4</v>
      </c>
      <c r="GX74">
        <v>4</v>
      </c>
      <c r="GY74">
        <v>5</v>
      </c>
      <c r="GZ74">
        <v>4</v>
      </c>
      <c r="HA74">
        <v>4</v>
      </c>
      <c r="HB74">
        <v>4</v>
      </c>
      <c r="HC74">
        <v>4</v>
      </c>
      <c r="HD74">
        <v>4</v>
      </c>
      <c r="HE74">
        <v>1</v>
      </c>
      <c r="HF74">
        <v>1</v>
      </c>
      <c r="HG74">
        <v>4</v>
      </c>
      <c r="HH74">
        <v>3</v>
      </c>
      <c r="HI74">
        <v>1</v>
      </c>
      <c r="HJ74">
        <v>1</v>
      </c>
      <c r="HK74">
        <v>4</v>
      </c>
      <c r="HL74">
        <v>1</v>
      </c>
      <c r="HM74">
        <v>6</v>
      </c>
      <c r="HN74">
        <v>1</v>
      </c>
      <c r="HO74">
        <v>1</v>
      </c>
      <c r="HP74">
        <v>1</v>
      </c>
      <c r="HQ74">
        <v>1</v>
      </c>
      <c r="HR74">
        <v>2</v>
      </c>
      <c r="HS74">
        <v>2</v>
      </c>
      <c r="HT74">
        <v>2</v>
      </c>
      <c r="HU74">
        <v>2</v>
      </c>
      <c r="HV74">
        <v>1</v>
      </c>
      <c r="HW74">
        <v>1</v>
      </c>
      <c r="HX74">
        <v>1</v>
      </c>
      <c r="HY74">
        <v>2</v>
      </c>
      <c r="HZ74">
        <v>2</v>
      </c>
      <c r="IA74">
        <v>2</v>
      </c>
      <c r="IB74">
        <v>3</v>
      </c>
      <c r="IC74">
        <v>3</v>
      </c>
      <c r="ID74">
        <v>1</v>
      </c>
      <c r="IE74">
        <v>2</v>
      </c>
      <c r="IF74">
        <v>1</v>
      </c>
      <c r="IG74">
        <v>3</v>
      </c>
      <c r="IH74">
        <v>1</v>
      </c>
      <c r="II74">
        <v>3</v>
      </c>
      <c r="IJ74">
        <v>3</v>
      </c>
      <c r="IK74">
        <v>3</v>
      </c>
      <c r="IL74">
        <v>3</v>
      </c>
      <c r="IM74">
        <v>3</v>
      </c>
      <c r="IN74">
        <v>1</v>
      </c>
      <c r="IQ74">
        <v>4</v>
      </c>
      <c r="IR74">
        <v>0</v>
      </c>
      <c r="IS74">
        <v>2</v>
      </c>
      <c r="IT74">
        <v>1</v>
      </c>
      <c r="IU74">
        <v>1</v>
      </c>
      <c r="IV74">
        <v>2</v>
      </c>
      <c r="IW74">
        <v>4</v>
      </c>
      <c r="IX74">
        <v>2</v>
      </c>
      <c r="IY74">
        <v>2</v>
      </c>
      <c r="IZ74">
        <v>1</v>
      </c>
      <c r="JA74">
        <v>3</v>
      </c>
      <c r="JB74">
        <v>3</v>
      </c>
      <c r="JC74">
        <v>2</v>
      </c>
      <c r="JD74">
        <f t="shared" ref="JD74:JD79" si="169">(CJ74)</f>
        <v>85</v>
      </c>
      <c r="JE74">
        <v>182</v>
      </c>
      <c r="JF74">
        <v>101</v>
      </c>
      <c r="JG74">
        <v>1</v>
      </c>
      <c r="JH74" s="1"/>
      <c r="JI74">
        <v>2</v>
      </c>
      <c r="JJ74" s="12">
        <v>4</v>
      </c>
      <c r="JK74" s="12">
        <v>0</v>
      </c>
      <c r="JL74">
        <v>2</v>
      </c>
      <c r="JM74">
        <v>3</v>
      </c>
      <c r="JN74">
        <v>2</v>
      </c>
      <c r="JO74">
        <v>4</v>
      </c>
      <c r="JP74" t="s">
        <v>21</v>
      </c>
      <c r="JQ74" t="s">
        <v>21</v>
      </c>
      <c r="JR74">
        <f t="shared" si="138"/>
        <v>0</v>
      </c>
      <c r="JS74" t="str">
        <f>IF(OR(AND(ES74&gt;=3,OR(DD74&gt;=20,DW74&gt;=20,EJ74&gt;=20)),FC74&gt;=5,AND(FG74&gt;=600,ER74&gt;=5)),"umiarkowana",0)</f>
        <v>umiarkowana</v>
      </c>
      <c r="JT74">
        <v>1</v>
      </c>
      <c r="JU74">
        <f t="shared" si="139"/>
        <v>1</v>
      </c>
      <c r="JV74">
        <f t="shared" si="140"/>
        <v>0.5</v>
      </c>
      <c r="JW74">
        <f t="shared" si="141"/>
        <v>0</v>
      </c>
      <c r="JX74">
        <f t="shared" si="142"/>
        <v>0.06</v>
      </c>
      <c r="JY74">
        <f t="shared" si="143"/>
        <v>0.06</v>
      </c>
      <c r="JZ74">
        <f t="shared" si="144"/>
        <v>0.5</v>
      </c>
      <c r="KA74">
        <f t="shared" si="145"/>
        <v>0.5</v>
      </c>
      <c r="KB74">
        <f t="shared" si="146"/>
        <v>0.5</v>
      </c>
      <c r="KC74">
        <f t="shared" si="147"/>
        <v>0.5</v>
      </c>
      <c r="KD74">
        <f t="shared" si="148"/>
        <v>0.5</v>
      </c>
      <c r="KE74">
        <f t="shared" si="149"/>
        <v>4.12</v>
      </c>
      <c r="KF74">
        <f t="shared" si="150"/>
        <v>1</v>
      </c>
      <c r="KG74">
        <f t="shared" si="151"/>
        <v>0.5</v>
      </c>
      <c r="KH74">
        <f t="shared" si="152"/>
        <v>0.06</v>
      </c>
      <c r="KI74">
        <f t="shared" si="153"/>
        <v>1</v>
      </c>
      <c r="KJ74">
        <f t="shared" si="154"/>
        <v>2</v>
      </c>
      <c r="KK74">
        <f t="shared" si="155"/>
        <v>0</v>
      </c>
      <c r="KL74">
        <f t="shared" si="156"/>
        <v>0.5</v>
      </c>
      <c r="KM74">
        <f t="shared" si="157"/>
        <v>1</v>
      </c>
      <c r="KN74">
        <f t="shared" si="158"/>
        <v>0.5</v>
      </c>
      <c r="KO74">
        <f t="shared" si="159"/>
        <v>0.5</v>
      </c>
      <c r="KP74">
        <f t="shared" si="160"/>
        <v>0</v>
      </c>
      <c r="KQ74">
        <f t="shared" si="161"/>
        <v>0.5</v>
      </c>
      <c r="KR74">
        <f t="shared" si="162"/>
        <v>0</v>
      </c>
      <c r="KS74">
        <f t="shared" si="163"/>
        <v>0</v>
      </c>
      <c r="KT74">
        <f t="shared" si="164"/>
        <v>7.5600000000000005</v>
      </c>
      <c r="KU74">
        <f t="shared" si="165"/>
        <v>20.6</v>
      </c>
      <c r="KV74">
        <f t="shared" si="166"/>
        <v>27.000000000000004</v>
      </c>
    </row>
    <row r="75" spans="1:308">
      <c r="A75" s="2"/>
      <c r="B75" s="1"/>
      <c r="C75">
        <v>34</v>
      </c>
      <c r="D75" s="2" t="s">
        <v>14</v>
      </c>
      <c r="E75" t="s">
        <v>18</v>
      </c>
      <c r="F75" s="2"/>
      <c r="G75" s="2"/>
      <c r="H75" s="2"/>
      <c r="I75" s="2"/>
      <c r="J75">
        <v>22</v>
      </c>
      <c r="K75" s="2">
        <v>2018</v>
      </c>
      <c r="L75" s="2">
        <f t="shared" si="113"/>
        <v>2</v>
      </c>
      <c r="M75" s="15">
        <v>1</v>
      </c>
      <c r="N75" s="15">
        <v>1</v>
      </c>
      <c r="O75" s="2" t="s">
        <v>37</v>
      </c>
      <c r="P75" s="2">
        <v>1</v>
      </c>
      <c r="Q75" s="2" t="s">
        <v>42</v>
      </c>
      <c r="U75" t="s">
        <v>37</v>
      </c>
      <c r="V75" t="s">
        <v>37</v>
      </c>
      <c r="AB75" t="s">
        <v>39</v>
      </c>
      <c r="AR75" s="2" t="s">
        <v>37</v>
      </c>
      <c r="AY75" t="s">
        <v>30</v>
      </c>
      <c r="BA75" t="s">
        <v>37</v>
      </c>
      <c r="BM75" s="2" t="s">
        <v>42</v>
      </c>
      <c r="BX75" s="2" t="s">
        <v>42</v>
      </c>
      <c r="CI75" s="11">
        <v>1.78</v>
      </c>
      <c r="CJ75" s="10">
        <v>91</v>
      </c>
      <c r="CK75" s="2">
        <f t="shared" si="114"/>
        <v>28.721121070571897</v>
      </c>
      <c r="CL75" s="2">
        <v>97</v>
      </c>
      <c r="CM75" s="2">
        <v>107</v>
      </c>
      <c r="CN75" s="5">
        <f t="shared" si="115"/>
        <v>0.90654205607476634</v>
      </c>
      <c r="CO75" s="2">
        <v>135</v>
      </c>
      <c r="CP75" s="2">
        <v>85</v>
      </c>
      <c r="CQ75" t="s">
        <v>318</v>
      </c>
      <c r="CS75" s="19">
        <v>12010.9</v>
      </c>
      <c r="CT75" s="19">
        <v>6995.37</v>
      </c>
      <c r="CU75" s="2">
        <v>84</v>
      </c>
      <c r="CV75" s="2">
        <v>1.33</v>
      </c>
      <c r="CW75" s="2">
        <v>301</v>
      </c>
      <c r="CX75" s="2">
        <v>55</v>
      </c>
      <c r="CY75" s="2">
        <v>195</v>
      </c>
      <c r="CZ75" s="2">
        <v>256</v>
      </c>
      <c r="DA75" s="2">
        <v>69</v>
      </c>
      <c r="DB75" t="s">
        <v>37</v>
      </c>
      <c r="DC75" t="s">
        <v>42</v>
      </c>
      <c r="DE75" s="2">
        <v>0</v>
      </c>
      <c r="DF75" t="s">
        <v>42</v>
      </c>
      <c r="DH75" s="2">
        <v>0</v>
      </c>
      <c r="DI75" t="s">
        <v>42</v>
      </c>
      <c r="DK75" s="2">
        <v>0</v>
      </c>
      <c r="DL75" s="2">
        <f t="shared" si="116"/>
        <v>0</v>
      </c>
      <c r="DM75">
        <v>3</v>
      </c>
      <c r="DN75">
        <v>20</v>
      </c>
      <c r="DO75" t="s">
        <v>42</v>
      </c>
      <c r="DQ75" s="2">
        <v>0</v>
      </c>
      <c r="DR75">
        <v>1</v>
      </c>
      <c r="DS75">
        <v>60</v>
      </c>
      <c r="DT75" s="2">
        <f>3.3*DS75*DR75</f>
        <v>198</v>
      </c>
      <c r="DU75" s="2">
        <f t="shared" si="117"/>
        <v>198</v>
      </c>
      <c r="DV75" t="s">
        <v>42</v>
      </c>
      <c r="DX75" s="2">
        <v>0</v>
      </c>
      <c r="DY75" t="s">
        <v>42</v>
      </c>
      <c r="EA75" s="2">
        <v>0</v>
      </c>
      <c r="EB75" t="s">
        <v>42</v>
      </c>
      <c r="ED75" s="2">
        <v>0</v>
      </c>
      <c r="EE75" s="2">
        <f t="shared" si="118"/>
        <v>0</v>
      </c>
      <c r="EF75" t="s">
        <v>42</v>
      </c>
      <c r="EH75" s="2">
        <v>0</v>
      </c>
      <c r="EI75" t="s">
        <v>42</v>
      </c>
      <c r="EK75" s="2">
        <v>0</v>
      </c>
      <c r="EL75" t="s">
        <v>42</v>
      </c>
      <c r="EN75" s="2">
        <v>0</v>
      </c>
      <c r="EO75" s="2">
        <f t="shared" si="119"/>
        <v>0</v>
      </c>
      <c r="EP75">
        <v>560</v>
      </c>
      <c r="EQ75">
        <v>560</v>
      </c>
      <c r="ER75">
        <f t="shared" si="120"/>
        <v>1</v>
      </c>
      <c r="ES75" s="11">
        <f t="shared" si="121"/>
        <v>0</v>
      </c>
      <c r="ET75" s="11">
        <f t="shared" si="122"/>
        <v>1</v>
      </c>
      <c r="EU75" s="11">
        <f t="shared" si="123"/>
        <v>0</v>
      </c>
      <c r="EV75" s="11">
        <f t="shared" si="124"/>
        <v>0</v>
      </c>
      <c r="EW75" s="11">
        <f t="shared" si="125"/>
        <v>0</v>
      </c>
      <c r="EX75" s="11">
        <f t="shared" si="126"/>
        <v>1</v>
      </c>
      <c r="EY75" s="11">
        <f t="shared" si="127"/>
        <v>0</v>
      </c>
      <c r="EZ75" s="11">
        <f t="shared" si="128"/>
        <v>0</v>
      </c>
      <c r="FA75" s="11">
        <f t="shared" si="129"/>
        <v>0</v>
      </c>
      <c r="FB75" s="11">
        <f t="shared" si="130"/>
        <v>0</v>
      </c>
      <c r="FC75" s="11">
        <f t="shared" si="131"/>
        <v>1</v>
      </c>
      <c r="FD75" s="2">
        <f t="shared" si="132"/>
        <v>198</v>
      </c>
      <c r="FE75" s="2">
        <f t="shared" si="133"/>
        <v>0</v>
      </c>
      <c r="FF75" s="2">
        <f t="shared" si="134"/>
        <v>0</v>
      </c>
      <c r="FG75" s="2">
        <f t="shared" si="135"/>
        <v>198</v>
      </c>
      <c r="FH75" s="2">
        <f t="shared" si="136"/>
        <v>3920</v>
      </c>
      <c r="FI75" s="10">
        <f t="shared" si="137"/>
        <v>560</v>
      </c>
      <c r="FJ75" s="2">
        <v>69</v>
      </c>
      <c r="FK75" s="1">
        <v>43684</v>
      </c>
      <c r="FL75">
        <v>3</v>
      </c>
      <c r="FM75">
        <v>2</v>
      </c>
      <c r="FN75">
        <v>6</v>
      </c>
      <c r="FO75">
        <v>0</v>
      </c>
      <c r="FP75">
        <v>0</v>
      </c>
      <c r="FQ75">
        <v>0</v>
      </c>
      <c r="FR75">
        <v>0</v>
      </c>
      <c r="FS75">
        <v>1</v>
      </c>
      <c r="FT75">
        <v>0</v>
      </c>
      <c r="FU75">
        <v>1</v>
      </c>
      <c r="FV75">
        <v>0</v>
      </c>
      <c r="FW75">
        <v>0</v>
      </c>
      <c r="FX75">
        <v>4</v>
      </c>
      <c r="FY75">
        <v>5</v>
      </c>
      <c r="FZ75">
        <v>2</v>
      </c>
      <c r="GA75">
        <v>1</v>
      </c>
      <c r="GB75">
        <v>1</v>
      </c>
      <c r="GC75">
        <v>2</v>
      </c>
      <c r="GD75">
        <v>6</v>
      </c>
      <c r="GE75">
        <v>3</v>
      </c>
      <c r="GF75">
        <v>1</v>
      </c>
      <c r="GG75">
        <v>0</v>
      </c>
      <c r="GH75">
        <v>6</v>
      </c>
      <c r="GI75">
        <v>5</v>
      </c>
      <c r="GJ75">
        <v>2</v>
      </c>
      <c r="GK75">
        <v>2</v>
      </c>
      <c r="GL75">
        <v>3</v>
      </c>
      <c r="GM75">
        <v>2</v>
      </c>
      <c r="GN75">
        <v>4</v>
      </c>
      <c r="GO75">
        <v>1</v>
      </c>
      <c r="GP75">
        <v>1</v>
      </c>
      <c r="GQ75">
        <v>1</v>
      </c>
      <c r="GR75">
        <v>1</v>
      </c>
      <c r="GS75">
        <v>1</v>
      </c>
      <c r="GT75">
        <v>6</v>
      </c>
      <c r="GU75">
        <v>1</v>
      </c>
      <c r="GV75">
        <v>1</v>
      </c>
      <c r="GW75">
        <v>2</v>
      </c>
      <c r="GX75">
        <v>2</v>
      </c>
      <c r="GY75">
        <v>1</v>
      </c>
      <c r="GZ75">
        <v>1</v>
      </c>
      <c r="HA75">
        <v>1</v>
      </c>
      <c r="HB75">
        <v>4</v>
      </c>
      <c r="HC75">
        <v>4</v>
      </c>
      <c r="HD75">
        <v>6</v>
      </c>
      <c r="HE75">
        <v>1</v>
      </c>
      <c r="HF75">
        <v>1</v>
      </c>
      <c r="HG75">
        <v>1</v>
      </c>
      <c r="HH75">
        <v>4</v>
      </c>
      <c r="HI75">
        <v>1</v>
      </c>
      <c r="HJ75">
        <v>1</v>
      </c>
      <c r="HK75">
        <v>2</v>
      </c>
      <c r="HL75">
        <v>6</v>
      </c>
      <c r="HM75">
        <v>6</v>
      </c>
      <c r="HN75">
        <v>2</v>
      </c>
      <c r="HO75">
        <v>3</v>
      </c>
      <c r="HP75">
        <v>2</v>
      </c>
      <c r="HQ75">
        <v>2</v>
      </c>
      <c r="HR75">
        <v>1</v>
      </c>
      <c r="HS75">
        <v>2</v>
      </c>
      <c r="HT75">
        <v>2</v>
      </c>
      <c r="HU75">
        <v>2</v>
      </c>
      <c r="HV75">
        <v>3</v>
      </c>
      <c r="HW75">
        <v>1</v>
      </c>
      <c r="HX75">
        <v>1</v>
      </c>
      <c r="HY75">
        <v>1</v>
      </c>
      <c r="HZ75">
        <v>3</v>
      </c>
      <c r="IA75">
        <v>2</v>
      </c>
      <c r="IB75">
        <v>3</v>
      </c>
      <c r="IC75">
        <v>3</v>
      </c>
      <c r="ID75">
        <v>3</v>
      </c>
      <c r="IE75">
        <v>1</v>
      </c>
      <c r="IF75">
        <v>2</v>
      </c>
      <c r="IG75">
        <v>3</v>
      </c>
      <c r="IH75">
        <v>1</v>
      </c>
      <c r="II75">
        <v>1</v>
      </c>
      <c r="IJ75">
        <v>3</v>
      </c>
      <c r="IK75">
        <v>3</v>
      </c>
      <c r="IL75">
        <v>3</v>
      </c>
      <c r="IM75">
        <v>1</v>
      </c>
      <c r="IN75">
        <v>1</v>
      </c>
      <c r="IQ75">
        <v>2</v>
      </c>
      <c r="IR75">
        <v>1</v>
      </c>
      <c r="IS75">
        <v>1</v>
      </c>
      <c r="IT75">
        <v>2</v>
      </c>
      <c r="IU75">
        <v>2</v>
      </c>
      <c r="IV75">
        <v>2</v>
      </c>
      <c r="IW75">
        <v>6</v>
      </c>
      <c r="IX75">
        <v>1</v>
      </c>
      <c r="IY75">
        <v>1</v>
      </c>
      <c r="IZ75">
        <v>1</v>
      </c>
      <c r="JA75">
        <v>1</v>
      </c>
      <c r="JB75">
        <v>1</v>
      </c>
      <c r="JC75">
        <v>1</v>
      </c>
      <c r="JD75">
        <f t="shared" si="169"/>
        <v>91</v>
      </c>
      <c r="JE75">
        <v>178</v>
      </c>
      <c r="JF75">
        <v>97</v>
      </c>
      <c r="JG75">
        <v>1</v>
      </c>
      <c r="JH75" s="1"/>
      <c r="JI75">
        <v>4</v>
      </c>
      <c r="JJ75" s="12">
        <v>2</v>
      </c>
      <c r="JK75" s="12">
        <v>0</v>
      </c>
      <c r="JL75">
        <v>2</v>
      </c>
      <c r="JM75">
        <v>3</v>
      </c>
      <c r="JN75">
        <v>4</v>
      </c>
      <c r="JO75">
        <v>3</v>
      </c>
      <c r="JP75" t="s">
        <v>427</v>
      </c>
      <c r="JQ75" t="s">
        <v>18</v>
      </c>
      <c r="JR75">
        <f t="shared" si="138"/>
        <v>0</v>
      </c>
      <c r="JS75">
        <f>IF(OR(AND(ES75&gt;=3,OR(DD75&gt;=20,DW75&gt;=20,EJ75&gt;=20)),FC75&gt;=5,AND(FG75&gt;=600,ER75&gt;=5)),"umiarkowana",0)</f>
        <v>0</v>
      </c>
      <c r="JT75">
        <v>0</v>
      </c>
      <c r="JU75">
        <f t="shared" si="139"/>
        <v>1</v>
      </c>
      <c r="JV75">
        <f t="shared" si="140"/>
        <v>0.06</v>
      </c>
      <c r="JW75">
        <f t="shared" si="141"/>
        <v>0</v>
      </c>
      <c r="JX75">
        <f t="shared" si="142"/>
        <v>0</v>
      </c>
      <c r="JY75">
        <f t="shared" si="143"/>
        <v>0</v>
      </c>
      <c r="JZ75">
        <f t="shared" si="144"/>
        <v>0.06</v>
      </c>
      <c r="KA75">
        <f t="shared" si="145"/>
        <v>0.06</v>
      </c>
      <c r="KB75">
        <f t="shared" si="146"/>
        <v>0</v>
      </c>
      <c r="KC75">
        <f t="shared" si="147"/>
        <v>0.5</v>
      </c>
      <c r="KD75">
        <f t="shared" si="148"/>
        <v>0.5</v>
      </c>
      <c r="KE75">
        <f t="shared" si="149"/>
        <v>2.1800000000000002</v>
      </c>
      <c r="KF75">
        <f t="shared" si="150"/>
        <v>2</v>
      </c>
      <c r="KG75">
        <f t="shared" si="151"/>
        <v>0.06</v>
      </c>
      <c r="KH75">
        <f t="shared" si="152"/>
        <v>0.14000000000000001</v>
      </c>
      <c r="KI75">
        <f t="shared" si="153"/>
        <v>0.06</v>
      </c>
      <c r="KJ75">
        <f t="shared" si="154"/>
        <v>0.5</v>
      </c>
      <c r="KK75">
        <f t="shared" si="155"/>
        <v>0</v>
      </c>
      <c r="KL75">
        <f t="shared" si="156"/>
        <v>2</v>
      </c>
      <c r="KM75">
        <f t="shared" si="157"/>
        <v>0</v>
      </c>
      <c r="KN75">
        <f t="shared" si="158"/>
        <v>0</v>
      </c>
      <c r="KO75">
        <f t="shared" si="159"/>
        <v>2</v>
      </c>
      <c r="KP75">
        <f t="shared" si="160"/>
        <v>0</v>
      </c>
      <c r="KQ75">
        <f t="shared" si="161"/>
        <v>0.06</v>
      </c>
      <c r="KR75">
        <f t="shared" si="162"/>
        <v>2</v>
      </c>
      <c r="KS75">
        <f t="shared" si="163"/>
        <v>0.06</v>
      </c>
      <c r="KT75">
        <f t="shared" si="164"/>
        <v>8.8800000000000008</v>
      </c>
      <c r="KU75">
        <f t="shared" si="165"/>
        <v>10.9</v>
      </c>
      <c r="KV75">
        <f t="shared" si="166"/>
        <v>31.714285714285719</v>
      </c>
    </row>
    <row r="76" spans="1:308">
      <c r="A76" s="2"/>
      <c r="B76" s="1"/>
      <c r="C76">
        <v>24</v>
      </c>
      <c r="D76" s="2" t="s">
        <v>14</v>
      </c>
      <c r="E76" t="s">
        <v>21</v>
      </c>
      <c r="F76" s="2">
        <v>92</v>
      </c>
      <c r="G76" s="2">
        <v>19</v>
      </c>
      <c r="H76" s="2">
        <v>28</v>
      </c>
      <c r="I76" s="2">
        <v>45</v>
      </c>
      <c r="K76" s="2">
        <v>2018</v>
      </c>
      <c r="L76" s="2">
        <f t="shared" si="113"/>
        <v>2</v>
      </c>
      <c r="M76" s="15">
        <v>1</v>
      </c>
      <c r="N76" s="15">
        <v>1</v>
      </c>
      <c r="O76" s="2" t="s">
        <v>37</v>
      </c>
      <c r="P76" s="2">
        <v>2</v>
      </c>
      <c r="Q76" s="2" t="s">
        <v>37</v>
      </c>
      <c r="R76" s="2">
        <v>0.5</v>
      </c>
      <c r="AA76" t="s">
        <v>31</v>
      </c>
      <c r="AD76" t="s">
        <v>37</v>
      </c>
      <c r="AG76" t="s">
        <v>37</v>
      </c>
      <c r="AR76" s="2" t="s">
        <v>37</v>
      </c>
      <c r="AT76" t="s">
        <v>37</v>
      </c>
      <c r="AY76" t="s">
        <v>30</v>
      </c>
      <c r="BM76" s="2" t="s">
        <v>42</v>
      </c>
      <c r="BX76" s="2" t="s">
        <v>42</v>
      </c>
      <c r="CI76" s="11">
        <v>1.7749999999999999</v>
      </c>
      <c r="CJ76" s="10">
        <v>79</v>
      </c>
      <c r="CK76" s="2">
        <f t="shared" si="114"/>
        <v>25.074390001983733</v>
      </c>
      <c r="CL76" s="2">
        <v>100</v>
      </c>
      <c r="CM76" s="2">
        <v>107</v>
      </c>
      <c r="CN76" s="5">
        <f t="shared" si="115"/>
        <v>0.93457943925233644</v>
      </c>
      <c r="CO76" s="2">
        <v>110</v>
      </c>
      <c r="CP76" s="2">
        <v>70</v>
      </c>
      <c r="CQ76" t="s">
        <v>314</v>
      </c>
      <c r="CS76" s="19">
        <v>20212.3</v>
      </c>
      <c r="CT76" s="19">
        <v>16423.7</v>
      </c>
      <c r="CU76" s="2">
        <v>97</v>
      </c>
      <c r="CV76" s="2">
        <v>0.78</v>
      </c>
      <c r="CW76" s="2">
        <v>165</v>
      </c>
      <c r="CX76" s="2">
        <v>62</v>
      </c>
      <c r="CY76" s="2">
        <v>86</v>
      </c>
      <c r="CZ76" s="2">
        <v>85</v>
      </c>
      <c r="DA76" s="2">
        <v>67</v>
      </c>
      <c r="DB76" t="s">
        <v>37</v>
      </c>
      <c r="DC76" t="s">
        <v>42</v>
      </c>
      <c r="DE76" s="2">
        <v>0</v>
      </c>
      <c r="DF76">
        <v>5</v>
      </c>
      <c r="DG76">
        <v>60</v>
      </c>
      <c r="DH76" s="2">
        <f>4*DG76*DF76</f>
        <v>1200</v>
      </c>
      <c r="DI76" t="s">
        <v>42</v>
      </c>
      <c r="DK76" s="2">
        <v>0</v>
      </c>
      <c r="DL76" s="2">
        <f t="shared" si="116"/>
        <v>1200</v>
      </c>
      <c r="DM76">
        <v>3</v>
      </c>
      <c r="DN76">
        <v>10</v>
      </c>
      <c r="DO76" t="s">
        <v>42</v>
      </c>
      <c r="DQ76" s="2">
        <v>0</v>
      </c>
      <c r="DR76" t="s">
        <v>42</v>
      </c>
      <c r="DT76" s="2">
        <v>0</v>
      </c>
      <c r="DU76" s="2">
        <f t="shared" si="117"/>
        <v>0</v>
      </c>
      <c r="DV76" t="s">
        <v>42</v>
      </c>
      <c r="DX76" s="2">
        <v>0</v>
      </c>
      <c r="DY76" t="s">
        <v>42</v>
      </c>
      <c r="EA76" s="2">
        <v>0</v>
      </c>
      <c r="EB76" t="s">
        <v>42</v>
      </c>
      <c r="ED76" s="2">
        <v>0</v>
      </c>
      <c r="EE76" s="2">
        <f t="shared" si="118"/>
        <v>0</v>
      </c>
      <c r="EF76">
        <v>2</v>
      </c>
      <c r="EG76">
        <v>60</v>
      </c>
      <c r="EH76" s="2">
        <f>3.3*EG76*EF76</f>
        <v>396</v>
      </c>
      <c r="EI76" t="s">
        <v>42</v>
      </c>
      <c r="EK76" s="2">
        <v>0</v>
      </c>
      <c r="EL76" t="s">
        <v>42</v>
      </c>
      <c r="EN76" s="2">
        <v>0</v>
      </c>
      <c r="EO76" s="2">
        <f t="shared" si="119"/>
        <v>396</v>
      </c>
      <c r="EP76">
        <v>720</v>
      </c>
      <c r="EQ76">
        <v>840</v>
      </c>
      <c r="ER76">
        <f t="shared" si="120"/>
        <v>7</v>
      </c>
      <c r="ES76" s="11">
        <f t="shared" si="121"/>
        <v>0</v>
      </c>
      <c r="ET76" s="11">
        <f t="shared" si="122"/>
        <v>7</v>
      </c>
      <c r="EU76" s="11">
        <f t="shared" si="123"/>
        <v>1</v>
      </c>
      <c r="EV76" s="11">
        <f t="shared" si="124"/>
        <v>0</v>
      </c>
      <c r="EW76" s="11">
        <f t="shared" si="125"/>
        <v>0</v>
      </c>
      <c r="EX76" s="11">
        <f t="shared" si="126"/>
        <v>0</v>
      </c>
      <c r="EY76" s="11">
        <f t="shared" si="127"/>
        <v>0</v>
      </c>
      <c r="EZ76" s="11">
        <f t="shared" si="128"/>
        <v>0</v>
      </c>
      <c r="FA76" s="11">
        <f t="shared" si="129"/>
        <v>1</v>
      </c>
      <c r="FB76" s="11">
        <f t="shared" si="130"/>
        <v>0</v>
      </c>
      <c r="FC76" s="11">
        <f t="shared" si="131"/>
        <v>2</v>
      </c>
      <c r="FD76" s="2">
        <f t="shared" si="132"/>
        <v>396</v>
      </c>
      <c r="FE76" s="2">
        <f t="shared" si="133"/>
        <v>1200</v>
      </c>
      <c r="FF76" s="2">
        <f t="shared" si="134"/>
        <v>0</v>
      </c>
      <c r="FG76" s="2">
        <f t="shared" si="135"/>
        <v>1596</v>
      </c>
      <c r="FH76" s="2">
        <f t="shared" si="136"/>
        <v>5280</v>
      </c>
      <c r="FI76" s="10">
        <f t="shared" si="137"/>
        <v>754.28571428571433</v>
      </c>
      <c r="FJ76" s="2">
        <v>67</v>
      </c>
      <c r="FK76" s="1">
        <v>43682</v>
      </c>
      <c r="FL76">
        <v>3</v>
      </c>
      <c r="FM76">
        <v>1</v>
      </c>
      <c r="FN76">
        <v>6</v>
      </c>
      <c r="FO76">
        <v>1</v>
      </c>
      <c r="FP76">
        <v>1</v>
      </c>
      <c r="FQ76">
        <v>1</v>
      </c>
      <c r="FR76">
        <v>1</v>
      </c>
      <c r="FS76">
        <v>1</v>
      </c>
      <c r="FT76">
        <v>0</v>
      </c>
      <c r="FU76">
        <v>1</v>
      </c>
      <c r="FV76">
        <v>1</v>
      </c>
      <c r="FW76">
        <v>1</v>
      </c>
      <c r="FX76" t="s">
        <v>206</v>
      </c>
      <c r="FY76">
        <v>5</v>
      </c>
      <c r="FZ76">
        <v>5</v>
      </c>
      <c r="GA76">
        <v>2</v>
      </c>
      <c r="GB76">
        <v>2</v>
      </c>
      <c r="GC76">
        <v>2</v>
      </c>
      <c r="GD76">
        <v>1</v>
      </c>
      <c r="GE76">
        <v>3</v>
      </c>
      <c r="GF76">
        <v>1</v>
      </c>
      <c r="GG76">
        <v>0</v>
      </c>
      <c r="GH76">
        <v>4</v>
      </c>
      <c r="GI76">
        <v>3</v>
      </c>
      <c r="GJ76">
        <v>4</v>
      </c>
      <c r="GK76">
        <v>1</v>
      </c>
      <c r="GL76">
        <v>2</v>
      </c>
      <c r="GM76">
        <v>4</v>
      </c>
      <c r="GN76">
        <v>5</v>
      </c>
      <c r="GO76">
        <v>2</v>
      </c>
      <c r="GP76">
        <v>2</v>
      </c>
      <c r="GQ76">
        <v>4</v>
      </c>
      <c r="GR76">
        <v>3</v>
      </c>
      <c r="GS76">
        <v>2</v>
      </c>
      <c r="GT76">
        <v>3</v>
      </c>
      <c r="GU76">
        <v>3</v>
      </c>
      <c r="GV76">
        <v>4</v>
      </c>
      <c r="GW76">
        <v>3</v>
      </c>
      <c r="GX76">
        <v>2</v>
      </c>
      <c r="GY76">
        <v>3</v>
      </c>
      <c r="GZ76">
        <v>2</v>
      </c>
      <c r="HA76">
        <v>3</v>
      </c>
      <c r="HB76">
        <v>4</v>
      </c>
      <c r="HC76">
        <v>4</v>
      </c>
      <c r="HD76">
        <v>4</v>
      </c>
      <c r="HE76">
        <v>2</v>
      </c>
      <c r="HF76">
        <v>1</v>
      </c>
      <c r="HG76">
        <v>2</v>
      </c>
      <c r="HH76">
        <v>3</v>
      </c>
      <c r="HI76">
        <v>3</v>
      </c>
      <c r="HJ76">
        <v>3</v>
      </c>
      <c r="HK76">
        <v>2</v>
      </c>
      <c r="HL76">
        <v>1</v>
      </c>
      <c r="HM76">
        <v>6</v>
      </c>
      <c r="HN76">
        <v>2</v>
      </c>
      <c r="HO76">
        <v>1</v>
      </c>
      <c r="HP76">
        <v>2</v>
      </c>
      <c r="HQ76">
        <v>1</v>
      </c>
      <c r="HR76">
        <v>2</v>
      </c>
      <c r="HS76">
        <v>2</v>
      </c>
      <c r="HT76">
        <v>1</v>
      </c>
      <c r="HU76">
        <v>2</v>
      </c>
      <c r="HV76">
        <v>1</v>
      </c>
      <c r="HW76">
        <v>1</v>
      </c>
      <c r="HX76">
        <v>1</v>
      </c>
      <c r="HY76">
        <v>2</v>
      </c>
      <c r="HZ76">
        <v>1</v>
      </c>
      <c r="IA76">
        <v>2</v>
      </c>
      <c r="IB76">
        <v>1</v>
      </c>
      <c r="IC76">
        <v>2</v>
      </c>
      <c r="ID76">
        <v>2</v>
      </c>
      <c r="IE76">
        <v>2</v>
      </c>
      <c r="IF76">
        <v>1</v>
      </c>
      <c r="IG76">
        <v>1</v>
      </c>
      <c r="IH76">
        <v>1</v>
      </c>
      <c r="II76">
        <v>2</v>
      </c>
      <c r="IJ76">
        <v>1</v>
      </c>
      <c r="IK76">
        <v>1</v>
      </c>
      <c r="IL76">
        <v>2</v>
      </c>
      <c r="IM76">
        <v>1</v>
      </c>
      <c r="IN76">
        <v>1</v>
      </c>
      <c r="IQ76">
        <v>2</v>
      </c>
      <c r="IR76">
        <v>1</v>
      </c>
      <c r="IS76">
        <v>1</v>
      </c>
      <c r="IT76">
        <v>1</v>
      </c>
      <c r="IU76">
        <v>2</v>
      </c>
      <c r="IV76">
        <v>3</v>
      </c>
      <c r="IW76">
        <v>1</v>
      </c>
      <c r="IX76">
        <v>1</v>
      </c>
      <c r="IY76">
        <v>1</v>
      </c>
      <c r="IZ76">
        <v>1</v>
      </c>
      <c r="JA76">
        <v>2</v>
      </c>
      <c r="JB76">
        <v>2</v>
      </c>
      <c r="JC76">
        <v>1</v>
      </c>
      <c r="JD76">
        <f t="shared" si="169"/>
        <v>79</v>
      </c>
      <c r="JE76">
        <v>177.5</v>
      </c>
      <c r="JF76">
        <v>100</v>
      </c>
      <c r="JG76">
        <v>1</v>
      </c>
      <c r="JH76" s="1"/>
      <c r="JI76">
        <v>2</v>
      </c>
      <c r="JJ76" s="12">
        <v>4</v>
      </c>
      <c r="JK76" s="12">
        <v>0</v>
      </c>
      <c r="JL76">
        <v>2</v>
      </c>
      <c r="JM76">
        <v>3</v>
      </c>
      <c r="JN76">
        <v>4</v>
      </c>
      <c r="JO76">
        <v>3</v>
      </c>
      <c r="JP76" t="s">
        <v>21</v>
      </c>
      <c r="JQ76" t="s">
        <v>21</v>
      </c>
      <c r="JR76">
        <f t="shared" si="138"/>
        <v>0</v>
      </c>
      <c r="JS76" t="str">
        <f>IF(OR(AND(ES76&gt;=3,OR(DD76&gt;=20,DW76&gt;=20,EJ76&gt;=20)),FC76&gt;=5,AND(FG76&gt;=600,ER76&gt;=5)),"umiarkowana",0)</f>
        <v>umiarkowana</v>
      </c>
      <c r="JT76">
        <v>1</v>
      </c>
      <c r="JU76">
        <f t="shared" si="139"/>
        <v>0.14000000000000001</v>
      </c>
      <c r="JV76">
        <f t="shared" si="140"/>
        <v>0</v>
      </c>
      <c r="JW76">
        <f t="shared" si="141"/>
        <v>0.5</v>
      </c>
      <c r="JX76">
        <f t="shared" si="142"/>
        <v>0.14000000000000001</v>
      </c>
      <c r="JY76">
        <f t="shared" si="143"/>
        <v>0.06</v>
      </c>
      <c r="JZ76">
        <f t="shared" si="144"/>
        <v>0.14000000000000001</v>
      </c>
      <c r="KA76">
        <f t="shared" si="145"/>
        <v>0.06</v>
      </c>
      <c r="KB76">
        <f t="shared" si="146"/>
        <v>0.06</v>
      </c>
      <c r="KC76">
        <f t="shared" si="147"/>
        <v>0.5</v>
      </c>
      <c r="KD76">
        <f t="shared" si="148"/>
        <v>0.5</v>
      </c>
      <c r="KE76">
        <f t="shared" si="149"/>
        <v>2.1</v>
      </c>
      <c r="KF76">
        <f t="shared" si="150"/>
        <v>0.5</v>
      </c>
      <c r="KG76">
        <f t="shared" si="151"/>
        <v>0.5</v>
      </c>
      <c r="KH76">
        <f t="shared" si="152"/>
        <v>0.06</v>
      </c>
      <c r="KI76">
        <f t="shared" si="153"/>
        <v>0.5</v>
      </c>
      <c r="KJ76">
        <f t="shared" si="154"/>
        <v>1</v>
      </c>
      <c r="KK76">
        <f t="shared" si="155"/>
        <v>0.06</v>
      </c>
      <c r="KL76">
        <f t="shared" si="156"/>
        <v>0.14000000000000001</v>
      </c>
      <c r="KM76">
        <f t="shared" si="157"/>
        <v>0.14000000000000001</v>
      </c>
      <c r="KN76">
        <f t="shared" si="158"/>
        <v>0.5</v>
      </c>
      <c r="KO76">
        <f t="shared" si="159"/>
        <v>0.5</v>
      </c>
      <c r="KP76">
        <f t="shared" si="160"/>
        <v>0</v>
      </c>
      <c r="KQ76">
        <f t="shared" si="161"/>
        <v>0.06</v>
      </c>
      <c r="KR76">
        <f t="shared" si="162"/>
        <v>0</v>
      </c>
      <c r="KS76">
        <f t="shared" si="163"/>
        <v>0.06</v>
      </c>
      <c r="KT76">
        <f t="shared" si="164"/>
        <v>4.0200000000000005</v>
      </c>
      <c r="KU76">
        <f t="shared" si="165"/>
        <v>10.5</v>
      </c>
      <c r="KV76">
        <f t="shared" si="166"/>
        <v>14.357142857142859</v>
      </c>
    </row>
    <row r="77" spans="1:308">
      <c r="A77" s="2"/>
      <c r="B77" s="4"/>
      <c r="C77">
        <v>26</v>
      </c>
      <c r="D77" s="2" t="s">
        <v>14</v>
      </c>
      <c r="E77" t="s">
        <v>18</v>
      </c>
      <c r="F77" s="2"/>
      <c r="G77" s="2"/>
      <c r="H77" s="2"/>
      <c r="I77" s="2"/>
      <c r="J77" s="2">
        <v>35</v>
      </c>
      <c r="K77" s="2">
        <v>2014</v>
      </c>
      <c r="L77" s="2">
        <f t="shared" si="113"/>
        <v>6</v>
      </c>
      <c r="M77" s="15">
        <v>1</v>
      </c>
      <c r="N77" s="15">
        <v>2</v>
      </c>
      <c r="O77" s="2" t="s">
        <v>37</v>
      </c>
      <c r="P77" s="2">
        <v>5</v>
      </c>
      <c r="Q77" s="2" t="s">
        <v>42</v>
      </c>
      <c r="R77" s="2"/>
      <c r="W77" t="s">
        <v>37</v>
      </c>
      <c r="Y77" t="s">
        <v>37</v>
      </c>
      <c r="AB77" t="s">
        <v>39</v>
      </c>
      <c r="AF77" t="s">
        <v>37</v>
      </c>
      <c r="AK77" t="s">
        <v>37</v>
      </c>
      <c r="AR77" s="2" t="s">
        <v>37</v>
      </c>
      <c r="AU77" t="s">
        <v>37</v>
      </c>
      <c r="AV77" t="s">
        <v>37</v>
      </c>
      <c r="AY77" t="s">
        <v>30</v>
      </c>
      <c r="BE77" t="s">
        <v>37</v>
      </c>
      <c r="BM77" s="2" t="s">
        <v>42</v>
      </c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 t="s">
        <v>42</v>
      </c>
      <c r="CI77" s="11">
        <v>1.75</v>
      </c>
      <c r="CJ77" s="10">
        <v>117</v>
      </c>
      <c r="CK77" s="2">
        <f t="shared" si="114"/>
        <v>38.204081632653065</v>
      </c>
      <c r="CL77" s="2">
        <v>120</v>
      </c>
      <c r="CM77" s="2">
        <v>123</v>
      </c>
      <c r="CN77" s="5">
        <f t="shared" si="115"/>
        <v>0.97560975609756095</v>
      </c>
      <c r="CO77" s="2">
        <v>130</v>
      </c>
      <c r="CP77" s="2">
        <v>80</v>
      </c>
      <c r="CU77" s="2">
        <v>88</v>
      </c>
      <c r="CV77" s="2">
        <v>1.01</v>
      </c>
      <c r="CW77" s="2">
        <v>150</v>
      </c>
      <c r="CX77" s="2">
        <v>45</v>
      </c>
      <c r="CY77" s="2">
        <v>88</v>
      </c>
      <c r="CZ77" s="2">
        <v>87</v>
      </c>
      <c r="DA77" s="2">
        <v>11</v>
      </c>
      <c r="DB77" t="s">
        <v>37</v>
      </c>
      <c r="DC77" t="s">
        <v>42</v>
      </c>
      <c r="DE77" s="2">
        <v>0</v>
      </c>
      <c r="DF77">
        <v>7</v>
      </c>
      <c r="DG77">
        <v>240</v>
      </c>
      <c r="DH77" s="2">
        <f>4*DG77*DF77</f>
        <v>6720</v>
      </c>
      <c r="DI77" t="s">
        <v>42</v>
      </c>
      <c r="DK77" s="2">
        <v>0</v>
      </c>
      <c r="DL77" s="2">
        <f t="shared" si="116"/>
        <v>6720</v>
      </c>
      <c r="DM77" t="s">
        <v>42</v>
      </c>
      <c r="DO77" t="s">
        <v>42</v>
      </c>
      <c r="DQ77" s="2">
        <v>0</v>
      </c>
      <c r="DR77" t="s">
        <v>42</v>
      </c>
      <c r="DT77" s="2">
        <v>0</v>
      </c>
      <c r="DU77" s="2">
        <f t="shared" si="117"/>
        <v>0</v>
      </c>
      <c r="DV77" t="s">
        <v>42</v>
      </c>
      <c r="DX77" s="2">
        <v>0</v>
      </c>
      <c r="DY77" t="s">
        <v>42</v>
      </c>
      <c r="EA77" s="2">
        <v>0</v>
      </c>
      <c r="EB77" t="s">
        <v>42</v>
      </c>
      <c r="ED77" s="2">
        <v>0</v>
      </c>
      <c r="EE77" s="2">
        <f t="shared" si="118"/>
        <v>0</v>
      </c>
      <c r="EF77" t="s">
        <v>42</v>
      </c>
      <c r="EH77" s="2">
        <v>0</v>
      </c>
      <c r="EI77" t="s">
        <v>42</v>
      </c>
      <c r="EK77" s="2">
        <v>0</v>
      </c>
      <c r="EL77" t="s">
        <v>42</v>
      </c>
      <c r="EN77" s="2">
        <v>0</v>
      </c>
      <c r="EO77" s="2">
        <f t="shared" si="119"/>
        <v>0</v>
      </c>
      <c r="EP77">
        <v>300</v>
      </c>
      <c r="EQ77">
        <v>300</v>
      </c>
      <c r="ER77">
        <f t="shared" si="120"/>
        <v>7</v>
      </c>
      <c r="ES77" s="11">
        <f t="shared" si="121"/>
        <v>0</v>
      </c>
      <c r="ET77" s="11">
        <f t="shared" si="122"/>
        <v>7</v>
      </c>
      <c r="EU77" s="11">
        <f t="shared" si="123"/>
        <v>1</v>
      </c>
      <c r="EV77" s="11">
        <f t="shared" si="124"/>
        <v>0</v>
      </c>
      <c r="EW77" s="11">
        <f t="shared" si="125"/>
        <v>0</v>
      </c>
      <c r="EX77" s="11">
        <f t="shared" si="126"/>
        <v>0</v>
      </c>
      <c r="EY77" s="11">
        <f t="shared" si="127"/>
        <v>0</v>
      </c>
      <c r="EZ77" s="11">
        <f t="shared" si="128"/>
        <v>0</v>
      </c>
      <c r="FA77" s="11">
        <f t="shared" si="129"/>
        <v>0</v>
      </c>
      <c r="FB77" s="11">
        <f t="shared" si="130"/>
        <v>0</v>
      </c>
      <c r="FC77" s="11">
        <f t="shared" si="131"/>
        <v>1</v>
      </c>
      <c r="FD77" s="2">
        <f t="shared" si="132"/>
        <v>0</v>
      </c>
      <c r="FE77" s="2">
        <f t="shared" si="133"/>
        <v>6720</v>
      </c>
      <c r="FF77" s="2">
        <f t="shared" si="134"/>
        <v>0</v>
      </c>
      <c r="FG77" s="2">
        <f t="shared" si="135"/>
        <v>6720</v>
      </c>
      <c r="FH77" s="2">
        <f t="shared" si="136"/>
        <v>2100</v>
      </c>
      <c r="FI77" s="10">
        <f t="shared" si="137"/>
        <v>300</v>
      </c>
      <c r="FJ77" s="2">
        <v>11</v>
      </c>
      <c r="FK77" s="1">
        <v>43425</v>
      </c>
      <c r="FL77">
        <v>3</v>
      </c>
      <c r="FM77">
        <v>3</v>
      </c>
      <c r="FN77">
        <v>1</v>
      </c>
      <c r="FW77">
        <v>1</v>
      </c>
      <c r="FX77">
        <v>5</v>
      </c>
      <c r="FY77">
        <v>5</v>
      </c>
      <c r="FZ77">
        <v>3</v>
      </c>
      <c r="GA77">
        <v>1</v>
      </c>
      <c r="GB77">
        <v>1</v>
      </c>
      <c r="GC77">
        <v>3</v>
      </c>
      <c r="GD77">
        <v>3</v>
      </c>
      <c r="GE77">
        <v>3</v>
      </c>
      <c r="GF77">
        <v>0</v>
      </c>
      <c r="GG77">
        <v>0</v>
      </c>
      <c r="GH77">
        <v>6</v>
      </c>
      <c r="GI77">
        <v>4</v>
      </c>
      <c r="GJ77">
        <v>2</v>
      </c>
      <c r="GK77">
        <v>2</v>
      </c>
      <c r="GL77">
        <v>2</v>
      </c>
      <c r="GM77">
        <v>4</v>
      </c>
      <c r="GN77">
        <v>6</v>
      </c>
      <c r="GO77">
        <v>1</v>
      </c>
      <c r="GP77">
        <v>4</v>
      </c>
      <c r="GQ77">
        <v>5</v>
      </c>
      <c r="GR77">
        <v>2</v>
      </c>
      <c r="GS77">
        <v>2</v>
      </c>
      <c r="GT77">
        <v>2</v>
      </c>
      <c r="GU77">
        <v>4</v>
      </c>
      <c r="GV77">
        <v>4</v>
      </c>
      <c r="GW77">
        <v>4</v>
      </c>
      <c r="GX77">
        <v>2</v>
      </c>
      <c r="GY77">
        <v>2</v>
      </c>
      <c r="GZ77">
        <v>1</v>
      </c>
      <c r="HA77">
        <v>4</v>
      </c>
      <c r="HB77">
        <v>5</v>
      </c>
      <c r="HC77">
        <v>4</v>
      </c>
      <c r="HD77">
        <v>2</v>
      </c>
      <c r="HE77">
        <v>1</v>
      </c>
      <c r="HF77">
        <v>1</v>
      </c>
      <c r="HG77">
        <v>1</v>
      </c>
      <c r="HH77">
        <v>1</v>
      </c>
      <c r="HI77">
        <v>1</v>
      </c>
      <c r="HJ77">
        <v>1</v>
      </c>
      <c r="HK77">
        <v>3</v>
      </c>
      <c r="HL77">
        <v>1</v>
      </c>
      <c r="HM77">
        <v>6</v>
      </c>
      <c r="HN77">
        <v>1</v>
      </c>
      <c r="HO77">
        <v>3</v>
      </c>
      <c r="HP77">
        <v>3</v>
      </c>
      <c r="HQ77">
        <v>1</v>
      </c>
      <c r="HR77">
        <v>3</v>
      </c>
      <c r="HS77">
        <v>2</v>
      </c>
      <c r="HT77">
        <v>1</v>
      </c>
      <c r="HU77">
        <v>2</v>
      </c>
      <c r="HV77">
        <v>1</v>
      </c>
      <c r="HW77">
        <v>1</v>
      </c>
      <c r="HX77">
        <v>3</v>
      </c>
      <c r="HY77">
        <v>1</v>
      </c>
      <c r="HZ77">
        <v>1</v>
      </c>
      <c r="IA77">
        <v>2</v>
      </c>
      <c r="IB77">
        <v>3</v>
      </c>
      <c r="IC77">
        <v>2</v>
      </c>
      <c r="ID77">
        <v>3</v>
      </c>
      <c r="IE77">
        <v>1</v>
      </c>
      <c r="IF77">
        <v>3</v>
      </c>
      <c r="IG77">
        <v>3</v>
      </c>
      <c r="IH77">
        <v>1</v>
      </c>
      <c r="II77">
        <v>3</v>
      </c>
      <c r="IJ77">
        <v>3</v>
      </c>
      <c r="IK77">
        <v>3</v>
      </c>
      <c r="IL77">
        <v>1</v>
      </c>
      <c r="IM77">
        <v>3</v>
      </c>
      <c r="IN77">
        <v>1</v>
      </c>
      <c r="IO77" s="9"/>
      <c r="IQ77">
        <v>1</v>
      </c>
      <c r="IR77">
        <v>0</v>
      </c>
      <c r="IS77">
        <v>1</v>
      </c>
      <c r="IT77">
        <v>1</v>
      </c>
      <c r="IU77">
        <v>2</v>
      </c>
      <c r="IV77">
        <v>2</v>
      </c>
      <c r="IW77">
        <v>3</v>
      </c>
      <c r="IX77">
        <v>2</v>
      </c>
      <c r="IY77">
        <v>1</v>
      </c>
      <c r="IZ77">
        <v>1</v>
      </c>
      <c r="JA77">
        <v>2</v>
      </c>
      <c r="JB77">
        <v>3</v>
      </c>
      <c r="JC77">
        <v>1</v>
      </c>
      <c r="JD77">
        <f t="shared" si="169"/>
        <v>117</v>
      </c>
      <c r="JE77">
        <v>175</v>
      </c>
      <c r="JF77">
        <v>120</v>
      </c>
      <c r="JG77">
        <v>1</v>
      </c>
      <c r="JH77" s="1"/>
      <c r="JI77">
        <v>1</v>
      </c>
      <c r="JJ77" s="12">
        <v>5</v>
      </c>
      <c r="JK77" s="12">
        <v>2</v>
      </c>
      <c r="JL77">
        <v>1</v>
      </c>
      <c r="JM77">
        <v>3</v>
      </c>
      <c r="JN77">
        <v>4</v>
      </c>
      <c r="JO77">
        <v>3</v>
      </c>
      <c r="JP77" t="s">
        <v>427</v>
      </c>
      <c r="JQ77" t="s">
        <v>18</v>
      </c>
      <c r="JR77" t="str">
        <f t="shared" si="138"/>
        <v>wysoka</v>
      </c>
      <c r="JS77">
        <v>0</v>
      </c>
      <c r="JT77">
        <v>2</v>
      </c>
      <c r="JU77">
        <f t="shared" si="139"/>
        <v>0.5</v>
      </c>
      <c r="JV77">
        <f t="shared" si="140"/>
        <v>0.06</v>
      </c>
      <c r="JW77">
        <f t="shared" si="141"/>
        <v>1</v>
      </c>
      <c r="JX77">
        <f t="shared" si="142"/>
        <v>0.06</v>
      </c>
      <c r="JY77">
        <f t="shared" si="143"/>
        <v>0.06</v>
      </c>
      <c r="JZ77">
        <f t="shared" si="144"/>
        <v>0.5</v>
      </c>
      <c r="KA77">
        <f t="shared" si="145"/>
        <v>0.06</v>
      </c>
      <c r="KB77">
        <f t="shared" si="146"/>
        <v>0</v>
      </c>
      <c r="KC77">
        <f t="shared" si="147"/>
        <v>1</v>
      </c>
      <c r="KD77">
        <f t="shared" si="148"/>
        <v>0.5</v>
      </c>
      <c r="KE77">
        <f t="shared" si="149"/>
        <v>3.74</v>
      </c>
      <c r="KF77">
        <f t="shared" si="150"/>
        <v>2</v>
      </c>
      <c r="KG77">
        <f t="shared" si="151"/>
        <v>0.06</v>
      </c>
      <c r="KH77">
        <f t="shared" si="152"/>
        <v>0.06</v>
      </c>
      <c r="KI77">
        <f t="shared" si="153"/>
        <v>0.5</v>
      </c>
      <c r="KJ77">
        <f t="shared" si="154"/>
        <v>2</v>
      </c>
      <c r="KK77">
        <f t="shared" si="155"/>
        <v>0</v>
      </c>
      <c r="KL77">
        <f t="shared" si="156"/>
        <v>0.06</v>
      </c>
      <c r="KM77">
        <f t="shared" si="157"/>
        <v>0.5</v>
      </c>
      <c r="KN77">
        <f t="shared" si="158"/>
        <v>0.5</v>
      </c>
      <c r="KO77">
        <f t="shared" si="159"/>
        <v>0.06</v>
      </c>
      <c r="KP77">
        <f t="shared" si="160"/>
        <v>0</v>
      </c>
      <c r="KQ77">
        <f t="shared" si="161"/>
        <v>0.14000000000000001</v>
      </c>
      <c r="KR77">
        <f t="shared" si="162"/>
        <v>0</v>
      </c>
      <c r="KS77">
        <f t="shared" si="163"/>
        <v>0</v>
      </c>
      <c r="KT77">
        <f t="shared" si="164"/>
        <v>5.879999999999999</v>
      </c>
      <c r="KU77">
        <f t="shared" si="165"/>
        <v>18.700000000000003</v>
      </c>
      <c r="KV77">
        <f t="shared" si="166"/>
        <v>20.999999999999996</v>
      </c>
    </row>
    <row r="78" spans="1:308">
      <c r="A78" s="2"/>
      <c r="B78" s="4"/>
      <c r="C78">
        <v>54</v>
      </c>
      <c r="D78" s="2" t="s">
        <v>478</v>
      </c>
      <c r="E78" t="s">
        <v>18</v>
      </c>
      <c r="F78" s="2"/>
      <c r="G78" s="2"/>
      <c r="H78" s="2"/>
      <c r="I78" s="2"/>
      <c r="J78">
        <v>31</v>
      </c>
      <c r="K78" s="2">
        <v>2008</v>
      </c>
      <c r="L78" s="2">
        <f t="shared" si="113"/>
        <v>12</v>
      </c>
      <c r="M78" s="15">
        <v>2</v>
      </c>
      <c r="N78" s="15">
        <v>3</v>
      </c>
      <c r="O78" s="2" t="s">
        <v>37</v>
      </c>
      <c r="P78" s="2">
        <v>10</v>
      </c>
      <c r="Q78" s="2" t="s">
        <v>42</v>
      </c>
      <c r="R78" s="2"/>
      <c r="V78" t="s">
        <v>37</v>
      </c>
      <c r="X78" t="s">
        <v>37</v>
      </c>
      <c r="AB78" t="s">
        <v>39</v>
      </c>
      <c r="AC78" t="s">
        <v>37</v>
      </c>
      <c r="AF78" t="s">
        <v>37</v>
      </c>
      <c r="AR78" s="2" t="s">
        <v>37</v>
      </c>
      <c r="AV78" t="s">
        <v>37</v>
      </c>
      <c r="AY78" t="s">
        <v>31</v>
      </c>
      <c r="BE78" t="s">
        <v>37</v>
      </c>
      <c r="BM78" s="2" t="s">
        <v>37</v>
      </c>
      <c r="BN78" s="2" t="s">
        <v>37</v>
      </c>
      <c r="BO78" s="2"/>
      <c r="BP78" s="2" t="s">
        <v>37</v>
      </c>
      <c r="BQ78" s="2"/>
      <c r="BR78" s="2"/>
      <c r="BS78" s="2"/>
      <c r="BT78" s="2" t="s">
        <v>37</v>
      </c>
      <c r="BU78" s="2"/>
      <c r="BV78" s="2"/>
      <c r="BW78" s="2" t="s">
        <v>37</v>
      </c>
      <c r="BX78" s="2" t="s">
        <v>37</v>
      </c>
      <c r="BY78" t="s">
        <v>37</v>
      </c>
      <c r="CA78" s="2" t="s">
        <v>37</v>
      </c>
      <c r="CE78" t="s">
        <v>37</v>
      </c>
      <c r="CF78" t="s">
        <v>37</v>
      </c>
      <c r="CH78" t="s">
        <v>37</v>
      </c>
      <c r="CI78" s="11">
        <v>1.64</v>
      </c>
      <c r="CJ78" s="10">
        <v>128</v>
      </c>
      <c r="CK78" s="2">
        <f t="shared" si="114"/>
        <v>47.590719809637129</v>
      </c>
      <c r="CL78" s="2">
        <v>120</v>
      </c>
      <c r="CM78" s="2">
        <v>146</v>
      </c>
      <c r="CN78" s="5">
        <f t="shared" si="115"/>
        <v>0.82191780821917804</v>
      </c>
      <c r="CO78" s="2">
        <v>108</v>
      </c>
      <c r="CP78" s="2">
        <v>77</v>
      </c>
      <c r="CU78" s="2">
        <v>96</v>
      </c>
      <c r="CV78" s="2">
        <v>0.01</v>
      </c>
      <c r="CW78" s="2">
        <v>260</v>
      </c>
      <c r="CX78" s="2">
        <v>49</v>
      </c>
      <c r="CY78" s="2">
        <v>176</v>
      </c>
      <c r="CZ78" s="2">
        <v>173</v>
      </c>
      <c r="DA78" s="2">
        <v>21</v>
      </c>
      <c r="DB78" t="s">
        <v>42</v>
      </c>
      <c r="DE78" s="2">
        <f>8*DD78*DC78</f>
        <v>0</v>
      </c>
      <c r="DH78" s="2">
        <f>4*DG78*DF78</f>
        <v>0</v>
      </c>
      <c r="DK78" s="2">
        <f>3.3*DJ78*DI78</f>
        <v>0</v>
      </c>
      <c r="DL78" s="2">
        <f t="shared" si="116"/>
        <v>0</v>
      </c>
      <c r="DM78" t="s">
        <v>42</v>
      </c>
      <c r="DO78" t="s">
        <v>42</v>
      </c>
      <c r="DQ78" s="2">
        <v>0</v>
      </c>
      <c r="DR78" t="s">
        <v>42</v>
      </c>
      <c r="DT78" s="2">
        <v>0</v>
      </c>
      <c r="DU78" s="2">
        <f t="shared" si="117"/>
        <v>0</v>
      </c>
      <c r="DV78" t="s">
        <v>42</v>
      </c>
      <c r="DX78" s="2">
        <v>0</v>
      </c>
      <c r="DY78" t="s">
        <v>42</v>
      </c>
      <c r="EA78" s="2">
        <v>0</v>
      </c>
      <c r="EB78" t="s">
        <v>42</v>
      </c>
      <c r="ED78" s="2">
        <v>0</v>
      </c>
      <c r="EE78" s="2">
        <f t="shared" si="118"/>
        <v>0</v>
      </c>
      <c r="EF78" t="s">
        <v>42</v>
      </c>
      <c r="EH78" s="2">
        <v>0</v>
      </c>
      <c r="EI78" t="s">
        <v>42</v>
      </c>
      <c r="EK78" s="2">
        <v>0</v>
      </c>
      <c r="EL78" t="s">
        <v>42</v>
      </c>
      <c r="EN78" s="2">
        <v>0</v>
      </c>
      <c r="EO78" s="2">
        <f t="shared" si="119"/>
        <v>0</v>
      </c>
      <c r="EP78">
        <v>720</v>
      </c>
      <c r="EQ78">
        <v>720</v>
      </c>
      <c r="ER78">
        <f t="shared" si="120"/>
        <v>0</v>
      </c>
      <c r="ES78" s="11">
        <f t="shared" si="121"/>
        <v>0</v>
      </c>
      <c r="ET78" s="11">
        <f t="shared" si="122"/>
        <v>0</v>
      </c>
      <c r="EU78" s="11">
        <f t="shared" si="123"/>
        <v>0</v>
      </c>
      <c r="EV78" s="11">
        <f t="shared" si="124"/>
        <v>0</v>
      </c>
      <c r="EW78" s="11">
        <f t="shared" si="125"/>
        <v>0</v>
      </c>
      <c r="EX78" s="11">
        <f t="shared" si="126"/>
        <v>0</v>
      </c>
      <c r="EY78" s="11">
        <f t="shared" si="127"/>
        <v>0</v>
      </c>
      <c r="EZ78" s="11">
        <f t="shared" si="128"/>
        <v>0</v>
      </c>
      <c r="FA78" s="11">
        <f t="shared" si="129"/>
        <v>0</v>
      </c>
      <c r="FB78" s="11">
        <f t="shared" si="130"/>
        <v>0</v>
      </c>
      <c r="FC78" s="11">
        <f t="shared" si="131"/>
        <v>0</v>
      </c>
      <c r="FD78" s="2">
        <f t="shared" si="132"/>
        <v>0</v>
      </c>
      <c r="FE78" s="2">
        <f t="shared" si="133"/>
        <v>0</v>
      </c>
      <c r="FF78" s="2">
        <f t="shared" si="134"/>
        <v>0</v>
      </c>
      <c r="FG78" s="2">
        <f t="shared" si="135"/>
        <v>0</v>
      </c>
      <c r="FH78" s="2">
        <f t="shared" si="136"/>
        <v>5040</v>
      </c>
      <c r="FI78" s="10">
        <f t="shared" si="137"/>
        <v>720</v>
      </c>
      <c r="FJ78" s="2">
        <v>21</v>
      </c>
      <c r="FK78" s="1">
        <v>43437</v>
      </c>
      <c r="FL78">
        <v>5</v>
      </c>
      <c r="FM78">
        <v>2</v>
      </c>
      <c r="FN78">
        <v>6</v>
      </c>
      <c r="FO78">
        <v>1</v>
      </c>
      <c r="FP78">
        <v>0</v>
      </c>
      <c r="FQ78">
        <v>0</v>
      </c>
      <c r="FR78">
        <v>1</v>
      </c>
      <c r="FS78">
        <v>1</v>
      </c>
      <c r="FT78">
        <v>1</v>
      </c>
      <c r="FU78">
        <v>0</v>
      </c>
      <c r="FV78">
        <v>0</v>
      </c>
      <c r="FW78">
        <v>2</v>
      </c>
      <c r="FX78">
        <v>5</v>
      </c>
      <c r="FY78">
        <v>5</v>
      </c>
      <c r="FZ78">
        <v>3</v>
      </c>
      <c r="GA78">
        <v>1</v>
      </c>
      <c r="GB78">
        <v>2</v>
      </c>
      <c r="GC78">
        <v>3</v>
      </c>
      <c r="GD78">
        <v>5</v>
      </c>
      <c r="GE78">
        <v>5</v>
      </c>
      <c r="GF78">
        <v>1</v>
      </c>
      <c r="GG78">
        <v>0</v>
      </c>
      <c r="GH78">
        <v>2</v>
      </c>
      <c r="GI78">
        <v>6</v>
      </c>
      <c r="GJ78">
        <v>4</v>
      </c>
      <c r="GK78">
        <v>2</v>
      </c>
      <c r="GL78">
        <v>2</v>
      </c>
      <c r="GM78">
        <v>4</v>
      </c>
      <c r="GN78">
        <v>6</v>
      </c>
      <c r="GO78">
        <v>1</v>
      </c>
      <c r="GP78">
        <v>5</v>
      </c>
      <c r="GQ78">
        <v>6</v>
      </c>
      <c r="GR78">
        <v>3</v>
      </c>
      <c r="GS78">
        <v>4</v>
      </c>
      <c r="GT78">
        <v>1</v>
      </c>
      <c r="GU78">
        <v>6</v>
      </c>
      <c r="GV78">
        <v>5</v>
      </c>
      <c r="GW78">
        <v>3</v>
      </c>
      <c r="GX78">
        <v>3</v>
      </c>
      <c r="GY78">
        <v>2</v>
      </c>
      <c r="GZ78">
        <v>2</v>
      </c>
      <c r="HA78">
        <v>4</v>
      </c>
      <c r="HB78">
        <v>4</v>
      </c>
      <c r="HC78">
        <v>2</v>
      </c>
      <c r="HD78">
        <v>5</v>
      </c>
      <c r="HE78">
        <v>2</v>
      </c>
      <c r="HF78">
        <v>3</v>
      </c>
      <c r="HG78">
        <v>3</v>
      </c>
      <c r="HH78">
        <v>1</v>
      </c>
      <c r="HI78">
        <v>1</v>
      </c>
      <c r="HJ78">
        <v>1</v>
      </c>
      <c r="HK78">
        <v>2</v>
      </c>
      <c r="HL78">
        <v>1</v>
      </c>
      <c r="HM78">
        <v>6</v>
      </c>
      <c r="HN78">
        <v>2</v>
      </c>
      <c r="HO78">
        <v>1</v>
      </c>
      <c r="HP78">
        <v>2</v>
      </c>
      <c r="HQ78">
        <v>1</v>
      </c>
      <c r="HR78">
        <v>2</v>
      </c>
      <c r="HS78">
        <v>2</v>
      </c>
      <c r="HT78">
        <v>1</v>
      </c>
      <c r="HU78">
        <v>2</v>
      </c>
      <c r="HV78">
        <v>3</v>
      </c>
      <c r="HW78">
        <v>2</v>
      </c>
      <c r="HX78">
        <v>1</v>
      </c>
      <c r="HY78">
        <v>2</v>
      </c>
      <c r="HZ78">
        <v>1</v>
      </c>
      <c r="IA78">
        <v>2</v>
      </c>
      <c r="IB78">
        <v>1</v>
      </c>
      <c r="IC78">
        <v>2</v>
      </c>
      <c r="ID78">
        <v>3</v>
      </c>
      <c r="IE78">
        <v>3</v>
      </c>
      <c r="IF78">
        <v>1</v>
      </c>
      <c r="IG78">
        <v>3</v>
      </c>
      <c r="IH78">
        <v>1</v>
      </c>
      <c r="II78">
        <v>3</v>
      </c>
      <c r="IJ78">
        <v>3</v>
      </c>
      <c r="IK78">
        <v>1</v>
      </c>
      <c r="IL78">
        <v>2</v>
      </c>
      <c r="IM78">
        <v>2</v>
      </c>
      <c r="IN78">
        <v>1</v>
      </c>
      <c r="IO78" s="9"/>
      <c r="IQ78">
        <v>2</v>
      </c>
      <c r="IR78">
        <v>1</v>
      </c>
      <c r="IS78">
        <v>1</v>
      </c>
      <c r="IT78">
        <v>2</v>
      </c>
      <c r="IU78">
        <v>3</v>
      </c>
      <c r="IV78">
        <v>3</v>
      </c>
      <c r="IW78">
        <v>6</v>
      </c>
      <c r="IX78">
        <v>1</v>
      </c>
      <c r="IY78">
        <v>1</v>
      </c>
      <c r="IZ78">
        <v>1</v>
      </c>
      <c r="JA78">
        <v>2</v>
      </c>
      <c r="JB78">
        <v>1</v>
      </c>
      <c r="JC78">
        <v>2</v>
      </c>
      <c r="JD78">
        <f t="shared" si="169"/>
        <v>128</v>
      </c>
      <c r="JE78">
        <v>164</v>
      </c>
      <c r="JF78">
        <v>120</v>
      </c>
      <c r="JG78">
        <v>2</v>
      </c>
      <c r="JH78" s="1"/>
      <c r="JI78">
        <v>3</v>
      </c>
      <c r="JJ78" s="12">
        <v>4</v>
      </c>
      <c r="JK78" s="12">
        <v>0</v>
      </c>
      <c r="JL78">
        <v>2</v>
      </c>
      <c r="JM78">
        <v>4</v>
      </c>
      <c r="JN78">
        <v>1</v>
      </c>
      <c r="JO78">
        <v>3</v>
      </c>
      <c r="JP78" t="s">
        <v>427</v>
      </c>
      <c r="JQ78" t="s">
        <v>18</v>
      </c>
      <c r="JR78">
        <f t="shared" si="138"/>
        <v>0</v>
      </c>
      <c r="JS78">
        <f>IF(OR(AND(ES78&gt;=3,OR(DD78&gt;=20,DW78&gt;=20,EJ78&gt;=20)),FC78&gt;=5,AND(FG78&gt;=600,ER78&gt;=5)),"umiarkowana",0)</f>
        <v>0</v>
      </c>
      <c r="JT78">
        <v>0</v>
      </c>
      <c r="JU78">
        <f t="shared" si="139"/>
        <v>2</v>
      </c>
      <c r="JV78">
        <f t="shared" si="140"/>
        <v>0.06</v>
      </c>
      <c r="JW78">
        <f t="shared" si="141"/>
        <v>2</v>
      </c>
      <c r="JX78">
        <f t="shared" si="142"/>
        <v>0.14000000000000001</v>
      </c>
      <c r="JY78">
        <f t="shared" si="143"/>
        <v>0.5</v>
      </c>
      <c r="JZ78">
        <f t="shared" si="144"/>
        <v>0.14000000000000001</v>
      </c>
      <c r="KA78">
        <f t="shared" si="145"/>
        <v>0.14000000000000001</v>
      </c>
      <c r="KB78">
        <f t="shared" si="146"/>
        <v>0.06</v>
      </c>
      <c r="KC78">
        <f t="shared" si="147"/>
        <v>0.5</v>
      </c>
      <c r="KD78">
        <f t="shared" si="148"/>
        <v>0.06</v>
      </c>
      <c r="KE78">
        <f t="shared" si="149"/>
        <v>5.5999999999999988</v>
      </c>
      <c r="KF78">
        <f t="shared" si="150"/>
        <v>0.06</v>
      </c>
      <c r="KG78">
        <f t="shared" si="151"/>
        <v>0.5</v>
      </c>
      <c r="KH78">
        <f t="shared" si="152"/>
        <v>0.06</v>
      </c>
      <c r="KI78">
        <f t="shared" si="153"/>
        <v>0.5</v>
      </c>
      <c r="KJ78">
        <f t="shared" si="154"/>
        <v>2</v>
      </c>
      <c r="KK78">
        <f t="shared" si="155"/>
        <v>0</v>
      </c>
      <c r="KL78">
        <f t="shared" si="156"/>
        <v>0</v>
      </c>
      <c r="KM78">
        <f t="shared" si="157"/>
        <v>2</v>
      </c>
      <c r="KN78">
        <f t="shared" si="158"/>
        <v>1</v>
      </c>
      <c r="KO78">
        <f t="shared" si="159"/>
        <v>1</v>
      </c>
      <c r="KP78">
        <f t="shared" si="160"/>
        <v>0.14000000000000001</v>
      </c>
      <c r="KQ78">
        <f t="shared" si="161"/>
        <v>0.06</v>
      </c>
      <c r="KR78">
        <f t="shared" si="162"/>
        <v>0</v>
      </c>
      <c r="KS78">
        <f t="shared" si="163"/>
        <v>0.06</v>
      </c>
      <c r="KT78">
        <f t="shared" si="164"/>
        <v>7.379999999999999</v>
      </c>
      <c r="KU78">
        <f t="shared" si="165"/>
        <v>27.999999999999993</v>
      </c>
      <c r="KV78">
        <f t="shared" si="166"/>
        <v>26.357142857142854</v>
      </c>
    </row>
    <row r="79" spans="1:308">
      <c r="A79" s="2"/>
      <c r="B79" s="1"/>
      <c r="C79">
        <v>63</v>
      </c>
      <c r="D79" s="2" t="s">
        <v>14</v>
      </c>
      <c r="E79" t="s">
        <v>19</v>
      </c>
      <c r="F79" s="2"/>
      <c r="G79" s="2"/>
      <c r="H79" s="2"/>
      <c r="I79" s="2"/>
      <c r="J79">
        <v>26</v>
      </c>
      <c r="K79" s="2">
        <v>2019</v>
      </c>
      <c r="L79" s="2">
        <f t="shared" si="113"/>
        <v>1</v>
      </c>
      <c r="M79" s="15">
        <v>1</v>
      </c>
      <c r="N79" s="15">
        <v>1</v>
      </c>
      <c r="O79" s="2" t="s">
        <v>37</v>
      </c>
      <c r="P79" s="2">
        <v>3</v>
      </c>
      <c r="Q79" s="2" t="s">
        <v>42</v>
      </c>
      <c r="V79" t="s">
        <v>37</v>
      </c>
      <c r="Y79" t="s">
        <v>37</v>
      </c>
      <c r="AF79" t="s">
        <v>37</v>
      </c>
      <c r="AR79" s="2" t="s">
        <v>37</v>
      </c>
      <c r="AZ79" t="s">
        <v>40</v>
      </c>
      <c r="BA79" t="s">
        <v>37</v>
      </c>
      <c r="BD79" t="s">
        <v>37</v>
      </c>
      <c r="BE79" t="s">
        <v>37</v>
      </c>
      <c r="BJ79" t="s">
        <v>37</v>
      </c>
      <c r="BM79" s="2" t="s">
        <v>37</v>
      </c>
      <c r="BN79" s="2"/>
      <c r="BO79" s="2"/>
      <c r="BP79" s="2"/>
      <c r="BQ79" s="2"/>
      <c r="BR79" s="2"/>
      <c r="BS79" s="2"/>
      <c r="BT79" s="2"/>
      <c r="BU79" s="2"/>
      <c r="BV79" s="2"/>
      <c r="BW79" s="2" t="s">
        <v>37</v>
      </c>
      <c r="BX79" s="2" t="s">
        <v>37</v>
      </c>
      <c r="CH79" t="s">
        <v>37</v>
      </c>
      <c r="CI79" s="11">
        <v>1.76</v>
      </c>
      <c r="CJ79" s="10">
        <v>75</v>
      </c>
      <c r="CK79" s="2">
        <f t="shared" si="114"/>
        <v>24.212293388429753</v>
      </c>
      <c r="CL79" s="2">
        <v>95</v>
      </c>
      <c r="CM79" s="2">
        <v>97</v>
      </c>
      <c r="CN79" s="5">
        <f t="shared" si="115"/>
        <v>0.97938144329896903</v>
      </c>
      <c r="CO79" s="2">
        <v>100</v>
      </c>
      <c r="CP79" s="2">
        <v>75</v>
      </c>
      <c r="CQ79" t="s">
        <v>236</v>
      </c>
      <c r="CS79" s="19">
        <v>3310.46</v>
      </c>
      <c r="CT79" s="19">
        <v>13910.2</v>
      </c>
      <c r="CU79" s="2">
        <v>90</v>
      </c>
      <c r="CV79" s="2">
        <v>1.5</v>
      </c>
      <c r="CW79" s="2">
        <v>193</v>
      </c>
      <c r="CX79" s="2">
        <v>47</v>
      </c>
      <c r="CY79" s="2">
        <v>112</v>
      </c>
      <c r="CZ79" s="2">
        <v>156</v>
      </c>
      <c r="DA79" s="2">
        <v>32</v>
      </c>
      <c r="DB79" t="s">
        <v>37</v>
      </c>
      <c r="DC79" t="s">
        <v>42</v>
      </c>
      <c r="DE79" s="2">
        <v>0</v>
      </c>
      <c r="DF79" t="s">
        <v>42</v>
      </c>
      <c r="DH79" s="2">
        <v>0</v>
      </c>
      <c r="DI79" t="s">
        <v>42</v>
      </c>
      <c r="DK79" s="2">
        <v>0</v>
      </c>
      <c r="DL79" s="2">
        <f t="shared" si="116"/>
        <v>0</v>
      </c>
      <c r="DM79">
        <v>5</v>
      </c>
      <c r="DN79">
        <v>120</v>
      </c>
      <c r="DO79" t="s">
        <v>42</v>
      </c>
      <c r="DQ79" s="2">
        <v>0</v>
      </c>
      <c r="DR79">
        <v>5</v>
      </c>
      <c r="DS79">
        <v>20</v>
      </c>
      <c r="DT79" s="2">
        <f>3.3*DS79*DR79</f>
        <v>330</v>
      </c>
      <c r="DU79" s="2">
        <f t="shared" si="117"/>
        <v>330</v>
      </c>
      <c r="DV79" t="s">
        <v>42</v>
      </c>
      <c r="DX79" s="2">
        <v>0</v>
      </c>
      <c r="DY79">
        <v>2</v>
      </c>
      <c r="DZ79">
        <v>20</v>
      </c>
      <c r="EA79" s="2">
        <f>4*DZ79*DY79</f>
        <v>160</v>
      </c>
      <c r="EB79" t="s">
        <v>42</v>
      </c>
      <c r="ED79" s="2">
        <v>0</v>
      </c>
      <c r="EE79" s="2">
        <f t="shared" si="118"/>
        <v>160</v>
      </c>
      <c r="EF79">
        <v>3</v>
      </c>
      <c r="EG79">
        <v>60</v>
      </c>
      <c r="EH79" s="2">
        <f>3.3*EG79*EF79</f>
        <v>594</v>
      </c>
      <c r="EI79" t="s">
        <v>42</v>
      </c>
      <c r="EK79" s="2">
        <v>0</v>
      </c>
      <c r="EL79" t="s">
        <v>42</v>
      </c>
      <c r="EN79" s="2">
        <v>0</v>
      </c>
      <c r="EO79" s="2">
        <f t="shared" si="119"/>
        <v>594</v>
      </c>
      <c r="EP79">
        <v>360</v>
      </c>
      <c r="EQ79">
        <v>180</v>
      </c>
      <c r="ER79">
        <f t="shared" si="120"/>
        <v>10</v>
      </c>
      <c r="ES79" s="11">
        <f t="shared" si="121"/>
        <v>0</v>
      </c>
      <c r="ET79" s="11">
        <f t="shared" si="122"/>
        <v>10</v>
      </c>
      <c r="EU79" s="11">
        <f t="shared" si="123"/>
        <v>0</v>
      </c>
      <c r="EV79" s="11">
        <f t="shared" si="124"/>
        <v>0</v>
      </c>
      <c r="EW79" s="11">
        <f t="shared" si="125"/>
        <v>0</v>
      </c>
      <c r="EX79" s="11">
        <f t="shared" si="126"/>
        <v>0</v>
      </c>
      <c r="EY79" s="11">
        <f t="shared" si="127"/>
        <v>0</v>
      </c>
      <c r="EZ79" s="11">
        <f t="shared" si="128"/>
        <v>0</v>
      </c>
      <c r="FA79" s="11">
        <f t="shared" si="129"/>
        <v>1</v>
      </c>
      <c r="FB79" s="11">
        <f t="shared" si="130"/>
        <v>0</v>
      </c>
      <c r="FC79" s="11">
        <f t="shared" si="131"/>
        <v>1</v>
      </c>
      <c r="FD79" s="2">
        <f t="shared" si="132"/>
        <v>924</v>
      </c>
      <c r="FE79" s="2">
        <f t="shared" si="133"/>
        <v>160</v>
      </c>
      <c r="FF79" s="2">
        <f t="shared" si="134"/>
        <v>0</v>
      </c>
      <c r="FG79" s="2">
        <f t="shared" si="135"/>
        <v>1084</v>
      </c>
      <c r="FH79" s="2">
        <f t="shared" si="136"/>
        <v>2160</v>
      </c>
      <c r="FI79" s="10">
        <f t="shared" si="137"/>
        <v>308.57142857142856</v>
      </c>
      <c r="FJ79" s="2">
        <v>32</v>
      </c>
      <c r="FK79" s="1">
        <v>43566</v>
      </c>
      <c r="FL79">
        <v>2</v>
      </c>
      <c r="FM79">
        <v>3</v>
      </c>
      <c r="FN79">
        <v>3</v>
      </c>
      <c r="FO79">
        <v>1</v>
      </c>
      <c r="FP79">
        <v>1</v>
      </c>
      <c r="FQ79">
        <v>1</v>
      </c>
      <c r="FR79">
        <v>1</v>
      </c>
      <c r="FS79">
        <v>1</v>
      </c>
      <c r="FT79">
        <v>0</v>
      </c>
      <c r="FU79">
        <v>1</v>
      </c>
      <c r="FV79">
        <v>1</v>
      </c>
      <c r="FW79">
        <v>1</v>
      </c>
      <c r="FX79">
        <v>5</v>
      </c>
      <c r="FY79">
        <v>5</v>
      </c>
      <c r="FZ79">
        <v>3</v>
      </c>
      <c r="GA79">
        <v>3</v>
      </c>
      <c r="GB79">
        <v>1</v>
      </c>
      <c r="GC79">
        <v>2</v>
      </c>
      <c r="GD79">
        <v>6</v>
      </c>
      <c r="GE79">
        <v>2</v>
      </c>
      <c r="GF79">
        <v>1</v>
      </c>
      <c r="GG79">
        <v>0</v>
      </c>
      <c r="GH79">
        <v>5</v>
      </c>
      <c r="GI79">
        <v>3</v>
      </c>
      <c r="GJ79">
        <v>2</v>
      </c>
      <c r="GK79">
        <v>2</v>
      </c>
      <c r="GL79">
        <v>1</v>
      </c>
      <c r="GM79">
        <v>4</v>
      </c>
      <c r="GN79">
        <v>5</v>
      </c>
      <c r="GO79">
        <v>1</v>
      </c>
      <c r="GP79">
        <v>4</v>
      </c>
      <c r="GQ79">
        <v>4</v>
      </c>
      <c r="GR79">
        <v>4</v>
      </c>
      <c r="GS79">
        <v>2</v>
      </c>
      <c r="GT79">
        <v>4</v>
      </c>
      <c r="GU79">
        <v>5</v>
      </c>
      <c r="GV79">
        <v>4</v>
      </c>
      <c r="GW79">
        <v>2</v>
      </c>
      <c r="GX79">
        <v>3</v>
      </c>
      <c r="GY79">
        <v>4</v>
      </c>
      <c r="GZ79">
        <v>2</v>
      </c>
      <c r="HA79">
        <v>3</v>
      </c>
      <c r="HB79">
        <v>4</v>
      </c>
      <c r="HC79">
        <v>3</v>
      </c>
      <c r="HD79">
        <v>3</v>
      </c>
      <c r="HE79">
        <v>1</v>
      </c>
      <c r="HF79">
        <v>2</v>
      </c>
      <c r="HG79">
        <v>3</v>
      </c>
      <c r="HH79">
        <v>3</v>
      </c>
      <c r="HI79">
        <v>1</v>
      </c>
      <c r="HJ79">
        <v>6</v>
      </c>
      <c r="HK79">
        <v>1</v>
      </c>
      <c r="HL79">
        <v>1</v>
      </c>
      <c r="HM79">
        <v>6</v>
      </c>
      <c r="HN79">
        <v>3</v>
      </c>
      <c r="HO79">
        <v>1</v>
      </c>
      <c r="HP79">
        <v>2</v>
      </c>
      <c r="HQ79">
        <v>1</v>
      </c>
      <c r="HR79">
        <v>3</v>
      </c>
      <c r="HS79">
        <v>2</v>
      </c>
      <c r="HT79">
        <v>1</v>
      </c>
      <c r="HU79">
        <v>2</v>
      </c>
      <c r="HV79">
        <v>1</v>
      </c>
      <c r="HW79">
        <v>1</v>
      </c>
      <c r="HX79">
        <v>1</v>
      </c>
      <c r="HY79">
        <v>2</v>
      </c>
      <c r="HZ79">
        <v>1</v>
      </c>
      <c r="IA79">
        <v>2</v>
      </c>
      <c r="IB79">
        <v>1</v>
      </c>
      <c r="IC79">
        <v>1</v>
      </c>
      <c r="ID79">
        <v>1</v>
      </c>
      <c r="IE79">
        <v>3</v>
      </c>
      <c r="IF79">
        <v>1</v>
      </c>
      <c r="IG79">
        <v>1</v>
      </c>
      <c r="IH79">
        <v>1</v>
      </c>
      <c r="II79">
        <v>1</v>
      </c>
      <c r="IJ79">
        <v>1</v>
      </c>
      <c r="IK79">
        <v>1</v>
      </c>
      <c r="IL79">
        <v>1</v>
      </c>
      <c r="IM79">
        <v>3</v>
      </c>
      <c r="IN79">
        <v>1</v>
      </c>
      <c r="IO79" s="9"/>
      <c r="IQ79">
        <v>1</v>
      </c>
      <c r="IR79">
        <v>1</v>
      </c>
      <c r="IS79">
        <v>1</v>
      </c>
      <c r="IT79">
        <v>1</v>
      </c>
      <c r="IU79">
        <v>2</v>
      </c>
      <c r="IV79">
        <v>2</v>
      </c>
      <c r="IW79">
        <v>2</v>
      </c>
      <c r="IX79">
        <v>1</v>
      </c>
      <c r="IY79">
        <v>3</v>
      </c>
      <c r="IZ79">
        <v>3</v>
      </c>
      <c r="JA79">
        <v>2</v>
      </c>
      <c r="JB79">
        <v>3</v>
      </c>
      <c r="JC79">
        <v>3</v>
      </c>
      <c r="JD79">
        <f t="shared" si="169"/>
        <v>75</v>
      </c>
      <c r="JE79">
        <v>176</v>
      </c>
      <c r="JF79">
        <v>95</v>
      </c>
      <c r="JG79">
        <v>1</v>
      </c>
      <c r="JH79" s="1"/>
      <c r="JI79">
        <v>3</v>
      </c>
      <c r="JJ79" s="12">
        <v>2</v>
      </c>
      <c r="JK79" s="12">
        <v>0</v>
      </c>
      <c r="JL79">
        <v>2</v>
      </c>
      <c r="JM79">
        <v>4</v>
      </c>
      <c r="JN79">
        <v>4</v>
      </c>
      <c r="JO79">
        <v>3</v>
      </c>
      <c r="JP79" t="s">
        <v>427</v>
      </c>
      <c r="JQ79" t="s">
        <v>19</v>
      </c>
      <c r="JR79">
        <f t="shared" si="138"/>
        <v>0</v>
      </c>
      <c r="JS79" t="str">
        <f>IF(OR(AND(ES79&gt;=3,OR(DD79&gt;=20,DW79&gt;=20,EJ79&gt;=20)),FC79&gt;=5,AND(FG79&gt;=600,ER79&gt;=5)),"umiarkowana",0)</f>
        <v>umiarkowana</v>
      </c>
      <c r="JT79">
        <v>1</v>
      </c>
      <c r="JU79">
        <f t="shared" si="139"/>
        <v>0.14000000000000001</v>
      </c>
      <c r="JV79">
        <f t="shared" si="140"/>
        <v>0.06</v>
      </c>
      <c r="JW79">
        <f t="shared" si="141"/>
        <v>0.5</v>
      </c>
      <c r="JX79">
        <f t="shared" si="142"/>
        <v>0.5</v>
      </c>
      <c r="JY79">
        <f t="shared" si="143"/>
        <v>0.06</v>
      </c>
      <c r="JZ79">
        <f t="shared" si="144"/>
        <v>0.06</v>
      </c>
      <c r="KA79">
        <f t="shared" si="145"/>
        <v>0.14000000000000001</v>
      </c>
      <c r="KB79">
        <f t="shared" si="146"/>
        <v>0.06</v>
      </c>
      <c r="KC79">
        <f t="shared" si="147"/>
        <v>0.5</v>
      </c>
      <c r="KD79">
        <f t="shared" si="148"/>
        <v>0.14000000000000001</v>
      </c>
      <c r="KE79">
        <f t="shared" si="149"/>
        <v>2.16</v>
      </c>
      <c r="KF79">
        <f t="shared" si="150"/>
        <v>1</v>
      </c>
      <c r="KG79">
        <f t="shared" si="151"/>
        <v>0.06</v>
      </c>
      <c r="KH79">
        <f t="shared" si="152"/>
        <v>0</v>
      </c>
      <c r="KI79">
        <f t="shared" si="153"/>
        <v>0.5</v>
      </c>
      <c r="KJ79">
        <f t="shared" si="154"/>
        <v>1</v>
      </c>
      <c r="KK79">
        <f t="shared" si="155"/>
        <v>0</v>
      </c>
      <c r="KL79">
        <f t="shared" si="156"/>
        <v>0.5</v>
      </c>
      <c r="KM79">
        <f t="shared" si="157"/>
        <v>1</v>
      </c>
      <c r="KN79">
        <f t="shared" si="158"/>
        <v>0.5</v>
      </c>
      <c r="KO79">
        <f t="shared" si="159"/>
        <v>0.14000000000000001</v>
      </c>
      <c r="KP79">
        <f t="shared" si="160"/>
        <v>0.06</v>
      </c>
      <c r="KQ79">
        <f t="shared" si="161"/>
        <v>0</v>
      </c>
      <c r="KR79">
        <f t="shared" si="162"/>
        <v>0</v>
      </c>
      <c r="KS79">
        <f t="shared" si="163"/>
        <v>0.14000000000000001</v>
      </c>
      <c r="KT79">
        <f t="shared" si="164"/>
        <v>4.8999999999999995</v>
      </c>
      <c r="KU79">
        <f t="shared" si="165"/>
        <v>10.8</v>
      </c>
      <c r="KV79">
        <f t="shared" si="166"/>
        <v>17.5</v>
      </c>
    </row>
    <row r="80" spans="1:308">
      <c r="A80" s="2"/>
      <c r="B80" s="1"/>
      <c r="C80">
        <v>64</v>
      </c>
      <c r="D80" s="2" t="s">
        <v>478</v>
      </c>
      <c r="E80" t="s">
        <v>483</v>
      </c>
      <c r="K80" s="2">
        <v>1991</v>
      </c>
      <c r="L80" s="2">
        <f t="shared" si="113"/>
        <v>29</v>
      </c>
      <c r="M80" s="15">
        <v>1</v>
      </c>
      <c r="N80" s="15">
        <v>1</v>
      </c>
      <c r="O80" s="2" t="s">
        <v>37</v>
      </c>
      <c r="P80" s="2">
        <v>29</v>
      </c>
      <c r="Q80" s="2" t="s">
        <v>37</v>
      </c>
      <c r="R80" s="2">
        <v>3</v>
      </c>
      <c r="U80" t="s">
        <v>37</v>
      </c>
      <c r="AA80" t="s">
        <v>31</v>
      </c>
      <c r="AB80" t="s">
        <v>39</v>
      </c>
      <c r="AR80" s="2" t="s">
        <v>37</v>
      </c>
      <c r="AT80" t="s">
        <v>37</v>
      </c>
      <c r="AY80" t="s">
        <v>30</v>
      </c>
      <c r="BM80" s="2" t="s">
        <v>37</v>
      </c>
      <c r="BN80" t="s">
        <v>37</v>
      </c>
      <c r="BW80" t="s">
        <v>368</v>
      </c>
      <c r="BX80" s="2" t="s">
        <v>37</v>
      </c>
      <c r="BY80" t="s">
        <v>37</v>
      </c>
      <c r="CI80" s="11">
        <v>1.6</v>
      </c>
      <c r="CJ80" s="10">
        <v>98</v>
      </c>
      <c r="CK80" s="2">
        <f t="shared" si="114"/>
        <v>38.281249999999993</v>
      </c>
      <c r="CL80" s="2">
        <v>118</v>
      </c>
      <c r="CM80" s="2">
        <v>129</v>
      </c>
      <c r="CN80" s="5">
        <f t="shared" si="115"/>
        <v>0.9147286821705426</v>
      </c>
      <c r="CO80" s="2">
        <v>135</v>
      </c>
      <c r="CP80" s="2">
        <v>89</v>
      </c>
      <c r="CQ80" t="s">
        <v>369</v>
      </c>
      <c r="CR80" s="19">
        <v>119.92</v>
      </c>
      <c r="CS80" s="20"/>
      <c r="CT80" s="19">
        <v>16102.6</v>
      </c>
      <c r="CU80" s="2">
        <v>96</v>
      </c>
      <c r="CV80" s="2">
        <v>0.28000000000000003</v>
      </c>
      <c r="CW80" s="2">
        <v>295</v>
      </c>
      <c r="CX80" s="2">
        <v>47</v>
      </c>
      <c r="CY80" s="2">
        <v>196</v>
      </c>
      <c r="CZ80" s="2">
        <v>259</v>
      </c>
      <c r="DA80" s="2">
        <v>94</v>
      </c>
      <c r="DB80" t="s">
        <v>42</v>
      </c>
      <c r="DE80" s="2">
        <f>8*DD80*DC80</f>
        <v>0</v>
      </c>
      <c r="DH80" s="2">
        <f>4*DG80*DF80</f>
        <v>0</v>
      </c>
      <c r="DK80" s="2">
        <f>3.3*DJ80*DI80</f>
        <v>0</v>
      </c>
      <c r="DL80" s="2">
        <f t="shared" si="116"/>
        <v>0</v>
      </c>
      <c r="DM80">
        <v>3</v>
      </c>
      <c r="DN80">
        <v>120</v>
      </c>
      <c r="DO80" t="s">
        <v>42</v>
      </c>
      <c r="DQ80" s="2">
        <v>0</v>
      </c>
      <c r="DR80">
        <v>3</v>
      </c>
      <c r="DS80">
        <v>60</v>
      </c>
      <c r="DT80" s="2">
        <f>3.3*DS80*DR80</f>
        <v>594</v>
      </c>
      <c r="DU80" s="2">
        <f t="shared" si="117"/>
        <v>594</v>
      </c>
      <c r="DV80" t="s">
        <v>42</v>
      </c>
      <c r="DX80" s="2">
        <v>0</v>
      </c>
      <c r="DY80" t="s">
        <v>42</v>
      </c>
      <c r="EA80" s="2">
        <v>0</v>
      </c>
      <c r="EB80">
        <v>2</v>
      </c>
      <c r="EC80">
        <v>120</v>
      </c>
      <c r="ED80" s="2">
        <f>3*EC80*EB80</f>
        <v>720</v>
      </c>
      <c r="EE80" s="2">
        <f t="shared" si="118"/>
        <v>720</v>
      </c>
      <c r="EF80">
        <v>1</v>
      </c>
      <c r="EG80">
        <v>60</v>
      </c>
      <c r="EH80" s="2">
        <f>3.3*EG80*EF80</f>
        <v>198</v>
      </c>
      <c r="EI80" t="s">
        <v>42</v>
      </c>
      <c r="EK80" s="2">
        <v>0</v>
      </c>
      <c r="EL80" t="s">
        <v>42</v>
      </c>
      <c r="EN80" s="2">
        <v>0</v>
      </c>
      <c r="EO80" s="2">
        <f t="shared" si="119"/>
        <v>198</v>
      </c>
      <c r="EP80">
        <v>720</v>
      </c>
      <c r="EQ80">
        <v>600</v>
      </c>
      <c r="ER80">
        <f t="shared" si="120"/>
        <v>6</v>
      </c>
      <c r="ES80" s="11">
        <f t="shared" si="121"/>
        <v>0</v>
      </c>
      <c r="ET80" s="11">
        <f t="shared" si="122"/>
        <v>6</v>
      </c>
      <c r="EU80" s="11">
        <f t="shared" si="123"/>
        <v>0</v>
      </c>
      <c r="EV80" s="11">
        <f t="shared" si="124"/>
        <v>0</v>
      </c>
      <c r="EW80" s="11">
        <f t="shared" si="125"/>
        <v>0</v>
      </c>
      <c r="EX80" s="11">
        <f t="shared" si="126"/>
        <v>1</v>
      </c>
      <c r="EY80" s="11">
        <f t="shared" si="127"/>
        <v>0</v>
      </c>
      <c r="EZ80" s="11">
        <f t="shared" si="128"/>
        <v>1</v>
      </c>
      <c r="FA80" s="11">
        <f t="shared" si="129"/>
        <v>1</v>
      </c>
      <c r="FB80" s="11">
        <f t="shared" si="130"/>
        <v>0</v>
      </c>
      <c r="FC80" s="11">
        <f t="shared" si="131"/>
        <v>3</v>
      </c>
      <c r="FD80" s="2">
        <f t="shared" si="132"/>
        <v>792</v>
      </c>
      <c r="FE80" s="2">
        <f t="shared" si="133"/>
        <v>720</v>
      </c>
      <c r="FF80" s="2">
        <f t="shared" si="134"/>
        <v>0</v>
      </c>
      <c r="FG80" s="2">
        <f t="shared" si="135"/>
        <v>1512</v>
      </c>
      <c r="FH80" s="2">
        <f t="shared" si="136"/>
        <v>4800</v>
      </c>
      <c r="FI80" s="10">
        <f t="shared" si="137"/>
        <v>685.71428571428567</v>
      </c>
      <c r="FJ80" s="2">
        <v>94</v>
      </c>
      <c r="FK80" s="1">
        <v>43795</v>
      </c>
      <c r="FL80">
        <v>4</v>
      </c>
      <c r="FM80">
        <v>3</v>
      </c>
      <c r="FN80">
        <v>4</v>
      </c>
      <c r="FO80">
        <v>1</v>
      </c>
      <c r="FP80">
        <v>0</v>
      </c>
      <c r="FQ80">
        <v>0</v>
      </c>
      <c r="FR80">
        <v>1</v>
      </c>
      <c r="FS80">
        <v>1</v>
      </c>
      <c r="FT80">
        <v>0</v>
      </c>
      <c r="FU80">
        <v>1</v>
      </c>
      <c r="FV80">
        <v>0</v>
      </c>
      <c r="FW80">
        <v>2</v>
      </c>
      <c r="FX80" t="s">
        <v>198</v>
      </c>
      <c r="FY80">
        <v>5</v>
      </c>
      <c r="FZ80">
        <v>3</v>
      </c>
      <c r="GA80">
        <v>1</v>
      </c>
      <c r="GB80">
        <v>1</v>
      </c>
      <c r="GC80">
        <v>2</v>
      </c>
      <c r="GD80">
        <v>1</v>
      </c>
      <c r="GE80">
        <v>3</v>
      </c>
      <c r="GF80">
        <v>2</v>
      </c>
      <c r="GG80">
        <v>0</v>
      </c>
      <c r="GH80">
        <v>5</v>
      </c>
      <c r="GI80">
        <v>5</v>
      </c>
      <c r="GJ80">
        <v>3</v>
      </c>
      <c r="GK80">
        <v>2</v>
      </c>
      <c r="GL80">
        <v>1</v>
      </c>
      <c r="GM80">
        <v>3</v>
      </c>
      <c r="GN80">
        <v>6</v>
      </c>
      <c r="GO80">
        <v>1</v>
      </c>
      <c r="GP80">
        <v>3</v>
      </c>
      <c r="GQ80">
        <v>6</v>
      </c>
      <c r="GR80">
        <v>5</v>
      </c>
      <c r="GS80">
        <v>3</v>
      </c>
      <c r="GT80">
        <v>1</v>
      </c>
      <c r="GU80">
        <v>3</v>
      </c>
      <c r="GV80">
        <v>2</v>
      </c>
      <c r="GW80">
        <v>3</v>
      </c>
      <c r="GX80">
        <v>3</v>
      </c>
      <c r="GY80">
        <v>3</v>
      </c>
      <c r="GZ80">
        <v>2</v>
      </c>
      <c r="HA80">
        <v>4</v>
      </c>
      <c r="HB80">
        <v>6</v>
      </c>
      <c r="HC80">
        <v>5</v>
      </c>
      <c r="HD80">
        <v>4</v>
      </c>
      <c r="HE80">
        <v>1</v>
      </c>
      <c r="HF80">
        <v>1</v>
      </c>
      <c r="HG80">
        <v>3</v>
      </c>
      <c r="HH80">
        <v>2</v>
      </c>
      <c r="HI80">
        <v>2</v>
      </c>
      <c r="HJ80">
        <v>1</v>
      </c>
      <c r="HK80">
        <v>2</v>
      </c>
      <c r="HL80">
        <v>1</v>
      </c>
      <c r="HM80">
        <v>6</v>
      </c>
      <c r="HN80">
        <v>2</v>
      </c>
      <c r="HO80">
        <v>1</v>
      </c>
      <c r="HP80">
        <v>2</v>
      </c>
      <c r="HQ80">
        <v>3</v>
      </c>
      <c r="HR80">
        <v>1</v>
      </c>
      <c r="HS80">
        <v>1</v>
      </c>
      <c r="HT80">
        <v>1</v>
      </c>
      <c r="HU80">
        <v>3</v>
      </c>
      <c r="HV80">
        <v>1</v>
      </c>
      <c r="HW80">
        <v>2</v>
      </c>
      <c r="HX80">
        <v>1</v>
      </c>
      <c r="HY80">
        <v>2</v>
      </c>
      <c r="HZ80">
        <v>1</v>
      </c>
      <c r="IA80">
        <v>2</v>
      </c>
      <c r="IB80">
        <v>1</v>
      </c>
      <c r="IC80">
        <v>2</v>
      </c>
      <c r="ID80">
        <v>3</v>
      </c>
      <c r="IE80">
        <v>1</v>
      </c>
      <c r="IF80">
        <v>3</v>
      </c>
      <c r="IG80">
        <v>1</v>
      </c>
      <c r="IH80">
        <v>1</v>
      </c>
      <c r="II80">
        <v>1</v>
      </c>
      <c r="IJ80">
        <v>2</v>
      </c>
      <c r="IK80">
        <v>1</v>
      </c>
      <c r="IL80">
        <v>2</v>
      </c>
      <c r="IM80">
        <v>3</v>
      </c>
      <c r="IN80">
        <v>1</v>
      </c>
      <c r="IQ80">
        <v>2</v>
      </c>
      <c r="IR80">
        <v>2</v>
      </c>
      <c r="IS80">
        <v>1</v>
      </c>
      <c r="IT80">
        <v>1</v>
      </c>
      <c r="IU80">
        <v>3</v>
      </c>
      <c r="IV80">
        <v>3</v>
      </c>
      <c r="IW80">
        <v>2</v>
      </c>
      <c r="IX80">
        <v>0</v>
      </c>
      <c r="IY80">
        <v>1</v>
      </c>
      <c r="IZ80">
        <v>2</v>
      </c>
      <c r="JA80">
        <v>3</v>
      </c>
      <c r="JB80">
        <v>3</v>
      </c>
      <c r="JC80">
        <v>1</v>
      </c>
      <c r="JD80">
        <v>98</v>
      </c>
      <c r="JE80">
        <v>160</v>
      </c>
      <c r="JF80">
        <v>118</v>
      </c>
      <c r="JG80">
        <v>2</v>
      </c>
      <c r="JH80" s="1"/>
      <c r="JI80">
        <v>3</v>
      </c>
      <c r="JJ80" s="12">
        <v>2</v>
      </c>
      <c r="JK80" s="12">
        <v>0</v>
      </c>
      <c r="JL80">
        <v>2</v>
      </c>
      <c r="JM80">
        <v>3</v>
      </c>
      <c r="JN80">
        <v>1</v>
      </c>
      <c r="JO80">
        <v>3</v>
      </c>
      <c r="JP80" t="s">
        <v>428</v>
      </c>
      <c r="JQ80" t="s">
        <v>428</v>
      </c>
      <c r="JR80">
        <f t="shared" si="138"/>
        <v>0</v>
      </c>
      <c r="JS80" t="str">
        <f>IF(OR(AND(ES80&gt;=3,OR(DD80&gt;=20,DW80&gt;=20,EJ80&gt;=20)),FC80&gt;=5,AND(FG80&gt;=600,ER80&gt;=5)),"umiarkowana",0)</f>
        <v>umiarkowana</v>
      </c>
      <c r="JT80">
        <v>1</v>
      </c>
      <c r="JU80">
        <f t="shared" si="139"/>
        <v>1</v>
      </c>
      <c r="JV80">
        <f t="shared" si="140"/>
        <v>0.06</v>
      </c>
      <c r="JW80">
        <f t="shared" si="141"/>
        <v>2</v>
      </c>
      <c r="JX80">
        <f t="shared" si="142"/>
        <v>1</v>
      </c>
      <c r="JY80">
        <f t="shared" si="143"/>
        <v>0.14000000000000001</v>
      </c>
      <c r="JZ80">
        <f t="shared" si="144"/>
        <v>0.14000000000000001</v>
      </c>
      <c r="KA80">
        <f t="shared" si="145"/>
        <v>0.14000000000000001</v>
      </c>
      <c r="KB80">
        <f t="shared" si="146"/>
        <v>0.06</v>
      </c>
      <c r="KC80">
        <f t="shared" si="147"/>
        <v>2</v>
      </c>
      <c r="KD80">
        <f t="shared" si="148"/>
        <v>1</v>
      </c>
      <c r="KE80">
        <f t="shared" si="149"/>
        <v>7.5399999999999991</v>
      </c>
      <c r="KF80">
        <f t="shared" si="150"/>
        <v>1</v>
      </c>
      <c r="KG80">
        <f t="shared" si="151"/>
        <v>0.14000000000000001</v>
      </c>
      <c r="KH80">
        <f t="shared" si="152"/>
        <v>0</v>
      </c>
      <c r="KI80">
        <f t="shared" si="153"/>
        <v>0.14000000000000001</v>
      </c>
      <c r="KJ80">
        <f t="shared" si="154"/>
        <v>2</v>
      </c>
      <c r="KK80">
        <f t="shared" si="155"/>
        <v>0</v>
      </c>
      <c r="KL80">
        <f t="shared" si="156"/>
        <v>0</v>
      </c>
      <c r="KM80">
        <f t="shared" si="157"/>
        <v>0.14000000000000001</v>
      </c>
      <c r="KN80">
        <f t="shared" si="158"/>
        <v>0.06</v>
      </c>
      <c r="KO80">
        <f t="shared" si="159"/>
        <v>0.5</v>
      </c>
      <c r="KP80">
        <f t="shared" si="160"/>
        <v>0</v>
      </c>
      <c r="KQ80">
        <f t="shared" si="161"/>
        <v>0.06</v>
      </c>
      <c r="KR80">
        <f t="shared" si="162"/>
        <v>0</v>
      </c>
      <c r="KS80">
        <f t="shared" si="163"/>
        <v>0.06</v>
      </c>
      <c r="KT80">
        <f t="shared" si="164"/>
        <v>4.0999999999999996</v>
      </c>
      <c r="KU80">
        <f t="shared" si="165"/>
        <v>37.699999999999996</v>
      </c>
      <c r="KV80">
        <f t="shared" si="166"/>
        <v>14.642857142857142</v>
      </c>
    </row>
    <row r="81" spans="1:308">
      <c r="A81" s="2"/>
      <c r="B81" s="1"/>
      <c r="C81">
        <v>24</v>
      </c>
      <c r="D81" s="2" t="s">
        <v>478</v>
      </c>
      <c r="E81" t="s">
        <v>21</v>
      </c>
      <c r="F81" s="2">
        <v>96</v>
      </c>
      <c r="G81" s="2">
        <v>18</v>
      </c>
      <c r="H81" s="2">
        <v>28</v>
      </c>
      <c r="I81" s="2">
        <v>50</v>
      </c>
      <c r="K81" s="2">
        <v>2017</v>
      </c>
      <c r="L81" s="2">
        <f t="shared" si="113"/>
        <v>3</v>
      </c>
      <c r="M81" s="15">
        <v>1</v>
      </c>
      <c r="N81" s="15">
        <v>1</v>
      </c>
      <c r="O81" s="2" t="s">
        <v>37</v>
      </c>
      <c r="P81" s="2">
        <v>3</v>
      </c>
      <c r="Q81" s="2" t="s">
        <v>37</v>
      </c>
      <c r="R81" s="2">
        <v>7</v>
      </c>
      <c r="AF81" t="s">
        <v>37</v>
      </c>
      <c r="AR81" s="2" t="s">
        <v>37</v>
      </c>
      <c r="AT81" t="s">
        <v>37</v>
      </c>
      <c r="AW81" t="s">
        <v>37</v>
      </c>
      <c r="AY81" t="s">
        <v>34</v>
      </c>
      <c r="AZ81" t="s">
        <v>39</v>
      </c>
      <c r="BG81" t="s">
        <v>37</v>
      </c>
      <c r="BJ81" t="s">
        <v>37</v>
      </c>
      <c r="BM81" s="2" t="s">
        <v>37</v>
      </c>
      <c r="BT81" t="s">
        <v>37</v>
      </c>
      <c r="BX81" s="2" t="s">
        <v>37</v>
      </c>
      <c r="CC81" t="s">
        <v>37</v>
      </c>
      <c r="CH81" t="s">
        <v>37</v>
      </c>
      <c r="CI81" s="11">
        <v>1.65</v>
      </c>
      <c r="CJ81" s="10">
        <v>52</v>
      </c>
      <c r="CK81" s="2">
        <f t="shared" si="114"/>
        <v>19.100091827364558</v>
      </c>
      <c r="CL81" s="2">
        <v>72</v>
      </c>
      <c r="CM81" s="2">
        <v>85</v>
      </c>
      <c r="CN81" s="5">
        <f t="shared" si="115"/>
        <v>0.84705882352941175</v>
      </c>
      <c r="CO81" s="2">
        <v>113</v>
      </c>
      <c r="CP81" s="2">
        <v>84</v>
      </c>
      <c r="CQ81" t="s">
        <v>286</v>
      </c>
      <c r="CS81" s="19">
        <v>4962.1000000000004</v>
      </c>
      <c r="CT81" s="19">
        <v>28354.400000000001</v>
      </c>
      <c r="CU81" s="2">
        <v>77</v>
      </c>
      <c r="CV81" s="2">
        <v>0.57999999999999996</v>
      </c>
      <c r="CW81" s="2">
        <v>176</v>
      </c>
      <c r="CX81" s="2">
        <v>53</v>
      </c>
      <c r="CY81" s="2">
        <v>99</v>
      </c>
      <c r="CZ81" s="2">
        <v>120</v>
      </c>
      <c r="DA81" s="2">
        <v>53</v>
      </c>
      <c r="DB81" t="s">
        <v>42</v>
      </c>
      <c r="DE81" s="2">
        <f>8*DD81*DC81</f>
        <v>0</v>
      </c>
      <c r="DH81" s="2">
        <f>4*DG81*DF81</f>
        <v>0</v>
      </c>
      <c r="DK81" s="2">
        <f>3.3*DJ81*DI81</f>
        <v>0</v>
      </c>
      <c r="DL81" s="2">
        <f t="shared" si="116"/>
        <v>0</v>
      </c>
      <c r="DM81">
        <v>4</v>
      </c>
      <c r="DN81">
        <v>20</v>
      </c>
      <c r="DO81" t="s">
        <v>42</v>
      </c>
      <c r="DQ81" s="2">
        <v>0</v>
      </c>
      <c r="DR81">
        <v>3</v>
      </c>
      <c r="DS81">
        <v>10</v>
      </c>
      <c r="DT81" s="2">
        <f>3.3*DS81*DR81</f>
        <v>99</v>
      </c>
      <c r="DU81" s="2">
        <f t="shared" si="117"/>
        <v>99</v>
      </c>
      <c r="DV81" t="s">
        <v>42</v>
      </c>
      <c r="DX81" s="2">
        <v>0</v>
      </c>
      <c r="DY81" t="s">
        <v>42</v>
      </c>
      <c r="EA81" s="2">
        <v>0</v>
      </c>
      <c r="EB81">
        <v>1</v>
      </c>
      <c r="EC81">
        <v>35</v>
      </c>
      <c r="ED81" s="2">
        <f>3*EC81*EB81</f>
        <v>105</v>
      </c>
      <c r="EE81" s="2">
        <f t="shared" si="118"/>
        <v>105</v>
      </c>
      <c r="EF81">
        <v>7</v>
      </c>
      <c r="EG81">
        <v>60</v>
      </c>
      <c r="EH81" s="2">
        <f>3.3*EG81*EF81</f>
        <v>1386</v>
      </c>
      <c r="EI81" t="s">
        <v>42</v>
      </c>
      <c r="EK81" s="2">
        <v>0</v>
      </c>
      <c r="EL81" t="s">
        <v>42</v>
      </c>
      <c r="EN81" s="2">
        <v>0</v>
      </c>
      <c r="EO81" s="2">
        <f t="shared" si="119"/>
        <v>1386</v>
      </c>
      <c r="EP81">
        <v>600</v>
      </c>
      <c r="EQ81">
        <v>780</v>
      </c>
      <c r="ER81">
        <f t="shared" si="120"/>
        <v>11</v>
      </c>
      <c r="ES81" s="11">
        <f t="shared" si="121"/>
        <v>0</v>
      </c>
      <c r="ET81" s="11">
        <f t="shared" si="122"/>
        <v>11</v>
      </c>
      <c r="EU81" s="11">
        <f t="shared" si="123"/>
        <v>0</v>
      </c>
      <c r="EV81" s="11">
        <f t="shared" si="124"/>
        <v>0</v>
      </c>
      <c r="EW81" s="11">
        <f t="shared" si="125"/>
        <v>0</v>
      </c>
      <c r="EX81" s="11">
        <f t="shared" si="126"/>
        <v>0</v>
      </c>
      <c r="EY81" s="11">
        <f t="shared" si="127"/>
        <v>0</v>
      </c>
      <c r="EZ81" s="11">
        <f t="shared" si="128"/>
        <v>1</v>
      </c>
      <c r="FA81" s="11">
        <f t="shared" si="129"/>
        <v>1</v>
      </c>
      <c r="FB81" s="11">
        <f t="shared" si="130"/>
        <v>0</v>
      </c>
      <c r="FC81" s="11">
        <f t="shared" si="131"/>
        <v>2</v>
      </c>
      <c r="FD81" s="2">
        <f t="shared" si="132"/>
        <v>1485</v>
      </c>
      <c r="FE81" s="2">
        <f t="shared" si="133"/>
        <v>105</v>
      </c>
      <c r="FF81" s="2">
        <f t="shared" si="134"/>
        <v>0</v>
      </c>
      <c r="FG81" s="2">
        <f t="shared" si="135"/>
        <v>1590</v>
      </c>
      <c r="FH81" s="2">
        <f t="shared" si="136"/>
        <v>4560</v>
      </c>
      <c r="FI81" s="10">
        <f t="shared" si="137"/>
        <v>651.42857142857144</v>
      </c>
      <c r="FJ81" s="2">
        <v>53</v>
      </c>
      <c r="FK81" s="1">
        <v>43633</v>
      </c>
      <c r="FL81">
        <v>4</v>
      </c>
      <c r="FM81">
        <v>1</v>
      </c>
      <c r="FN81">
        <v>6</v>
      </c>
      <c r="FO81">
        <v>1</v>
      </c>
      <c r="FP81">
        <v>0</v>
      </c>
      <c r="FQ81">
        <v>1</v>
      </c>
      <c r="FR81">
        <v>0</v>
      </c>
      <c r="FS81">
        <v>1</v>
      </c>
      <c r="FT81">
        <v>1</v>
      </c>
      <c r="FU81">
        <v>1</v>
      </c>
      <c r="FV81">
        <v>0</v>
      </c>
      <c r="FW81">
        <v>2</v>
      </c>
      <c r="FX81" t="s">
        <v>199</v>
      </c>
      <c r="FY81">
        <v>5</v>
      </c>
      <c r="FZ81">
        <v>3</v>
      </c>
      <c r="GA81">
        <v>3</v>
      </c>
      <c r="GB81">
        <v>2</v>
      </c>
      <c r="GC81">
        <v>2</v>
      </c>
      <c r="GD81">
        <v>6</v>
      </c>
      <c r="GE81">
        <v>5</v>
      </c>
      <c r="GF81">
        <v>3</v>
      </c>
      <c r="GG81">
        <v>1</v>
      </c>
      <c r="GH81">
        <v>4</v>
      </c>
      <c r="GI81">
        <v>5</v>
      </c>
      <c r="GJ81">
        <v>4</v>
      </c>
      <c r="GK81">
        <v>4</v>
      </c>
      <c r="GL81">
        <v>4</v>
      </c>
      <c r="GM81">
        <v>4</v>
      </c>
      <c r="GN81">
        <v>5</v>
      </c>
      <c r="GO81">
        <v>1</v>
      </c>
      <c r="GP81">
        <v>4</v>
      </c>
      <c r="GQ81">
        <v>6</v>
      </c>
      <c r="GR81">
        <v>4</v>
      </c>
      <c r="GS81">
        <v>4</v>
      </c>
      <c r="GT81">
        <v>4</v>
      </c>
      <c r="GU81">
        <v>3</v>
      </c>
      <c r="GV81">
        <v>2</v>
      </c>
      <c r="GW81">
        <v>4</v>
      </c>
      <c r="GX81">
        <v>3</v>
      </c>
      <c r="GY81">
        <v>1</v>
      </c>
      <c r="GZ81">
        <v>1</v>
      </c>
      <c r="HA81">
        <v>3</v>
      </c>
      <c r="HB81">
        <v>6</v>
      </c>
      <c r="HC81">
        <v>4</v>
      </c>
      <c r="HD81">
        <v>4</v>
      </c>
      <c r="HE81">
        <v>4</v>
      </c>
      <c r="HF81">
        <v>1</v>
      </c>
      <c r="HG81">
        <v>4</v>
      </c>
      <c r="HH81">
        <v>4</v>
      </c>
      <c r="HI81">
        <v>3</v>
      </c>
      <c r="HJ81">
        <v>6</v>
      </c>
      <c r="HK81">
        <v>4</v>
      </c>
      <c r="HL81">
        <v>4</v>
      </c>
      <c r="HM81">
        <v>6</v>
      </c>
      <c r="HN81">
        <v>4</v>
      </c>
      <c r="HO81">
        <v>1</v>
      </c>
      <c r="HP81">
        <v>2</v>
      </c>
      <c r="HQ81">
        <v>1</v>
      </c>
      <c r="HR81">
        <v>1</v>
      </c>
      <c r="HS81">
        <v>2</v>
      </c>
      <c r="HT81">
        <v>1</v>
      </c>
      <c r="HU81">
        <v>2</v>
      </c>
      <c r="HV81">
        <v>1</v>
      </c>
      <c r="HW81">
        <v>1</v>
      </c>
      <c r="HX81">
        <v>1</v>
      </c>
      <c r="HY81">
        <v>1</v>
      </c>
      <c r="HZ81">
        <v>1</v>
      </c>
      <c r="IA81">
        <v>2</v>
      </c>
      <c r="IB81">
        <v>2</v>
      </c>
      <c r="IC81">
        <v>2</v>
      </c>
      <c r="ID81">
        <v>3</v>
      </c>
      <c r="IE81">
        <v>2</v>
      </c>
      <c r="IF81">
        <v>1</v>
      </c>
      <c r="IG81">
        <v>3</v>
      </c>
      <c r="IH81">
        <v>1</v>
      </c>
      <c r="II81">
        <v>3</v>
      </c>
      <c r="IJ81">
        <v>3</v>
      </c>
      <c r="IK81">
        <v>2</v>
      </c>
      <c r="IL81">
        <v>1</v>
      </c>
      <c r="IM81">
        <v>2</v>
      </c>
      <c r="IN81">
        <v>1</v>
      </c>
      <c r="IQ81">
        <v>4</v>
      </c>
      <c r="IR81">
        <v>3</v>
      </c>
      <c r="IS81">
        <v>2</v>
      </c>
      <c r="IT81">
        <v>2</v>
      </c>
      <c r="IU81">
        <v>2</v>
      </c>
      <c r="IV81">
        <v>2</v>
      </c>
      <c r="IW81">
        <v>3</v>
      </c>
      <c r="IX81">
        <v>0</v>
      </c>
      <c r="IY81">
        <v>2</v>
      </c>
      <c r="IZ81">
        <v>1</v>
      </c>
      <c r="JA81">
        <v>2</v>
      </c>
      <c r="JB81">
        <v>2</v>
      </c>
      <c r="JC81">
        <v>2</v>
      </c>
      <c r="JD81">
        <f>(CJ81)</f>
        <v>52</v>
      </c>
      <c r="JE81">
        <v>165</v>
      </c>
      <c r="JF81">
        <v>72</v>
      </c>
      <c r="JG81">
        <v>2</v>
      </c>
      <c r="JH81" s="1"/>
      <c r="JI81">
        <v>4</v>
      </c>
      <c r="JJ81" s="12">
        <v>1</v>
      </c>
      <c r="JK81" s="12">
        <v>0</v>
      </c>
      <c r="JL81">
        <v>2</v>
      </c>
      <c r="JM81">
        <v>3</v>
      </c>
      <c r="JN81">
        <v>2</v>
      </c>
      <c r="JO81">
        <v>1</v>
      </c>
      <c r="JP81" t="s">
        <v>21</v>
      </c>
      <c r="JQ81" t="s">
        <v>21</v>
      </c>
      <c r="JR81">
        <f t="shared" si="138"/>
        <v>0</v>
      </c>
      <c r="JS81" t="str">
        <f>IF(OR(AND(ES81&gt;=3,OR(DD81&gt;=20,DW81&gt;=20,EJ81&gt;=20)),FC81&gt;=5,AND(FG81&gt;=600,ER81&gt;=5)),"umiarkowana",0)</f>
        <v>umiarkowana</v>
      </c>
      <c r="JT81">
        <v>1</v>
      </c>
      <c r="JU81">
        <f t="shared" si="139"/>
        <v>1</v>
      </c>
      <c r="JV81">
        <f t="shared" si="140"/>
        <v>0.5</v>
      </c>
      <c r="JW81">
        <f t="shared" si="141"/>
        <v>2</v>
      </c>
      <c r="JX81">
        <f t="shared" si="142"/>
        <v>0.5</v>
      </c>
      <c r="JY81">
        <f t="shared" si="143"/>
        <v>0.5</v>
      </c>
      <c r="JZ81">
        <f t="shared" si="144"/>
        <v>0.5</v>
      </c>
      <c r="KA81">
        <f t="shared" si="145"/>
        <v>0.14000000000000001</v>
      </c>
      <c r="KB81">
        <f t="shared" si="146"/>
        <v>0</v>
      </c>
      <c r="KC81">
        <f t="shared" si="147"/>
        <v>2</v>
      </c>
      <c r="KD81">
        <f t="shared" si="148"/>
        <v>0.5</v>
      </c>
      <c r="KE81">
        <f t="shared" si="149"/>
        <v>7.64</v>
      </c>
      <c r="KF81">
        <f t="shared" si="150"/>
        <v>0.5</v>
      </c>
      <c r="KG81">
        <f t="shared" si="151"/>
        <v>0.5</v>
      </c>
      <c r="KH81">
        <f t="shared" si="152"/>
        <v>0.5</v>
      </c>
      <c r="KI81">
        <f t="shared" si="153"/>
        <v>0.5</v>
      </c>
      <c r="KJ81">
        <f t="shared" si="154"/>
        <v>1</v>
      </c>
      <c r="KK81">
        <f t="shared" si="155"/>
        <v>0</v>
      </c>
      <c r="KL81">
        <f t="shared" si="156"/>
        <v>0.5</v>
      </c>
      <c r="KM81">
        <f t="shared" si="157"/>
        <v>0.14000000000000001</v>
      </c>
      <c r="KN81">
        <f t="shared" si="158"/>
        <v>0.06</v>
      </c>
      <c r="KO81">
        <f t="shared" si="159"/>
        <v>0.5</v>
      </c>
      <c r="KP81">
        <f t="shared" si="160"/>
        <v>0</v>
      </c>
      <c r="KQ81">
        <f t="shared" si="161"/>
        <v>0.5</v>
      </c>
      <c r="KR81">
        <f t="shared" si="162"/>
        <v>0.5</v>
      </c>
      <c r="KS81">
        <f t="shared" si="163"/>
        <v>0.5</v>
      </c>
      <c r="KT81">
        <f t="shared" si="164"/>
        <v>5.7</v>
      </c>
      <c r="KU81">
        <f t="shared" si="165"/>
        <v>38.199999999999996</v>
      </c>
      <c r="KV81">
        <f t="shared" si="166"/>
        <v>20.357142857142858</v>
      </c>
    </row>
    <row r="82" spans="1:308">
      <c r="A82" s="2"/>
      <c r="B82" s="1"/>
      <c r="C82">
        <v>39</v>
      </c>
      <c r="D82" s="2" t="s">
        <v>478</v>
      </c>
      <c r="E82" t="s">
        <v>483</v>
      </c>
      <c r="K82" s="2">
        <v>2016</v>
      </c>
      <c r="L82" s="2">
        <f t="shared" si="113"/>
        <v>4</v>
      </c>
      <c r="M82" s="15">
        <v>1</v>
      </c>
      <c r="N82" s="15">
        <v>1</v>
      </c>
      <c r="O82" s="2" t="s">
        <v>37</v>
      </c>
      <c r="P82" s="2">
        <v>4</v>
      </c>
      <c r="Q82" s="2" t="s">
        <v>37</v>
      </c>
      <c r="R82" s="2">
        <v>4.5</v>
      </c>
      <c r="T82" t="s">
        <v>37</v>
      </c>
      <c r="AE82" t="s">
        <v>37</v>
      </c>
      <c r="AR82" s="2" t="s">
        <v>37</v>
      </c>
      <c r="AT82" t="s">
        <v>37</v>
      </c>
      <c r="AU82" t="s">
        <v>37</v>
      </c>
      <c r="BD82" t="s">
        <v>37</v>
      </c>
      <c r="BE82" t="s">
        <v>37</v>
      </c>
      <c r="BM82" s="2" t="s">
        <v>42</v>
      </c>
      <c r="BX82" s="2" t="s">
        <v>42</v>
      </c>
      <c r="CI82" s="11">
        <v>1.71</v>
      </c>
      <c r="CJ82" s="10">
        <v>67</v>
      </c>
      <c r="CK82" s="2">
        <f t="shared" si="114"/>
        <v>22.913033070004449</v>
      </c>
      <c r="CL82" s="2">
        <v>84</v>
      </c>
      <c r="CM82" s="2">
        <v>98</v>
      </c>
      <c r="CN82" s="5">
        <f t="shared" si="115"/>
        <v>0.8571428571428571</v>
      </c>
      <c r="CO82" s="2">
        <v>125</v>
      </c>
      <c r="CP82" s="2">
        <v>75</v>
      </c>
      <c r="CQ82" t="s">
        <v>397</v>
      </c>
      <c r="CR82" s="19">
        <v>284.25</v>
      </c>
      <c r="CS82" s="19">
        <v>18395</v>
      </c>
      <c r="CT82" s="19">
        <v>15334.4</v>
      </c>
      <c r="CU82" s="2">
        <v>77</v>
      </c>
      <c r="CV82" s="2">
        <v>1.72</v>
      </c>
      <c r="CW82" s="2">
        <v>220</v>
      </c>
      <c r="CX82" s="2">
        <v>73</v>
      </c>
      <c r="CY82" s="2">
        <v>114</v>
      </c>
      <c r="CZ82" s="2">
        <v>163</v>
      </c>
      <c r="DA82" s="2">
        <v>120</v>
      </c>
      <c r="DB82" t="s">
        <v>37</v>
      </c>
      <c r="DC82" t="s">
        <v>42</v>
      </c>
      <c r="DE82" s="2">
        <v>0</v>
      </c>
      <c r="DF82" t="s">
        <v>42</v>
      </c>
      <c r="DH82" s="2">
        <v>0</v>
      </c>
      <c r="DI82">
        <v>4</v>
      </c>
      <c r="DJ82">
        <v>240</v>
      </c>
      <c r="DK82" s="2">
        <f>3.3*DJ82*DI82</f>
        <v>3168</v>
      </c>
      <c r="DL82" s="2">
        <f t="shared" si="116"/>
        <v>3168</v>
      </c>
      <c r="DM82">
        <v>7</v>
      </c>
      <c r="DN82">
        <v>30</v>
      </c>
      <c r="DO82" t="s">
        <v>42</v>
      </c>
      <c r="DQ82" s="2">
        <v>0</v>
      </c>
      <c r="DR82">
        <v>2</v>
      </c>
      <c r="DS82">
        <v>45</v>
      </c>
      <c r="DT82" s="2">
        <f>3.3*DS82*DR82</f>
        <v>297</v>
      </c>
      <c r="DU82" s="2">
        <f t="shared" si="117"/>
        <v>297</v>
      </c>
      <c r="DV82">
        <v>7</v>
      </c>
      <c r="DW82">
        <v>20</v>
      </c>
      <c r="DX82" s="2">
        <f>5.5*DW82*DV82</f>
        <v>770</v>
      </c>
      <c r="DY82" t="s">
        <v>42</v>
      </c>
      <c r="EA82" s="2">
        <v>0</v>
      </c>
      <c r="EB82">
        <v>7</v>
      </c>
      <c r="EC82">
        <v>20</v>
      </c>
      <c r="ED82" s="2">
        <f>3*EC82*EB82</f>
        <v>420</v>
      </c>
      <c r="EE82" s="2">
        <f t="shared" si="118"/>
        <v>1190</v>
      </c>
      <c r="EF82" t="s">
        <v>42</v>
      </c>
      <c r="EH82" s="2">
        <v>0</v>
      </c>
      <c r="EI82" t="s">
        <v>42</v>
      </c>
      <c r="EK82" s="2">
        <v>0</v>
      </c>
      <c r="EL82" t="s">
        <v>42</v>
      </c>
      <c r="EN82" s="2">
        <v>0</v>
      </c>
      <c r="EO82" s="2">
        <f t="shared" si="119"/>
        <v>0</v>
      </c>
      <c r="EP82">
        <v>180</v>
      </c>
      <c r="EQ82">
        <v>600</v>
      </c>
      <c r="ER82">
        <f t="shared" si="120"/>
        <v>20</v>
      </c>
      <c r="ES82" s="11">
        <f t="shared" si="121"/>
        <v>7</v>
      </c>
      <c r="ET82" s="11">
        <f t="shared" si="122"/>
        <v>13</v>
      </c>
      <c r="EU82" s="11">
        <f t="shared" si="123"/>
        <v>0</v>
      </c>
      <c r="EV82" s="11">
        <f t="shared" si="124"/>
        <v>1</v>
      </c>
      <c r="EW82" s="11">
        <f t="shared" si="125"/>
        <v>0</v>
      </c>
      <c r="EX82" s="11">
        <f t="shared" si="126"/>
        <v>1</v>
      </c>
      <c r="EY82" s="11">
        <f t="shared" si="127"/>
        <v>0</v>
      </c>
      <c r="EZ82" s="11">
        <f t="shared" si="128"/>
        <v>0</v>
      </c>
      <c r="FA82" s="11">
        <f t="shared" si="129"/>
        <v>0</v>
      </c>
      <c r="FB82" s="11">
        <f t="shared" si="130"/>
        <v>0</v>
      </c>
      <c r="FC82" s="11">
        <f t="shared" si="131"/>
        <v>2</v>
      </c>
      <c r="FD82" s="2">
        <f t="shared" si="132"/>
        <v>3465</v>
      </c>
      <c r="FE82" s="2">
        <f t="shared" si="133"/>
        <v>1190</v>
      </c>
      <c r="FF82" s="2">
        <f t="shared" si="134"/>
        <v>0</v>
      </c>
      <c r="FG82" s="2">
        <f t="shared" si="135"/>
        <v>4655</v>
      </c>
      <c r="FH82" s="2">
        <f t="shared" si="136"/>
        <v>2100</v>
      </c>
      <c r="FI82" s="10">
        <f t="shared" si="137"/>
        <v>300</v>
      </c>
      <c r="FJ82" s="2">
        <v>120</v>
      </c>
      <c r="FK82" s="1">
        <v>43839</v>
      </c>
      <c r="FL82">
        <v>3</v>
      </c>
      <c r="FM82">
        <v>3</v>
      </c>
      <c r="FN82">
        <v>6</v>
      </c>
      <c r="FO82">
        <v>1</v>
      </c>
      <c r="FP82">
        <v>1</v>
      </c>
      <c r="FQ82">
        <v>0</v>
      </c>
      <c r="FR82">
        <v>1</v>
      </c>
      <c r="FS82">
        <v>1</v>
      </c>
      <c r="FT82">
        <v>0</v>
      </c>
      <c r="FU82">
        <v>1</v>
      </c>
      <c r="FV82">
        <v>0</v>
      </c>
      <c r="FW82">
        <v>1</v>
      </c>
      <c r="FX82" t="s">
        <v>199</v>
      </c>
      <c r="FY82">
        <v>5</v>
      </c>
      <c r="FZ82">
        <v>4</v>
      </c>
      <c r="GA82">
        <v>2</v>
      </c>
      <c r="GB82">
        <v>2</v>
      </c>
      <c r="GC82">
        <v>2</v>
      </c>
      <c r="GD82">
        <v>3</v>
      </c>
      <c r="GE82">
        <v>3</v>
      </c>
      <c r="GF82">
        <v>1</v>
      </c>
      <c r="GG82">
        <v>0</v>
      </c>
      <c r="GH82">
        <v>6</v>
      </c>
      <c r="GI82">
        <v>3</v>
      </c>
      <c r="GJ82">
        <v>4</v>
      </c>
      <c r="GK82">
        <v>3</v>
      </c>
      <c r="GL82">
        <v>2</v>
      </c>
      <c r="GM82">
        <v>4</v>
      </c>
      <c r="GN82">
        <v>6</v>
      </c>
      <c r="GO82">
        <v>2</v>
      </c>
      <c r="GP82">
        <v>4</v>
      </c>
      <c r="GQ82">
        <v>6</v>
      </c>
      <c r="GR82">
        <v>5</v>
      </c>
      <c r="GS82">
        <v>5</v>
      </c>
      <c r="GT82">
        <v>6</v>
      </c>
      <c r="GU82">
        <v>5</v>
      </c>
      <c r="GV82">
        <v>3</v>
      </c>
      <c r="GW82">
        <v>4</v>
      </c>
      <c r="GX82">
        <v>3</v>
      </c>
      <c r="GY82">
        <v>3</v>
      </c>
      <c r="GZ82">
        <v>1</v>
      </c>
      <c r="HA82">
        <v>3</v>
      </c>
      <c r="HB82">
        <v>5</v>
      </c>
      <c r="HC82">
        <v>5</v>
      </c>
      <c r="HD82">
        <v>6</v>
      </c>
      <c r="HE82">
        <v>1</v>
      </c>
      <c r="HF82">
        <v>1</v>
      </c>
      <c r="HG82">
        <v>5</v>
      </c>
      <c r="HH82">
        <v>5</v>
      </c>
      <c r="HI82">
        <v>1</v>
      </c>
      <c r="HJ82">
        <v>6</v>
      </c>
      <c r="HK82">
        <v>3</v>
      </c>
      <c r="HL82">
        <v>1</v>
      </c>
      <c r="HM82">
        <v>6</v>
      </c>
      <c r="HN82">
        <v>2</v>
      </c>
      <c r="HO82">
        <v>1</v>
      </c>
      <c r="HP82">
        <v>2</v>
      </c>
      <c r="HQ82">
        <v>1</v>
      </c>
      <c r="HR82">
        <v>1</v>
      </c>
      <c r="HS82">
        <v>2</v>
      </c>
      <c r="HT82">
        <v>1</v>
      </c>
      <c r="HU82">
        <v>2</v>
      </c>
      <c r="HV82">
        <v>1</v>
      </c>
      <c r="HW82">
        <v>1</v>
      </c>
      <c r="HX82">
        <v>1</v>
      </c>
      <c r="HY82">
        <v>1</v>
      </c>
      <c r="HZ82">
        <v>1</v>
      </c>
      <c r="IA82">
        <v>3</v>
      </c>
      <c r="IB82">
        <v>1</v>
      </c>
      <c r="IC82">
        <v>2</v>
      </c>
      <c r="ID82">
        <v>1</v>
      </c>
      <c r="IE82">
        <v>3</v>
      </c>
      <c r="IF82">
        <v>1</v>
      </c>
      <c r="IG82">
        <v>3</v>
      </c>
      <c r="IH82">
        <v>1</v>
      </c>
      <c r="II82">
        <v>1</v>
      </c>
      <c r="IJ82">
        <v>1</v>
      </c>
      <c r="IK82">
        <v>1</v>
      </c>
      <c r="IL82">
        <v>1</v>
      </c>
      <c r="IM82">
        <v>3</v>
      </c>
      <c r="IN82">
        <v>1</v>
      </c>
      <c r="IQ82">
        <v>3</v>
      </c>
      <c r="IR82">
        <v>2</v>
      </c>
      <c r="IS82">
        <v>2</v>
      </c>
      <c r="IT82">
        <v>2</v>
      </c>
      <c r="IU82">
        <v>2</v>
      </c>
      <c r="IV82">
        <v>3</v>
      </c>
      <c r="IW82">
        <v>2</v>
      </c>
      <c r="IX82">
        <v>2</v>
      </c>
      <c r="IY82">
        <v>2</v>
      </c>
      <c r="IZ82">
        <v>2</v>
      </c>
      <c r="JA82">
        <v>2</v>
      </c>
      <c r="JB82">
        <v>3</v>
      </c>
      <c r="JC82">
        <v>2</v>
      </c>
      <c r="JD82">
        <v>67</v>
      </c>
      <c r="JE82">
        <v>171</v>
      </c>
      <c r="JF82">
        <v>84</v>
      </c>
      <c r="JG82">
        <v>2</v>
      </c>
      <c r="JH82" s="1"/>
      <c r="JI82">
        <v>3</v>
      </c>
      <c r="JJ82" s="12">
        <v>3</v>
      </c>
      <c r="JK82" s="12">
        <v>1</v>
      </c>
      <c r="JL82">
        <v>2</v>
      </c>
      <c r="JM82">
        <v>3</v>
      </c>
      <c r="JN82">
        <v>4</v>
      </c>
      <c r="JO82">
        <v>3</v>
      </c>
      <c r="JP82" t="s">
        <v>428</v>
      </c>
      <c r="JQ82" t="s">
        <v>428</v>
      </c>
      <c r="JR82" t="str">
        <f t="shared" si="138"/>
        <v>wysoka</v>
      </c>
      <c r="JS82">
        <v>0</v>
      </c>
      <c r="JT82">
        <v>2</v>
      </c>
      <c r="JU82">
        <f t="shared" si="139"/>
        <v>0.14000000000000001</v>
      </c>
      <c r="JV82">
        <f t="shared" si="140"/>
        <v>0.14000000000000001</v>
      </c>
      <c r="JW82">
        <f t="shared" si="141"/>
        <v>2</v>
      </c>
      <c r="JX82">
        <f t="shared" si="142"/>
        <v>1</v>
      </c>
      <c r="JY82">
        <f t="shared" si="143"/>
        <v>1</v>
      </c>
      <c r="JZ82">
        <f t="shared" si="144"/>
        <v>0.5</v>
      </c>
      <c r="KA82">
        <f t="shared" si="145"/>
        <v>0.14000000000000001</v>
      </c>
      <c r="KB82">
        <f t="shared" si="146"/>
        <v>0</v>
      </c>
      <c r="KC82">
        <f t="shared" si="147"/>
        <v>1</v>
      </c>
      <c r="KD82">
        <f t="shared" si="148"/>
        <v>1</v>
      </c>
      <c r="KE82">
        <f t="shared" si="149"/>
        <v>6.92</v>
      </c>
      <c r="KF82">
        <f t="shared" si="150"/>
        <v>2</v>
      </c>
      <c r="KG82">
        <f t="shared" si="151"/>
        <v>0.5</v>
      </c>
      <c r="KH82">
        <f t="shared" si="152"/>
        <v>0.06</v>
      </c>
      <c r="KI82">
        <f t="shared" si="153"/>
        <v>0.5</v>
      </c>
      <c r="KJ82">
        <f t="shared" si="154"/>
        <v>2</v>
      </c>
      <c r="KK82">
        <f t="shared" si="155"/>
        <v>0.06</v>
      </c>
      <c r="KL82">
        <f t="shared" si="156"/>
        <v>2</v>
      </c>
      <c r="KM82">
        <f t="shared" si="157"/>
        <v>1</v>
      </c>
      <c r="KN82">
        <f t="shared" si="158"/>
        <v>0.14000000000000001</v>
      </c>
      <c r="KO82">
        <f t="shared" si="159"/>
        <v>2</v>
      </c>
      <c r="KP82">
        <f t="shared" si="160"/>
        <v>0</v>
      </c>
      <c r="KQ82">
        <f t="shared" si="161"/>
        <v>0.14000000000000001</v>
      </c>
      <c r="KR82">
        <f t="shared" si="162"/>
        <v>0</v>
      </c>
      <c r="KS82">
        <f t="shared" si="163"/>
        <v>0.06</v>
      </c>
      <c r="KT82">
        <f t="shared" si="164"/>
        <v>10.460000000000003</v>
      </c>
      <c r="KU82">
        <f t="shared" si="165"/>
        <v>34.6</v>
      </c>
      <c r="KV82">
        <f t="shared" si="166"/>
        <v>37.357142857142868</v>
      </c>
    </row>
    <row r="83" spans="1:308">
      <c r="A83" s="2"/>
      <c r="B83" s="1"/>
      <c r="C83">
        <v>59</v>
      </c>
      <c r="D83" s="2" t="s">
        <v>478</v>
      </c>
      <c r="E83" t="s">
        <v>21</v>
      </c>
      <c r="F83" s="2">
        <v>84</v>
      </c>
      <c r="G83" s="2">
        <v>20</v>
      </c>
      <c r="H83" s="2">
        <v>19</v>
      </c>
      <c r="I83" s="2">
        <v>45</v>
      </c>
      <c r="K83" s="2">
        <v>1997</v>
      </c>
      <c r="L83" s="2">
        <f t="shared" si="113"/>
        <v>23</v>
      </c>
      <c r="M83" s="15">
        <v>1</v>
      </c>
      <c r="N83" s="15">
        <v>1</v>
      </c>
      <c r="O83" s="2" t="s">
        <v>37</v>
      </c>
      <c r="P83" s="2">
        <v>21</v>
      </c>
      <c r="Q83" s="2" t="s">
        <v>37</v>
      </c>
      <c r="R83" s="2">
        <v>3</v>
      </c>
      <c r="AF83" t="s">
        <v>37</v>
      </c>
      <c r="AL83" t="s">
        <v>37</v>
      </c>
      <c r="AR83" s="2" t="s">
        <v>37</v>
      </c>
      <c r="BJ83" t="s">
        <v>37</v>
      </c>
      <c r="BM83" s="2" t="s">
        <v>42</v>
      </c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 t="s">
        <v>42</v>
      </c>
      <c r="CI83" s="11">
        <v>1.62</v>
      </c>
      <c r="CJ83" s="10">
        <v>84</v>
      </c>
      <c r="CK83" s="2">
        <f t="shared" si="114"/>
        <v>32.007315957933237</v>
      </c>
      <c r="CL83" s="2">
        <v>107</v>
      </c>
      <c r="CM83" s="2">
        <v>119</v>
      </c>
      <c r="CN83" s="5">
        <f t="shared" si="115"/>
        <v>0.89915966386554624</v>
      </c>
      <c r="CO83" s="2">
        <v>124</v>
      </c>
      <c r="CP83" s="2">
        <v>73</v>
      </c>
      <c r="CQ83" t="s">
        <v>241</v>
      </c>
      <c r="CR83" s="19">
        <v>54.26</v>
      </c>
      <c r="CS83" s="19">
        <v>46072.3</v>
      </c>
      <c r="CT83" s="19">
        <v>8263.77</v>
      </c>
      <c r="CU83" s="2">
        <v>113</v>
      </c>
      <c r="CV83" s="2">
        <v>1.39</v>
      </c>
      <c r="CW83" s="2">
        <v>231</v>
      </c>
      <c r="CX83" s="2">
        <v>103</v>
      </c>
      <c r="CY83" s="2">
        <v>109</v>
      </c>
      <c r="CZ83" s="2">
        <v>95</v>
      </c>
      <c r="DA83" s="2">
        <v>35</v>
      </c>
      <c r="DB83" t="s">
        <v>37</v>
      </c>
      <c r="DC83" t="s">
        <v>42</v>
      </c>
      <c r="DE83" s="2">
        <v>0</v>
      </c>
      <c r="DF83">
        <v>5</v>
      </c>
      <c r="DG83">
        <v>300</v>
      </c>
      <c r="DH83" s="2">
        <f>4*DG83*DF83</f>
        <v>6000</v>
      </c>
      <c r="DI83" t="s">
        <v>42</v>
      </c>
      <c r="DK83" s="2">
        <v>0</v>
      </c>
      <c r="DL83" s="2">
        <f t="shared" si="116"/>
        <v>6000</v>
      </c>
      <c r="DM83">
        <v>5</v>
      </c>
      <c r="DN83">
        <v>20</v>
      </c>
      <c r="DO83" t="s">
        <v>42</v>
      </c>
      <c r="DQ83" s="2">
        <v>0</v>
      </c>
      <c r="DR83">
        <v>5</v>
      </c>
      <c r="DS83">
        <v>10</v>
      </c>
      <c r="DT83" s="2">
        <f>3.3*DS83*DR83</f>
        <v>165</v>
      </c>
      <c r="DU83" s="2">
        <f t="shared" si="117"/>
        <v>165</v>
      </c>
      <c r="DV83" t="s">
        <v>42</v>
      </c>
      <c r="DX83" s="2">
        <v>0</v>
      </c>
      <c r="DY83">
        <v>7</v>
      </c>
      <c r="DZ83">
        <v>10</v>
      </c>
      <c r="EA83" s="2">
        <f>4*DZ83*DY83</f>
        <v>280</v>
      </c>
      <c r="EB83">
        <v>5</v>
      </c>
      <c r="EC83">
        <v>15</v>
      </c>
      <c r="ED83" s="2">
        <f>3*EC83*EB83</f>
        <v>225</v>
      </c>
      <c r="EE83" s="2">
        <f t="shared" si="118"/>
        <v>505</v>
      </c>
      <c r="EF83" t="s">
        <v>42</v>
      </c>
      <c r="EH83" s="2">
        <v>0</v>
      </c>
      <c r="EI83" t="s">
        <v>42</v>
      </c>
      <c r="EK83" s="2">
        <v>0</v>
      </c>
      <c r="EL83" t="s">
        <v>42</v>
      </c>
      <c r="EN83" s="2">
        <v>0</v>
      </c>
      <c r="EO83" s="2">
        <f t="shared" si="119"/>
        <v>0</v>
      </c>
      <c r="EP83">
        <v>360</v>
      </c>
      <c r="EQ83">
        <v>780</v>
      </c>
      <c r="ER83">
        <f t="shared" si="120"/>
        <v>22</v>
      </c>
      <c r="ES83" s="11">
        <f t="shared" si="121"/>
        <v>0</v>
      </c>
      <c r="ET83" s="11">
        <f t="shared" si="122"/>
        <v>22</v>
      </c>
      <c r="EU83" s="11">
        <f t="shared" si="123"/>
        <v>1</v>
      </c>
      <c r="EV83" s="11">
        <f t="shared" si="124"/>
        <v>0</v>
      </c>
      <c r="EW83" s="11">
        <f t="shared" si="125"/>
        <v>0</v>
      </c>
      <c r="EX83" s="11">
        <f t="shared" si="126"/>
        <v>0</v>
      </c>
      <c r="EY83" s="11">
        <f t="shared" si="127"/>
        <v>0</v>
      </c>
      <c r="EZ83" s="11">
        <f t="shared" si="128"/>
        <v>0</v>
      </c>
      <c r="FA83" s="11">
        <f t="shared" si="129"/>
        <v>0</v>
      </c>
      <c r="FB83" s="11">
        <f t="shared" si="130"/>
        <v>0</v>
      </c>
      <c r="FC83" s="11">
        <f t="shared" si="131"/>
        <v>1</v>
      </c>
      <c r="FD83" s="2">
        <f t="shared" si="132"/>
        <v>165</v>
      </c>
      <c r="FE83" s="2">
        <f t="shared" si="133"/>
        <v>6505</v>
      </c>
      <c r="FF83" s="2">
        <f t="shared" si="134"/>
        <v>0</v>
      </c>
      <c r="FG83" s="2">
        <f t="shared" si="135"/>
        <v>6670</v>
      </c>
      <c r="FH83" s="2">
        <f t="shared" si="136"/>
        <v>3360</v>
      </c>
      <c r="FI83" s="10">
        <f t="shared" si="137"/>
        <v>480</v>
      </c>
      <c r="FJ83" s="2">
        <v>35</v>
      </c>
      <c r="FK83" s="1">
        <v>43570</v>
      </c>
      <c r="FL83">
        <v>4</v>
      </c>
      <c r="FM83">
        <v>2</v>
      </c>
      <c r="FN83">
        <v>5</v>
      </c>
      <c r="FO83">
        <v>1</v>
      </c>
      <c r="FP83">
        <v>0</v>
      </c>
      <c r="FQ83">
        <v>0</v>
      </c>
      <c r="FR83">
        <v>1</v>
      </c>
      <c r="FS83">
        <v>1</v>
      </c>
      <c r="FT83">
        <v>1</v>
      </c>
      <c r="FU83">
        <v>1</v>
      </c>
      <c r="FV83">
        <v>0</v>
      </c>
      <c r="FW83">
        <v>1</v>
      </c>
      <c r="FX83" t="s">
        <v>243</v>
      </c>
      <c r="FY83">
        <v>5</v>
      </c>
      <c r="FZ83">
        <v>3</v>
      </c>
      <c r="GA83">
        <v>1</v>
      </c>
      <c r="GB83">
        <v>1</v>
      </c>
      <c r="GC83">
        <v>4</v>
      </c>
      <c r="GD83">
        <v>1</v>
      </c>
      <c r="GE83">
        <v>4</v>
      </c>
      <c r="GF83">
        <v>2</v>
      </c>
      <c r="GG83">
        <v>0</v>
      </c>
      <c r="GH83">
        <v>6</v>
      </c>
      <c r="GI83">
        <v>3</v>
      </c>
      <c r="GJ83">
        <v>4</v>
      </c>
      <c r="GK83">
        <v>4</v>
      </c>
      <c r="GL83">
        <v>2</v>
      </c>
      <c r="GM83">
        <v>4</v>
      </c>
      <c r="GN83">
        <v>6</v>
      </c>
      <c r="GO83">
        <v>2</v>
      </c>
      <c r="GP83">
        <v>4</v>
      </c>
      <c r="GQ83">
        <v>6</v>
      </c>
      <c r="GR83">
        <v>4</v>
      </c>
      <c r="GS83">
        <v>4</v>
      </c>
      <c r="GT83">
        <v>4</v>
      </c>
      <c r="GU83">
        <v>4</v>
      </c>
      <c r="GV83">
        <v>3</v>
      </c>
      <c r="GW83">
        <v>4</v>
      </c>
      <c r="GX83">
        <v>3</v>
      </c>
      <c r="GY83">
        <v>4</v>
      </c>
      <c r="GZ83">
        <v>3</v>
      </c>
      <c r="HA83">
        <v>4</v>
      </c>
      <c r="HB83">
        <v>5</v>
      </c>
      <c r="HC83">
        <v>5</v>
      </c>
      <c r="HD83">
        <v>3</v>
      </c>
      <c r="HE83">
        <v>2</v>
      </c>
      <c r="HF83">
        <v>2</v>
      </c>
      <c r="HG83">
        <v>3</v>
      </c>
      <c r="HH83">
        <v>4</v>
      </c>
      <c r="HI83">
        <v>4</v>
      </c>
      <c r="HJ83">
        <v>1</v>
      </c>
      <c r="HK83">
        <v>4</v>
      </c>
      <c r="HL83">
        <v>1</v>
      </c>
      <c r="HM83">
        <v>6</v>
      </c>
      <c r="HN83">
        <v>4</v>
      </c>
      <c r="HO83">
        <v>3</v>
      </c>
      <c r="HP83">
        <v>2</v>
      </c>
      <c r="HQ83">
        <v>1</v>
      </c>
      <c r="HR83">
        <v>1</v>
      </c>
      <c r="HS83">
        <v>2</v>
      </c>
      <c r="HT83">
        <v>3</v>
      </c>
      <c r="HU83">
        <v>2</v>
      </c>
      <c r="HV83">
        <v>3</v>
      </c>
      <c r="HW83">
        <v>3</v>
      </c>
      <c r="HX83">
        <v>3</v>
      </c>
      <c r="HY83">
        <v>2</v>
      </c>
      <c r="HZ83">
        <v>1</v>
      </c>
      <c r="IA83">
        <v>2</v>
      </c>
      <c r="IB83">
        <v>1</v>
      </c>
      <c r="IC83">
        <v>2</v>
      </c>
      <c r="ID83">
        <v>2</v>
      </c>
      <c r="IE83">
        <v>3</v>
      </c>
      <c r="IF83">
        <v>3</v>
      </c>
      <c r="IG83">
        <v>1</v>
      </c>
      <c r="IH83">
        <v>1</v>
      </c>
      <c r="II83">
        <v>3</v>
      </c>
      <c r="IJ83">
        <v>3</v>
      </c>
      <c r="IK83">
        <v>1</v>
      </c>
      <c r="IL83">
        <v>1</v>
      </c>
      <c r="IM83">
        <v>3</v>
      </c>
      <c r="IN83">
        <v>1</v>
      </c>
      <c r="IO83" s="9"/>
      <c r="IQ83">
        <v>1</v>
      </c>
      <c r="IR83">
        <v>1</v>
      </c>
      <c r="IS83">
        <v>1</v>
      </c>
      <c r="IT83">
        <v>2</v>
      </c>
      <c r="IU83">
        <v>2</v>
      </c>
      <c r="IV83">
        <v>2</v>
      </c>
      <c r="IW83">
        <v>2</v>
      </c>
      <c r="IX83">
        <v>3</v>
      </c>
      <c r="IY83">
        <v>1</v>
      </c>
      <c r="IZ83">
        <v>2</v>
      </c>
      <c r="JA83">
        <v>2</v>
      </c>
      <c r="JB83">
        <v>3</v>
      </c>
      <c r="JC83">
        <v>2</v>
      </c>
      <c r="JD83">
        <f>(CJ83)</f>
        <v>84</v>
      </c>
      <c r="JE83">
        <v>162</v>
      </c>
      <c r="JF83">
        <v>107</v>
      </c>
      <c r="JG83">
        <v>2</v>
      </c>
      <c r="JH83" s="1"/>
      <c r="JI83">
        <v>4</v>
      </c>
      <c r="JJ83" s="12">
        <v>8</v>
      </c>
      <c r="JK83" s="12">
        <v>3</v>
      </c>
      <c r="JL83">
        <v>2</v>
      </c>
      <c r="JM83">
        <v>3</v>
      </c>
      <c r="JN83">
        <v>4</v>
      </c>
      <c r="JO83">
        <v>2</v>
      </c>
      <c r="JP83" t="s">
        <v>21</v>
      </c>
      <c r="JQ83" t="s">
        <v>21</v>
      </c>
      <c r="JR83" t="str">
        <f t="shared" si="138"/>
        <v>wysoka</v>
      </c>
      <c r="JS83">
        <v>0</v>
      </c>
      <c r="JT83">
        <v>2</v>
      </c>
      <c r="JU83">
        <f t="shared" si="139"/>
        <v>0.14000000000000001</v>
      </c>
      <c r="JV83">
        <f t="shared" si="140"/>
        <v>0.5</v>
      </c>
      <c r="JW83">
        <f t="shared" si="141"/>
        <v>2</v>
      </c>
      <c r="JX83">
        <f t="shared" si="142"/>
        <v>0.5</v>
      </c>
      <c r="JY83">
        <f t="shared" si="143"/>
        <v>0.5</v>
      </c>
      <c r="JZ83">
        <f t="shared" si="144"/>
        <v>0.5</v>
      </c>
      <c r="KA83">
        <f t="shared" si="145"/>
        <v>0.14000000000000001</v>
      </c>
      <c r="KB83">
        <f t="shared" si="146"/>
        <v>0.14000000000000001</v>
      </c>
      <c r="KC83">
        <f t="shared" si="147"/>
        <v>1</v>
      </c>
      <c r="KD83">
        <f t="shared" si="148"/>
        <v>1</v>
      </c>
      <c r="KE83">
        <f t="shared" si="149"/>
        <v>6.42</v>
      </c>
      <c r="KF83">
        <f t="shared" si="150"/>
        <v>2</v>
      </c>
      <c r="KG83">
        <f t="shared" si="151"/>
        <v>0.5</v>
      </c>
      <c r="KH83">
        <f t="shared" si="152"/>
        <v>0.06</v>
      </c>
      <c r="KI83">
        <f t="shared" si="153"/>
        <v>0.5</v>
      </c>
      <c r="KJ83">
        <f t="shared" si="154"/>
        <v>2</v>
      </c>
      <c r="KK83">
        <f t="shared" si="155"/>
        <v>0.06</v>
      </c>
      <c r="KL83">
        <f t="shared" si="156"/>
        <v>0.5</v>
      </c>
      <c r="KM83">
        <f t="shared" si="157"/>
        <v>0.5</v>
      </c>
      <c r="KN83">
        <f t="shared" si="158"/>
        <v>0.14000000000000001</v>
      </c>
      <c r="KO83">
        <f t="shared" si="159"/>
        <v>0.14000000000000001</v>
      </c>
      <c r="KP83">
        <f t="shared" si="160"/>
        <v>0.06</v>
      </c>
      <c r="KQ83">
        <f t="shared" si="161"/>
        <v>0.5</v>
      </c>
      <c r="KR83">
        <f t="shared" si="162"/>
        <v>0</v>
      </c>
      <c r="KS83">
        <f t="shared" si="163"/>
        <v>0.5</v>
      </c>
      <c r="KT83">
        <f t="shared" si="164"/>
        <v>7.4599999999999991</v>
      </c>
      <c r="KU83">
        <f t="shared" si="165"/>
        <v>32.1</v>
      </c>
      <c r="KV83">
        <f t="shared" si="166"/>
        <v>26.642857142857142</v>
      </c>
    </row>
    <row r="84" spans="1:308">
      <c r="A84" s="2"/>
      <c r="B84" s="1"/>
      <c r="C84">
        <v>43</v>
      </c>
      <c r="D84" s="2" t="s">
        <v>14</v>
      </c>
      <c r="E84" t="s">
        <v>21</v>
      </c>
      <c r="F84" s="2">
        <v>86</v>
      </c>
      <c r="G84" s="2">
        <v>17</v>
      </c>
      <c r="H84" s="2">
        <v>22</v>
      </c>
      <c r="I84" s="2">
        <v>47</v>
      </c>
      <c r="K84" s="2">
        <v>2018</v>
      </c>
      <c r="L84" s="2">
        <f t="shared" si="113"/>
        <v>2</v>
      </c>
      <c r="M84" s="15">
        <v>1</v>
      </c>
      <c r="N84" s="15">
        <v>1</v>
      </c>
      <c r="O84" s="2" t="s">
        <v>42</v>
      </c>
      <c r="AL84" t="s">
        <v>37</v>
      </c>
      <c r="AR84" s="2" t="s">
        <v>37</v>
      </c>
      <c r="AT84" t="s">
        <v>37</v>
      </c>
      <c r="AW84" t="s">
        <v>37</v>
      </c>
      <c r="AX84" t="s">
        <v>37</v>
      </c>
      <c r="BD84" t="s">
        <v>37</v>
      </c>
      <c r="BF84" t="s">
        <v>37</v>
      </c>
      <c r="BM84" s="2" t="s">
        <v>37</v>
      </c>
      <c r="BW84" t="s">
        <v>257</v>
      </c>
      <c r="BX84" s="2" t="s">
        <v>37</v>
      </c>
      <c r="CG84" t="s">
        <v>37</v>
      </c>
      <c r="CI84" s="11">
        <v>1.75</v>
      </c>
      <c r="CJ84" s="10">
        <v>83</v>
      </c>
      <c r="CK84" s="2">
        <f t="shared" si="114"/>
        <v>27.102040816326532</v>
      </c>
      <c r="CL84" s="2">
        <v>104</v>
      </c>
      <c r="CM84" s="2">
        <v>103</v>
      </c>
      <c r="CN84" s="5">
        <f t="shared" si="115"/>
        <v>1.0097087378640777</v>
      </c>
      <c r="CO84" s="2">
        <v>100</v>
      </c>
      <c r="CP84" s="2">
        <v>60</v>
      </c>
      <c r="CQ84" t="s">
        <v>259</v>
      </c>
      <c r="CS84" s="19">
        <v>13151.4</v>
      </c>
      <c r="CT84" s="19">
        <v>21217.9</v>
      </c>
      <c r="CU84" s="2">
        <v>93</v>
      </c>
      <c r="CV84" s="2">
        <v>1.64</v>
      </c>
      <c r="CW84" s="2">
        <v>200</v>
      </c>
      <c r="CX84" s="2">
        <v>40</v>
      </c>
      <c r="CY84" s="2">
        <v>139</v>
      </c>
      <c r="CZ84" s="2">
        <v>146</v>
      </c>
      <c r="DA84" s="2">
        <v>42</v>
      </c>
      <c r="DB84" t="s">
        <v>42</v>
      </c>
      <c r="DE84" s="2">
        <f>8*DD84*DC84</f>
        <v>0</v>
      </c>
      <c r="DH84" s="2">
        <f>4*DG84*DF84</f>
        <v>0</v>
      </c>
      <c r="DK84" s="2">
        <f>3.3*DJ84*DI84</f>
        <v>0</v>
      </c>
      <c r="DL84" s="2">
        <f t="shared" si="116"/>
        <v>0</v>
      </c>
      <c r="DM84">
        <v>1</v>
      </c>
      <c r="DN84">
        <v>60</v>
      </c>
      <c r="DO84" t="s">
        <v>42</v>
      </c>
      <c r="DQ84" s="2">
        <v>0</v>
      </c>
      <c r="DR84" t="s">
        <v>42</v>
      </c>
      <c r="DT84" s="2">
        <v>0</v>
      </c>
      <c r="DU84" s="2">
        <f t="shared" si="117"/>
        <v>0</v>
      </c>
      <c r="DV84" t="s">
        <v>42</v>
      </c>
      <c r="DX84" s="2">
        <v>0</v>
      </c>
      <c r="DY84" t="s">
        <v>42</v>
      </c>
      <c r="EA84" s="2">
        <v>0</v>
      </c>
      <c r="EB84">
        <v>7</v>
      </c>
      <c r="EC84">
        <v>120</v>
      </c>
      <c r="ED84" s="2">
        <f>3*EC84*EB84</f>
        <v>2520</v>
      </c>
      <c r="EE84" s="2">
        <f t="shared" si="118"/>
        <v>2520</v>
      </c>
      <c r="EF84" t="s">
        <v>42</v>
      </c>
      <c r="EH84" s="2">
        <v>0</v>
      </c>
      <c r="EI84">
        <v>3</v>
      </c>
      <c r="EJ84">
        <v>30</v>
      </c>
      <c r="EK84" s="2">
        <f>8*EJ84*EI84</f>
        <v>720</v>
      </c>
      <c r="EL84" t="s">
        <v>42</v>
      </c>
      <c r="EN84" s="2">
        <v>0</v>
      </c>
      <c r="EO84" s="2">
        <f t="shared" si="119"/>
        <v>720</v>
      </c>
      <c r="EP84">
        <v>330</v>
      </c>
      <c r="EQ84">
        <v>330</v>
      </c>
      <c r="ER84">
        <f t="shared" si="120"/>
        <v>10</v>
      </c>
      <c r="ES84" s="11">
        <f t="shared" si="121"/>
        <v>3</v>
      </c>
      <c r="ET84" s="11">
        <f t="shared" si="122"/>
        <v>7</v>
      </c>
      <c r="EU84" s="11">
        <f t="shared" si="123"/>
        <v>0</v>
      </c>
      <c r="EV84" s="11">
        <f t="shared" si="124"/>
        <v>0</v>
      </c>
      <c r="EW84" s="11">
        <f t="shared" si="125"/>
        <v>0</v>
      </c>
      <c r="EX84" s="11">
        <f t="shared" si="126"/>
        <v>0</v>
      </c>
      <c r="EY84" s="11">
        <f t="shared" si="127"/>
        <v>0</v>
      </c>
      <c r="EZ84" s="11">
        <f t="shared" si="128"/>
        <v>1</v>
      </c>
      <c r="FA84" s="11">
        <f t="shared" si="129"/>
        <v>0</v>
      </c>
      <c r="FB84" s="11">
        <f t="shared" si="130"/>
        <v>0</v>
      </c>
      <c r="FC84" s="11">
        <f t="shared" si="131"/>
        <v>1</v>
      </c>
      <c r="FD84" s="2">
        <f t="shared" si="132"/>
        <v>0</v>
      </c>
      <c r="FE84" s="2">
        <f t="shared" si="133"/>
        <v>2520</v>
      </c>
      <c r="FF84" s="2">
        <f t="shared" si="134"/>
        <v>720</v>
      </c>
      <c r="FG84" s="2">
        <f t="shared" si="135"/>
        <v>3240</v>
      </c>
      <c r="FH84" s="2">
        <f t="shared" si="136"/>
        <v>2310</v>
      </c>
      <c r="FI84" s="10">
        <f t="shared" si="137"/>
        <v>330</v>
      </c>
      <c r="FJ84" s="2">
        <v>42</v>
      </c>
      <c r="FK84" s="1">
        <v>43594</v>
      </c>
      <c r="FL84">
        <v>4</v>
      </c>
      <c r="FM84">
        <v>2</v>
      </c>
      <c r="FN84">
        <v>5</v>
      </c>
      <c r="FO84">
        <v>1</v>
      </c>
      <c r="FP84">
        <v>1</v>
      </c>
      <c r="FQ84">
        <v>1</v>
      </c>
      <c r="FR84">
        <v>1</v>
      </c>
      <c r="FS84">
        <v>1</v>
      </c>
      <c r="FT84">
        <v>1</v>
      </c>
      <c r="FU84">
        <v>1</v>
      </c>
      <c r="FV84">
        <v>0</v>
      </c>
      <c r="FW84">
        <v>1</v>
      </c>
      <c r="FX84" t="s">
        <v>189</v>
      </c>
      <c r="FY84">
        <v>5</v>
      </c>
      <c r="FZ84">
        <v>3</v>
      </c>
      <c r="GA84">
        <v>3</v>
      </c>
      <c r="GB84">
        <v>1</v>
      </c>
      <c r="GC84">
        <v>2</v>
      </c>
      <c r="GD84">
        <v>1</v>
      </c>
      <c r="GE84">
        <v>2</v>
      </c>
      <c r="GF84">
        <v>0</v>
      </c>
      <c r="GG84">
        <v>0</v>
      </c>
      <c r="GH84">
        <v>6</v>
      </c>
      <c r="GI84">
        <v>6</v>
      </c>
      <c r="GJ84">
        <v>5</v>
      </c>
      <c r="GK84">
        <v>6</v>
      </c>
      <c r="GL84">
        <v>3</v>
      </c>
      <c r="GM84">
        <v>4</v>
      </c>
      <c r="GN84">
        <v>6</v>
      </c>
      <c r="GO84">
        <v>2</v>
      </c>
      <c r="GP84">
        <v>4</v>
      </c>
      <c r="GQ84">
        <v>5</v>
      </c>
      <c r="GR84">
        <v>5</v>
      </c>
      <c r="GS84">
        <v>4</v>
      </c>
      <c r="GT84">
        <v>5</v>
      </c>
      <c r="GU84">
        <v>4</v>
      </c>
      <c r="GV84">
        <v>4</v>
      </c>
      <c r="GW84">
        <v>3</v>
      </c>
      <c r="GX84">
        <v>3</v>
      </c>
      <c r="GY84">
        <v>3</v>
      </c>
      <c r="GZ84">
        <v>2</v>
      </c>
      <c r="HA84">
        <v>4</v>
      </c>
      <c r="HB84">
        <v>5</v>
      </c>
      <c r="HC84">
        <v>4</v>
      </c>
      <c r="HD84">
        <v>6</v>
      </c>
      <c r="HE84">
        <v>5</v>
      </c>
      <c r="HF84">
        <v>2</v>
      </c>
      <c r="HG84">
        <v>4</v>
      </c>
      <c r="HH84">
        <v>6</v>
      </c>
      <c r="HI84">
        <v>2</v>
      </c>
      <c r="HJ84">
        <v>6</v>
      </c>
      <c r="HK84">
        <v>3</v>
      </c>
      <c r="HL84">
        <v>5</v>
      </c>
      <c r="HM84">
        <v>6</v>
      </c>
      <c r="HN84">
        <v>4</v>
      </c>
      <c r="HO84">
        <v>1</v>
      </c>
      <c r="HP84">
        <v>2</v>
      </c>
      <c r="HQ84">
        <v>2</v>
      </c>
      <c r="HR84">
        <v>1</v>
      </c>
      <c r="HS84">
        <v>2</v>
      </c>
      <c r="HT84">
        <v>1</v>
      </c>
      <c r="HU84">
        <v>2</v>
      </c>
      <c r="HV84">
        <v>1</v>
      </c>
      <c r="HW84">
        <v>2</v>
      </c>
      <c r="HX84">
        <v>1</v>
      </c>
      <c r="HY84">
        <v>1</v>
      </c>
      <c r="HZ84">
        <v>1</v>
      </c>
      <c r="IA84">
        <v>2</v>
      </c>
      <c r="IB84">
        <v>1</v>
      </c>
      <c r="IC84">
        <v>2</v>
      </c>
      <c r="ID84">
        <v>3</v>
      </c>
      <c r="IE84">
        <v>1</v>
      </c>
      <c r="IF84">
        <v>2</v>
      </c>
      <c r="IG84">
        <v>3</v>
      </c>
      <c r="IH84">
        <v>3</v>
      </c>
      <c r="II84">
        <v>3</v>
      </c>
      <c r="IJ84">
        <v>2</v>
      </c>
      <c r="IK84">
        <v>3</v>
      </c>
      <c r="IL84">
        <v>1</v>
      </c>
      <c r="IM84">
        <v>2</v>
      </c>
      <c r="IN84">
        <v>1</v>
      </c>
      <c r="IQ84">
        <v>2</v>
      </c>
      <c r="IR84">
        <v>1</v>
      </c>
      <c r="IS84">
        <v>2</v>
      </c>
      <c r="IT84">
        <v>2</v>
      </c>
      <c r="IU84">
        <v>3</v>
      </c>
      <c r="IV84">
        <v>3</v>
      </c>
      <c r="IW84">
        <v>2</v>
      </c>
      <c r="IX84">
        <v>2</v>
      </c>
      <c r="IY84">
        <v>3</v>
      </c>
      <c r="IZ84">
        <v>2</v>
      </c>
      <c r="JA84">
        <v>2</v>
      </c>
      <c r="JB84">
        <v>3</v>
      </c>
      <c r="JC84">
        <v>2</v>
      </c>
      <c r="JD84">
        <f>(CJ84)</f>
        <v>83</v>
      </c>
      <c r="JE84">
        <v>175</v>
      </c>
      <c r="JF84">
        <v>104</v>
      </c>
      <c r="JG84">
        <v>1</v>
      </c>
      <c r="JH84" s="1"/>
      <c r="JI84">
        <v>3</v>
      </c>
      <c r="JJ84" s="12">
        <v>2</v>
      </c>
      <c r="JK84" s="12">
        <v>0</v>
      </c>
      <c r="JL84">
        <v>1</v>
      </c>
      <c r="JM84">
        <v>3</v>
      </c>
      <c r="JN84">
        <v>2</v>
      </c>
      <c r="JO84">
        <v>3</v>
      </c>
      <c r="JP84" t="s">
        <v>21</v>
      </c>
      <c r="JQ84" t="s">
        <v>21</v>
      </c>
      <c r="JR84" t="str">
        <f t="shared" si="138"/>
        <v>wysoka</v>
      </c>
      <c r="JS84">
        <v>0</v>
      </c>
      <c r="JT84">
        <v>2</v>
      </c>
      <c r="JU84">
        <f t="shared" si="139"/>
        <v>2</v>
      </c>
      <c r="JV84">
        <f t="shared" si="140"/>
        <v>2</v>
      </c>
      <c r="JW84">
        <f t="shared" si="141"/>
        <v>1</v>
      </c>
      <c r="JX84">
        <f t="shared" si="142"/>
        <v>1</v>
      </c>
      <c r="JY84">
        <f t="shared" si="143"/>
        <v>0.5</v>
      </c>
      <c r="JZ84">
        <f t="shared" si="144"/>
        <v>0.14000000000000001</v>
      </c>
      <c r="KA84">
        <f t="shared" si="145"/>
        <v>0.14000000000000001</v>
      </c>
      <c r="KB84">
        <f t="shared" si="146"/>
        <v>0.06</v>
      </c>
      <c r="KC84">
        <f t="shared" si="147"/>
        <v>1</v>
      </c>
      <c r="KD84">
        <f t="shared" si="148"/>
        <v>0.5</v>
      </c>
      <c r="KE84">
        <f t="shared" si="149"/>
        <v>8.34</v>
      </c>
      <c r="KF84">
        <f t="shared" si="150"/>
        <v>2</v>
      </c>
      <c r="KG84">
        <f t="shared" si="151"/>
        <v>1</v>
      </c>
      <c r="KH84">
        <f t="shared" si="152"/>
        <v>0.14000000000000001</v>
      </c>
      <c r="KI84">
        <f t="shared" si="153"/>
        <v>0.5</v>
      </c>
      <c r="KJ84">
        <f t="shared" si="154"/>
        <v>2</v>
      </c>
      <c r="KK84">
        <f t="shared" si="155"/>
        <v>0.06</v>
      </c>
      <c r="KL84">
        <f t="shared" si="156"/>
        <v>1</v>
      </c>
      <c r="KM84">
        <f t="shared" si="157"/>
        <v>0.5</v>
      </c>
      <c r="KN84">
        <f t="shared" si="158"/>
        <v>0.5</v>
      </c>
      <c r="KO84">
        <f t="shared" si="159"/>
        <v>2</v>
      </c>
      <c r="KP84">
        <f t="shared" si="160"/>
        <v>0.06</v>
      </c>
      <c r="KQ84">
        <f t="shared" si="161"/>
        <v>0.14000000000000001</v>
      </c>
      <c r="KR84">
        <f t="shared" si="162"/>
        <v>1</v>
      </c>
      <c r="KS84">
        <f t="shared" si="163"/>
        <v>0.5</v>
      </c>
      <c r="KT84">
        <f t="shared" si="164"/>
        <v>11.4</v>
      </c>
      <c r="KU84">
        <f t="shared" si="165"/>
        <v>41.7</v>
      </c>
      <c r="KV84">
        <f t="shared" si="166"/>
        <v>40.714285714285715</v>
      </c>
    </row>
    <row r="85" spans="1:308">
      <c r="A85" s="2"/>
      <c r="B85" s="1"/>
      <c r="C85">
        <v>47</v>
      </c>
      <c r="D85" s="2" t="s">
        <v>14</v>
      </c>
      <c r="E85" t="s">
        <v>19</v>
      </c>
      <c r="F85" s="2"/>
      <c r="G85" s="2"/>
      <c r="H85" s="2"/>
      <c r="I85" s="2"/>
      <c r="J85">
        <v>28</v>
      </c>
      <c r="K85" s="2">
        <v>2001</v>
      </c>
      <c r="L85" s="2">
        <f t="shared" si="113"/>
        <v>19</v>
      </c>
      <c r="M85" s="15">
        <v>1</v>
      </c>
      <c r="N85" s="15">
        <v>1</v>
      </c>
      <c r="O85" s="2" t="s">
        <v>37</v>
      </c>
      <c r="P85" s="2">
        <v>18</v>
      </c>
      <c r="Q85" s="2" t="s">
        <v>37</v>
      </c>
      <c r="R85" s="2">
        <v>5</v>
      </c>
      <c r="U85" t="s">
        <v>37</v>
      </c>
      <c r="AE85" t="s">
        <v>37</v>
      </c>
      <c r="AR85" s="2" t="s">
        <v>42</v>
      </c>
      <c r="BM85" s="2" t="s">
        <v>42</v>
      </c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 t="s">
        <v>42</v>
      </c>
      <c r="CI85" s="11">
        <v>1.88</v>
      </c>
      <c r="CJ85" s="10">
        <v>96</v>
      </c>
      <c r="CK85" s="2">
        <f t="shared" si="114"/>
        <v>27.16161158895428</v>
      </c>
      <c r="CL85" s="2">
        <v>103</v>
      </c>
      <c r="CM85" s="2">
        <v>111</v>
      </c>
      <c r="CN85" s="5">
        <f t="shared" si="115"/>
        <v>0.92792792792792789</v>
      </c>
      <c r="CO85" s="2">
        <v>120</v>
      </c>
      <c r="CP85" s="2">
        <v>60</v>
      </c>
      <c r="CQ85" t="s">
        <v>225</v>
      </c>
      <c r="CS85" s="19">
        <v>4220</v>
      </c>
      <c r="CT85" s="19">
        <v>12468.3</v>
      </c>
      <c r="CU85" s="2">
        <v>106</v>
      </c>
      <c r="CV85" s="2">
        <v>1.5</v>
      </c>
      <c r="CW85" s="2">
        <v>222</v>
      </c>
      <c r="CX85" s="2">
        <v>38</v>
      </c>
      <c r="CY85" s="2">
        <v>138</v>
      </c>
      <c r="CZ85" s="2">
        <v>231</v>
      </c>
      <c r="DA85" s="2">
        <v>27</v>
      </c>
      <c r="DB85" t="s">
        <v>37</v>
      </c>
      <c r="DC85" t="s">
        <v>42</v>
      </c>
      <c r="DE85" s="2">
        <v>0</v>
      </c>
      <c r="DF85" t="s">
        <v>42</v>
      </c>
      <c r="DH85" s="2">
        <v>0</v>
      </c>
      <c r="DI85" t="s">
        <v>42</v>
      </c>
      <c r="DK85" s="2">
        <v>0</v>
      </c>
      <c r="DL85" s="2">
        <f t="shared" si="116"/>
        <v>0</v>
      </c>
      <c r="DM85">
        <v>7</v>
      </c>
      <c r="DN85">
        <v>120</v>
      </c>
      <c r="DO85" t="s">
        <v>42</v>
      </c>
      <c r="DQ85" s="2">
        <v>0</v>
      </c>
      <c r="DR85" t="s">
        <v>42</v>
      </c>
      <c r="DT85" s="2">
        <v>0</v>
      </c>
      <c r="DU85" s="2">
        <f t="shared" si="117"/>
        <v>0</v>
      </c>
      <c r="DV85" t="s">
        <v>42</v>
      </c>
      <c r="DX85" s="2">
        <v>0</v>
      </c>
      <c r="DY85">
        <v>1</v>
      </c>
      <c r="DZ85">
        <v>240</v>
      </c>
      <c r="EA85" s="2">
        <f>4*DZ85*DY85</f>
        <v>960</v>
      </c>
      <c r="EB85" t="s">
        <v>42</v>
      </c>
      <c r="ED85" s="2">
        <v>0</v>
      </c>
      <c r="EE85" s="2">
        <f t="shared" si="118"/>
        <v>960</v>
      </c>
      <c r="EF85">
        <v>7</v>
      </c>
      <c r="EG85">
        <v>30</v>
      </c>
      <c r="EH85" s="2">
        <f>3.3*EG85*EF85</f>
        <v>693</v>
      </c>
      <c r="EI85">
        <v>2</v>
      </c>
      <c r="EJ85">
        <v>45</v>
      </c>
      <c r="EK85" s="2">
        <f>8*EJ85*EI85</f>
        <v>720</v>
      </c>
      <c r="EL85" t="s">
        <v>42</v>
      </c>
      <c r="EN85" s="2">
        <v>0</v>
      </c>
      <c r="EO85" s="2">
        <f t="shared" si="119"/>
        <v>1413</v>
      </c>
      <c r="EP85">
        <v>780</v>
      </c>
      <c r="EQ85">
        <v>420</v>
      </c>
      <c r="ER85">
        <f t="shared" si="120"/>
        <v>10</v>
      </c>
      <c r="ES85" s="11">
        <f t="shared" si="121"/>
        <v>2</v>
      </c>
      <c r="ET85" s="11">
        <f t="shared" si="122"/>
        <v>8</v>
      </c>
      <c r="EU85" s="11">
        <f t="shared" si="123"/>
        <v>0</v>
      </c>
      <c r="EV85" s="11">
        <f t="shared" si="124"/>
        <v>0</v>
      </c>
      <c r="EW85" s="11">
        <f t="shared" si="125"/>
        <v>0</v>
      </c>
      <c r="EX85" s="11">
        <f t="shared" si="126"/>
        <v>0</v>
      </c>
      <c r="EY85" s="11">
        <f t="shared" si="127"/>
        <v>1</v>
      </c>
      <c r="EZ85" s="11">
        <f t="shared" si="128"/>
        <v>0</v>
      </c>
      <c r="FA85" s="11">
        <f t="shared" si="129"/>
        <v>1</v>
      </c>
      <c r="FB85" s="11">
        <f t="shared" si="130"/>
        <v>0</v>
      </c>
      <c r="FC85" s="11">
        <f t="shared" si="131"/>
        <v>2</v>
      </c>
      <c r="FD85" s="2">
        <f t="shared" si="132"/>
        <v>693</v>
      </c>
      <c r="FE85" s="2">
        <f t="shared" si="133"/>
        <v>960</v>
      </c>
      <c r="FF85" s="2">
        <f t="shared" si="134"/>
        <v>720</v>
      </c>
      <c r="FG85" s="2">
        <f t="shared" si="135"/>
        <v>2373</v>
      </c>
      <c r="FH85" s="2">
        <f t="shared" si="136"/>
        <v>4740</v>
      </c>
      <c r="FI85" s="10">
        <f t="shared" si="137"/>
        <v>677.14285714285711</v>
      </c>
      <c r="FJ85" s="2">
        <v>27</v>
      </c>
      <c r="FK85" s="1">
        <v>43552</v>
      </c>
      <c r="FL85">
        <v>2</v>
      </c>
      <c r="FM85">
        <v>3</v>
      </c>
      <c r="FN85">
        <v>4</v>
      </c>
      <c r="FO85">
        <v>1</v>
      </c>
      <c r="FP85">
        <v>0</v>
      </c>
      <c r="FQ85">
        <v>1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2</v>
      </c>
      <c r="FX85">
        <v>5</v>
      </c>
      <c r="FY85">
        <v>5</v>
      </c>
      <c r="FZ85">
        <v>5</v>
      </c>
      <c r="GA85">
        <v>1</v>
      </c>
      <c r="GB85">
        <v>1</v>
      </c>
      <c r="GC85">
        <v>3</v>
      </c>
      <c r="GD85">
        <v>4</v>
      </c>
      <c r="GE85">
        <v>0</v>
      </c>
      <c r="GF85">
        <v>0</v>
      </c>
      <c r="GG85">
        <v>0</v>
      </c>
      <c r="GH85">
        <v>5</v>
      </c>
      <c r="GI85">
        <v>1</v>
      </c>
      <c r="GJ85">
        <v>4</v>
      </c>
      <c r="GK85">
        <v>4</v>
      </c>
      <c r="GL85">
        <v>2</v>
      </c>
      <c r="GM85">
        <v>4</v>
      </c>
      <c r="GN85">
        <v>5</v>
      </c>
      <c r="GO85">
        <v>2</v>
      </c>
      <c r="GP85">
        <v>2</v>
      </c>
      <c r="GQ85">
        <v>6</v>
      </c>
      <c r="GR85">
        <v>5</v>
      </c>
      <c r="GS85">
        <v>4</v>
      </c>
      <c r="GT85">
        <v>4</v>
      </c>
      <c r="GU85">
        <v>4</v>
      </c>
      <c r="GV85">
        <v>2</v>
      </c>
      <c r="GW85">
        <v>4</v>
      </c>
      <c r="GX85">
        <v>2</v>
      </c>
      <c r="GY85">
        <v>2</v>
      </c>
      <c r="GZ85">
        <v>2</v>
      </c>
      <c r="HA85">
        <v>3</v>
      </c>
      <c r="HB85">
        <v>4</v>
      </c>
      <c r="HC85">
        <v>4</v>
      </c>
      <c r="HD85">
        <v>2</v>
      </c>
      <c r="HE85">
        <v>1</v>
      </c>
      <c r="HF85">
        <v>1</v>
      </c>
      <c r="HG85">
        <v>4</v>
      </c>
      <c r="HH85">
        <v>1</v>
      </c>
      <c r="HI85">
        <v>2</v>
      </c>
      <c r="HJ85">
        <v>1</v>
      </c>
      <c r="HK85">
        <v>1</v>
      </c>
      <c r="HL85">
        <v>4</v>
      </c>
      <c r="HM85">
        <v>6</v>
      </c>
      <c r="HN85">
        <v>4</v>
      </c>
      <c r="HO85">
        <v>2</v>
      </c>
      <c r="HP85">
        <v>2</v>
      </c>
      <c r="HQ85">
        <v>1</v>
      </c>
      <c r="HR85">
        <v>3</v>
      </c>
      <c r="HS85">
        <v>2</v>
      </c>
      <c r="HT85">
        <v>1</v>
      </c>
      <c r="HU85">
        <v>2</v>
      </c>
      <c r="HV85">
        <v>1</v>
      </c>
      <c r="HW85">
        <v>1</v>
      </c>
      <c r="HX85">
        <v>1</v>
      </c>
      <c r="HY85">
        <v>2</v>
      </c>
      <c r="HZ85">
        <v>1</v>
      </c>
      <c r="IA85">
        <v>2</v>
      </c>
      <c r="IB85">
        <v>1</v>
      </c>
      <c r="IC85">
        <v>2</v>
      </c>
      <c r="ID85">
        <v>2</v>
      </c>
      <c r="IE85">
        <v>1</v>
      </c>
      <c r="IF85">
        <v>1</v>
      </c>
      <c r="IG85">
        <v>3</v>
      </c>
      <c r="IH85">
        <v>1</v>
      </c>
      <c r="II85">
        <v>1</v>
      </c>
      <c r="IJ85">
        <v>2</v>
      </c>
      <c r="IK85">
        <v>1</v>
      </c>
      <c r="IL85">
        <v>1</v>
      </c>
      <c r="IM85">
        <v>1</v>
      </c>
      <c r="IN85">
        <v>1</v>
      </c>
      <c r="IO85" s="9"/>
      <c r="IQ85">
        <v>4</v>
      </c>
      <c r="IR85">
        <v>1</v>
      </c>
      <c r="IS85">
        <v>2</v>
      </c>
      <c r="IT85">
        <v>2</v>
      </c>
      <c r="IU85">
        <v>2</v>
      </c>
      <c r="IV85">
        <v>2</v>
      </c>
      <c r="IW85">
        <v>5</v>
      </c>
      <c r="IX85">
        <v>1</v>
      </c>
      <c r="IY85">
        <v>3</v>
      </c>
      <c r="IZ85">
        <v>2</v>
      </c>
      <c r="JA85">
        <v>1</v>
      </c>
      <c r="JB85">
        <v>2</v>
      </c>
      <c r="JC85">
        <v>3</v>
      </c>
      <c r="JD85">
        <f>(CJ85)</f>
        <v>96</v>
      </c>
      <c r="JE85">
        <v>188</v>
      </c>
      <c r="JF85">
        <v>103</v>
      </c>
      <c r="JG85">
        <v>1</v>
      </c>
      <c r="JH85" s="1"/>
      <c r="JI85">
        <v>4</v>
      </c>
      <c r="JJ85" s="12">
        <v>3</v>
      </c>
      <c r="JK85" s="12">
        <v>1</v>
      </c>
      <c r="JL85">
        <v>3</v>
      </c>
      <c r="JM85">
        <v>5</v>
      </c>
      <c r="JN85">
        <v>4</v>
      </c>
      <c r="JO85">
        <v>4</v>
      </c>
      <c r="JP85" t="s">
        <v>427</v>
      </c>
      <c r="JQ85" t="s">
        <v>19</v>
      </c>
      <c r="JR85">
        <f t="shared" si="138"/>
        <v>0</v>
      </c>
      <c r="JS85" t="str">
        <f>IF(OR(AND(ES85&gt;=3,OR(DD85&gt;=20,DW85&gt;=20,EJ85&gt;=20)),FC85&gt;=5,AND(FG85&gt;=600,ER85&gt;=5)),"umiarkowana",0)</f>
        <v>umiarkowana</v>
      </c>
      <c r="JT85">
        <v>1</v>
      </c>
      <c r="JU85">
        <f t="shared" si="139"/>
        <v>0</v>
      </c>
      <c r="JV85">
        <f t="shared" si="140"/>
        <v>0.5</v>
      </c>
      <c r="JW85">
        <f t="shared" si="141"/>
        <v>2</v>
      </c>
      <c r="JX85">
        <f t="shared" si="142"/>
        <v>1</v>
      </c>
      <c r="JY85">
        <f t="shared" si="143"/>
        <v>0.5</v>
      </c>
      <c r="JZ85">
        <f t="shared" si="144"/>
        <v>0.5</v>
      </c>
      <c r="KA85">
        <f t="shared" si="145"/>
        <v>0.06</v>
      </c>
      <c r="KB85">
        <f t="shared" si="146"/>
        <v>0.06</v>
      </c>
      <c r="KC85">
        <f t="shared" si="147"/>
        <v>0.5</v>
      </c>
      <c r="KD85">
        <f t="shared" si="148"/>
        <v>0.5</v>
      </c>
      <c r="KE85">
        <f t="shared" si="149"/>
        <v>5.6199999999999992</v>
      </c>
      <c r="KF85">
        <f t="shared" si="150"/>
        <v>1</v>
      </c>
      <c r="KG85">
        <f t="shared" si="151"/>
        <v>0.5</v>
      </c>
      <c r="KH85">
        <f t="shared" si="152"/>
        <v>0.06</v>
      </c>
      <c r="KI85">
        <f t="shared" si="153"/>
        <v>0.5</v>
      </c>
      <c r="KJ85">
        <f t="shared" si="154"/>
        <v>1</v>
      </c>
      <c r="KK85">
        <f t="shared" si="155"/>
        <v>0.06</v>
      </c>
      <c r="KL85">
        <f t="shared" si="156"/>
        <v>0.5</v>
      </c>
      <c r="KM85">
        <f t="shared" si="157"/>
        <v>0.5</v>
      </c>
      <c r="KN85">
        <f t="shared" si="158"/>
        <v>0.06</v>
      </c>
      <c r="KO85">
        <f t="shared" si="159"/>
        <v>0.06</v>
      </c>
      <c r="KP85">
        <f t="shared" si="160"/>
        <v>0</v>
      </c>
      <c r="KQ85">
        <f t="shared" si="161"/>
        <v>0</v>
      </c>
      <c r="KR85">
        <f t="shared" si="162"/>
        <v>0.5</v>
      </c>
      <c r="KS85">
        <f t="shared" si="163"/>
        <v>0.5</v>
      </c>
      <c r="KT85">
        <f t="shared" si="164"/>
        <v>5.2399999999999993</v>
      </c>
      <c r="KU85">
        <f t="shared" si="165"/>
        <v>28.099999999999994</v>
      </c>
      <c r="KV85">
        <f t="shared" si="166"/>
        <v>18.714285714285712</v>
      </c>
    </row>
    <row r="86" spans="1:308">
      <c r="A86" s="2"/>
      <c r="B86" s="4"/>
      <c r="C86">
        <v>48</v>
      </c>
      <c r="D86" s="2" t="s">
        <v>14</v>
      </c>
      <c r="E86" t="s">
        <v>18</v>
      </c>
      <c r="F86" s="2"/>
      <c r="G86" s="2"/>
      <c r="H86" s="2"/>
      <c r="I86" s="2"/>
      <c r="J86" s="2">
        <v>40</v>
      </c>
      <c r="K86" s="2">
        <v>2013</v>
      </c>
      <c r="L86" s="2">
        <f t="shared" si="113"/>
        <v>7</v>
      </c>
      <c r="M86" s="15">
        <v>2</v>
      </c>
      <c r="N86" s="15">
        <v>2</v>
      </c>
      <c r="O86" s="2" t="s">
        <v>37</v>
      </c>
      <c r="P86" s="2">
        <v>6</v>
      </c>
      <c r="Q86" s="2" t="s">
        <v>37</v>
      </c>
      <c r="R86" s="2">
        <v>5</v>
      </c>
      <c r="T86" s="2" t="s">
        <v>37</v>
      </c>
      <c r="AA86" t="s">
        <v>31</v>
      </c>
      <c r="AE86" t="s">
        <v>37</v>
      </c>
      <c r="AR86" s="2" t="s">
        <v>37</v>
      </c>
      <c r="AY86" t="s">
        <v>33</v>
      </c>
      <c r="BD86" s="2"/>
      <c r="BE86" t="s">
        <v>37</v>
      </c>
      <c r="BM86" s="2" t="s">
        <v>42</v>
      </c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 t="s">
        <v>42</v>
      </c>
      <c r="CI86" s="5">
        <v>1.83</v>
      </c>
      <c r="CJ86" s="10">
        <v>78</v>
      </c>
      <c r="CK86" s="2">
        <f t="shared" si="114"/>
        <v>23.291229956104985</v>
      </c>
      <c r="CL86" s="2">
        <v>88</v>
      </c>
      <c r="CM86" s="2">
        <v>97</v>
      </c>
      <c r="CN86" s="5">
        <f t="shared" si="115"/>
        <v>0.90721649484536082</v>
      </c>
      <c r="CO86" s="2">
        <v>126</v>
      </c>
      <c r="CP86" s="2">
        <v>83</v>
      </c>
      <c r="CU86" s="2">
        <v>78</v>
      </c>
      <c r="CV86" s="2">
        <v>0.91</v>
      </c>
      <c r="CW86" s="2">
        <v>194</v>
      </c>
      <c r="CX86" s="2">
        <v>57</v>
      </c>
      <c r="CY86" s="2">
        <v>119</v>
      </c>
      <c r="CZ86" s="2">
        <v>91</v>
      </c>
      <c r="DA86" s="2">
        <v>9</v>
      </c>
      <c r="DB86" t="s">
        <v>42</v>
      </c>
      <c r="DE86" s="2">
        <f>8*DD86*DC86</f>
        <v>0</v>
      </c>
      <c r="DH86" s="2">
        <f>4*DG86*DF86</f>
        <v>0</v>
      </c>
      <c r="DK86" s="2">
        <f>3.3*DJ86*DI86</f>
        <v>0</v>
      </c>
      <c r="DL86" s="2">
        <f t="shared" si="116"/>
        <v>0</v>
      </c>
      <c r="DM86">
        <v>7</v>
      </c>
      <c r="DN86">
        <v>120</v>
      </c>
      <c r="DO86" t="s">
        <v>42</v>
      </c>
      <c r="DQ86" s="2">
        <v>0</v>
      </c>
      <c r="DR86">
        <v>7</v>
      </c>
      <c r="DS86">
        <v>20</v>
      </c>
      <c r="DT86" s="2">
        <f>3.3*DS86*DR86</f>
        <v>462</v>
      </c>
      <c r="DU86" s="2">
        <f t="shared" si="117"/>
        <v>462</v>
      </c>
      <c r="DV86" t="s">
        <v>42</v>
      </c>
      <c r="DX86" s="2">
        <v>0</v>
      </c>
      <c r="DY86" t="s">
        <v>42</v>
      </c>
      <c r="EA86" s="2">
        <v>0</v>
      </c>
      <c r="EB86">
        <v>7</v>
      </c>
      <c r="EC86">
        <v>45</v>
      </c>
      <c r="ED86" s="2">
        <f>3*EC86*EB86</f>
        <v>945</v>
      </c>
      <c r="EE86" s="2">
        <f t="shared" si="118"/>
        <v>945</v>
      </c>
      <c r="EF86">
        <v>7</v>
      </c>
      <c r="EG86">
        <v>150</v>
      </c>
      <c r="EH86" s="2">
        <f>3.3*EG86*EF86</f>
        <v>3465</v>
      </c>
      <c r="EI86" t="s">
        <v>42</v>
      </c>
      <c r="EK86" s="2">
        <v>0</v>
      </c>
      <c r="EL86">
        <v>7</v>
      </c>
      <c r="EM86">
        <v>15</v>
      </c>
      <c r="EN86" s="2">
        <f>4*EM86*EL86</f>
        <v>420</v>
      </c>
      <c r="EO86" s="2">
        <f t="shared" si="119"/>
        <v>3885</v>
      </c>
      <c r="EP86">
        <v>480</v>
      </c>
      <c r="EQ86">
        <v>480</v>
      </c>
      <c r="ER86">
        <f t="shared" si="120"/>
        <v>28</v>
      </c>
      <c r="ES86" s="11">
        <f t="shared" si="121"/>
        <v>0</v>
      </c>
      <c r="ET86" s="11">
        <f t="shared" si="122"/>
        <v>28</v>
      </c>
      <c r="EU86" s="11">
        <f t="shared" si="123"/>
        <v>0</v>
      </c>
      <c r="EV86" s="11">
        <f t="shared" si="124"/>
        <v>0</v>
      </c>
      <c r="EW86" s="11">
        <f t="shared" si="125"/>
        <v>0</v>
      </c>
      <c r="EX86" s="11">
        <f t="shared" si="126"/>
        <v>0</v>
      </c>
      <c r="EY86" s="11">
        <f t="shared" si="127"/>
        <v>0</v>
      </c>
      <c r="EZ86" s="11">
        <f t="shared" si="128"/>
        <v>1</v>
      </c>
      <c r="FA86" s="11">
        <f t="shared" si="129"/>
        <v>1</v>
      </c>
      <c r="FB86" s="11">
        <f t="shared" si="130"/>
        <v>0</v>
      </c>
      <c r="FC86" s="11">
        <f t="shared" si="131"/>
        <v>2</v>
      </c>
      <c r="FD86" s="2">
        <f t="shared" si="132"/>
        <v>3927</v>
      </c>
      <c r="FE86" s="2">
        <f t="shared" si="133"/>
        <v>1365</v>
      </c>
      <c r="FF86" s="2">
        <f t="shared" si="134"/>
        <v>0</v>
      </c>
      <c r="FG86" s="2">
        <f t="shared" si="135"/>
        <v>5292</v>
      </c>
      <c r="FH86" s="2">
        <f t="shared" si="136"/>
        <v>3360</v>
      </c>
      <c r="FI86" s="10">
        <f t="shared" si="137"/>
        <v>480</v>
      </c>
      <c r="FJ86" s="2">
        <v>9</v>
      </c>
      <c r="FK86" s="1">
        <v>43424</v>
      </c>
      <c r="FL86">
        <v>3</v>
      </c>
      <c r="FM86">
        <v>2</v>
      </c>
      <c r="FN86">
        <v>1</v>
      </c>
      <c r="FO86">
        <v>0</v>
      </c>
      <c r="FP86">
        <v>0</v>
      </c>
      <c r="FQ86">
        <v>0</v>
      </c>
      <c r="FR86">
        <v>1</v>
      </c>
      <c r="FS86">
        <v>1</v>
      </c>
      <c r="FT86">
        <v>1</v>
      </c>
      <c r="FU86">
        <v>1</v>
      </c>
      <c r="FV86">
        <v>1</v>
      </c>
      <c r="FW86">
        <v>1</v>
      </c>
      <c r="FX86" t="s">
        <v>199</v>
      </c>
      <c r="FY86">
        <v>4</v>
      </c>
      <c r="FZ86">
        <v>4</v>
      </c>
      <c r="GA86">
        <v>3</v>
      </c>
      <c r="GB86">
        <v>1</v>
      </c>
      <c r="GC86">
        <v>3</v>
      </c>
      <c r="GD86">
        <v>6</v>
      </c>
      <c r="GE86">
        <v>3</v>
      </c>
      <c r="GF86">
        <v>2</v>
      </c>
      <c r="GG86">
        <v>0</v>
      </c>
      <c r="GH86">
        <v>6</v>
      </c>
      <c r="GI86">
        <v>3</v>
      </c>
      <c r="GJ86">
        <v>3</v>
      </c>
      <c r="GK86">
        <v>3</v>
      </c>
      <c r="GL86">
        <v>2</v>
      </c>
      <c r="GM86">
        <v>4</v>
      </c>
      <c r="GN86">
        <v>3</v>
      </c>
      <c r="GO86">
        <v>1</v>
      </c>
      <c r="GP86">
        <v>5</v>
      </c>
      <c r="GQ86">
        <v>5</v>
      </c>
      <c r="GR86">
        <v>5</v>
      </c>
      <c r="GS86">
        <v>5</v>
      </c>
      <c r="GT86">
        <v>6</v>
      </c>
      <c r="GU86">
        <v>4</v>
      </c>
      <c r="GV86">
        <v>2</v>
      </c>
      <c r="GW86">
        <v>3</v>
      </c>
      <c r="GX86">
        <v>2</v>
      </c>
      <c r="GY86">
        <v>3</v>
      </c>
      <c r="GZ86">
        <v>3</v>
      </c>
      <c r="HA86">
        <v>5</v>
      </c>
      <c r="HB86">
        <v>5</v>
      </c>
      <c r="HC86">
        <v>4</v>
      </c>
      <c r="HD86">
        <v>2</v>
      </c>
      <c r="HE86">
        <v>2</v>
      </c>
      <c r="HF86">
        <v>1</v>
      </c>
      <c r="HG86">
        <v>2</v>
      </c>
      <c r="HH86">
        <v>3</v>
      </c>
      <c r="HI86">
        <v>3</v>
      </c>
      <c r="HJ86">
        <v>5</v>
      </c>
      <c r="HK86">
        <v>2</v>
      </c>
      <c r="HL86">
        <v>2</v>
      </c>
      <c r="HM86">
        <v>6</v>
      </c>
      <c r="HN86">
        <v>2</v>
      </c>
      <c r="HO86">
        <v>1</v>
      </c>
      <c r="HP86">
        <v>1</v>
      </c>
      <c r="HQ86">
        <v>1</v>
      </c>
      <c r="HR86">
        <v>1</v>
      </c>
      <c r="HS86">
        <v>2</v>
      </c>
      <c r="HT86">
        <v>2</v>
      </c>
      <c r="HU86">
        <v>1</v>
      </c>
      <c r="HV86">
        <v>1</v>
      </c>
      <c r="HW86">
        <v>1</v>
      </c>
      <c r="HX86">
        <v>1</v>
      </c>
      <c r="HY86">
        <v>2</v>
      </c>
      <c r="HZ86">
        <v>1</v>
      </c>
      <c r="IA86">
        <v>2</v>
      </c>
      <c r="IB86">
        <v>1</v>
      </c>
      <c r="IC86">
        <v>1</v>
      </c>
      <c r="ID86">
        <v>1</v>
      </c>
      <c r="IE86">
        <v>1</v>
      </c>
      <c r="IF86">
        <v>1</v>
      </c>
      <c r="IG86">
        <v>1</v>
      </c>
      <c r="IH86">
        <v>1</v>
      </c>
      <c r="II86">
        <v>3</v>
      </c>
      <c r="IJ86">
        <v>3</v>
      </c>
      <c r="IK86">
        <v>3</v>
      </c>
      <c r="IL86">
        <v>1</v>
      </c>
      <c r="IM86">
        <v>1</v>
      </c>
      <c r="IN86">
        <v>1</v>
      </c>
      <c r="IO86" s="9"/>
      <c r="IQ86">
        <v>2</v>
      </c>
      <c r="IR86">
        <v>1</v>
      </c>
      <c r="IS86">
        <v>2</v>
      </c>
      <c r="IT86">
        <v>2</v>
      </c>
      <c r="IU86">
        <v>2</v>
      </c>
      <c r="IV86">
        <v>2</v>
      </c>
      <c r="IW86">
        <v>2</v>
      </c>
      <c r="IX86">
        <v>1</v>
      </c>
      <c r="IY86">
        <v>2</v>
      </c>
      <c r="IZ86">
        <v>3</v>
      </c>
      <c r="JA86">
        <v>2</v>
      </c>
      <c r="JB86">
        <v>3</v>
      </c>
      <c r="JC86">
        <v>1</v>
      </c>
      <c r="JD86">
        <f>(CJ86)</f>
        <v>78</v>
      </c>
      <c r="JE86">
        <v>183</v>
      </c>
      <c r="JF86">
        <v>88</v>
      </c>
      <c r="JG86">
        <v>1</v>
      </c>
      <c r="JH86" s="1"/>
      <c r="JI86">
        <v>2</v>
      </c>
      <c r="JJ86" s="12">
        <v>3</v>
      </c>
      <c r="JK86" s="12">
        <v>1</v>
      </c>
      <c r="JL86">
        <v>2</v>
      </c>
      <c r="JM86">
        <v>2</v>
      </c>
      <c r="JN86">
        <v>2</v>
      </c>
      <c r="JO86">
        <v>1</v>
      </c>
      <c r="JP86" t="s">
        <v>427</v>
      </c>
      <c r="JQ86" t="s">
        <v>18</v>
      </c>
      <c r="JR86" t="str">
        <f t="shared" si="138"/>
        <v>wysoka</v>
      </c>
      <c r="JS86">
        <v>0</v>
      </c>
      <c r="JT86">
        <v>2</v>
      </c>
      <c r="JU86">
        <f t="shared" si="139"/>
        <v>0.14000000000000001</v>
      </c>
      <c r="JV86">
        <f t="shared" si="140"/>
        <v>0.14000000000000001</v>
      </c>
      <c r="JW86">
        <f t="shared" si="141"/>
        <v>1</v>
      </c>
      <c r="JX86">
        <f t="shared" si="142"/>
        <v>1</v>
      </c>
      <c r="JY86">
        <f t="shared" si="143"/>
        <v>1</v>
      </c>
      <c r="JZ86">
        <f t="shared" si="144"/>
        <v>0.14000000000000001</v>
      </c>
      <c r="KA86">
        <f t="shared" si="145"/>
        <v>0.06</v>
      </c>
      <c r="KB86">
        <f t="shared" si="146"/>
        <v>0.14000000000000001</v>
      </c>
      <c r="KC86">
        <f t="shared" si="147"/>
        <v>1</v>
      </c>
      <c r="KD86">
        <f t="shared" si="148"/>
        <v>0.5</v>
      </c>
      <c r="KE86">
        <f t="shared" si="149"/>
        <v>5.120000000000001</v>
      </c>
      <c r="KF86">
        <f t="shared" si="150"/>
        <v>2</v>
      </c>
      <c r="KG86">
        <f t="shared" si="151"/>
        <v>0.14000000000000001</v>
      </c>
      <c r="KH86">
        <f t="shared" si="152"/>
        <v>0.06</v>
      </c>
      <c r="KI86">
        <f t="shared" si="153"/>
        <v>0.5</v>
      </c>
      <c r="KJ86">
        <f t="shared" si="154"/>
        <v>0.14000000000000001</v>
      </c>
      <c r="KK86">
        <f t="shared" si="155"/>
        <v>0</v>
      </c>
      <c r="KL86">
        <f t="shared" si="156"/>
        <v>2</v>
      </c>
      <c r="KM86">
        <f t="shared" si="157"/>
        <v>0.5</v>
      </c>
      <c r="KN86">
        <f t="shared" si="158"/>
        <v>0.06</v>
      </c>
      <c r="KO86">
        <f t="shared" si="159"/>
        <v>0.06</v>
      </c>
      <c r="KP86">
        <f t="shared" si="160"/>
        <v>0</v>
      </c>
      <c r="KQ86">
        <f t="shared" si="161"/>
        <v>0.06</v>
      </c>
      <c r="KR86">
        <f t="shared" si="162"/>
        <v>0.06</v>
      </c>
      <c r="KS86">
        <f t="shared" si="163"/>
        <v>0.06</v>
      </c>
      <c r="KT86">
        <f t="shared" si="164"/>
        <v>5.6399999999999979</v>
      </c>
      <c r="KU86">
        <f t="shared" si="165"/>
        <v>25.600000000000005</v>
      </c>
      <c r="KV86">
        <f t="shared" si="166"/>
        <v>20.142857142857135</v>
      </c>
    </row>
    <row r="87" spans="1:308">
      <c r="A87" s="2"/>
      <c r="B87" s="1"/>
      <c r="C87">
        <v>45</v>
      </c>
      <c r="D87" s="2" t="s">
        <v>478</v>
      </c>
      <c r="E87" t="s">
        <v>410</v>
      </c>
      <c r="F87" s="13"/>
      <c r="G87" s="13"/>
      <c r="H87" s="13"/>
      <c r="I87" s="13"/>
      <c r="K87" s="2">
        <v>2003</v>
      </c>
      <c r="L87" s="2">
        <f t="shared" si="113"/>
        <v>17</v>
      </c>
      <c r="M87" s="15">
        <v>1</v>
      </c>
      <c r="N87" s="15">
        <v>1</v>
      </c>
      <c r="O87" s="2" t="s">
        <v>37</v>
      </c>
      <c r="P87" s="2">
        <v>16</v>
      </c>
      <c r="Q87" s="2" t="s">
        <v>37</v>
      </c>
      <c r="R87" s="2">
        <v>12</v>
      </c>
      <c r="U87" t="s">
        <v>37</v>
      </c>
      <c r="AA87" t="s">
        <v>30</v>
      </c>
      <c r="AE87" t="s">
        <v>37</v>
      </c>
      <c r="AK87" t="s">
        <v>37</v>
      </c>
      <c r="AL87" t="s">
        <v>37</v>
      </c>
      <c r="AR87" s="2" t="s">
        <v>37</v>
      </c>
      <c r="AS87" t="s">
        <v>37</v>
      </c>
      <c r="BA87" t="s">
        <v>37</v>
      </c>
      <c r="BM87" s="2" t="s">
        <v>37</v>
      </c>
      <c r="BP87" t="s">
        <v>37</v>
      </c>
      <c r="BX87" s="2" t="s">
        <v>37</v>
      </c>
      <c r="CE87" t="s">
        <v>37</v>
      </c>
      <c r="CI87" s="11">
        <v>1.68</v>
      </c>
      <c r="CJ87" s="10">
        <v>67.5</v>
      </c>
      <c r="CK87" s="2">
        <f t="shared" si="114"/>
        <v>23.915816326530617</v>
      </c>
      <c r="CL87" s="2">
        <v>96</v>
      </c>
      <c r="CM87" s="2">
        <v>104.5</v>
      </c>
      <c r="CN87" s="5">
        <f t="shared" si="115"/>
        <v>0.91866028708133973</v>
      </c>
      <c r="CO87" s="2">
        <v>102</v>
      </c>
      <c r="CP87" s="2">
        <v>71</v>
      </c>
      <c r="CQ87" t="s">
        <v>379</v>
      </c>
      <c r="CR87" s="19">
        <v>90.58</v>
      </c>
      <c r="CS87" s="19">
        <v>19814.2</v>
      </c>
      <c r="CT87" s="19">
        <v>13324.9</v>
      </c>
      <c r="CU87" s="2">
        <v>86</v>
      </c>
      <c r="CV87" s="2">
        <v>6.05</v>
      </c>
      <c r="CW87" s="2">
        <v>178</v>
      </c>
      <c r="CX87" s="2">
        <v>45</v>
      </c>
      <c r="CY87" s="2">
        <v>111</v>
      </c>
      <c r="CZ87" s="2">
        <v>110</v>
      </c>
      <c r="DA87" s="2">
        <v>110</v>
      </c>
      <c r="DB87" t="s">
        <v>37</v>
      </c>
      <c r="DC87" t="s">
        <v>42</v>
      </c>
      <c r="DE87" s="2">
        <v>0</v>
      </c>
      <c r="DF87" t="s">
        <v>42</v>
      </c>
      <c r="DH87" s="2">
        <v>0</v>
      </c>
      <c r="DI87" t="s">
        <v>42</v>
      </c>
      <c r="DK87" s="2">
        <v>0</v>
      </c>
      <c r="DL87" s="2">
        <f t="shared" si="116"/>
        <v>0</v>
      </c>
      <c r="DM87">
        <v>5</v>
      </c>
      <c r="DN87">
        <v>60</v>
      </c>
      <c r="DO87" t="s">
        <v>42</v>
      </c>
      <c r="DQ87" s="2">
        <v>0</v>
      </c>
      <c r="DR87">
        <v>5</v>
      </c>
      <c r="DS87">
        <v>25</v>
      </c>
      <c r="DT87" s="2">
        <f>3.3*DS87*DR87</f>
        <v>412.5</v>
      </c>
      <c r="DU87" s="2">
        <f t="shared" si="117"/>
        <v>412.5</v>
      </c>
      <c r="DV87" t="s">
        <v>42</v>
      </c>
      <c r="DX87" s="2">
        <v>0</v>
      </c>
      <c r="DY87" t="s">
        <v>42</v>
      </c>
      <c r="EA87" s="2">
        <v>0</v>
      </c>
      <c r="EB87">
        <v>1</v>
      </c>
      <c r="EC87">
        <v>135</v>
      </c>
      <c r="ED87" s="2">
        <f>3*EC87*EB87</f>
        <v>405</v>
      </c>
      <c r="EE87" s="2">
        <f t="shared" si="118"/>
        <v>405</v>
      </c>
      <c r="EF87" t="s">
        <v>42</v>
      </c>
      <c r="EH87" s="2">
        <v>0</v>
      </c>
      <c r="EI87" t="s">
        <v>42</v>
      </c>
      <c r="EK87" s="2">
        <v>0</v>
      </c>
      <c r="EL87" t="s">
        <v>42</v>
      </c>
      <c r="EN87" s="2">
        <v>0</v>
      </c>
      <c r="EO87" s="2">
        <f t="shared" si="119"/>
        <v>0</v>
      </c>
      <c r="EP87">
        <v>600</v>
      </c>
      <c r="EQ87">
        <v>660</v>
      </c>
      <c r="ER87">
        <f t="shared" si="120"/>
        <v>6</v>
      </c>
      <c r="ES87" s="11">
        <f t="shared" si="121"/>
        <v>0</v>
      </c>
      <c r="ET87" s="11">
        <f t="shared" si="122"/>
        <v>6</v>
      </c>
      <c r="EU87" s="11">
        <f t="shared" si="123"/>
        <v>0</v>
      </c>
      <c r="EV87" s="11">
        <f t="shared" si="124"/>
        <v>0</v>
      </c>
      <c r="EW87" s="11">
        <f t="shared" si="125"/>
        <v>0</v>
      </c>
      <c r="EX87" s="11">
        <f t="shared" si="126"/>
        <v>0</v>
      </c>
      <c r="EY87" s="11">
        <f t="shared" si="127"/>
        <v>0</v>
      </c>
      <c r="EZ87" s="11">
        <f t="shared" si="128"/>
        <v>1</v>
      </c>
      <c r="FA87" s="11">
        <f t="shared" si="129"/>
        <v>0</v>
      </c>
      <c r="FB87" s="11">
        <f t="shared" si="130"/>
        <v>0</v>
      </c>
      <c r="FC87" s="11">
        <f t="shared" si="131"/>
        <v>1</v>
      </c>
      <c r="FD87" s="2">
        <f t="shared" si="132"/>
        <v>412.5</v>
      </c>
      <c r="FE87" s="2">
        <f t="shared" si="133"/>
        <v>405</v>
      </c>
      <c r="FF87" s="2">
        <f t="shared" si="134"/>
        <v>0</v>
      </c>
      <c r="FG87" s="2">
        <f t="shared" si="135"/>
        <v>817.5</v>
      </c>
      <c r="FH87" s="2">
        <f t="shared" si="136"/>
        <v>4320</v>
      </c>
      <c r="FI87" s="10">
        <f t="shared" si="137"/>
        <v>617.14285714285711</v>
      </c>
      <c r="FJ87" s="2">
        <v>110</v>
      </c>
      <c r="FK87" s="1">
        <v>43810</v>
      </c>
      <c r="FL87">
        <v>3</v>
      </c>
      <c r="FM87">
        <v>3</v>
      </c>
      <c r="FN87">
        <v>4</v>
      </c>
      <c r="FO87">
        <v>1</v>
      </c>
      <c r="FP87">
        <v>1</v>
      </c>
      <c r="FQ87">
        <v>0</v>
      </c>
      <c r="FR87">
        <v>0</v>
      </c>
      <c r="FS87">
        <v>0</v>
      </c>
      <c r="FT87">
        <v>1</v>
      </c>
      <c r="FU87">
        <v>1</v>
      </c>
      <c r="FV87">
        <v>0</v>
      </c>
      <c r="FW87">
        <v>0</v>
      </c>
      <c r="FX87">
        <v>5</v>
      </c>
      <c r="FY87">
        <v>4</v>
      </c>
      <c r="FZ87">
        <v>3</v>
      </c>
      <c r="GA87">
        <v>1</v>
      </c>
      <c r="GB87">
        <v>3</v>
      </c>
      <c r="GC87">
        <v>3</v>
      </c>
      <c r="GD87">
        <v>2</v>
      </c>
      <c r="GE87">
        <v>4</v>
      </c>
      <c r="GF87">
        <v>2</v>
      </c>
      <c r="GG87">
        <v>0</v>
      </c>
      <c r="GH87">
        <v>4</v>
      </c>
      <c r="GI87">
        <v>4</v>
      </c>
      <c r="GJ87">
        <v>3</v>
      </c>
      <c r="GK87">
        <v>1</v>
      </c>
      <c r="GL87">
        <v>2</v>
      </c>
      <c r="GM87">
        <v>4</v>
      </c>
      <c r="GN87">
        <v>1</v>
      </c>
      <c r="GO87">
        <v>1</v>
      </c>
      <c r="GP87">
        <v>6</v>
      </c>
      <c r="GQ87">
        <v>1</v>
      </c>
      <c r="GR87">
        <v>1</v>
      </c>
      <c r="GS87">
        <v>1</v>
      </c>
      <c r="GT87">
        <v>6</v>
      </c>
      <c r="GU87">
        <v>4</v>
      </c>
      <c r="GV87">
        <v>2</v>
      </c>
      <c r="GW87">
        <v>4</v>
      </c>
      <c r="GX87">
        <v>1</v>
      </c>
      <c r="GY87">
        <v>1</v>
      </c>
      <c r="GZ87">
        <v>1</v>
      </c>
      <c r="HA87">
        <v>5</v>
      </c>
      <c r="HB87">
        <v>4</v>
      </c>
      <c r="HC87">
        <v>4</v>
      </c>
      <c r="HD87">
        <v>3</v>
      </c>
      <c r="HE87">
        <v>1</v>
      </c>
      <c r="HF87">
        <v>1</v>
      </c>
      <c r="HG87">
        <v>1</v>
      </c>
      <c r="HH87">
        <v>3</v>
      </c>
      <c r="HI87">
        <v>1</v>
      </c>
      <c r="HJ87">
        <v>1</v>
      </c>
      <c r="HK87">
        <v>1</v>
      </c>
      <c r="HL87">
        <v>1</v>
      </c>
      <c r="HM87">
        <v>6</v>
      </c>
      <c r="HN87">
        <v>1</v>
      </c>
      <c r="HO87">
        <v>2</v>
      </c>
      <c r="HP87">
        <v>2</v>
      </c>
      <c r="HQ87">
        <v>1</v>
      </c>
      <c r="HR87">
        <v>1</v>
      </c>
      <c r="HS87">
        <v>3</v>
      </c>
      <c r="HT87">
        <v>1</v>
      </c>
      <c r="HU87">
        <v>3</v>
      </c>
      <c r="HV87">
        <v>3</v>
      </c>
      <c r="HW87">
        <v>3</v>
      </c>
      <c r="HX87">
        <v>1</v>
      </c>
      <c r="HY87">
        <v>3</v>
      </c>
      <c r="HZ87">
        <v>1</v>
      </c>
      <c r="IA87">
        <v>2</v>
      </c>
      <c r="IB87">
        <v>1</v>
      </c>
      <c r="IC87">
        <v>2</v>
      </c>
      <c r="ID87">
        <v>3</v>
      </c>
      <c r="IE87">
        <v>3</v>
      </c>
      <c r="IF87">
        <v>1</v>
      </c>
      <c r="IG87">
        <v>3</v>
      </c>
      <c r="IH87">
        <v>1</v>
      </c>
      <c r="II87">
        <v>3</v>
      </c>
      <c r="IJ87">
        <v>3</v>
      </c>
      <c r="IK87">
        <v>3</v>
      </c>
      <c r="IL87">
        <v>3</v>
      </c>
      <c r="IM87">
        <v>3</v>
      </c>
      <c r="IN87">
        <v>3</v>
      </c>
      <c r="IO87" t="s">
        <v>195</v>
      </c>
      <c r="IP87">
        <v>3</v>
      </c>
      <c r="IQ87">
        <v>2</v>
      </c>
      <c r="IR87">
        <v>0</v>
      </c>
      <c r="IS87">
        <v>1</v>
      </c>
      <c r="IT87">
        <v>1</v>
      </c>
      <c r="IU87">
        <v>3</v>
      </c>
      <c r="IV87">
        <v>3</v>
      </c>
      <c r="IW87">
        <v>2</v>
      </c>
      <c r="IX87">
        <v>1</v>
      </c>
      <c r="IY87">
        <v>1</v>
      </c>
      <c r="IZ87">
        <v>1</v>
      </c>
      <c r="JA87">
        <v>1</v>
      </c>
      <c r="JB87">
        <v>3</v>
      </c>
      <c r="JC87">
        <v>1</v>
      </c>
      <c r="JD87">
        <v>67.5</v>
      </c>
      <c r="JE87">
        <v>168</v>
      </c>
      <c r="JF87">
        <v>96</v>
      </c>
      <c r="JG87">
        <v>2</v>
      </c>
      <c r="JH87" s="1"/>
      <c r="JI87">
        <v>4</v>
      </c>
      <c r="JJ87" s="12">
        <v>2</v>
      </c>
      <c r="JK87" s="12">
        <v>0</v>
      </c>
      <c r="JL87">
        <v>2</v>
      </c>
      <c r="JM87">
        <v>4</v>
      </c>
      <c r="JN87">
        <v>4</v>
      </c>
      <c r="JO87">
        <v>3</v>
      </c>
      <c r="JP87" t="s">
        <v>428</v>
      </c>
      <c r="JQ87" t="s">
        <v>428</v>
      </c>
      <c r="JR87">
        <f t="shared" si="138"/>
        <v>0</v>
      </c>
      <c r="JS87" t="str">
        <f>IF(OR(AND(ES87&gt;=3,OR(DD87&gt;=20,DW87&gt;=20,EJ87&gt;=20)),FC87&gt;=5,AND(FG87&gt;=600,ER87&gt;=5)),"umiarkowana",0)</f>
        <v>umiarkowana</v>
      </c>
      <c r="JT87">
        <v>1</v>
      </c>
      <c r="JU87">
        <f t="shared" si="139"/>
        <v>0.5</v>
      </c>
      <c r="JV87">
        <f t="shared" si="140"/>
        <v>0</v>
      </c>
      <c r="JW87">
        <f t="shared" si="141"/>
        <v>0</v>
      </c>
      <c r="JX87">
        <f t="shared" si="142"/>
        <v>0</v>
      </c>
      <c r="JY87">
        <f t="shared" si="143"/>
        <v>0</v>
      </c>
      <c r="JZ87">
        <f t="shared" si="144"/>
        <v>0.5</v>
      </c>
      <c r="KA87">
        <f t="shared" si="145"/>
        <v>0</v>
      </c>
      <c r="KB87">
        <f t="shared" si="146"/>
        <v>0</v>
      </c>
      <c r="KC87">
        <f t="shared" si="147"/>
        <v>0.5</v>
      </c>
      <c r="KD87">
        <f t="shared" si="148"/>
        <v>0.5</v>
      </c>
      <c r="KE87">
        <f t="shared" si="149"/>
        <v>2</v>
      </c>
      <c r="KF87">
        <f t="shared" si="150"/>
        <v>0.5</v>
      </c>
      <c r="KG87">
        <f t="shared" si="151"/>
        <v>0.14000000000000001</v>
      </c>
      <c r="KH87">
        <f t="shared" si="152"/>
        <v>0.06</v>
      </c>
      <c r="KI87">
        <f t="shared" si="153"/>
        <v>0.5</v>
      </c>
      <c r="KJ87">
        <f t="shared" si="154"/>
        <v>0</v>
      </c>
      <c r="KK87">
        <f t="shared" si="155"/>
        <v>0</v>
      </c>
      <c r="KL87">
        <f t="shared" si="156"/>
        <v>2</v>
      </c>
      <c r="KM87">
        <f t="shared" si="157"/>
        <v>0.5</v>
      </c>
      <c r="KN87">
        <f t="shared" si="158"/>
        <v>0.06</v>
      </c>
      <c r="KO87">
        <f t="shared" si="159"/>
        <v>0.14000000000000001</v>
      </c>
      <c r="KP87">
        <f t="shared" si="160"/>
        <v>0</v>
      </c>
      <c r="KQ87">
        <f t="shared" si="161"/>
        <v>0</v>
      </c>
      <c r="KR87">
        <f t="shared" si="162"/>
        <v>0</v>
      </c>
      <c r="KS87">
        <f t="shared" si="163"/>
        <v>0</v>
      </c>
      <c r="KT87">
        <f t="shared" si="164"/>
        <v>3.9000000000000004</v>
      </c>
      <c r="KU87">
        <f t="shared" si="165"/>
        <v>10</v>
      </c>
      <c r="KV87">
        <f t="shared" si="166"/>
        <v>13.928571428571431</v>
      </c>
    </row>
    <row r="88" spans="1:308">
      <c r="A88" s="2"/>
      <c r="B88" s="1"/>
      <c r="C88">
        <v>29</v>
      </c>
      <c r="D88" s="2" t="s">
        <v>478</v>
      </c>
      <c r="E88" t="s">
        <v>18</v>
      </c>
      <c r="F88" s="2"/>
      <c r="G88" s="2"/>
      <c r="H88" s="2"/>
      <c r="I88" s="2"/>
      <c r="J88">
        <v>31</v>
      </c>
      <c r="K88" s="2">
        <v>2018</v>
      </c>
      <c r="L88" s="2">
        <f t="shared" si="113"/>
        <v>2</v>
      </c>
      <c r="M88" s="15">
        <v>1</v>
      </c>
      <c r="N88" s="15">
        <v>1</v>
      </c>
      <c r="O88" s="2" t="s">
        <v>37</v>
      </c>
      <c r="P88" s="2">
        <v>2</v>
      </c>
      <c r="Q88" s="2" t="s">
        <v>42</v>
      </c>
      <c r="U88" t="s">
        <v>37</v>
      </c>
      <c r="AB88" t="s">
        <v>39</v>
      </c>
      <c r="AC88" t="s">
        <v>37</v>
      </c>
      <c r="AF88" t="s">
        <v>37</v>
      </c>
      <c r="AR88" s="2" t="s">
        <v>37</v>
      </c>
      <c r="AU88" t="s">
        <v>37</v>
      </c>
      <c r="AY88" t="s">
        <v>30</v>
      </c>
      <c r="AZ88" t="s">
        <v>39</v>
      </c>
      <c r="BA88" t="s">
        <v>37</v>
      </c>
      <c r="BE88" t="s">
        <v>37</v>
      </c>
      <c r="BM88" s="2" t="s">
        <v>37</v>
      </c>
      <c r="BW88" t="s">
        <v>327</v>
      </c>
      <c r="BX88" s="2" t="s">
        <v>42</v>
      </c>
      <c r="CI88" s="11">
        <v>1.67</v>
      </c>
      <c r="CJ88" s="10">
        <v>95.5</v>
      </c>
      <c r="CK88" s="2">
        <f t="shared" si="114"/>
        <v>34.242891462583813</v>
      </c>
      <c r="CL88" s="2">
        <v>100</v>
      </c>
      <c r="CM88" s="2">
        <v>124</v>
      </c>
      <c r="CN88" s="5">
        <f t="shared" si="115"/>
        <v>0.80645161290322576</v>
      </c>
      <c r="CO88" s="2">
        <v>107</v>
      </c>
      <c r="CP88" s="2">
        <v>75</v>
      </c>
      <c r="CQ88" t="s">
        <v>328</v>
      </c>
      <c r="CR88" s="19">
        <v>1421.91</v>
      </c>
      <c r="CS88" s="20"/>
      <c r="CT88" s="19">
        <v>21390.799999999999</v>
      </c>
      <c r="CU88" s="2">
        <v>81</v>
      </c>
      <c r="CV88" s="2">
        <v>3.05</v>
      </c>
      <c r="CW88" s="2">
        <v>192</v>
      </c>
      <c r="CX88" s="2">
        <v>56</v>
      </c>
      <c r="CY88" s="2">
        <v>114</v>
      </c>
      <c r="CZ88" s="2">
        <v>111</v>
      </c>
      <c r="DA88" s="2">
        <v>74</v>
      </c>
      <c r="DB88" t="s">
        <v>37</v>
      </c>
      <c r="DC88" t="s">
        <v>42</v>
      </c>
      <c r="DE88" s="2">
        <v>0</v>
      </c>
      <c r="DF88" t="s">
        <v>42</v>
      </c>
      <c r="DH88" s="2">
        <v>0</v>
      </c>
      <c r="DI88" t="s">
        <v>42</v>
      </c>
      <c r="DK88" s="2">
        <v>0</v>
      </c>
      <c r="DL88" s="2">
        <f t="shared" si="116"/>
        <v>0</v>
      </c>
      <c r="DM88">
        <v>7</v>
      </c>
      <c r="DN88">
        <v>60</v>
      </c>
      <c r="DO88">
        <v>1</v>
      </c>
      <c r="DP88">
        <v>40</v>
      </c>
      <c r="DQ88" s="2">
        <f>6*DP88*DO88</f>
        <v>240</v>
      </c>
      <c r="DR88">
        <v>2</v>
      </c>
      <c r="DS88">
        <v>15</v>
      </c>
      <c r="DT88" s="2">
        <f>3.3*DS88*DR88</f>
        <v>99</v>
      </c>
      <c r="DU88" s="2">
        <f t="shared" si="117"/>
        <v>339</v>
      </c>
      <c r="DV88" t="s">
        <v>42</v>
      </c>
      <c r="DX88" s="2">
        <v>0</v>
      </c>
      <c r="DY88">
        <v>1</v>
      </c>
      <c r="DZ88">
        <v>40</v>
      </c>
      <c r="EA88" s="2">
        <f>4*DZ88*DY88</f>
        <v>160</v>
      </c>
      <c r="EB88">
        <v>7</v>
      </c>
      <c r="EC88">
        <v>30</v>
      </c>
      <c r="ED88" s="2">
        <f>3*EC88*EB88</f>
        <v>630</v>
      </c>
      <c r="EE88" s="2">
        <f t="shared" si="118"/>
        <v>790</v>
      </c>
      <c r="EF88" t="s">
        <v>42</v>
      </c>
      <c r="EH88" s="2">
        <v>0</v>
      </c>
      <c r="EI88" t="s">
        <v>42</v>
      </c>
      <c r="EK88" s="2">
        <v>0</v>
      </c>
      <c r="EL88">
        <v>1</v>
      </c>
      <c r="EM88">
        <v>30</v>
      </c>
      <c r="EN88" s="2">
        <f>4*EM88*EL88</f>
        <v>120</v>
      </c>
      <c r="EO88" s="2">
        <f t="shared" si="119"/>
        <v>120</v>
      </c>
      <c r="EP88">
        <v>780</v>
      </c>
      <c r="EQ88">
        <v>660</v>
      </c>
      <c r="ER88">
        <f t="shared" si="120"/>
        <v>12</v>
      </c>
      <c r="ES88" s="11">
        <f t="shared" si="121"/>
        <v>0</v>
      </c>
      <c r="ET88" s="11">
        <f t="shared" si="122"/>
        <v>12</v>
      </c>
      <c r="EU88" s="11">
        <f t="shared" si="123"/>
        <v>0</v>
      </c>
      <c r="EV88" s="11">
        <f t="shared" si="124"/>
        <v>0</v>
      </c>
      <c r="EW88" s="11">
        <f t="shared" si="125"/>
        <v>1</v>
      </c>
      <c r="EX88" s="11">
        <f t="shared" si="126"/>
        <v>0</v>
      </c>
      <c r="EY88" s="11">
        <f t="shared" si="127"/>
        <v>1</v>
      </c>
      <c r="EZ88" s="11">
        <f t="shared" si="128"/>
        <v>1</v>
      </c>
      <c r="FA88" s="11">
        <f t="shared" si="129"/>
        <v>0</v>
      </c>
      <c r="FB88" s="11">
        <f t="shared" si="130"/>
        <v>1</v>
      </c>
      <c r="FC88" s="11">
        <f t="shared" si="131"/>
        <v>4</v>
      </c>
      <c r="FD88" s="2">
        <f t="shared" si="132"/>
        <v>99</v>
      </c>
      <c r="FE88" s="2">
        <f t="shared" si="133"/>
        <v>1150</v>
      </c>
      <c r="FF88" s="2">
        <f t="shared" si="134"/>
        <v>0</v>
      </c>
      <c r="FG88" s="2">
        <f t="shared" si="135"/>
        <v>1249</v>
      </c>
      <c r="FH88" s="2">
        <f t="shared" si="136"/>
        <v>5220</v>
      </c>
      <c r="FI88" s="10">
        <f t="shared" si="137"/>
        <v>745.71428571428567</v>
      </c>
      <c r="FJ88" s="2">
        <v>74</v>
      </c>
      <c r="FK88" s="1">
        <v>43698</v>
      </c>
      <c r="FL88">
        <v>2</v>
      </c>
      <c r="FM88">
        <v>1</v>
      </c>
      <c r="FN88">
        <v>6</v>
      </c>
      <c r="FO88">
        <v>1</v>
      </c>
      <c r="FP88">
        <v>0</v>
      </c>
      <c r="FQ88">
        <v>1</v>
      </c>
      <c r="FR88">
        <v>1</v>
      </c>
      <c r="FS88">
        <v>1</v>
      </c>
      <c r="FT88">
        <v>0</v>
      </c>
      <c r="FU88">
        <v>0</v>
      </c>
      <c r="FV88">
        <v>0</v>
      </c>
      <c r="FW88">
        <v>2</v>
      </c>
      <c r="FX88">
        <v>4</v>
      </c>
      <c r="FY88">
        <v>5</v>
      </c>
      <c r="FZ88">
        <v>5</v>
      </c>
      <c r="GA88">
        <v>3</v>
      </c>
      <c r="GB88">
        <v>2</v>
      </c>
      <c r="GC88">
        <v>3</v>
      </c>
      <c r="GD88">
        <v>3</v>
      </c>
      <c r="GE88">
        <v>1</v>
      </c>
      <c r="GF88">
        <v>1</v>
      </c>
      <c r="GG88">
        <v>0</v>
      </c>
      <c r="GH88">
        <v>4</v>
      </c>
      <c r="GI88">
        <v>4</v>
      </c>
      <c r="GJ88">
        <v>3</v>
      </c>
      <c r="GK88">
        <v>3</v>
      </c>
      <c r="GL88">
        <v>2</v>
      </c>
      <c r="GM88">
        <v>4</v>
      </c>
      <c r="GN88">
        <v>5</v>
      </c>
      <c r="GO88">
        <v>1</v>
      </c>
      <c r="GP88">
        <v>3</v>
      </c>
      <c r="GQ88">
        <v>4</v>
      </c>
      <c r="GR88">
        <v>5</v>
      </c>
      <c r="GS88">
        <v>4</v>
      </c>
      <c r="GT88">
        <v>3</v>
      </c>
      <c r="GU88">
        <v>4</v>
      </c>
      <c r="GV88">
        <v>2</v>
      </c>
      <c r="GW88">
        <v>4</v>
      </c>
      <c r="GX88">
        <v>3</v>
      </c>
      <c r="GY88">
        <v>3</v>
      </c>
      <c r="GZ88">
        <v>2</v>
      </c>
      <c r="HA88">
        <v>3</v>
      </c>
      <c r="HB88">
        <v>4</v>
      </c>
      <c r="HC88">
        <v>5</v>
      </c>
      <c r="HD88">
        <v>6</v>
      </c>
      <c r="HE88">
        <v>1</v>
      </c>
      <c r="HF88">
        <v>1</v>
      </c>
      <c r="HG88">
        <v>3</v>
      </c>
      <c r="HH88">
        <v>4</v>
      </c>
      <c r="HI88">
        <v>3</v>
      </c>
      <c r="HJ88">
        <v>5</v>
      </c>
      <c r="HK88">
        <v>4</v>
      </c>
      <c r="HL88">
        <v>1</v>
      </c>
      <c r="HM88">
        <v>6</v>
      </c>
      <c r="HN88">
        <v>1</v>
      </c>
      <c r="HO88">
        <v>1</v>
      </c>
      <c r="HP88">
        <v>2</v>
      </c>
      <c r="HQ88">
        <v>1</v>
      </c>
      <c r="HR88">
        <v>3</v>
      </c>
      <c r="HS88">
        <v>2</v>
      </c>
      <c r="HT88">
        <v>1</v>
      </c>
      <c r="HU88">
        <v>2</v>
      </c>
      <c r="HV88">
        <v>2</v>
      </c>
      <c r="HW88">
        <v>2</v>
      </c>
      <c r="HX88">
        <v>1</v>
      </c>
      <c r="HY88">
        <v>2</v>
      </c>
      <c r="HZ88">
        <v>1</v>
      </c>
      <c r="IA88">
        <v>2</v>
      </c>
      <c r="IB88">
        <v>2</v>
      </c>
      <c r="IC88">
        <v>2</v>
      </c>
      <c r="ID88">
        <v>2</v>
      </c>
      <c r="IE88">
        <v>2</v>
      </c>
      <c r="IF88">
        <v>1</v>
      </c>
      <c r="IG88">
        <v>3</v>
      </c>
      <c r="IH88">
        <v>1</v>
      </c>
      <c r="II88">
        <v>2</v>
      </c>
      <c r="IJ88">
        <v>2</v>
      </c>
      <c r="IK88">
        <v>1</v>
      </c>
      <c r="IL88">
        <v>1</v>
      </c>
      <c r="IM88">
        <v>3</v>
      </c>
      <c r="IN88">
        <v>1</v>
      </c>
      <c r="IQ88">
        <v>3</v>
      </c>
      <c r="IR88">
        <v>0</v>
      </c>
      <c r="IS88">
        <v>1</v>
      </c>
      <c r="IT88">
        <v>2</v>
      </c>
      <c r="IU88">
        <v>3</v>
      </c>
      <c r="IV88">
        <v>3</v>
      </c>
      <c r="IW88">
        <v>4</v>
      </c>
      <c r="IX88">
        <v>2</v>
      </c>
      <c r="IY88">
        <v>1</v>
      </c>
      <c r="IZ88">
        <v>1</v>
      </c>
      <c r="JA88">
        <v>2</v>
      </c>
      <c r="JB88">
        <v>2</v>
      </c>
      <c r="JC88">
        <v>3</v>
      </c>
      <c r="JD88">
        <v>95.5</v>
      </c>
      <c r="JE88">
        <v>167</v>
      </c>
      <c r="JF88">
        <v>100</v>
      </c>
      <c r="JG88">
        <v>2</v>
      </c>
      <c r="JH88" s="1"/>
      <c r="JI88">
        <v>1</v>
      </c>
      <c r="JJ88" s="12">
        <v>3</v>
      </c>
      <c r="JK88" s="12">
        <v>1</v>
      </c>
      <c r="JL88">
        <v>3</v>
      </c>
      <c r="JM88">
        <v>5</v>
      </c>
      <c r="JN88">
        <v>4</v>
      </c>
      <c r="JO88">
        <v>3</v>
      </c>
      <c r="JP88" t="s">
        <v>427</v>
      </c>
      <c r="JQ88" t="s">
        <v>18</v>
      </c>
      <c r="JR88">
        <f t="shared" si="138"/>
        <v>0</v>
      </c>
      <c r="JS88" t="str">
        <f>IF(OR(AND(ES88&gt;=3,OR(DD88&gt;=20,DW88&gt;=20,EJ88&gt;=20)),FC88&gt;=5,AND(FG88&gt;=600,ER88&gt;=5)),"umiarkowana",0)</f>
        <v>umiarkowana</v>
      </c>
      <c r="JT88">
        <v>1</v>
      </c>
      <c r="JU88">
        <f t="shared" si="139"/>
        <v>0.5</v>
      </c>
      <c r="JV88">
        <f t="shared" si="140"/>
        <v>0.14000000000000001</v>
      </c>
      <c r="JW88">
        <f t="shared" si="141"/>
        <v>0.5</v>
      </c>
      <c r="JX88">
        <f t="shared" si="142"/>
        <v>1</v>
      </c>
      <c r="JY88">
        <f t="shared" si="143"/>
        <v>0.5</v>
      </c>
      <c r="JZ88">
        <f t="shared" si="144"/>
        <v>0.5</v>
      </c>
      <c r="KA88">
        <f t="shared" si="145"/>
        <v>0.14000000000000001</v>
      </c>
      <c r="KB88">
        <f t="shared" si="146"/>
        <v>0.06</v>
      </c>
      <c r="KC88">
        <f t="shared" si="147"/>
        <v>0.5</v>
      </c>
      <c r="KD88">
        <f t="shared" si="148"/>
        <v>1</v>
      </c>
      <c r="KE88">
        <f t="shared" si="149"/>
        <v>4.84</v>
      </c>
      <c r="KF88">
        <f t="shared" si="150"/>
        <v>0.5</v>
      </c>
      <c r="KG88">
        <f t="shared" si="151"/>
        <v>0.14000000000000001</v>
      </c>
      <c r="KH88">
        <f t="shared" si="152"/>
        <v>0.06</v>
      </c>
      <c r="KI88">
        <f t="shared" si="153"/>
        <v>0.5</v>
      </c>
      <c r="KJ88">
        <f t="shared" si="154"/>
        <v>1</v>
      </c>
      <c r="KK88">
        <f t="shared" si="155"/>
        <v>0</v>
      </c>
      <c r="KL88">
        <f t="shared" si="156"/>
        <v>0.14000000000000001</v>
      </c>
      <c r="KM88">
        <f t="shared" si="157"/>
        <v>0.5</v>
      </c>
      <c r="KN88">
        <f t="shared" si="158"/>
        <v>0.06</v>
      </c>
      <c r="KO88">
        <f t="shared" si="159"/>
        <v>2</v>
      </c>
      <c r="KP88">
        <f t="shared" si="160"/>
        <v>0</v>
      </c>
      <c r="KQ88">
        <f t="shared" si="161"/>
        <v>0.5</v>
      </c>
      <c r="KR88">
        <f t="shared" si="162"/>
        <v>0</v>
      </c>
      <c r="KS88">
        <f t="shared" si="163"/>
        <v>0</v>
      </c>
      <c r="KT88">
        <f t="shared" si="164"/>
        <v>5.4</v>
      </c>
      <c r="KU88">
        <f t="shared" si="165"/>
        <v>24.2</v>
      </c>
      <c r="KV88">
        <f t="shared" si="166"/>
        <v>19.285714285714288</v>
      </c>
    </row>
    <row r="89" spans="1:308">
      <c r="A89" s="2"/>
      <c r="B89" s="1"/>
      <c r="C89">
        <v>29</v>
      </c>
      <c r="D89" s="2" t="s">
        <v>14</v>
      </c>
      <c r="E89" t="s">
        <v>410</v>
      </c>
      <c r="F89" s="13"/>
      <c r="G89" s="13"/>
      <c r="H89" s="13"/>
      <c r="I89" s="13"/>
      <c r="K89" s="2">
        <v>2015</v>
      </c>
      <c r="L89" s="2">
        <f t="shared" si="113"/>
        <v>5</v>
      </c>
      <c r="M89" s="15">
        <v>1</v>
      </c>
      <c r="N89" s="15">
        <v>1</v>
      </c>
      <c r="O89" s="2" t="s">
        <v>37</v>
      </c>
      <c r="P89" s="2">
        <v>4</v>
      </c>
      <c r="Q89" s="2" t="s">
        <v>37</v>
      </c>
      <c r="R89" s="2">
        <v>5.5</v>
      </c>
      <c r="AK89" t="s">
        <v>37</v>
      </c>
      <c r="AR89" s="2" t="s">
        <v>37</v>
      </c>
      <c r="BJ89" t="s">
        <v>37</v>
      </c>
      <c r="BM89" s="2" t="s">
        <v>42</v>
      </c>
      <c r="BX89" s="2" t="s">
        <v>42</v>
      </c>
      <c r="CI89" s="11">
        <v>1.82</v>
      </c>
      <c r="CJ89" s="10">
        <v>96</v>
      </c>
      <c r="CK89" s="2">
        <f t="shared" si="114"/>
        <v>28.982007003985025</v>
      </c>
      <c r="CL89" s="2">
        <v>104</v>
      </c>
      <c r="CM89" s="2">
        <v>112</v>
      </c>
      <c r="CN89" s="5">
        <f t="shared" si="115"/>
        <v>0.9285714285714286</v>
      </c>
      <c r="CO89" s="2">
        <v>130</v>
      </c>
      <c r="CP89" s="2">
        <v>80</v>
      </c>
      <c r="CQ89" t="s">
        <v>376</v>
      </c>
      <c r="CS89" s="19">
        <v>13628.3</v>
      </c>
      <c r="CT89" s="19">
        <v>7466.36</v>
      </c>
      <c r="CU89" s="2">
        <v>98</v>
      </c>
      <c r="CV89" s="2">
        <v>1.96</v>
      </c>
      <c r="CW89" s="2">
        <v>223</v>
      </c>
      <c r="CX89" s="2">
        <v>54</v>
      </c>
      <c r="CY89" s="2">
        <v>153</v>
      </c>
      <c r="CZ89" s="2">
        <v>79</v>
      </c>
      <c r="DA89" s="2">
        <v>103</v>
      </c>
      <c r="DB89" t="s">
        <v>37</v>
      </c>
      <c r="DC89" t="s">
        <v>42</v>
      </c>
      <c r="DE89" s="2">
        <v>0</v>
      </c>
      <c r="DF89" t="s">
        <v>42</v>
      </c>
      <c r="DH89" s="2">
        <v>0</v>
      </c>
      <c r="DI89" t="s">
        <v>42</v>
      </c>
      <c r="DK89" s="2">
        <v>0</v>
      </c>
      <c r="DL89" s="2">
        <f t="shared" si="116"/>
        <v>0</v>
      </c>
      <c r="DM89">
        <v>5</v>
      </c>
      <c r="DN89">
        <v>40</v>
      </c>
      <c r="DO89" t="s">
        <v>42</v>
      </c>
      <c r="DQ89" s="2">
        <v>0</v>
      </c>
      <c r="DR89">
        <v>6</v>
      </c>
      <c r="DS89">
        <v>20</v>
      </c>
      <c r="DT89" s="2">
        <f>3.3*DS89*DR89</f>
        <v>396</v>
      </c>
      <c r="DU89" s="2">
        <f t="shared" si="117"/>
        <v>396</v>
      </c>
      <c r="DV89" t="s">
        <v>42</v>
      </c>
      <c r="DX89" s="2">
        <v>0</v>
      </c>
      <c r="DY89" t="s">
        <v>42</v>
      </c>
      <c r="EA89" s="2">
        <v>0</v>
      </c>
      <c r="EB89" t="s">
        <v>42</v>
      </c>
      <c r="ED89" s="2">
        <v>0</v>
      </c>
      <c r="EE89" s="2">
        <f t="shared" si="118"/>
        <v>0</v>
      </c>
      <c r="EF89">
        <v>1</v>
      </c>
      <c r="EG89">
        <v>60</v>
      </c>
      <c r="EH89" s="2">
        <f>3.3*EG89*EF89</f>
        <v>198</v>
      </c>
      <c r="EI89" t="s">
        <v>42</v>
      </c>
      <c r="EK89" s="2">
        <v>0</v>
      </c>
      <c r="EL89" t="s">
        <v>42</v>
      </c>
      <c r="EN89" s="2">
        <v>0</v>
      </c>
      <c r="EO89" s="2">
        <f t="shared" si="119"/>
        <v>198</v>
      </c>
      <c r="EP89">
        <v>600</v>
      </c>
      <c r="EQ89">
        <v>720</v>
      </c>
      <c r="ER89">
        <f t="shared" si="120"/>
        <v>7</v>
      </c>
      <c r="ES89" s="11">
        <f t="shared" si="121"/>
        <v>0</v>
      </c>
      <c r="ET89" s="11">
        <f t="shared" si="122"/>
        <v>7</v>
      </c>
      <c r="EU89" s="11">
        <f t="shared" si="123"/>
        <v>0</v>
      </c>
      <c r="EV89" s="11">
        <f t="shared" si="124"/>
        <v>0</v>
      </c>
      <c r="EW89" s="11">
        <f t="shared" si="125"/>
        <v>0</v>
      </c>
      <c r="EX89" s="11">
        <f t="shared" si="126"/>
        <v>0</v>
      </c>
      <c r="EY89" s="11">
        <f t="shared" si="127"/>
        <v>0</v>
      </c>
      <c r="EZ89" s="11">
        <f t="shared" si="128"/>
        <v>0</v>
      </c>
      <c r="FA89" s="11">
        <f t="shared" si="129"/>
        <v>1</v>
      </c>
      <c r="FB89" s="11">
        <f t="shared" si="130"/>
        <v>0</v>
      </c>
      <c r="FC89" s="11">
        <f t="shared" si="131"/>
        <v>1</v>
      </c>
      <c r="FD89" s="2">
        <f t="shared" si="132"/>
        <v>594</v>
      </c>
      <c r="FE89" s="2">
        <f t="shared" si="133"/>
        <v>0</v>
      </c>
      <c r="FF89" s="2">
        <f t="shared" si="134"/>
        <v>0</v>
      </c>
      <c r="FG89" s="2">
        <f t="shared" si="135"/>
        <v>594</v>
      </c>
      <c r="FH89" s="2">
        <f t="shared" si="136"/>
        <v>4440</v>
      </c>
      <c r="FI89" s="10">
        <f t="shared" si="137"/>
        <v>634.28571428571433</v>
      </c>
      <c r="FJ89" s="2">
        <v>103</v>
      </c>
      <c r="FK89" s="1">
        <v>43804</v>
      </c>
      <c r="FL89">
        <v>2</v>
      </c>
      <c r="FM89">
        <v>1</v>
      </c>
      <c r="FN89">
        <v>6</v>
      </c>
      <c r="FO89">
        <v>0</v>
      </c>
      <c r="FP89">
        <v>0</v>
      </c>
      <c r="FQ89">
        <v>0</v>
      </c>
      <c r="FR89">
        <v>1</v>
      </c>
      <c r="FS89">
        <v>1</v>
      </c>
      <c r="FT89">
        <v>1</v>
      </c>
      <c r="FU89">
        <v>0</v>
      </c>
      <c r="FV89">
        <v>1</v>
      </c>
      <c r="FW89">
        <v>1</v>
      </c>
      <c r="FX89" t="s">
        <v>189</v>
      </c>
      <c r="FY89">
        <v>1</v>
      </c>
      <c r="FZ89">
        <v>2</v>
      </c>
      <c r="GA89">
        <v>3</v>
      </c>
      <c r="GB89">
        <v>3</v>
      </c>
      <c r="GC89">
        <v>1</v>
      </c>
      <c r="GD89">
        <v>2</v>
      </c>
      <c r="GE89">
        <v>4</v>
      </c>
      <c r="GF89">
        <v>0</v>
      </c>
      <c r="GG89">
        <v>0</v>
      </c>
      <c r="GH89">
        <v>6</v>
      </c>
      <c r="GI89">
        <v>1</v>
      </c>
      <c r="GJ89">
        <v>1</v>
      </c>
      <c r="GK89">
        <v>1</v>
      </c>
      <c r="GL89">
        <v>4</v>
      </c>
      <c r="GM89">
        <v>3</v>
      </c>
      <c r="GN89">
        <v>2</v>
      </c>
      <c r="GO89">
        <v>1</v>
      </c>
      <c r="GP89">
        <v>2</v>
      </c>
      <c r="GQ89">
        <v>1</v>
      </c>
      <c r="GR89">
        <v>6</v>
      </c>
      <c r="GS89">
        <v>1</v>
      </c>
      <c r="GT89">
        <v>4</v>
      </c>
      <c r="GU89">
        <v>6</v>
      </c>
      <c r="GV89">
        <v>6</v>
      </c>
      <c r="GW89">
        <v>3</v>
      </c>
      <c r="GX89">
        <v>3</v>
      </c>
      <c r="GY89">
        <v>1</v>
      </c>
      <c r="GZ89">
        <v>2</v>
      </c>
      <c r="HA89">
        <v>3</v>
      </c>
      <c r="HB89">
        <v>2</v>
      </c>
      <c r="HC89">
        <v>4</v>
      </c>
      <c r="HD89">
        <v>6</v>
      </c>
      <c r="HE89">
        <v>2</v>
      </c>
      <c r="HF89">
        <v>1</v>
      </c>
      <c r="HG89">
        <v>1</v>
      </c>
      <c r="HH89">
        <v>4</v>
      </c>
      <c r="HI89">
        <v>2</v>
      </c>
      <c r="HJ89">
        <v>4</v>
      </c>
      <c r="HK89">
        <v>6</v>
      </c>
      <c r="HL89">
        <v>1</v>
      </c>
      <c r="HM89">
        <v>4</v>
      </c>
      <c r="HN89">
        <v>1</v>
      </c>
      <c r="HO89">
        <v>3</v>
      </c>
      <c r="HP89">
        <v>2</v>
      </c>
      <c r="HQ89">
        <v>1</v>
      </c>
      <c r="HR89">
        <v>3</v>
      </c>
      <c r="HS89">
        <v>2</v>
      </c>
      <c r="HT89">
        <v>1</v>
      </c>
      <c r="HU89">
        <v>3</v>
      </c>
      <c r="HV89">
        <v>1</v>
      </c>
      <c r="HW89">
        <v>1</v>
      </c>
      <c r="HX89">
        <v>1</v>
      </c>
      <c r="HY89">
        <v>1</v>
      </c>
      <c r="HZ89">
        <v>1</v>
      </c>
      <c r="IA89">
        <v>2</v>
      </c>
      <c r="IB89">
        <v>2</v>
      </c>
      <c r="IC89">
        <v>2</v>
      </c>
      <c r="ID89">
        <v>3</v>
      </c>
      <c r="IE89">
        <v>2</v>
      </c>
      <c r="IF89">
        <v>2</v>
      </c>
      <c r="IG89">
        <v>3</v>
      </c>
      <c r="IH89">
        <v>1</v>
      </c>
      <c r="II89">
        <v>3</v>
      </c>
      <c r="IJ89">
        <v>3</v>
      </c>
      <c r="IK89">
        <v>3</v>
      </c>
      <c r="IL89">
        <v>2</v>
      </c>
      <c r="IM89">
        <v>2</v>
      </c>
      <c r="IN89">
        <v>1</v>
      </c>
      <c r="IQ89">
        <v>4</v>
      </c>
      <c r="IR89">
        <v>0</v>
      </c>
      <c r="IS89">
        <v>1</v>
      </c>
      <c r="IT89">
        <v>1</v>
      </c>
      <c r="IU89">
        <v>3</v>
      </c>
      <c r="IV89">
        <v>3</v>
      </c>
      <c r="IW89">
        <v>4</v>
      </c>
      <c r="IX89">
        <v>1</v>
      </c>
      <c r="IY89">
        <v>1</v>
      </c>
      <c r="IZ89">
        <v>1</v>
      </c>
      <c r="JA89">
        <v>2</v>
      </c>
      <c r="JB89">
        <v>2</v>
      </c>
      <c r="JC89">
        <v>2</v>
      </c>
      <c r="JD89">
        <v>96</v>
      </c>
      <c r="JE89">
        <v>182</v>
      </c>
      <c r="JF89">
        <v>104</v>
      </c>
      <c r="JG89">
        <v>1</v>
      </c>
      <c r="JH89" s="1"/>
      <c r="JI89">
        <v>4</v>
      </c>
      <c r="JJ89" s="12">
        <v>1</v>
      </c>
      <c r="JK89" s="12">
        <v>0</v>
      </c>
      <c r="JL89">
        <v>3</v>
      </c>
      <c r="JM89">
        <v>4</v>
      </c>
      <c r="JN89">
        <v>5</v>
      </c>
      <c r="JO89">
        <v>3</v>
      </c>
      <c r="JP89" t="s">
        <v>428</v>
      </c>
      <c r="JQ89" t="s">
        <v>428</v>
      </c>
      <c r="JR89">
        <f t="shared" si="138"/>
        <v>0</v>
      </c>
      <c r="JS89">
        <f>IF(OR(AND(ES89&gt;=3,OR(DD89&gt;=20,DW89&gt;=20,EJ89&gt;=20)),FC89&gt;=5,AND(FG89&gt;=600,ER89&gt;=5)),"umiarkowana",0)</f>
        <v>0</v>
      </c>
      <c r="JT89">
        <v>0</v>
      </c>
      <c r="JU89">
        <f t="shared" si="139"/>
        <v>0</v>
      </c>
      <c r="JV89">
        <f t="shared" si="140"/>
        <v>0</v>
      </c>
      <c r="JW89">
        <f t="shared" si="141"/>
        <v>0</v>
      </c>
      <c r="JX89">
        <f t="shared" si="142"/>
        <v>2</v>
      </c>
      <c r="JY89">
        <f t="shared" si="143"/>
        <v>0</v>
      </c>
      <c r="JZ89">
        <f t="shared" si="144"/>
        <v>0.14000000000000001</v>
      </c>
      <c r="KA89">
        <f t="shared" si="145"/>
        <v>0.14000000000000001</v>
      </c>
      <c r="KB89">
        <f t="shared" si="146"/>
        <v>0.06</v>
      </c>
      <c r="KC89">
        <f t="shared" si="147"/>
        <v>0.06</v>
      </c>
      <c r="KD89">
        <f t="shared" si="148"/>
        <v>0.5</v>
      </c>
      <c r="KE89">
        <f t="shared" si="149"/>
        <v>2.9000000000000004</v>
      </c>
      <c r="KF89">
        <f t="shared" si="150"/>
        <v>2</v>
      </c>
      <c r="KG89">
        <f t="shared" si="151"/>
        <v>0</v>
      </c>
      <c r="KH89">
        <f t="shared" si="152"/>
        <v>0.5</v>
      </c>
      <c r="KI89">
        <f t="shared" si="153"/>
        <v>0.14000000000000001</v>
      </c>
      <c r="KJ89">
        <f t="shared" si="154"/>
        <v>0.06</v>
      </c>
      <c r="KK89">
        <f t="shared" si="155"/>
        <v>0</v>
      </c>
      <c r="KL89">
        <f t="shared" si="156"/>
        <v>0.5</v>
      </c>
      <c r="KM89">
        <f t="shared" si="157"/>
        <v>2</v>
      </c>
      <c r="KN89">
        <f t="shared" si="158"/>
        <v>2</v>
      </c>
      <c r="KO89">
        <f t="shared" si="159"/>
        <v>2</v>
      </c>
      <c r="KP89">
        <f t="shared" si="160"/>
        <v>0</v>
      </c>
      <c r="KQ89">
        <f t="shared" si="161"/>
        <v>2</v>
      </c>
      <c r="KR89">
        <f t="shared" si="162"/>
        <v>0</v>
      </c>
      <c r="KS89">
        <f t="shared" si="163"/>
        <v>0</v>
      </c>
      <c r="KT89">
        <f t="shared" si="164"/>
        <v>11.2</v>
      </c>
      <c r="KU89">
        <f t="shared" si="165"/>
        <v>14.500000000000002</v>
      </c>
      <c r="KV89">
        <f t="shared" si="166"/>
        <v>40</v>
      </c>
    </row>
    <row r="90" spans="1:308">
      <c r="A90" s="2"/>
      <c r="B90" s="1"/>
      <c r="C90">
        <v>41</v>
      </c>
      <c r="D90" s="2" t="s">
        <v>14</v>
      </c>
      <c r="E90" t="s">
        <v>21</v>
      </c>
      <c r="F90" s="2">
        <v>106</v>
      </c>
      <c r="G90" s="2">
        <v>21</v>
      </c>
      <c r="H90" s="2">
        <v>26</v>
      </c>
      <c r="I90" s="2">
        <v>59</v>
      </c>
      <c r="K90" s="2">
        <v>2015</v>
      </c>
      <c r="L90" s="2">
        <f t="shared" si="113"/>
        <v>5</v>
      </c>
      <c r="M90" s="15">
        <v>1</v>
      </c>
      <c r="N90" s="15">
        <v>1</v>
      </c>
      <c r="O90" s="2" t="s">
        <v>37</v>
      </c>
      <c r="P90" s="2">
        <v>3</v>
      </c>
      <c r="Q90" s="2" t="s">
        <v>42</v>
      </c>
      <c r="T90" t="s">
        <v>37</v>
      </c>
      <c r="AA90" t="s">
        <v>30</v>
      </c>
      <c r="AD90" t="s">
        <v>37</v>
      </c>
      <c r="AG90" t="s">
        <v>37</v>
      </c>
      <c r="AR90" s="2" t="s">
        <v>37</v>
      </c>
      <c r="BD90" t="s">
        <v>37</v>
      </c>
      <c r="BI90" t="s">
        <v>37</v>
      </c>
      <c r="BM90" s="2" t="s">
        <v>37</v>
      </c>
      <c r="BN90" s="2"/>
      <c r="BO90" s="2" t="s">
        <v>37</v>
      </c>
      <c r="BP90" s="2"/>
      <c r="BQ90" s="2"/>
      <c r="BR90" s="2"/>
      <c r="BS90" s="2"/>
      <c r="BT90" s="2"/>
      <c r="BU90" s="2"/>
      <c r="BV90" s="2"/>
      <c r="BW90" s="2"/>
      <c r="BX90" s="2" t="s">
        <v>37</v>
      </c>
      <c r="BZ90" t="s">
        <v>37</v>
      </c>
      <c r="CI90" s="11">
        <v>1.87</v>
      </c>
      <c r="CJ90" s="10">
        <v>105</v>
      </c>
      <c r="CK90" s="2">
        <f t="shared" si="114"/>
        <v>30.026594984128796</v>
      </c>
      <c r="CL90" s="2">
        <v>112</v>
      </c>
      <c r="CM90" s="2">
        <v>112</v>
      </c>
      <c r="CN90" s="5">
        <f t="shared" si="115"/>
        <v>1</v>
      </c>
      <c r="CO90" s="2">
        <v>110</v>
      </c>
      <c r="CP90" s="2">
        <v>65</v>
      </c>
      <c r="CU90" s="2">
        <v>96</v>
      </c>
      <c r="CV90" s="2">
        <v>1.58</v>
      </c>
      <c r="CW90" s="2">
        <v>218</v>
      </c>
      <c r="CX90" s="2">
        <v>34</v>
      </c>
      <c r="CY90" s="2">
        <v>116</v>
      </c>
      <c r="CZ90" s="2">
        <v>342</v>
      </c>
      <c r="DA90" s="2">
        <v>23</v>
      </c>
      <c r="DB90" t="s">
        <v>42</v>
      </c>
      <c r="DE90" s="2">
        <f>8*DD90*DC90</f>
        <v>0</v>
      </c>
      <c r="DH90" s="2">
        <f>4*DG90*DF90</f>
        <v>0</v>
      </c>
      <c r="DK90" s="2">
        <f>3.3*DJ90*DI90</f>
        <v>0</v>
      </c>
      <c r="DL90" s="2">
        <f t="shared" si="116"/>
        <v>0</v>
      </c>
      <c r="DM90">
        <v>5</v>
      </c>
      <c r="DN90">
        <v>60</v>
      </c>
      <c r="DO90">
        <v>5</v>
      </c>
      <c r="DP90">
        <v>90</v>
      </c>
      <c r="DQ90" s="2">
        <f>6*DP90*DO90</f>
        <v>2700</v>
      </c>
      <c r="DR90" t="s">
        <v>42</v>
      </c>
      <c r="DT90" s="2">
        <v>0</v>
      </c>
      <c r="DU90" s="2">
        <f t="shared" si="117"/>
        <v>2700</v>
      </c>
      <c r="DV90" t="s">
        <v>42</v>
      </c>
      <c r="DX90" s="2">
        <v>0</v>
      </c>
      <c r="DY90" t="s">
        <v>42</v>
      </c>
      <c r="EA90" s="2">
        <v>0</v>
      </c>
      <c r="EB90">
        <v>3</v>
      </c>
      <c r="EC90">
        <v>60</v>
      </c>
      <c r="ED90" s="2">
        <f>3*EC90*EB90</f>
        <v>540</v>
      </c>
      <c r="EE90" s="2">
        <f t="shared" si="118"/>
        <v>540</v>
      </c>
      <c r="EF90">
        <v>3</v>
      </c>
      <c r="EG90">
        <v>60</v>
      </c>
      <c r="EH90" s="2">
        <f>3.3*EG90*EF90</f>
        <v>594</v>
      </c>
      <c r="EI90" t="s">
        <v>42</v>
      </c>
      <c r="EK90" s="2">
        <v>0</v>
      </c>
      <c r="EL90" t="s">
        <v>42</v>
      </c>
      <c r="EN90" s="2">
        <v>0</v>
      </c>
      <c r="EO90" s="2">
        <f t="shared" si="119"/>
        <v>594</v>
      </c>
      <c r="EP90">
        <v>510</v>
      </c>
      <c r="EQ90">
        <v>840</v>
      </c>
      <c r="ER90">
        <f t="shared" si="120"/>
        <v>11</v>
      </c>
      <c r="ES90" s="11">
        <f t="shared" si="121"/>
        <v>0</v>
      </c>
      <c r="ET90" s="11">
        <f t="shared" si="122"/>
        <v>11</v>
      </c>
      <c r="EU90" s="11">
        <f t="shared" si="123"/>
        <v>0</v>
      </c>
      <c r="EV90" s="11">
        <f t="shared" si="124"/>
        <v>0</v>
      </c>
      <c r="EW90" s="11">
        <f t="shared" si="125"/>
        <v>1</v>
      </c>
      <c r="EX90" s="11">
        <f t="shared" si="126"/>
        <v>0</v>
      </c>
      <c r="EY90" s="11">
        <f t="shared" si="127"/>
        <v>0</v>
      </c>
      <c r="EZ90" s="11">
        <f t="shared" si="128"/>
        <v>1</v>
      </c>
      <c r="FA90" s="11">
        <f t="shared" si="129"/>
        <v>1</v>
      </c>
      <c r="FB90" s="11">
        <f t="shared" si="130"/>
        <v>0</v>
      </c>
      <c r="FC90" s="11">
        <f t="shared" si="131"/>
        <v>3</v>
      </c>
      <c r="FD90" s="2">
        <f t="shared" si="132"/>
        <v>594</v>
      </c>
      <c r="FE90" s="2">
        <f t="shared" si="133"/>
        <v>3240</v>
      </c>
      <c r="FF90" s="2">
        <f t="shared" si="134"/>
        <v>0</v>
      </c>
      <c r="FG90" s="2">
        <f t="shared" si="135"/>
        <v>3834</v>
      </c>
      <c r="FH90" s="2">
        <f t="shared" si="136"/>
        <v>4230</v>
      </c>
      <c r="FI90" s="10">
        <f t="shared" si="137"/>
        <v>604.28571428571433</v>
      </c>
      <c r="FJ90" s="2">
        <v>23</v>
      </c>
      <c r="FK90" s="1">
        <v>43453</v>
      </c>
      <c r="FL90">
        <v>3</v>
      </c>
      <c r="FM90">
        <v>3</v>
      </c>
      <c r="FN90">
        <v>4</v>
      </c>
      <c r="FO90">
        <v>1</v>
      </c>
      <c r="FP90">
        <v>1</v>
      </c>
      <c r="FQ90">
        <v>1</v>
      </c>
      <c r="FR90">
        <v>1</v>
      </c>
      <c r="FS90">
        <v>1</v>
      </c>
      <c r="FT90">
        <v>1</v>
      </c>
      <c r="FU90">
        <v>1</v>
      </c>
      <c r="FV90">
        <v>0</v>
      </c>
      <c r="FW90">
        <v>1</v>
      </c>
      <c r="FX90" t="s">
        <v>199</v>
      </c>
      <c r="FY90">
        <v>5</v>
      </c>
      <c r="FZ90">
        <v>4</v>
      </c>
      <c r="GA90">
        <v>1</v>
      </c>
      <c r="GB90">
        <v>1</v>
      </c>
      <c r="GC90">
        <v>2</v>
      </c>
      <c r="GD90">
        <v>5</v>
      </c>
      <c r="GE90">
        <v>3</v>
      </c>
      <c r="GF90">
        <v>3</v>
      </c>
      <c r="GG90">
        <v>0</v>
      </c>
      <c r="GH90">
        <v>4</v>
      </c>
      <c r="GI90">
        <v>6</v>
      </c>
      <c r="GJ90">
        <v>5</v>
      </c>
      <c r="GK90">
        <v>4</v>
      </c>
      <c r="GL90">
        <v>1</v>
      </c>
      <c r="GM90">
        <v>1</v>
      </c>
      <c r="GN90">
        <v>6</v>
      </c>
      <c r="GO90">
        <v>1</v>
      </c>
      <c r="GP90">
        <v>4</v>
      </c>
      <c r="GQ90">
        <v>5</v>
      </c>
      <c r="GR90">
        <v>5</v>
      </c>
      <c r="GS90">
        <v>5</v>
      </c>
      <c r="GT90">
        <v>5</v>
      </c>
      <c r="GU90">
        <v>5</v>
      </c>
      <c r="GV90">
        <v>5</v>
      </c>
      <c r="GW90">
        <v>4</v>
      </c>
      <c r="GX90">
        <v>3</v>
      </c>
      <c r="GY90">
        <v>3</v>
      </c>
      <c r="GZ90">
        <v>3</v>
      </c>
      <c r="HA90">
        <v>5</v>
      </c>
      <c r="HB90">
        <v>6</v>
      </c>
      <c r="HC90">
        <v>6</v>
      </c>
      <c r="HD90">
        <v>5</v>
      </c>
      <c r="HE90">
        <v>2</v>
      </c>
      <c r="HF90">
        <v>5</v>
      </c>
      <c r="HG90">
        <v>2</v>
      </c>
      <c r="HH90">
        <v>1</v>
      </c>
      <c r="HI90">
        <v>3</v>
      </c>
      <c r="HJ90">
        <v>1</v>
      </c>
      <c r="HK90">
        <v>1</v>
      </c>
      <c r="HL90">
        <v>1</v>
      </c>
      <c r="HM90">
        <v>6</v>
      </c>
      <c r="HN90">
        <v>1</v>
      </c>
      <c r="HO90">
        <v>1</v>
      </c>
      <c r="HP90">
        <v>2</v>
      </c>
      <c r="HQ90">
        <v>2</v>
      </c>
      <c r="HR90">
        <v>1</v>
      </c>
      <c r="HS90">
        <v>1</v>
      </c>
      <c r="HT90">
        <v>1</v>
      </c>
      <c r="HU90">
        <v>1</v>
      </c>
      <c r="HV90">
        <v>2</v>
      </c>
      <c r="HW90">
        <v>2</v>
      </c>
      <c r="HX90">
        <v>1</v>
      </c>
      <c r="HY90">
        <v>2</v>
      </c>
      <c r="HZ90">
        <v>1</v>
      </c>
      <c r="IA90">
        <v>1</v>
      </c>
      <c r="IB90">
        <v>1</v>
      </c>
      <c r="IC90">
        <v>3</v>
      </c>
      <c r="ID90">
        <v>3</v>
      </c>
      <c r="IE90">
        <v>1</v>
      </c>
      <c r="IF90">
        <v>1</v>
      </c>
      <c r="IG90">
        <v>3</v>
      </c>
      <c r="IH90">
        <v>1</v>
      </c>
      <c r="II90">
        <v>3</v>
      </c>
      <c r="IJ90">
        <v>1</v>
      </c>
      <c r="IK90">
        <v>1</v>
      </c>
      <c r="IL90">
        <v>1</v>
      </c>
      <c r="IM90">
        <v>3</v>
      </c>
      <c r="IN90">
        <v>2</v>
      </c>
      <c r="IO90" s="9" t="s">
        <v>218</v>
      </c>
      <c r="IP90">
        <v>6</v>
      </c>
      <c r="IQ90">
        <v>1</v>
      </c>
      <c r="IR90">
        <v>0</v>
      </c>
      <c r="IS90">
        <v>1</v>
      </c>
      <c r="IT90">
        <v>1</v>
      </c>
      <c r="IU90">
        <v>3</v>
      </c>
      <c r="IV90">
        <v>2</v>
      </c>
      <c r="IW90">
        <v>3</v>
      </c>
      <c r="IX90">
        <v>1</v>
      </c>
      <c r="IY90">
        <v>1</v>
      </c>
      <c r="IZ90">
        <v>2</v>
      </c>
      <c r="JA90">
        <v>2</v>
      </c>
      <c r="JB90">
        <v>3</v>
      </c>
      <c r="JC90">
        <v>2</v>
      </c>
      <c r="JD90">
        <f>(CJ90)</f>
        <v>105</v>
      </c>
      <c r="JE90">
        <v>187</v>
      </c>
      <c r="JF90">
        <v>112</v>
      </c>
      <c r="JG90">
        <v>1</v>
      </c>
      <c r="JH90" s="1"/>
      <c r="JI90">
        <v>4</v>
      </c>
      <c r="JJ90" s="12">
        <v>3</v>
      </c>
      <c r="JK90" s="12">
        <v>1</v>
      </c>
      <c r="JL90">
        <v>1</v>
      </c>
      <c r="JM90">
        <v>2</v>
      </c>
      <c r="JN90">
        <v>2</v>
      </c>
      <c r="JO90">
        <v>4</v>
      </c>
      <c r="JP90" t="s">
        <v>21</v>
      </c>
      <c r="JQ90" t="s">
        <v>21</v>
      </c>
      <c r="JR90" t="str">
        <f t="shared" si="138"/>
        <v>wysoka</v>
      </c>
      <c r="JS90">
        <v>0</v>
      </c>
      <c r="JT90">
        <v>2</v>
      </c>
      <c r="JU90">
        <f t="shared" si="139"/>
        <v>2</v>
      </c>
      <c r="JV90">
        <f t="shared" si="140"/>
        <v>0.5</v>
      </c>
      <c r="JW90">
        <f t="shared" si="141"/>
        <v>1</v>
      </c>
      <c r="JX90">
        <f t="shared" si="142"/>
        <v>1</v>
      </c>
      <c r="JY90">
        <f t="shared" si="143"/>
        <v>1</v>
      </c>
      <c r="JZ90">
        <f t="shared" si="144"/>
        <v>0.5</v>
      </c>
      <c r="KA90">
        <f t="shared" si="145"/>
        <v>0.14000000000000001</v>
      </c>
      <c r="KB90">
        <f t="shared" si="146"/>
        <v>0.14000000000000001</v>
      </c>
      <c r="KC90">
        <f t="shared" si="147"/>
        <v>2</v>
      </c>
      <c r="KD90">
        <f t="shared" si="148"/>
        <v>2</v>
      </c>
      <c r="KE90">
        <f t="shared" si="149"/>
        <v>10.28</v>
      </c>
      <c r="KF90">
        <f t="shared" si="150"/>
        <v>0.5</v>
      </c>
      <c r="KG90">
        <f t="shared" si="151"/>
        <v>1</v>
      </c>
      <c r="KH90">
        <f t="shared" si="152"/>
        <v>0</v>
      </c>
      <c r="KI90">
        <f t="shared" si="153"/>
        <v>0</v>
      </c>
      <c r="KJ90">
        <f t="shared" si="154"/>
        <v>2</v>
      </c>
      <c r="KK90">
        <f t="shared" si="155"/>
        <v>0</v>
      </c>
      <c r="KL90">
        <f t="shared" si="156"/>
        <v>1</v>
      </c>
      <c r="KM90">
        <f t="shared" si="157"/>
        <v>1</v>
      </c>
      <c r="KN90">
        <f t="shared" si="158"/>
        <v>1</v>
      </c>
      <c r="KO90">
        <f t="shared" si="159"/>
        <v>1</v>
      </c>
      <c r="KP90">
        <f t="shared" si="160"/>
        <v>1</v>
      </c>
      <c r="KQ90">
        <f t="shared" si="161"/>
        <v>0</v>
      </c>
      <c r="KR90">
        <f t="shared" si="162"/>
        <v>0</v>
      </c>
      <c r="KS90">
        <f t="shared" si="163"/>
        <v>0</v>
      </c>
      <c r="KT90">
        <f t="shared" si="164"/>
        <v>8.5</v>
      </c>
      <c r="KU90">
        <f t="shared" si="165"/>
        <v>51.4</v>
      </c>
      <c r="KV90">
        <f t="shared" si="166"/>
        <v>30.357142857142858</v>
      </c>
    </row>
    <row r="91" spans="1:308">
      <c r="A91" s="2"/>
      <c r="B91" s="1"/>
      <c r="C91">
        <v>65</v>
      </c>
      <c r="D91" s="2" t="s">
        <v>14</v>
      </c>
      <c r="E91" t="s">
        <v>483</v>
      </c>
      <c r="F91" s="13"/>
      <c r="G91" s="13"/>
      <c r="H91" s="13"/>
      <c r="I91" s="13"/>
      <c r="K91" s="2">
        <v>2006</v>
      </c>
      <c r="L91" s="2">
        <f t="shared" si="113"/>
        <v>14</v>
      </c>
      <c r="M91" s="15">
        <v>2</v>
      </c>
      <c r="N91" s="15">
        <v>3</v>
      </c>
      <c r="O91" s="2" t="s">
        <v>37</v>
      </c>
      <c r="P91" s="2">
        <v>14</v>
      </c>
      <c r="Q91" s="2" t="s">
        <v>42</v>
      </c>
      <c r="U91" t="s">
        <v>37</v>
      </c>
      <c r="V91" t="s">
        <v>37</v>
      </c>
      <c r="AC91" t="s">
        <v>37</v>
      </c>
      <c r="AF91" t="s">
        <v>37</v>
      </c>
      <c r="AR91" s="2" t="s">
        <v>37</v>
      </c>
      <c r="AS91" t="s">
        <v>37</v>
      </c>
      <c r="AT91" t="s">
        <v>37</v>
      </c>
      <c r="AZ91" t="s">
        <v>39</v>
      </c>
      <c r="BA91" t="s">
        <v>37</v>
      </c>
      <c r="BM91" s="2" t="s">
        <v>37</v>
      </c>
      <c r="BN91" t="s">
        <v>37</v>
      </c>
      <c r="BW91" t="s">
        <v>386</v>
      </c>
      <c r="BX91" s="2" t="s">
        <v>37</v>
      </c>
      <c r="BY91" t="s">
        <v>37</v>
      </c>
      <c r="CI91" s="11">
        <v>1.79</v>
      </c>
      <c r="CJ91" s="10">
        <v>89</v>
      </c>
      <c r="CK91" s="2">
        <f t="shared" si="114"/>
        <v>27.776910832995224</v>
      </c>
      <c r="CL91" s="2">
        <v>105</v>
      </c>
      <c r="CM91" s="2">
        <v>101</v>
      </c>
      <c r="CN91" s="5">
        <f t="shared" si="115"/>
        <v>1.0396039603960396</v>
      </c>
      <c r="CO91" s="2">
        <v>134</v>
      </c>
      <c r="CP91" s="2">
        <v>89</v>
      </c>
      <c r="CQ91" t="s">
        <v>375</v>
      </c>
      <c r="CS91" s="19">
        <v>11843</v>
      </c>
      <c r="CT91" s="19">
        <v>12992.2</v>
      </c>
      <c r="CU91" s="2">
        <v>111</v>
      </c>
      <c r="CV91" s="2">
        <v>3.49</v>
      </c>
      <c r="CW91" s="2">
        <v>177</v>
      </c>
      <c r="CX91" s="2">
        <v>40</v>
      </c>
      <c r="CY91" s="2">
        <v>102</v>
      </c>
      <c r="CZ91" s="2">
        <v>173</v>
      </c>
      <c r="DA91" s="2">
        <v>100</v>
      </c>
      <c r="DB91" t="s">
        <v>42</v>
      </c>
      <c r="DE91" s="2">
        <f>8*DD91*DC91</f>
        <v>0</v>
      </c>
      <c r="DH91" s="2">
        <f>4*DG91*DF91</f>
        <v>0</v>
      </c>
      <c r="DK91" s="2">
        <f>3.3*DJ91*DI91</f>
        <v>0</v>
      </c>
      <c r="DL91" s="2">
        <f t="shared" si="116"/>
        <v>0</v>
      </c>
      <c r="DM91">
        <v>5</v>
      </c>
      <c r="DN91">
        <v>120</v>
      </c>
      <c r="DO91" t="s">
        <v>42</v>
      </c>
      <c r="DQ91" s="2">
        <v>0</v>
      </c>
      <c r="DR91">
        <v>5</v>
      </c>
      <c r="DS91">
        <v>15</v>
      </c>
      <c r="DT91" s="2">
        <f>3.3*DS91*DR91</f>
        <v>247.5</v>
      </c>
      <c r="DU91" s="2">
        <f t="shared" si="117"/>
        <v>247.5</v>
      </c>
      <c r="DV91" t="s">
        <v>42</v>
      </c>
      <c r="DX91" s="2">
        <v>0</v>
      </c>
      <c r="DY91" t="s">
        <v>42</v>
      </c>
      <c r="EA91" s="2">
        <v>0</v>
      </c>
      <c r="EB91" t="s">
        <v>42</v>
      </c>
      <c r="ED91" s="2">
        <v>0</v>
      </c>
      <c r="EE91" s="2">
        <f t="shared" si="118"/>
        <v>0</v>
      </c>
      <c r="EF91">
        <v>3</v>
      </c>
      <c r="EG91">
        <v>60</v>
      </c>
      <c r="EH91" s="2">
        <f>3.3*EG91*EF91</f>
        <v>594</v>
      </c>
      <c r="EI91" t="s">
        <v>42</v>
      </c>
      <c r="EK91" s="2">
        <v>0</v>
      </c>
      <c r="EL91" t="s">
        <v>42</v>
      </c>
      <c r="EN91" s="2">
        <v>0</v>
      </c>
      <c r="EO91" s="2">
        <f t="shared" si="119"/>
        <v>594</v>
      </c>
      <c r="EP91">
        <v>540</v>
      </c>
      <c r="EQ91">
        <v>660</v>
      </c>
      <c r="ER91">
        <f t="shared" si="120"/>
        <v>8</v>
      </c>
      <c r="ES91" s="11">
        <f t="shared" si="121"/>
        <v>0</v>
      </c>
      <c r="ET91" s="11">
        <f t="shared" si="122"/>
        <v>8</v>
      </c>
      <c r="EU91" s="11">
        <f t="shared" si="123"/>
        <v>0</v>
      </c>
      <c r="EV91" s="11">
        <f t="shared" si="124"/>
        <v>0</v>
      </c>
      <c r="EW91" s="11">
        <f t="shared" si="125"/>
        <v>0</v>
      </c>
      <c r="EX91" s="11">
        <f t="shared" si="126"/>
        <v>0</v>
      </c>
      <c r="EY91" s="11">
        <f t="shared" si="127"/>
        <v>0</v>
      </c>
      <c r="EZ91" s="11">
        <f t="shared" si="128"/>
        <v>0</v>
      </c>
      <c r="FA91" s="11">
        <f t="shared" si="129"/>
        <v>1</v>
      </c>
      <c r="FB91" s="11">
        <f t="shared" si="130"/>
        <v>0</v>
      </c>
      <c r="FC91" s="11">
        <f t="shared" si="131"/>
        <v>1</v>
      </c>
      <c r="FD91" s="2">
        <f t="shared" si="132"/>
        <v>841.5</v>
      </c>
      <c r="FE91" s="2">
        <f t="shared" si="133"/>
        <v>0</v>
      </c>
      <c r="FF91" s="2">
        <f t="shared" si="134"/>
        <v>0</v>
      </c>
      <c r="FG91" s="2">
        <f t="shared" si="135"/>
        <v>841.5</v>
      </c>
      <c r="FH91" s="2">
        <f t="shared" si="136"/>
        <v>4020</v>
      </c>
      <c r="FI91" s="10">
        <f t="shared" si="137"/>
        <v>574.28571428571433</v>
      </c>
      <c r="FJ91" s="2">
        <v>100</v>
      </c>
      <c r="FK91" s="1">
        <v>43802</v>
      </c>
      <c r="FL91">
        <v>3</v>
      </c>
      <c r="FM91">
        <v>3</v>
      </c>
      <c r="FN91">
        <v>5</v>
      </c>
      <c r="FO91">
        <v>1</v>
      </c>
      <c r="FP91">
        <v>0</v>
      </c>
      <c r="FQ91">
        <v>0</v>
      </c>
      <c r="FR91">
        <v>0</v>
      </c>
      <c r="FS91">
        <v>1</v>
      </c>
      <c r="FT91">
        <v>0</v>
      </c>
      <c r="FU91">
        <v>0</v>
      </c>
      <c r="FV91">
        <v>0</v>
      </c>
      <c r="FW91">
        <v>1</v>
      </c>
      <c r="FX91" t="s">
        <v>206</v>
      </c>
      <c r="FY91">
        <v>5</v>
      </c>
      <c r="FZ91">
        <v>3</v>
      </c>
      <c r="GA91">
        <v>2</v>
      </c>
      <c r="GB91">
        <v>1</v>
      </c>
      <c r="GC91">
        <v>3</v>
      </c>
      <c r="GD91">
        <v>3</v>
      </c>
      <c r="GE91">
        <v>2</v>
      </c>
      <c r="GF91">
        <v>1</v>
      </c>
      <c r="GG91">
        <v>0</v>
      </c>
      <c r="GH91">
        <v>4</v>
      </c>
      <c r="GI91">
        <v>6</v>
      </c>
      <c r="GJ91">
        <v>3</v>
      </c>
      <c r="GK91">
        <v>4</v>
      </c>
      <c r="GL91">
        <v>2</v>
      </c>
      <c r="GM91">
        <v>4</v>
      </c>
      <c r="GN91">
        <v>6</v>
      </c>
      <c r="GO91">
        <v>1</v>
      </c>
      <c r="GP91">
        <v>4</v>
      </c>
      <c r="GQ91">
        <v>5</v>
      </c>
      <c r="GR91">
        <v>4</v>
      </c>
      <c r="GS91">
        <v>4</v>
      </c>
      <c r="GT91">
        <v>4</v>
      </c>
      <c r="GU91">
        <v>6</v>
      </c>
      <c r="GV91">
        <v>4</v>
      </c>
      <c r="GW91">
        <v>3</v>
      </c>
      <c r="GX91">
        <v>2</v>
      </c>
      <c r="GY91">
        <v>4</v>
      </c>
      <c r="GZ91">
        <v>2</v>
      </c>
      <c r="HA91">
        <v>4</v>
      </c>
      <c r="HB91">
        <v>4</v>
      </c>
      <c r="HC91">
        <v>5</v>
      </c>
      <c r="HD91">
        <v>5</v>
      </c>
      <c r="HE91">
        <v>1</v>
      </c>
      <c r="HF91">
        <v>1</v>
      </c>
      <c r="HG91">
        <v>4</v>
      </c>
      <c r="HH91">
        <v>2</v>
      </c>
      <c r="HI91">
        <v>1</v>
      </c>
      <c r="HJ91">
        <v>6</v>
      </c>
      <c r="HK91">
        <v>1</v>
      </c>
      <c r="HL91">
        <v>1</v>
      </c>
      <c r="HM91">
        <v>6</v>
      </c>
      <c r="HN91">
        <v>1</v>
      </c>
      <c r="HO91">
        <v>1</v>
      </c>
      <c r="HP91">
        <v>2</v>
      </c>
      <c r="HQ91">
        <v>1</v>
      </c>
      <c r="HR91">
        <v>2</v>
      </c>
      <c r="HS91">
        <v>2</v>
      </c>
      <c r="HT91">
        <v>1</v>
      </c>
      <c r="HU91">
        <v>2</v>
      </c>
      <c r="HV91">
        <v>1</v>
      </c>
      <c r="HW91">
        <v>1</v>
      </c>
      <c r="HX91">
        <v>1</v>
      </c>
      <c r="HY91">
        <v>2</v>
      </c>
      <c r="HZ91">
        <v>1</v>
      </c>
      <c r="IA91">
        <v>2</v>
      </c>
      <c r="IB91">
        <v>3</v>
      </c>
      <c r="IC91">
        <v>2</v>
      </c>
      <c r="ID91">
        <v>1</v>
      </c>
      <c r="IE91">
        <v>2</v>
      </c>
      <c r="IF91">
        <v>3</v>
      </c>
      <c r="IG91">
        <v>3</v>
      </c>
      <c r="IH91">
        <v>1</v>
      </c>
      <c r="II91">
        <v>3</v>
      </c>
      <c r="IJ91">
        <v>2</v>
      </c>
      <c r="IK91">
        <v>1</v>
      </c>
      <c r="IL91">
        <v>1</v>
      </c>
      <c r="IM91">
        <v>2</v>
      </c>
      <c r="IN91">
        <v>1</v>
      </c>
      <c r="IQ91">
        <v>1</v>
      </c>
      <c r="IR91">
        <v>0</v>
      </c>
      <c r="IS91">
        <v>2</v>
      </c>
      <c r="IT91">
        <v>2</v>
      </c>
      <c r="IU91">
        <v>3</v>
      </c>
      <c r="IV91">
        <v>3</v>
      </c>
      <c r="IW91">
        <v>2</v>
      </c>
      <c r="IX91">
        <v>0</v>
      </c>
      <c r="IY91">
        <v>1</v>
      </c>
      <c r="IZ91">
        <v>1</v>
      </c>
      <c r="JA91">
        <v>3</v>
      </c>
      <c r="JB91">
        <v>3</v>
      </c>
      <c r="JC91">
        <v>2</v>
      </c>
      <c r="JD91">
        <v>89</v>
      </c>
      <c r="JE91">
        <v>179</v>
      </c>
      <c r="JF91">
        <v>105</v>
      </c>
      <c r="JG91">
        <v>1</v>
      </c>
      <c r="JH91" s="1"/>
      <c r="JI91">
        <v>4</v>
      </c>
      <c r="JJ91" s="12">
        <v>2</v>
      </c>
      <c r="JK91" s="12">
        <v>0</v>
      </c>
      <c r="JL91">
        <v>3</v>
      </c>
      <c r="JM91">
        <v>4</v>
      </c>
      <c r="JN91">
        <v>1</v>
      </c>
      <c r="JO91">
        <v>4</v>
      </c>
      <c r="JP91" t="s">
        <v>428</v>
      </c>
      <c r="JQ91" t="s">
        <v>428</v>
      </c>
      <c r="JR91">
        <f t="shared" si="138"/>
        <v>0</v>
      </c>
      <c r="JS91" t="str">
        <f>IF(OR(AND(ES91&gt;=3,OR(DD91&gt;=20,DW91&gt;=20,EJ91&gt;=20)),FC91&gt;=5,AND(FG91&gt;=600,ER91&gt;=5)),"umiarkowana",0)</f>
        <v>umiarkowana</v>
      </c>
      <c r="JT91">
        <v>1</v>
      </c>
      <c r="JU91">
        <f t="shared" si="139"/>
        <v>2</v>
      </c>
      <c r="JV91">
        <f t="shared" si="140"/>
        <v>0.5</v>
      </c>
      <c r="JW91">
        <f t="shared" si="141"/>
        <v>1</v>
      </c>
      <c r="JX91">
        <f t="shared" si="142"/>
        <v>0.5</v>
      </c>
      <c r="JY91">
        <f t="shared" si="143"/>
        <v>0.5</v>
      </c>
      <c r="JZ91">
        <f t="shared" si="144"/>
        <v>0.14000000000000001</v>
      </c>
      <c r="KA91">
        <f t="shared" si="145"/>
        <v>0.06</v>
      </c>
      <c r="KB91">
        <f t="shared" si="146"/>
        <v>0.06</v>
      </c>
      <c r="KC91">
        <f t="shared" si="147"/>
        <v>0.5</v>
      </c>
      <c r="KD91">
        <f t="shared" si="148"/>
        <v>1</v>
      </c>
      <c r="KE91">
        <f t="shared" si="149"/>
        <v>6.2599999999999989</v>
      </c>
      <c r="KF91">
        <f t="shared" si="150"/>
        <v>0.5</v>
      </c>
      <c r="KG91">
        <f t="shared" si="151"/>
        <v>0.14000000000000001</v>
      </c>
      <c r="KH91">
        <f t="shared" si="152"/>
        <v>0.06</v>
      </c>
      <c r="KI91">
        <f t="shared" si="153"/>
        <v>0.5</v>
      </c>
      <c r="KJ91">
        <f t="shared" si="154"/>
        <v>2</v>
      </c>
      <c r="KK91">
        <f t="shared" si="155"/>
        <v>0</v>
      </c>
      <c r="KL91">
        <f t="shared" si="156"/>
        <v>0.5</v>
      </c>
      <c r="KM91">
        <f t="shared" si="157"/>
        <v>2</v>
      </c>
      <c r="KN91">
        <f t="shared" si="158"/>
        <v>0.5</v>
      </c>
      <c r="KO91">
        <f t="shared" si="159"/>
        <v>1</v>
      </c>
      <c r="KP91">
        <f t="shared" si="160"/>
        <v>0</v>
      </c>
      <c r="KQ91">
        <f t="shared" si="161"/>
        <v>0</v>
      </c>
      <c r="KR91">
        <f t="shared" si="162"/>
        <v>0</v>
      </c>
      <c r="KS91">
        <f t="shared" si="163"/>
        <v>0</v>
      </c>
      <c r="KT91">
        <f t="shared" si="164"/>
        <v>7.2</v>
      </c>
      <c r="KU91">
        <f t="shared" si="165"/>
        <v>31.299999999999994</v>
      </c>
      <c r="KV91">
        <f t="shared" si="166"/>
        <v>25.714285714285715</v>
      </c>
    </row>
    <row r="92" spans="1:308">
      <c r="A92" s="2"/>
      <c r="B92" s="1"/>
      <c r="C92">
        <v>48</v>
      </c>
      <c r="D92" s="2" t="s">
        <v>14</v>
      </c>
      <c r="E92" t="s">
        <v>482</v>
      </c>
      <c r="F92" s="2"/>
      <c r="G92" s="2"/>
      <c r="H92" s="2"/>
      <c r="I92" s="2"/>
      <c r="J92">
        <v>34</v>
      </c>
      <c r="K92" s="2">
        <v>2009</v>
      </c>
      <c r="L92" s="2">
        <f t="shared" si="113"/>
        <v>11</v>
      </c>
      <c r="M92" s="15">
        <v>4</v>
      </c>
      <c r="N92" s="15">
        <v>4</v>
      </c>
      <c r="O92" s="2" t="s">
        <v>37</v>
      </c>
      <c r="P92" s="2">
        <v>10</v>
      </c>
      <c r="Q92" s="2" t="s">
        <v>42</v>
      </c>
      <c r="U92" t="s">
        <v>37</v>
      </c>
      <c r="V92" t="s">
        <v>37</v>
      </c>
      <c r="AB92" t="s">
        <v>39</v>
      </c>
      <c r="AF92" t="s">
        <v>37</v>
      </c>
      <c r="AL92" t="s">
        <v>37</v>
      </c>
      <c r="AR92" s="2" t="s">
        <v>37</v>
      </c>
      <c r="AW92" t="s">
        <v>37</v>
      </c>
      <c r="AY92" t="s">
        <v>11</v>
      </c>
      <c r="BA92" t="s">
        <v>37</v>
      </c>
      <c r="BM92" s="2" t="s">
        <v>42</v>
      </c>
      <c r="BX92" s="2" t="s">
        <v>42</v>
      </c>
      <c r="CI92" s="11">
        <v>1.77</v>
      </c>
      <c r="CJ92" s="10">
        <v>99</v>
      </c>
      <c r="CK92" s="2">
        <f t="shared" si="114"/>
        <v>31.600114909508758</v>
      </c>
      <c r="CL92" s="2">
        <v>110</v>
      </c>
      <c r="CM92" s="2">
        <v>108</v>
      </c>
      <c r="CN92" s="5">
        <f t="shared" si="115"/>
        <v>1.0185185185185186</v>
      </c>
      <c r="CO92" s="2">
        <v>97</v>
      </c>
      <c r="CP92" s="2">
        <v>79</v>
      </c>
      <c r="CQ92" t="s">
        <v>274</v>
      </c>
      <c r="CS92" s="19">
        <v>17387.400000000001</v>
      </c>
      <c r="CT92" s="19">
        <v>17218.900000000001</v>
      </c>
      <c r="CU92" s="2">
        <v>87</v>
      </c>
      <c r="CV92" s="2">
        <v>2.5299999999999998</v>
      </c>
      <c r="CW92" s="2">
        <v>239</v>
      </c>
      <c r="CX92" s="2">
        <v>46</v>
      </c>
      <c r="CY92" s="2">
        <v>167</v>
      </c>
      <c r="CZ92" s="2">
        <v>130</v>
      </c>
      <c r="DA92" s="2">
        <v>47</v>
      </c>
      <c r="DB92" t="s">
        <v>42</v>
      </c>
      <c r="DE92" s="2">
        <f>8*DD92*DC92</f>
        <v>0</v>
      </c>
      <c r="DH92" s="2">
        <f>4*DG92*DF92</f>
        <v>0</v>
      </c>
      <c r="DK92" s="2">
        <f>3.3*DJ92*DI92</f>
        <v>0</v>
      </c>
      <c r="DL92" s="2">
        <f t="shared" si="116"/>
        <v>0</v>
      </c>
      <c r="DM92">
        <v>4</v>
      </c>
      <c r="DN92">
        <v>60</v>
      </c>
      <c r="DO92" t="s">
        <v>42</v>
      </c>
      <c r="DQ92" s="2">
        <v>0</v>
      </c>
      <c r="DR92" t="s">
        <v>42</v>
      </c>
      <c r="DT92" s="2">
        <v>0</v>
      </c>
      <c r="DU92" s="2">
        <f t="shared" si="117"/>
        <v>0</v>
      </c>
      <c r="DV92" t="s">
        <v>42</v>
      </c>
      <c r="DX92" s="2">
        <v>0</v>
      </c>
      <c r="DY92" t="s">
        <v>42</v>
      </c>
      <c r="EA92" s="2">
        <v>0</v>
      </c>
      <c r="EB92" t="s">
        <v>42</v>
      </c>
      <c r="ED92" s="2">
        <v>0</v>
      </c>
      <c r="EE92" s="2">
        <f t="shared" si="118"/>
        <v>0</v>
      </c>
      <c r="EF92">
        <v>7</v>
      </c>
      <c r="EG92">
        <v>60</v>
      </c>
      <c r="EH92" s="2">
        <f>3.3*EG92*EF92</f>
        <v>1386</v>
      </c>
      <c r="EI92" t="s">
        <v>42</v>
      </c>
      <c r="EK92" s="2">
        <v>0</v>
      </c>
      <c r="EL92" t="s">
        <v>42</v>
      </c>
      <c r="EN92" s="2">
        <v>0</v>
      </c>
      <c r="EO92" s="2">
        <f t="shared" si="119"/>
        <v>1386</v>
      </c>
      <c r="EP92">
        <v>720</v>
      </c>
      <c r="EQ92">
        <v>720</v>
      </c>
      <c r="ER92">
        <f t="shared" si="120"/>
        <v>7</v>
      </c>
      <c r="ES92" s="11">
        <f t="shared" si="121"/>
        <v>0</v>
      </c>
      <c r="ET92" s="11">
        <f t="shared" si="122"/>
        <v>7</v>
      </c>
      <c r="EU92" s="11">
        <f t="shared" si="123"/>
        <v>0</v>
      </c>
      <c r="EV92" s="11">
        <f t="shared" si="124"/>
        <v>0</v>
      </c>
      <c r="EW92" s="11">
        <f t="shared" si="125"/>
        <v>0</v>
      </c>
      <c r="EX92" s="11">
        <f t="shared" si="126"/>
        <v>0</v>
      </c>
      <c r="EY92" s="11">
        <f t="shared" si="127"/>
        <v>0</v>
      </c>
      <c r="EZ92" s="11">
        <f t="shared" si="128"/>
        <v>0</v>
      </c>
      <c r="FA92" s="11">
        <f t="shared" si="129"/>
        <v>1</v>
      </c>
      <c r="FB92" s="11">
        <f t="shared" si="130"/>
        <v>0</v>
      </c>
      <c r="FC92" s="11">
        <f t="shared" si="131"/>
        <v>1</v>
      </c>
      <c r="FD92" s="2">
        <f t="shared" si="132"/>
        <v>1386</v>
      </c>
      <c r="FE92" s="2">
        <f t="shared" si="133"/>
        <v>0</v>
      </c>
      <c r="FF92" s="2">
        <f t="shared" si="134"/>
        <v>0</v>
      </c>
      <c r="FG92" s="2">
        <f t="shared" si="135"/>
        <v>1386</v>
      </c>
      <c r="FH92" s="2">
        <f t="shared" si="136"/>
        <v>5040</v>
      </c>
      <c r="FI92" s="10">
        <f t="shared" si="137"/>
        <v>720</v>
      </c>
      <c r="FJ92" s="2">
        <v>47</v>
      </c>
      <c r="FK92" s="1">
        <v>43614</v>
      </c>
      <c r="FL92">
        <v>2</v>
      </c>
      <c r="FM92">
        <v>3</v>
      </c>
      <c r="FN92">
        <v>5</v>
      </c>
      <c r="FO92">
        <v>1</v>
      </c>
      <c r="FP92">
        <v>0</v>
      </c>
      <c r="FQ92">
        <v>1</v>
      </c>
      <c r="FR92">
        <v>0</v>
      </c>
      <c r="FS92">
        <v>1</v>
      </c>
      <c r="FT92">
        <v>0</v>
      </c>
      <c r="FU92">
        <v>1</v>
      </c>
      <c r="FV92">
        <v>0</v>
      </c>
      <c r="FW92">
        <v>0</v>
      </c>
      <c r="FX92" t="s">
        <v>206</v>
      </c>
      <c r="FY92">
        <v>1</v>
      </c>
      <c r="FZ92">
        <v>3</v>
      </c>
      <c r="GA92">
        <v>1</v>
      </c>
      <c r="GB92">
        <v>2</v>
      </c>
      <c r="GC92">
        <v>3</v>
      </c>
      <c r="GD92">
        <v>7</v>
      </c>
      <c r="GE92">
        <v>0</v>
      </c>
      <c r="GF92">
        <v>1</v>
      </c>
      <c r="GG92">
        <v>0</v>
      </c>
      <c r="GH92">
        <v>5</v>
      </c>
      <c r="GI92">
        <v>1</v>
      </c>
      <c r="GJ92">
        <v>3</v>
      </c>
      <c r="GK92">
        <v>2</v>
      </c>
      <c r="GL92">
        <v>4</v>
      </c>
      <c r="GM92">
        <v>4</v>
      </c>
      <c r="GN92">
        <v>1</v>
      </c>
      <c r="GO92">
        <v>1</v>
      </c>
      <c r="GP92">
        <v>3</v>
      </c>
      <c r="GQ92">
        <v>1</v>
      </c>
      <c r="GR92">
        <v>2</v>
      </c>
      <c r="GS92">
        <v>1</v>
      </c>
      <c r="GT92">
        <v>4</v>
      </c>
      <c r="GU92">
        <v>2</v>
      </c>
      <c r="GV92">
        <v>2</v>
      </c>
      <c r="GW92">
        <v>2</v>
      </c>
      <c r="GX92">
        <v>1</v>
      </c>
      <c r="GY92">
        <v>4</v>
      </c>
      <c r="GZ92">
        <v>1</v>
      </c>
      <c r="HA92">
        <v>1</v>
      </c>
      <c r="HB92">
        <v>5</v>
      </c>
      <c r="HC92">
        <v>1</v>
      </c>
      <c r="HD92">
        <v>5</v>
      </c>
      <c r="HE92">
        <v>2</v>
      </c>
      <c r="HF92">
        <v>1</v>
      </c>
      <c r="HG92">
        <v>2</v>
      </c>
      <c r="HH92">
        <v>2</v>
      </c>
      <c r="HI92">
        <v>1</v>
      </c>
      <c r="HJ92">
        <v>1</v>
      </c>
      <c r="HK92">
        <v>6</v>
      </c>
      <c r="HL92">
        <v>6</v>
      </c>
      <c r="HM92">
        <v>5</v>
      </c>
      <c r="HN92">
        <v>1</v>
      </c>
      <c r="HO92">
        <v>1</v>
      </c>
      <c r="HP92">
        <v>2</v>
      </c>
      <c r="HQ92">
        <v>3</v>
      </c>
      <c r="HR92">
        <v>2</v>
      </c>
      <c r="HS92">
        <v>2</v>
      </c>
      <c r="HT92">
        <v>1</v>
      </c>
      <c r="HU92">
        <v>2</v>
      </c>
      <c r="HV92">
        <v>1</v>
      </c>
      <c r="HW92">
        <v>1</v>
      </c>
      <c r="HX92">
        <v>3</v>
      </c>
      <c r="HY92">
        <v>1</v>
      </c>
      <c r="HZ92">
        <v>1</v>
      </c>
      <c r="IA92">
        <v>2</v>
      </c>
      <c r="IB92">
        <v>3</v>
      </c>
      <c r="IC92">
        <v>2</v>
      </c>
      <c r="ID92">
        <v>1</v>
      </c>
      <c r="IE92">
        <v>2</v>
      </c>
      <c r="IF92">
        <v>1</v>
      </c>
      <c r="IG92">
        <v>3</v>
      </c>
      <c r="IH92">
        <v>1</v>
      </c>
      <c r="II92">
        <v>3</v>
      </c>
      <c r="IJ92">
        <v>1</v>
      </c>
      <c r="IK92">
        <v>1</v>
      </c>
      <c r="IL92">
        <v>3</v>
      </c>
      <c r="IM92">
        <v>1</v>
      </c>
      <c r="IN92">
        <v>1</v>
      </c>
      <c r="IQ92">
        <v>2</v>
      </c>
      <c r="IR92">
        <v>0</v>
      </c>
      <c r="IS92">
        <v>1</v>
      </c>
      <c r="IT92">
        <v>1</v>
      </c>
      <c r="IU92">
        <v>3</v>
      </c>
      <c r="IV92">
        <v>3</v>
      </c>
      <c r="IW92">
        <v>1</v>
      </c>
      <c r="IX92">
        <v>0</v>
      </c>
      <c r="IY92">
        <v>1</v>
      </c>
      <c r="IZ92">
        <v>1</v>
      </c>
      <c r="JA92">
        <v>1</v>
      </c>
      <c r="JB92">
        <v>1</v>
      </c>
      <c r="JC92">
        <v>2</v>
      </c>
      <c r="JD92">
        <f>(CJ92)</f>
        <v>99</v>
      </c>
      <c r="JE92">
        <v>177</v>
      </c>
      <c r="JF92">
        <v>110</v>
      </c>
      <c r="JG92">
        <v>1</v>
      </c>
      <c r="JH92" s="1"/>
      <c r="JI92">
        <v>2</v>
      </c>
      <c r="JJ92" s="12">
        <v>2</v>
      </c>
      <c r="JK92" s="12">
        <v>0</v>
      </c>
      <c r="JL92">
        <v>2</v>
      </c>
      <c r="JM92">
        <v>3</v>
      </c>
      <c r="JN92">
        <v>1</v>
      </c>
      <c r="JO92">
        <v>2</v>
      </c>
      <c r="JP92" t="s">
        <v>427</v>
      </c>
      <c r="JQ92" t="s">
        <v>18</v>
      </c>
      <c r="JR92">
        <f t="shared" si="138"/>
        <v>0</v>
      </c>
      <c r="JS92" t="str">
        <f>IF(OR(AND(ES92&gt;=3,OR(DD92&gt;=20,DW92&gt;=20,EJ92&gt;=20)),FC92&gt;=5,AND(FG92&gt;=600,ER92&gt;=5)),"umiarkowana",0)</f>
        <v>umiarkowana</v>
      </c>
      <c r="JT92">
        <v>1</v>
      </c>
      <c r="JU92">
        <f t="shared" si="139"/>
        <v>0</v>
      </c>
      <c r="JV92">
        <f t="shared" si="140"/>
        <v>0.06</v>
      </c>
      <c r="JW92">
        <f t="shared" si="141"/>
        <v>0</v>
      </c>
      <c r="JX92">
        <f t="shared" si="142"/>
        <v>0.06</v>
      </c>
      <c r="JY92">
        <f t="shared" si="143"/>
        <v>0</v>
      </c>
      <c r="JZ92">
        <f t="shared" si="144"/>
        <v>0.06</v>
      </c>
      <c r="KA92">
        <f t="shared" si="145"/>
        <v>0</v>
      </c>
      <c r="KB92">
        <f t="shared" si="146"/>
        <v>0</v>
      </c>
      <c r="KC92">
        <f t="shared" si="147"/>
        <v>1</v>
      </c>
      <c r="KD92">
        <f t="shared" si="148"/>
        <v>0</v>
      </c>
      <c r="KE92">
        <f t="shared" si="149"/>
        <v>1.18</v>
      </c>
      <c r="KF92">
        <f t="shared" si="150"/>
        <v>1</v>
      </c>
      <c r="KG92">
        <f t="shared" si="151"/>
        <v>0.14000000000000001</v>
      </c>
      <c r="KH92">
        <f t="shared" si="152"/>
        <v>0.5</v>
      </c>
      <c r="KI92">
        <f t="shared" si="153"/>
        <v>0.5</v>
      </c>
      <c r="KJ92">
        <f t="shared" si="154"/>
        <v>0</v>
      </c>
      <c r="KK92">
        <f t="shared" si="155"/>
        <v>0</v>
      </c>
      <c r="KL92">
        <f t="shared" si="156"/>
        <v>0.5</v>
      </c>
      <c r="KM92">
        <f t="shared" si="157"/>
        <v>0.06</v>
      </c>
      <c r="KN92">
        <f t="shared" si="158"/>
        <v>0.06</v>
      </c>
      <c r="KO92">
        <f t="shared" si="159"/>
        <v>1</v>
      </c>
      <c r="KP92">
        <f t="shared" si="160"/>
        <v>0</v>
      </c>
      <c r="KQ92">
        <f t="shared" si="161"/>
        <v>2</v>
      </c>
      <c r="KR92">
        <f t="shared" si="162"/>
        <v>2</v>
      </c>
      <c r="KS92">
        <f t="shared" si="163"/>
        <v>0</v>
      </c>
      <c r="KT92">
        <f t="shared" si="164"/>
        <v>7.76</v>
      </c>
      <c r="KU92">
        <f t="shared" si="165"/>
        <v>5.8999999999999995</v>
      </c>
      <c r="KV92">
        <f t="shared" si="166"/>
        <v>27.714285714285715</v>
      </c>
    </row>
    <row r="93" spans="1:308">
      <c r="A93" s="2"/>
      <c r="B93" s="1"/>
      <c r="C93">
        <v>46</v>
      </c>
      <c r="D93" s="2" t="s">
        <v>14</v>
      </c>
      <c r="E93" t="s">
        <v>481</v>
      </c>
      <c r="F93" s="2">
        <v>90</v>
      </c>
      <c r="G93" s="2">
        <v>16</v>
      </c>
      <c r="H93" s="2">
        <v>24</v>
      </c>
      <c r="I93" s="2">
        <v>50</v>
      </c>
      <c r="K93" s="2">
        <v>2013</v>
      </c>
      <c r="L93" s="2">
        <f t="shared" si="113"/>
        <v>7</v>
      </c>
      <c r="M93" s="15">
        <v>1</v>
      </c>
      <c r="N93" s="15">
        <v>2</v>
      </c>
      <c r="O93" s="2" t="s">
        <v>37</v>
      </c>
      <c r="P93" s="2">
        <v>5</v>
      </c>
      <c r="Q93" s="2" t="s">
        <v>37</v>
      </c>
      <c r="R93" s="2">
        <v>3.5</v>
      </c>
      <c r="AA93" t="s">
        <v>30</v>
      </c>
      <c r="AD93" t="s">
        <v>37</v>
      </c>
      <c r="AR93" s="2" t="s">
        <v>37</v>
      </c>
      <c r="AY93" t="s">
        <v>29</v>
      </c>
      <c r="BE93" t="s">
        <v>37</v>
      </c>
      <c r="BG93" t="s">
        <v>37</v>
      </c>
      <c r="BJ93" t="s">
        <v>37</v>
      </c>
      <c r="BL93" t="s">
        <v>37</v>
      </c>
      <c r="BM93" s="2" t="s">
        <v>42</v>
      </c>
      <c r="BX93" s="2" t="s">
        <v>42</v>
      </c>
      <c r="CI93" s="11">
        <v>1.8</v>
      </c>
      <c r="CJ93" s="10">
        <v>74.5</v>
      </c>
      <c r="CK93" s="2">
        <f t="shared" si="114"/>
        <v>22.993827160493826</v>
      </c>
      <c r="CL93" s="2">
        <v>91</v>
      </c>
      <c r="CM93" s="2">
        <v>98</v>
      </c>
      <c r="CN93" s="5">
        <f t="shared" si="115"/>
        <v>0.9285714285714286</v>
      </c>
      <c r="CO93" s="2">
        <v>130</v>
      </c>
      <c r="CP93" s="2">
        <v>90</v>
      </c>
      <c r="CQ93" t="s">
        <v>246</v>
      </c>
      <c r="CT93" s="19">
        <v>10960</v>
      </c>
      <c r="CU93" s="2">
        <v>89</v>
      </c>
      <c r="CV93" s="2">
        <v>2.96</v>
      </c>
      <c r="CW93" s="2">
        <v>223</v>
      </c>
      <c r="CX93" s="2">
        <v>59</v>
      </c>
      <c r="CY93" s="2">
        <v>120</v>
      </c>
      <c r="CZ93" s="2">
        <v>220</v>
      </c>
      <c r="DA93" s="2">
        <v>37</v>
      </c>
      <c r="DB93" t="s">
        <v>42</v>
      </c>
      <c r="DE93" s="2">
        <f>8*DD93*DC93</f>
        <v>0</v>
      </c>
      <c r="DH93" s="2">
        <f>4*DG93*DF93</f>
        <v>0</v>
      </c>
      <c r="DK93" s="2">
        <f>3.3*DJ93*DI93</f>
        <v>0</v>
      </c>
      <c r="DL93" s="2">
        <f t="shared" si="116"/>
        <v>0</v>
      </c>
      <c r="DM93">
        <v>7</v>
      </c>
      <c r="DN93">
        <v>25</v>
      </c>
      <c r="DO93" t="s">
        <v>42</v>
      </c>
      <c r="DQ93" s="2">
        <v>0</v>
      </c>
      <c r="DR93" t="s">
        <v>42</v>
      </c>
      <c r="DT93" s="2">
        <v>0</v>
      </c>
      <c r="DU93" s="2">
        <f t="shared" si="117"/>
        <v>0</v>
      </c>
      <c r="DV93" t="s">
        <v>42</v>
      </c>
      <c r="DX93" s="2">
        <v>0</v>
      </c>
      <c r="DY93" t="s">
        <v>42</v>
      </c>
      <c r="EA93" s="2">
        <v>0</v>
      </c>
      <c r="EB93" t="s">
        <v>42</v>
      </c>
      <c r="ED93" s="2">
        <v>0</v>
      </c>
      <c r="EE93" s="2">
        <f t="shared" si="118"/>
        <v>0</v>
      </c>
      <c r="EF93" t="s">
        <v>42</v>
      </c>
      <c r="EH93" s="2">
        <v>0</v>
      </c>
      <c r="EI93" t="s">
        <v>42</v>
      </c>
      <c r="EK93" s="2">
        <v>0</v>
      </c>
      <c r="EL93" t="s">
        <v>42</v>
      </c>
      <c r="EN93" s="2">
        <v>0</v>
      </c>
      <c r="EO93" s="2">
        <f t="shared" si="119"/>
        <v>0</v>
      </c>
      <c r="EP93">
        <v>840</v>
      </c>
      <c r="EQ93">
        <v>840</v>
      </c>
      <c r="ER93">
        <f t="shared" si="120"/>
        <v>0</v>
      </c>
      <c r="ES93" s="11">
        <f t="shared" si="121"/>
        <v>0</v>
      </c>
      <c r="ET93" s="11">
        <f t="shared" si="122"/>
        <v>0</v>
      </c>
      <c r="EU93" s="11">
        <f t="shared" si="123"/>
        <v>0</v>
      </c>
      <c r="EV93" s="11">
        <f t="shared" si="124"/>
        <v>0</v>
      </c>
      <c r="EW93" s="11">
        <f t="shared" si="125"/>
        <v>0</v>
      </c>
      <c r="EX93" s="11">
        <f t="shared" si="126"/>
        <v>0</v>
      </c>
      <c r="EY93" s="11">
        <f t="shared" si="127"/>
        <v>0</v>
      </c>
      <c r="EZ93" s="11">
        <f t="shared" si="128"/>
        <v>0</v>
      </c>
      <c r="FA93" s="11">
        <f t="shared" si="129"/>
        <v>0</v>
      </c>
      <c r="FB93" s="11">
        <f t="shared" si="130"/>
        <v>0</v>
      </c>
      <c r="FC93" s="11">
        <f t="shared" si="131"/>
        <v>0</v>
      </c>
      <c r="FD93" s="2">
        <f t="shared" si="132"/>
        <v>0</v>
      </c>
      <c r="FE93" s="2">
        <f t="shared" si="133"/>
        <v>0</v>
      </c>
      <c r="FF93" s="2">
        <f t="shared" si="134"/>
        <v>0</v>
      </c>
      <c r="FG93" s="2">
        <f t="shared" si="135"/>
        <v>0</v>
      </c>
      <c r="FH93" s="2">
        <f t="shared" si="136"/>
        <v>5880</v>
      </c>
      <c r="FI93" s="10">
        <f t="shared" si="137"/>
        <v>840</v>
      </c>
      <c r="FJ93" s="2">
        <v>37</v>
      </c>
      <c r="FK93" s="1">
        <v>43571</v>
      </c>
      <c r="FL93">
        <v>2</v>
      </c>
      <c r="FM93">
        <v>1</v>
      </c>
      <c r="FN93">
        <v>6</v>
      </c>
      <c r="FO93">
        <v>1</v>
      </c>
      <c r="FP93">
        <v>1</v>
      </c>
      <c r="FQ93">
        <v>1</v>
      </c>
      <c r="FR93">
        <v>1</v>
      </c>
      <c r="FS93">
        <v>1</v>
      </c>
      <c r="FT93">
        <v>1</v>
      </c>
      <c r="FU93">
        <v>1</v>
      </c>
      <c r="FV93">
        <v>0</v>
      </c>
      <c r="FW93">
        <v>1</v>
      </c>
      <c r="FX93" t="s">
        <v>206</v>
      </c>
      <c r="FY93">
        <v>6</v>
      </c>
      <c r="FZ93">
        <v>5</v>
      </c>
      <c r="GA93">
        <v>1</v>
      </c>
      <c r="GB93">
        <v>1</v>
      </c>
      <c r="GC93">
        <v>3</v>
      </c>
      <c r="GD93">
        <v>3</v>
      </c>
      <c r="GE93">
        <v>2</v>
      </c>
      <c r="GF93">
        <v>0</v>
      </c>
      <c r="GG93">
        <v>0</v>
      </c>
      <c r="GH93">
        <v>1</v>
      </c>
      <c r="GI93">
        <v>6</v>
      </c>
      <c r="GJ93">
        <v>5</v>
      </c>
      <c r="GK93">
        <v>2</v>
      </c>
      <c r="GL93">
        <v>4</v>
      </c>
      <c r="GM93">
        <v>4</v>
      </c>
      <c r="GN93">
        <v>4</v>
      </c>
      <c r="GO93">
        <v>2</v>
      </c>
      <c r="GP93">
        <v>6</v>
      </c>
      <c r="GQ93">
        <v>6</v>
      </c>
      <c r="GR93">
        <v>2</v>
      </c>
      <c r="GS93">
        <v>2</v>
      </c>
      <c r="GT93">
        <v>6</v>
      </c>
      <c r="GU93">
        <v>4</v>
      </c>
      <c r="GV93">
        <v>5</v>
      </c>
      <c r="GW93">
        <v>2</v>
      </c>
      <c r="GX93">
        <v>2</v>
      </c>
      <c r="GY93">
        <v>4</v>
      </c>
      <c r="GZ93">
        <v>1</v>
      </c>
      <c r="HA93">
        <v>3</v>
      </c>
      <c r="HB93">
        <v>2</v>
      </c>
      <c r="HC93">
        <v>2</v>
      </c>
      <c r="HD93">
        <v>6</v>
      </c>
      <c r="HE93">
        <v>3</v>
      </c>
      <c r="HF93">
        <v>1</v>
      </c>
      <c r="HG93">
        <v>1</v>
      </c>
      <c r="HH93">
        <v>4</v>
      </c>
      <c r="HI93">
        <v>1</v>
      </c>
      <c r="HJ93">
        <v>1</v>
      </c>
      <c r="HK93">
        <v>1</v>
      </c>
      <c r="HL93">
        <v>1</v>
      </c>
      <c r="HM93">
        <v>6</v>
      </c>
      <c r="HN93">
        <v>3</v>
      </c>
      <c r="HO93">
        <v>2</v>
      </c>
      <c r="HP93">
        <v>2</v>
      </c>
      <c r="HQ93">
        <v>1</v>
      </c>
      <c r="HR93">
        <v>1</v>
      </c>
      <c r="HS93">
        <v>2</v>
      </c>
      <c r="HT93">
        <v>1</v>
      </c>
      <c r="HU93">
        <v>3</v>
      </c>
      <c r="HV93">
        <v>2</v>
      </c>
      <c r="HW93">
        <v>1</v>
      </c>
      <c r="HX93">
        <v>3</v>
      </c>
      <c r="HY93">
        <v>3</v>
      </c>
      <c r="HZ93">
        <v>1</v>
      </c>
      <c r="IA93">
        <v>2</v>
      </c>
      <c r="IB93">
        <v>3</v>
      </c>
      <c r="IC93">
        <v>1</v>
      </c>
      <c r="ID93">
        <v>3</v>
      </c>
      <c r="IE93">
        <v>3</v>
      </c>
      <c r="IF93">
        <v>1</v>
      </c>
      <c r="IG93">
        <v>3</v>
      </c>
      <c r="IH93">
        <v>1</v>
      </c>
      <c r="II93">
        <v>1</v>
      </c>
      <c r="IJ93">
        <v>3</v>
      </c>
      <c r="IK93">
        <v>1</v>
      </c>
      <c r="IL93">
        <v>3</v>
      </c>
      <c r="IM93">
        <v>1</v>
      </c>
      <c r="IN93">
        <v>1</v>
      </c>
      <c r="IQ93">
        <v>4</v>
      </c>
      <c r="IR93">
        <v>1</v>
      </c>
      <c r="IS93">
        <v>2</v>
      </c>
      <c r="IT93">
        <v>2</v>
      </c>
      <c r="IU93">
        <v>3</v>
      </c>
      <c r="IV93">
        <v>3</v>
      </c>
      <c r="IW93">
        <v>6</v>
      </c>
      <c r="IX93">
        <v>1</v>
      </c>
      <c r="IY93">
        <v>1</v>
      </c>
      <c r="IZ93">
        <v>1</v>
      </c>
      <c r="JA93">
        <v>1</v>
      </c>
      <c r="JB93">
        <v>2</v>
      </c>
      <c r="JC93">
        <v>2</v>
      </c>
      <c r="JD93">
        <f>(CJ93)</f>
        <v>74.5</v>
      </c>
      <c r="JE93">
        <v>180</v>
      </c>
      <c r="JF93">
        <v>91</v>
      </c>
      <c r="JG93">
        <v>1</v>
      </c>
      <c r="JH93" s="1"/>
      <c r="JI93">
        <v>4</v>
      </c>
      <c r="JJ93" s="12">
        <v>1</v>
      </c>
      <c r="JK93" s="12">
        <v>0</v>
      </c>
      <c r="JL93">
        <v>1</v>
      </c>
      <c r="JM93">
        <v>1</v>
      </c>
      <c r="JN93">
        <v>2</v>
      </c>
      <c r="JO93">
        <v>3</v>
      </c>
      <c r="JP93" t="s">
        <v>21</v>
      </c>
      <c r="JQ93" t="s">
        <v>21</v>
      </c>
      <c r="JR93">
        <f t="shared" si="138"/>
        <v>0</v>
      </c>
      <c r="JS93">
        <f>IF(OR(AND(ES93&gt;=3,OR(DD93&gt;=20,DW93&gt;=20,EJ93&gt;=20)),FC93&gt;=5,AND(FG93&gt;=600,ER93&gt;=5)),"umiarkowana",0)</f>
        <v>0</v>
      </c>
      <c r="JT93">
        <v>0</v>
      </c>
      <c r="JU93">
        <f t="shared" si="139"/>
        <v>2</v>
      </c>
      <c r="JV93">
        <f t="shared" si="140"/>
        <v>0.06</v>
      </c>
      <c r="JW93">
        <f t="shared" si="141"/>
        <v>2</v>
      </c>
      <c r="JX93">
        <f t="shared" si="142"/>
        <v>0.06</v>
      </c>
      <c r="JY93">
        <f t="shared" si="143"/>
        <v>0.06</v>
      </c>
      <c r="JZ93">
        <f t="shared" si="144"/>
        <v>0.06</v>
      </c>
      <c r="KA93">
        <f t="shared" si="145"/>
        <v>0.06</v>
      </c>
      <c r="KB93">
        <f t="shared" si="146"/>
        <v>0</v>
      </c>
      <c r="KC93">
        <f t="shared" si="147"/>
        <v>0.06</v>
      </c>
      <c r="KD93">
        <f t="shared" si="148"/>
        <v>0.06</v>
      </c>
      <c r="KE93">
        <f t="shared" si="149"/>
        <v>4.4199999999999982</v>
      </c>
      <c r="KF93">
        <f t="shared" si="150"/>
        <v>0</v>
      </c>
      <c r="KG93">
        <f t="shared" si="151"/>
        <v>1</v>
      </c>
      <c r="KH93">
        <f t="shared" si="152"/>
        <v>0.5</v>
      </c>
      <c r="KI93">
        <f t="shared" si="153"/>
        <v>0.5</v>
      </c>
      <c r="KJ93">
        <f t="shared" si="154"/>
        <v>0.5</v>
      </c>
      <c r="KK93">
        <f t="shared" si="155"/>
        <v>0.06</v>
      </c>
      <c r="KL93">
        <f t="shared" si="156"/>
        <v>2</v>
      </c>
      <c r="KM93">
        <f t="shared" si="157"/>
        <v>0.5</v>
      </c>
      <c r="KN93">
        <f t="shared" si="158"/>
        <v>1</v>
      </c>
      <c r="KO93">
        <f t="shared" si="159"/>
        <v>2</v>
      </c>
      <c r="KP93">
        <f t="shared" si="160"/>
        <v>0</v>
      </c>
      <c r="KQ93">
        <f t="shared" si="161"/>
        <v>0</v>
      </c>
      <c r="KR93">
        <f t="shared" si="162"/>
        <v>0</v>
      </c>
      <c r="KS93">
        <f t="shared" si="163"/>
        <v>0.14000000000000001</v>
      </c>
      <c r="KT93">
        <f t="shared" si="164"/>
        <v>8.2000000000000011</v>
      </c>
      <c r="KU93">
        <f t="shared" si="165"/>
        <v>22.099999999999991</v>
      </c>
      <c r="KV93">
        <f t="shared" si="166"/>
        <v>29.285714285714292</v>
      </c>
    </row>
    <row r="94" spans="1:308">
      <c r="A94" s="2"/>
      <c r="B94" s="1"/>
      <c r="C94">
        <v>34</v>
      </c>
      <c r="D94" s="2" t="s">
        <v>478</v>
      </c>
      <c r="E94" t="s">
        <v>483</v>
      </c>
      <c r="K94" s="2">
        <v>2017</v>
      </c>
      <c r="L94" s="2">
        <f t="shared" si="113"/>
        <v>3</v>
      </c>
      <c r="M94" s="15">
        <v>0</v>
      </c>
      <c r="N94" s="15">
        <v>2</v>
      </c>
      <c r="O94" s="2" t="s">
        <v>37</v>
      </c>
      <c r="P94" s="2">
        <v>3</v>
      </c>
      <c r="Q94" s="2" t="s">
        <v>42</v>
      </c>
      <c r="U94" t="s">
        <v>37</v>
      </c>
      <c r="AB94" t="s">
        <v>39</v>
      </c>
      <c r="AF94" t="s">
        <v>37</v>
      </c>
      <c r="AR94" s="2" t="s">
        <v>37</v>
      </c>
      <c r="BA94" t="s">
        <v>37</v>
      </c>
      <c r="BM94" s="2" t="s">
        <v>37</v>
      </c>
      <c r="BP94" t="s">
        <v>37</v>
      </c>
      <c r="BX94" s="2" t="s">
        <v>37</v>
      </c>
      <c r="CE94" t="s">
        <v>37</v>
      </c>
      <c r="CI94" s="11">
        <v>1.7</v>
      </c>
      <c r="CJ94" s="10">
        <v>104</v>
      </c>
      <c r="CK94" s="2">
        <f t="shared" si="114"/>
        <v>35.986159169550177</v>
      </c>
      <c r="CL94" s="2">
        <v>111.5</v>
      </c>
      <c r="CM94" s="2">
        <v>125.5</v>
      </c>
      <c r="CN94" s="5">
        <f t="shared" si="115"/>
        <v>0.88844621513944222</v>
      </c>
      <c r="CO94" s="2">
        <v>120</v>
      </c>
      <c r="CP94" s="2">
        <v>85</v>
      </c>
      <c r="CQ94" t="s">
        <v>385</v>
      </c>
      <c r="CR94" s="19">
        <v>1827.85</v>
      </c>
      <c r="CS94" s="20"/>
      <c r="CT94" s="19">
        <v>15142.3</v>
      </c>
      <c r="CU94" s="2">
        <v>102</v>
      </c>
      <c r="CV94" s="2">
        <v>0.06</v>
      </c>
      <c r="CW94" s="2">
        <v>180</v>
      </c>
      <c r="CX94" s="2">
        <v>58</v>
      </c>
      <c r="CY94" s="2">
        <v>85</v>
      </c>
      <c r="CZ94" s="2">
        <v>185</v>
      </c>
      <c r="DA94" s="2">
        <v>112</v>
      </c>
      <c r="DB94" t="s">
        <v>37</v>
      </c>
      <c r="DC94" t="s">
        <v>42</v>
      </c>
      <c r="DE94" s="2">
        <v>0</v>
      </c>
      <c r="DF94" t="s">
        <v>42</v>
      </c>
      <c r="DH94" s="2">
        <v>0</v>
      </c>
      <c r="DI94" t="s">
        <v>42</v>
      </c>
      <c r="DK94" s="2">
        <v>0</v>
      </c>
      <c r="DL94" s="2">
        <f t="shared" si="116"/>
        <v>0</v>
      </c>
      <c r="DM94">
        <v>7</v>
      </c>
      <c r="DN94">
        <v>60</v>
      </c>
      <c r="DO94">
        <v>1</v>
      </c>
      <c r="DP94">
        <v>40</v>
      </c>
      <c r="DQ94" s="2">
        <f>6*DP94*DO94</f>
        <v>240</v>
      </c>
      <c r="DR94" t="s">
        <v>42</v>
      </c>
      <c r="DT94" s="2">
        <v>0</v>
      </c>
      <c r="DU94" s="2">
        <f t="shared" si="117"/>
        <v>240</v>
      </c>
      <c r="DV94">
        <v>1</v>
      </c>
      <c r="DW94">
        <v>30</v>
      </c>
      <c r="DX94" s="2">
        <f>5.5*DW94*DV94</f>
        <v>165</v>
      </c>
      <c r="DY94" t="s">
        <v>42</v>
      </c>
      <c r="EA94" s="2">
        <v>0</v>
      </c>
      <c r="EB94">
        <v>1</v>
      </c>
      <c r="EC94">
        <v>30</v>
      </c>
      <c r="ED94" s="2">
        <f>3*EC94*EB94</f>
        <v>90</v>
      </c>
      <c r="EE94" s="2">
        <f t="shared" si="118"/>
        <v>255</v>
      </c>
      <c r="EF94">
        <v>7</v>
      </c>
      <c r="EG94">
        <v>90</v>
      </c>
      <c r="EH94" s="2">
        <f>3.3*EG94*EF94</f>
        <v>2079</v>
      </c>
      <c r="EI94" t="s">
        <v>42</v>
      </c>
      <c r="EK94" s="2">
        <v>0</v>
      </c>
      <c r="EL94">
        <v>1</v>
      </c>
      <c r="EM94">
        <v>90</v>
      </c>
      <c r="EN94" s="2">
        <f>4*EM94*EL94</f>
        <v>360</v>
      </c>
      <c r="EO94" s="2">
        <f t="shared" si="119"/>
        <v>2439</v>
      </c>
      <c r="EP94">
        <v>600</v>
      </c>
      <c r="EQ94">
        <v>420</v>
      </c>
      <c r="ER94">
        <f t="shared" si="120"/>
        <v>11</v>
      </c>
      <c r="ES94" s="11">
        <f t="shared" si="121"/>
        <v>1</v>
      </c>
      <c r="ET94" s="11">
        <f t="shared" si="122"/>
        <v>10</v>
      </c>
      <c r="EU94" s="11">
        <f t="shared" si="123"/>
        <v>0</v>
      </c>
      <c r="EV94" s="11">
        <f t="shared" si="124"/>
        <v>0</v>
      </c>
      <c r="EW94" s="11">
        <f t="shared" si="125"/>
        <v>1</v>
      </c>
      <c r="EX94" s="11">
        <f t="shared" si="126"/>
        <v>0</v>
      </c>
      <c r="EY94" s="11">
        <f t="shared" si="127"/>
        <v>0</v>
      </c>
      <c r="EZ94" s="11">
        <f t="shared" si="128"/>
        <v>1</v>
      </c>
      <c r="FA94" s="11">
        <f t="shared" si="129"/>
        <v>1</v>
      </c>
      <c r="FB94" s="11">
        <f t="shared" si="130"/>
        <v>1</v>
      </c>
      <c r="FC94" s="11">
        <f t="shared" si="131"/>
        <v>4</v>
      </c>
      <c r="FD94" s="2">
        <f t="shared" si="132"/>
        <v>2079</v>
      </c>
      <c r="FE94" s="2">
        <f t="shared" si="133"/>
        <v>855</v>
      </c>
      <c r="FF94" s="2">
        <f t="shared" si="134"/>
        <v>0</v>
      </c>
      <c r="FG94" s="2">
        <f t="shared" si="135"/>
        <v>2934</v>
      </c>
      <c r="FH94" s="2">
        <f t="shared" si="136"/>
        <v>3840</v>
      </c>
      <c r="FI94" s="10">
        <f t="shared" si="137"/>
        <v>548.57142857142856</v>
      </c>
      <c r="FJ94" s="2">
        <v>112</v>
      </c>
      <c r="FK94" s="1">
        <v>43816</v>
      </c>
      <c r="FL94">
        <v>5</v>
      </c>
      <c r="FM94">
        <v>3</v>
      </c>
      <c r="FN94">
        <v>6</v>
      </c>
      <c r="FO94">
        <v>0</v>
      </c>
      <c r="FP94">
        <v>0</v>
      </c>
      <c r="FQ94">
        <v>0</v>
      </c>
      <c r="FR94">
        <v>1</v>
      </c>
      <c r="FS94">
        <v>1</v>
      </c>
      <c r="FT94">
        <v>0</v>
      </c>
      <c r="FU94">
        <v>0</v>
      </c>
      <c r="FV94">
        <v>0</v>
      </c>
      <c r="FW94">
        <v>2</v>
      </c>
      <c r="FX94">
        <v>5</v>
      </c>
      <c r="FY94">
        <v>1</v>
      </c>
      <c r="FZ94">
        <v>3</v>
      </c>
      <c r="GA94">
        <v>1</v>
      </c>
      <c r="GB94">
        <v>1</v>
      </c>
      <c r="GC94" t="s">
        <v>194</v>
      </c>
      <c r="GD94">
        <v>1</v>
      </c>
      <c r="GE94">
        <v>3</v>
      </c>
      <c r="GF94">
        <v>1</v>
      </c>
      <c r="GG94">
        <v>0</v>
      </c>
      <c r="GH94">
        <v>4</v>
      </c>
      <c r="GI94">
        <v>4</v>
      </c>
      <c r="GJ94">
        <v>4</v>
      </c>
      <c r="GK94">
        <v>4</v>
      </c>
      <c r="GL94">
        <v>3</v>
      </c>
      <c r="GM94">
        <v>3</v>
      </c>
      <c r="GN94">
        <v>3</v>
      </c>
      <c r="GO94">
        <v>1</v>
      </c>
      <c r="GP94">
        <v>4</v>
      </c>
      <c r="GQ94">
        <v>3</v>
      </c>
      <c r="GR94">
        <v>4</v>
      </c>
      <c r="GS94">
        <v>3</v>
      </c>
      <c r="GT94">
        <v>4</v>
      </c>
      <c r="GU94">
        <v>3</v>
      </c>
      <c r="GV94">
        <v>2</v>
      </c>
      <c r="GW94">
        <v>3</v>
      </c>
      <c r="GX94">
        <v>2</v>
      </c>
      <c r="GY94">
        <v>2</v>
      </c>
      <c r="GZ94">
        <v>2</v>
      </c>
      <c r="HA94">
        <v>1</v>
      </c>
      <c r="HB94">
        <v>3</v>
      </c>
      <c r="HC94">
        <v>3</v>
      </c>
      <c r="HD94">
        <v>5</v>
      </c>
      <c r="HE94">
        <v>1</v>
      </c>
      <c r="HF94">
        <v>1</v>
      </c>
      <c r="HG94">
        <v>2</v>
      </c>
      <c r="HH94">
        <v>2</v>
      </c>
      <c r="HI94">
        <v>2</v>
      </c>
      <c r="HJ94">
        <v>1</v>
      </c>
      <c r="HK94">
        <v>2</v>
      </c>
      <c r="HL94">
        <v>1</v>
      </c>
      <c r="HM94">
        <v>6</v>
      </c>
      <c r="HN94">
        <v>2</v>
      </c>
      <c r="HO94">
        <v>1</v>
      </c>
      <c r="HP94">
        <v>2</v>
      </c>
      <c r="HQ94">
        <v>1</v>
      </c>
      <c r="HR94">
        <v>1</v>
      </c>
      <c r="HS94">
        <v>2</v>
      </c>
      <c r="HT94">
        <v>1</v>
      </c>
      <c r="HU94">
        <v>1</v>
      </c>
      <c r="HV94">
        <v>1</v>
      </c>
      <c r="HW94">
        <v>1</v>
      </c>
      <c r="HX94">
        <v>1</v>
      </c>
      <c r="HY94">
        <v>2</v>
      </c>
      <c r="HZ94">
        <v>1</v>
      </c>
      <c r="IA94">
        <v>2</v>
      </c>
      <c r="IB94">
        <v>2</v>
      </c>
      <c r="IC94">
        <v>2</v>
      </c>
      <c r="ID94">
        <v>1</v>
      </c>
      <c r="IE94">
        <v>2</v>
      </c>
      <c r="IF94">
        <v>3</v>
      </c>
      <c r="IG94">
        <v>3</v>
      </c>
      <c r="IH94">
        <v>1</v>
      </c>
      <c r="II94">
        <v>3</v>
      </c>
      <c r="IJ94">
        <v>3</v>
      </c>
      <c r="IK94">
        <v>3</v>
      </c>
      <c r="IL94">
        <v>3</v>
      </c>
      <c r="IM94">
        <v>3</v>
      </c>
      <c r="IN94">
        <v>1</v>
      </c>
      <c r="IQ94">
        <v>4</v>
      </c>
      <c r="IR94">
        <v>2</v>
      </c>
      <c r="IS94">
        <v>1</v>
      </c>
      <c r="IT94">
        <v>2</v>
      </c>
      <c r="IU94">
        <v>2</v>
      </c>
      <c r="IV94">
        <v>2</v>
      </c>
      <c r="IW94">
        <v>6</v>
      </c>
      <c r="IX94">
        <v>1</v>
      </c>
      <c r="IY94">
        <v>2</v>
      </c>
      <c r="IZ94">
        <v>1</v>
      </c>
      <c r="JA94">
        <v>2</v>
      </c>
      <c r="JB94">
        <v>2</v>
      </c>
      <c r="JC94">
        <v>2</v>
      </c>
      <c r="JD94">
        <v>104</v>
      </c>
      <c r="JE94">
        <v>170</v>
      </c>
      <c r="JF94">
        <v>111.5</v>
      </c>
      <c r="JG94">
        <v>2</v>
      </c>
      <c r="JH94" s="1"/>
      <c r="JI94">
        <v>4</v>
      </c>
      <c r="JJ94" s="12">
        <v>2</v>
      </c>
      <c r="JK94" s="12">
        <v>0</v>
      </c>
      <c r="JL94">
        <v>3</v>
      </c>
      <c r="JM94">
        <v>5</v>
      </c>
      <c r="JN94">
        <v>4</v>
      </c>
      <c r="JO94">
        <v>4</v>
      </c>
      <c r="JP94" t="s">
        <v>428</v>
      </c>
      <c r="JQ94" t="s">
        <v>428</v>
      </c>
      <c r="JR94">
        <f t="shared" si="138"/>
        <v>0</v>
      </c>
      <c r="JS94" t="str">
        <f>IF(OR(AND(ES94&gt;=3,OR(DD94&gt;=20,DW94&gt;=20,EJ94&gt;=20)),FC94&gt;=5,AND(FG94&gt;=600,ER94&gt;=5)),"umiarkowana",0)</f>
        <v>umiarkowana</v>
      </c>
      <c r="JT94">
        <v>1</v>
      </c>
      <c r="JU94">
        <f t="shared" si="139"/>
        <v>0.5</v>
      </c>
      <c r="JV94">
        <f t="shared" si="140"/>
        <v>0.5</v>
      </c>
      <c r="JW94">
        <f t="shared" si="141"/>
        <v>0.14000000000000001</v>
      </c>
      <c r="JX94">
        <f t="shared" si="142"/>
        <v>0.5</v>
      </c>
      <c r="JY94">
        <f t="shared" si="143"/>
        <v>0.14000000000000001</v>
      </c>
      <c r="JZ94">
        <f t="shared" si="144"/>
        <v>0.14000000000000001</v>
      </c>
      <c r="KA94">
        <f t="shared" si="145"/>
        <v>0.06</v>
      </c>
      <c r="KB94">
        <f t="shared" si="146"/>
        <v>0.06</v>
      </c>
      <c r="KC94">
        <f t="shared" si="147"/>
        <v>0.14000000000000001</v>
      </c>
      <c r="KD94">
        <f t="shared" si="148"/>
        <v>0.14000000000000001</v>
      </c>
      <c r="KE94">
        <f t="shared" si="149"/>
        <v>2.3200000000000007</v>
      </c>
      <c r="KF94">
        <f t="shared" si="150"/>
        <v>0.5</v>
      </c>
      <c r="KG94">
        <f t="shared" si="151"/>
        <v>0.5</v>
      </c>
      <c r="KH94">
        <f t="shared" si="152"/>
        <v>0.14000000000000001</v>
      </c>
      <c r="KI94">
        <f t="shared" si="153"/>
        <v>0.14000000000000001</v>
      </c>
      <c r="KJ94">
        <f t="shared" si="154"/>
        <v>0.14000000000000001</v>
      </c>
      <c r="KK94">
        <f t="shared" si="155"/>
        <v>0</v>
      </c>
      <c r="KL94">
        <f t="shared" si="156"/>
        <v>0.5</v>
      </c>
      <c r="KM94">
        <f t="shared" si="157"/>
        <v>0.14000000000000001</v>
      </c>
      <c r="KN94">
        <f t="shared" si="158"/>
        <v>0.06</v>
      </c>
      <c r="KO94">
        <f t="shared" si="159"/>
        <v>1</v>
      </c>
      <c r="KP94">
        <f t="shared" si="160"/>
        <v>0</v>
      </c>
      <c r="KQ94">
        <f t="shared" si="161"/>
        <v>0.06</v>
      </c>
      <c r="KR94">
        <f t="shared" si="162"/>
        <v>0</v>
      </c>
      <c r="KS94">
        <f t="shared" si="163"/>
        <v>0.06</v>
      </c>
      <c r="KT94">
        <f t="shared" si="164"/>
        <v>3.2400000000000007</v>
      </c>
      <c r="KU94">
        <f t="shared" si="165"/>
        <v>11.600000000000003</v>
      </c>
      <c r="KV94">
        <f t="shared" si="166"/>
        <v>11.571428571428575</v>
      </c>
    </row>
    <row r="95" spans="1:308">
      <c r="A95" s="2"/>
      <c r="B95" s="1"/>
      <c r="C95">
        <v>41</v>
      </c>
      <c r="D95" s="2" t="s">
        <v>14</v>
      </c>
      <c r="E95" t="s">
        <v>481</v>
      </c>
      <c r="F95" s="2">
        <v>79</v>
      </c>
      <c r="G95" s="2">
        <v>18</v>
      </c>
      <c r="H95" s="2">
        <v>25</v>
      </c>
      <c r="I95" s="2">
        <v>36</v>
      </c>
      <c r="K95" s="2">
        <v>2010</v>
      </c>
      <c r="L95" s="2">
        <f t="shared" si="113"/>
        <v>10</v>
      </c>
      <c r="M95" s="15">
        <v>1</v>
      </c>
      <c r="N95" s="15">
        <v>1</v>
      </c>
      <c r="O95" s="2" t="s">
        <v>37</v>
      </c>
      <c r="P95" s="2">
        <v>9</v>
      </c>
      <c r="Q95" s="2" t="s">
        <v>37</v>
      </c>
      <c r="R95" s="2">
        <v>84</v>
      </c>
      <c r="AE95" t="s">
        <v>37</v>
      </c>
      <c r="AG95" t="s">
        <v>37</v>
      </c>
      <c r="AR95" s="2" t="s">
        <v>37</v>
      </c>
      <c r="BF95" t="s">
        <v>37</v>
      </c>
      <c r="BM95" s="2" t="s">
        <v>37</v>
      </c>
      <c r="BN95" s="2"/>
      <c r="BO95" s="2"/>
      <c r="BP95" s="2" t="s">
        <v>37</v>
      </c>
      <c r="BQ95" s="2"/>
      <c r="BR95" s="2"/>
      <c r="BS95" s="2"/>
      <c r="BT95" s="2"/>
      <c r="BU95" s="2"/>
      <c r="BV95" s="2"/>
      <c r="BW95" s="2" t="s">
        <v>37</v>
      </c>
      <c r="BX95" s="2" t="s">
        <v>37</v>
      </c>
      <c r="CE95" t="s">
        <v>37</v>
      </c>
      <c r="CH95" t="s">
        <v>37</v>
      </c>
      <c r="CI95" s="11">
        <v>1.82</v>
      </c>
      <c r="CJ95" s="10">
        <v>93</v>
      </c>
      <c r="CK95" s="2">
        <f t="shared" si="114"/>
        <v>28.076319285110493</v>
      </c>
      <c r="CL95" s="2">
        <v>103</v>
      </c>
      <c r="CM95" s="2">
        <v>111</v>
      </c>
      <c r="CN95" s="5">
        <f t="shared" si="115"/>
        <v>0.92792792792792789</v>
      </c>
      <c r="CO95" s="2">
        <v>120</v>
      </c>
      <c r="CP95" s="2">
        <v>70</v>
      </c>
      <c r="CQ95" t="s">
        <v>224</v>
      </c>
      <c r="CS95" s="19">
        <v>16242.3</v>
      </c>
      <c r="CT95" s="19">
        <v>12001.8</v>
      </c>
      <c r="CU95" s="2">
        <v>82</v>
      </c>
      <c r="CV95" s="2">
        <v>0.01</v>
      </c>
      <c r="CW95" s="2">
        <v>137</v>
      </c>
      <c r="CX95" s="2">
        <v>27</v>
      </c>
      <c r="CY95" s="2">
        <v>56</v>
      </c>
      <c r="CZ95" s="2">
        <v>410</v>
      </c>
      <c r="DA95" s="2">
        <v>26</v>
      </c>
      <c r="DB95" t="s">
        <v>37</v>
      </c>
      <c r="DC95" s="2">
        <v>1</v>
      </c>
      <c r="DD95" s="2">
        <v>300</v>
      </c>
      <c r="DE95" s="2">
        <f>8*DD95*DC95</f>
        <v>2400</v>
      </c>
      <c r="DF95" s="2">
        <v>1</v>
      </c>
      <c r="DG95" s="2">
        <v>480</v>
      </c>
      <c r="DH95" s="2">
        <f>4*DG95*DF95</f>
        <v>1920</v>
      </c>
      <c r="DI95" t="s">
        <v>42</v>
      </c>
      <c r="DK95" s="2">
        <v>0</v>
      </c>
      <c r="DL95" s="2">
        <f t="shared" si="116"/>
        <v>4320</v>
      </c>
      <c r="DM95" s="2">
        <v>7</v>
      </c>
      <c r="DN95" s="2">
        <v>10</v>
      </c>
      <c r="DO95" t="s">
        <v>42</v>
      </c>
      <c r="DQ95" s="2">
        <v>0</v>
      </c>
      <c r="DR95">
        <v>7</v>
      </c>
      <c r="DS95">
        <v>10</v>
      </c>
      <c r="DT95" s="2">
        <f>3.3*DS95*DR95</f>
        <v>231</v>
      </c>
      <c r="DU95" s="2">
        <f t="shared" si="117"/>
        <v>231</v>
      </c>
      <c r="DV95" t="s">
        <v>42</v>
      </c>
      <c r="DX95" s="2">
        <v>0</v>
      </c>
      <c r="DY95">
        <v>1</v>
      </c>
      <c r="DZ95">
        <v>30</v>
      </c>
      <c r="EA95" s="2">
        <f>4*DZ95*DY95</f>
        <v>120</v>
      </c>
      <c r="EB95" t="s">
        <v>42</v>
      </c>
      <c r="ED95" s="2">
        <v>0</v>
      </c>
      <c r="EE95" s="2">
        <f t="shared" si="118"/>
        <v>120</v>
      </c>
      <c r="EF95">
        <v>7</v>
      </c>
      <c r="EG95">
        <v>80</v>
      </c>
      <c r="EH95" s="2">
        <f>3.3*EG95*EF95</f>
        <v>1848</v>
      </c>
      <c r="EI95" t="s">
        <v>42</v>
      </c>
      <c r="EK95" s="2">
        <v>0</v>
      </c>
      <c r="EL95" t="s">
        <v>42</v>
      </c>
      <c r="EN95" s="2">
        <v>0</v>
      </c>
      <c r="EO95" s="2">
        <f t="shared" si="119"/>
        <v>1848</v>
      </c>
      <c r="EP95">
        <v>510</v>
      </c>
      <c r="EQ95">
        <v>510</v>
      </c>
      <c r="ER95">
        <f t="shared" si="120"/>
        <v>17</v>
      </c>
      <c r="ES95" s="11">
        <f t="shared" si="121"/>
        <v>1</v>
      </c>
      <c r="ET95" s="11">
        <f t="shared" si="122"/>
        <v>16</v>
      </c>
      <c r="EU95" s="11">
        <f t="shared" si="123"/>
        <v>1</v>
      </c>
      <c r="EV95" s="11">
        <f t="shared" si="124"/>
        <v>0</v>
      </c>
      <c r="EW95" s="11">
        <f t="shared" si="125"/>
        <v>0</v>
      </c>
      <c r="EX95" s="11">
        <f t="shared" si="126"/>
        <v>0</v>
      </c>
      <c r="EY95" s="11">
        <f t="shared" si="127"/>
        <v>1</v>
      </c>
      <c r="EZ95" s="11">
        <f t="shared" si="128"/>
        <v>0</v>
      </c>
      <c r="FA95" s="11">
        <f t="shared" si="129"/>
        <v>1</v>
      </c>
      <c r="FB95" s="11">
        <f t="shared" si="130"/>
        <v>0</v>
      </c>
      <c r="FC95" s="11">
        <f t="shared" si="131"/>
        <v>3</v>
      </c>
      <c r="FD95" s="2">
        <f t="shared" si="132"/>
        <v>2079</v>
      </c>
      <c r="FE95" s="2">
        <f t="shared" si="133"/>
        <v>2040</v>
      </c>
      <c r="FF95" s="2">
        <f t="shared" si="134"/>
        <v>2400</v>
      </c>
      <c r="FG95" s="2">
        <f t="shared" si="135"/>
        <v>6519</v>
      </c>
      <c r="FH95" s="2">
        <f t="shared" si="136"/>
        <v>3570</v>
      </c>
      <c r="FI95" s="10">
        <f t="shared" si="137"/>
        <v>510</v>
      </c>
      <c r="FJ95" s="2">
        <v>26</v>
      </c>
      <c r="FK95" s="1">
        <v>43551</v>
      </c>
      <c r="FL95">
        <v>2</v>
      </c>
      <c r="FM95">
        <v>1</v>
      </c>
      <c r="FN95">
        <v>6</v>
      </c>
      <c r="FO95">
        <v>1</v>
      </c>
      <c r="FP95">
        <v>0</v>
      </c>
      <c r="FQ95">
        <v>1</v>
      </c>
      <c r="FR95">
        <v>0</v>
      </c>
      <c r="FS95">
        <v>1</v>
      </c>
      <c r="FT95">
        <v>1</v>
      </c>
      <c r="FU95">
        <v>1</v>
      </c>
      <c r="FV95">
        <v>0</v>
      </c>
      <c r="FW95">
        <v>2</v>
      </c>
      <c r="FX95">
        <v>4</v>
      </c>
      <c r="FY95">
        <v>5</v>
      </c>
      <c r="FZ95">
        <v>3</v>
      </c>
      <c r="GA95">
        <v>2</v>
      </c>
      <c r="GB95">
        <v>1</v>
      </c>
      <c r="GC95">
        <v>3</v>
      </c>
      <c r="GD95">
        <v>5</v>
      </c>
      <c r="GE95">
        <v>2</v>
      </c>
      <c r="GF95">
        <v>3</v>
      </c>
      <c r="GG95">
        <v>0</v>
      </c>
      <c r="GH95">
        <v>3</v>
      </c>
      <c r="GI95">
        <v>5</v>
      </c>
      <c r="GJ95">
        <v>4</v>
      </c>
      <c r="GK95">
        <v>3</v>
      </c>
      <c r="GL95">
        <v>2</v>
      </c>
      <c r="GM95">
        <v>4</v>
      </c>
      <c r="GN95">
        <v>5</v>
      </c>
      <c r="GO95">
        <v>1</v>
      </c>
      <c r="GP95">
        <v>4</v>
      </c>
      <c r="GQ95">
        <v>4</v>
      </c>
      <c r="GR95">
        <v>2</v>
      </c>
      <c r="GS95">
        <v>5</v>
      </c>
      <c r="GT95">
        <v>5</v>
      </c>
      <c r="GU95">
        <v>4</v>
      </c>
      <c r="GV95">
        <v>2</v>
      </c>
      <c r="GW95">
        <v>5</v>
      </c>
      <c r="GX95">
        <v>1</v>
      </c>
      <c r="GY95">
        <v>3</v>
      </c>
      <c r="GZ95">
        <v>2</v>
      </c>
      <c r="HA95">
        <v>4</v>
      </c>
      <c r="HB95">
        <v>6</v>
      </c>
      <c r="HC95">
        <v>6</v>
      </c>
      <c r="HD95">
        <v>5</v>
      </c>
      <c r="HE95">
        <v>2</v>
      </c>
      <c r="HF95">
        <v>1</v>
      </c>
      <c r="HG95">
        <v>4</v>
      </c>
      <c r="HH95">
        <v>5</v>
      </c>
      <c r="HI95">
        <v>1</v>
      </c>
      <c r="HJ95">
        <v>6</v>
      </c>
      <c r="HK95">
        <v>3</v>
      </c>
      <c r="HL95">
        <v>1</v>
      </c>
      <c r="HM95">
        <v>6</v>
      </c>
      <c r="HN95">
        <v>2</v>
      </c>
      <c r="HO95">
        <v>3</v>
      </c>
      <c r="HP95">
        <v>2</v>
      </c>
      <c r="HQ95">
        <v>2</v>
      </c>
      <c r="HR95">
        <v>1</v>
      </c>
      <c r="HS95">
        <v>2</v>
      </c>
      <c r="HT95">
        <v>1</v>
      </c>
      <c r="HU95">
        <v>3</v>
      </c>
      <c r="HV95">
        <v>1</v>
      </c>
      <c r="HW95">
        <v>1</v>
      </c>
      <c r="HX95">
        <v>1</v>
      </c>
      <c r="HY95">
        <v>3</v>
      </c>
      <c r="HZ95">
        <v>1</v>
      </c>
      <c r="IA95">
        <v>2</v>
      </c>
      <c r="IB95">
        <v>1</v>
      </c>
      <c r="IC95">
        <v>3</v>
      </c>
      <c r="ID95">
        <v>1</v>
      </c>
      <c r="IE95">
        <v>3</v>
      </c>
      <c r="IF95">
        <v>1</v>
      </c>
      <c r="IG95">
        <v>3</v>
      </c>
      <c r="IH95">
        <v>1</v>
      </c>
      <c r="II95">
        <v>3</v>
      </c>
      <c r="IJ95">
        <v>3</v>
      </c>
      <c r="IK95">
        <v>1</v>
      </c>
      <c r="IL95">
        <v>1</v>
      </c>
      <c r="IM95">
        <v>1</v>
      </c>
      <c r="IN95">
        <v>1</v>
      </c>
      <c r="IO95" s="9"/>
      <c r="IQ95">
        <v>2</v>
      </c>
      <c r="IR95">
        <v>1</v>
      </c>
      <c r="IS95">
        <v>1</v>
      </c>
      <c r="IT95">
        <v>1</v>
      </c>
      <c r="IU95">
        <v>3</v>
      </c>
      <c r="IV95">
        <v>3</v>
      </c>
      <c r="IW95">
        <v>4</v>
      </c>
      <c r="IX95">
        <v>3</v>
      </c>
      <c r="IY95">
        <v>2</v>
      </c>
      <c r="IZ95">
        <v>1</v>
      </c>
      <c r="JA95">
        <v>2</v>
      </c>
      <c r="JB95">
        <v>3</v>
      </c>
      <c r="JC95">
        <v>2</v>
      </c>
      <c r="JD95">
        <f>(CJ95)</f>
        <v>93</v>
      </c>
      <c r="JE95">
        <v>182</v>
      </c>
      <c r="JF95">
        <v>103</v>
      </c>
      <c r="JG95">
        <v>1</v>
      </c>
      <c r="JH95" s="1"/>
      <c r="JI95">
        <v>4</v>
      </c>
      <c r="JJ95" s="12">
        <v>3</v>
      </c>
      <c r="JK95" s="12">
        <v>0</v>
      </c>
      <c r="JL95">
        <v>1</v>
      </c>
      <c r="JM95">
        <v>3</v>
      </c>
      <c r="JN95">
        <v>3</v>
      </c>
      <c r="JO95">
        <v>3</v>
      </c>
      <c r="JP95" t="s">
        <v>21</v>
      </c>
      <c r="JQ95" t="s">
        <v>21</v>
      </c>
      <c r="JR95" t="str">
        <f t="shared" si="138"/>
        <v>wysoka</v>
      </c>
      <c r="JS95">
        <v>0</v>
      </c>
      <c r="JT95">
        <v>2</v>
      </c>
      <c r="JU95">
        <f t="shared" si="139"/>
        <v>1</v>
      </c>
      <c r="JV95">
        <f t="shared" si="140"/>
        <v>0.14000000000000001</v>
      </c>
      <c r="JW95">
        <f t="shared" si="141"/>
        <v>0.5</v>
      </c>
      <c r="JX95">
        <f t="shared" si="142"/>
        <v>0.06</v>
      </c>
      <c r="JY95">
        <f t="shared" si="143"/>
        <v>1</v>
      </c>
      <c r="JZ95">
        <f t="shared" si="144"/>
        <v>1</v>
      </c>
      <c r="KA95">
        <f t="shared" si="145"/>
        <v>0</v>
      </c>
      <c r="KB95">
        <f t="shared" si="146"/>
        <v>0.06</v>
      </c>
      <c r="KC95">
        <f t="shared" si="147"/>
        <v>2</v>
      </c>
      <c r="KD95">
        <f t="shared" si="148"/>
        <v>2</v>
      </c>
      <c r="KE95">
        <f t="shared" si="149"/>
        <v>7.76</v>
      </c>
      <c r="KF95">
        <f t="shared" si="150"/>
        <v>0.14000000000000001</v>
      </c>
      <c r="KG95">
        <f t="shared" si="151"/>
        <v>0.5</v>
      </c>
      <c r="KH95">
        <f t="shared" si="152"/>
        <v>0.06</v>
      </c>
      <c r="KI95">
        <f t="shared" si="153"/>
        <v>0.5</v>
      </c>
      <c r="KJ95">
        <f t="shared" si="154"/>
        <v>1</v>
      </c>
      <c r="KK95">
        <f t="shared" si="155"/>
        <v>0</v>
      </c>
      <c r="KL95">
        <f t="shared" si="156"/>
        <v>1</v>
      </c>
      <c r="KM95">
        <f t="shared" si="157"/>
        <v>0.5</v>
      </c>
      <c r="KN95">
        <f t="shared" si="158"/>
        <v>0.06</v>
      </c>
      <c r="KO95">
        <f t="shared" si="159"/>
        <v>1</v>
      </c>
      <c r="KP95">
        <f t="shared" si="160"/>
        <v>0</v>
      </c>
      <c r="KQ95">
        <f t="shared" si="161"/>
        <v>0.14000000000000001</v>
      </c>
      <c r="KR95">
        <f t="shared" si="162"/>
        <v>0</v>
      </c>
      <c r="KS95">
        <f t="shared" si="163"/>
        <v>0.06</v>
      </c>
      <c r="KT95">
        <f t="shared" si="164"/>
        <v>4.9599999999999991</v>
      </c>
      <c r="KU95">
        <f t="shared" si="165"/>
        <v>38.799999999999997</v>
      </c>
      <c r="KV95">
        <f t="shared" si="166"/>
        <v>17.714285714285712</v>
      </c>
    </row>
    <row r="96" spans="1:308">
      <c r="A96" s="2"/>
      <c r="B96" s="1"/>
      <c r="C96">
        <v>49</v>
      </c>
      <c r="D96" s="2" t="s">
        <v>478</v>
      </c>
      <c r="E96" t="s">
        <v>482</v>
      </c>
      <c r="F96" s="2"/>
      <c r="G96" s="2"/>
      <c r="H96" s="2"/>
      <c r="I96" s="2"/>
      <c r="J96">
        <v>23</v>
      </c>
      <c r="K96" s="2">
        <v>2010</v>
      </c>
      <c r="L96" s="2">
        <f t="shared" si="113"/>
        <v>10</v>
      </c>
      <c r="M96" s="15">
        <v>1</v>
      </c>
      <c r="N96" s="15">
        <v>2</v>
      </c>
      <c r="O96" s="2" t="s">
        <v>37</v>
      </c>
      <c r="P96" s="2">
        <v>9</v>
      </c>
      <c r="Q96" s="2" t="s">
        <v>42</v>
      </c>
      <c r="T96" t="s">
        <v>37</v>
      </c>
      <c r="Y96" t="s">
        <v>37</v>
      </c>
      <c r="AA96" t="s">
        <v>32</v>
      </c>
      <c r="AR96" s="2" t="s">
        <v>37</v>
      </c>
      <c r="AV96" t="s">
        <v>37</v>
      </c>
      <c r="AY96" t="s">
        <v>32</v>
      </c>
      <c r="BM96" s="2" t="s">
        <v>37</v>
      </c>
      <c r="BP96" t="s">
        <v>37</v>
      </c>
      <c r="BW96" t="s">
        <v>270</v>
      </c>
      <c r="BX96" s="2" t="s">
        <v>37</v>
      </c>
      <c r="CA96" t="s">
        <v>37</v>
      </c>
      <c r="CE96" t="s">
        <v>37</v>
      </c>
      <c r="CI96" s="11">
        <v>1.77</v>
      </c>
      <c r="CJ96" s="10">
        <v>94</v>
      </c>
      <c r="CK96" s="2">
        <f t="shared" si="114"/>
        <v>30.004149510038619</v>
      </c>
      <c r="CL96" s="2">
        <v>105</v>
      </c>
      <c r="CM96" s="2">
        <v>114</v>
      </c>
      <c r="CN96" s="5">
        <f t="shared" si="115"/>
        <v>0.92105263157894735</v>
      </c>
      <c r="CO96" s="2">
        <v>104</v>
      </c>
      <c r="CP96" s="2">
        <v>75</v>
      </c>
      <c r="CQ96" t="s">
        <v>271</v>
      </c>
      <c r="CT96" s="19">
        <v>12468.3</v>
      </c>
      <c r="CU96" s="2">
        <v>92</v>
      </c>
      <c r="CV96" s="2">
        <v>1.35</v>
      </c>
      <c r="CW96" s="2">
        <v>211</v>
      </c>
      <c r="CX96" s="2">
        <v>43</v>
      </c>
      <c r="CY96" s="2">
        <v>142</v>
      </c>
      <c r="CZ96" s="2">
        <v>129</v>
      </c>
      <c r="DA96" s="2">
        <v>46</v>
      </c>
      <c r="DB96" t="s">
        <v>37</v>
      </c>
      <c r="DC96" t="s">
        <v>42</v>
      </c>
      <c r="DE96" s="2">
        <v>0</v>
      </c>
      <c r="DF96" t="s">
        <v>42</v>
      </c>
      <c r="DH96" s="2">
        <v>0</v>
      </c>
      <c r="DI96" t="s">
        <v>42</v>
      </c>
      <c r="DK96" s="2">
        <v>0</v>
      </c>
      <c r="DL96" s="2">
        <f t="shared" si="116"/>
        <v>0</v>
      </c>
      <c r="DM96">
        <v>7</v>
      </c>
      <c r="DN96">
        <v>140</v>
      </c>
      <c r="DO96" t="s">
        <v>42</v>
      </c>
      <c r="DQ96" s="2">
        <v>0</v>
      </c>
      <c r="DR96">
        <v>2</v>
      </c>
      <c r="DS96">
        <v>30</v>
      </c>
      <c r="DT96" s="2">
        <f>3.3*DS96*DR96</f>
        <v>198</v>
      </c>
      <c r="DU96" s="2">
        <f t="shared" si="117"/>
        <v>198</v>
      </c>
      <c r="DV96" t="s">
        <v>42</v>
      </c>
      <c r="DX96" s="2">
        <v>0</v>
      </c>
      <c r="DY96" t="s">
        <v>42</v>
      </c>
      <c r="EA96" s="2">
        <v>0</v>
      </c>
      <c r="EB96">
        <v>2</v>
      </c>
      <c r="EC96">
        <v>180</v>
      </c>
      <c r="ED96" s="2">
        <f>3*EC96*EB96</f>
        <v>1080</v>
      </c>
      <c r="EE96" s="2">
        <f t="shared" si="118"/>
        <v>1080</v>
      </c>
      <c r="EF96">
        <v>1</v>
      </c>
      <c r="EG96">
        <v>50</v>
      </c>
      <c r="EH96" s="2">
        <f>3.3*EG96*EF96</f>
        <v>165</v>
      </c>
      <c r="EI96" t="s">
        <v>42</v>
      </c>
      <c r="EK96" s="2">
        <v>0</v>
      </c>
      <c r="EL96">
        <v>1</v>
      </c>
      <c r="EM96">
        <v>40</v>
      </c>
      <c r="EN96" s="2">
        <f>4*EM96*EL96</f>
        <v>160</v>
      </c>
      <c r="EO96" s="2">
        <f t="shared" si="119"/>
        <v>325</v>
      </c>
      <c r="EP96">
        <v>540</v>
      </c>
      <c r="EQ96">
        <v>450</v>
      </c>
      <c r="ER96">
        <f t="shared" si="120"/>
        <v>6</v>
      </c>
      <c r="ES96" s="11">
        <f t="shared" si="121"/>
        <v>0</v>
      </c>
      <c r="ET96" s="11">
        <f t="shared" si="122"/>
        <v>6</v>
      </c>
      <c r="EU96" s="11">
        <f t="shared" si="123"/>
        <v>0</v>
      </c>
      <c r="EV96" s="11">
        <f t="shared" si="124"/>
        <v>0</v>
      </c>
      <c r="EW96" s="11">
        <f t="shared" si="125"/>
        <v>0</v>
      </c>
      <c r="EX96" s="11">
        <f t="shared" si="126"/>
        <v>1</v>
      </c>
      <c r="EY96" s="11">
        <f t="shared" si="127"/>
        <v>0</v>
      </c>
      <c r="EZ96" s="11">
        <f t="shared" si="128"/>
        <v>1</v>
      </c>
      <c r="FA96" s="11">
        <f t="shared" si="129"/>
        <v>1</v>
      </c>
      <c r="FB96" s="11">
        <f t="shared" si="130"/>
        <v>1</v>
      </c>
      <c r="FC96" s="11">
        <f t="shared" si="131"/>
        <v>4</v>
      </c>
      <c r="FD96" s="2">
        <f t="shared" si="132"/>
        <v>363</v>
      </c>
      <c r="FE96" s="2">
        <f t="shared" si="133"/>
        <v>1240</v>
      </c>
      <c r="FF96" s="2">
        <f t="shared" si="134"/>
        <v>0</v>
      </c>
      <c r="FG96" s="2">
        <f t="shared" si="135"/>
        <v>1603</v>
      </c>
      <c r="FH96" s="2">
        <f t="shared" si="136"/>
        <v>3600</v>
      </c>
      <c r="FI96" s="10">
        <f t="shared" si="137"/>
        <v>514.28571428571433</v>
      </c>
      <c r="FJ96" s="2">
        <v>46</v>
      </c>
      <c r="FK96" s="1">
        <v>43609</v>
      </c>
      <c r="FL96">
        <v>3</v>
      </c>
      <c r="FM96">
        <v>3</v>
      </c>
      <c r="FN96">
        <v>6</v>
      </c>
      <c r="FO96">
        <v>1</v>
      </c>
      <c r="FP96">
        <v>1</v>
      </c>
      <c r="FQ96">
        <v>1</v>
      </c>
      <c r="FR96">
        <v>1</v>
      </c>
      <c r="FS96">
        <v>1</v>
      </c>
      <c r="FT96">
        <v>1</v>
      </c>
      <c r="FU96">
        <v>1</v>
      </c>
      <c r="FV96">
        <v>0</v>
      </c>
      <c r="FW96">
        <v>2</v>
      </c>
      <c r="FX96" t="s">
        <v>209</v>
      </c>
      <c r="FY96">
        <v>5</v>
      </c>
      <c r="FZ96">
        <v>3</v>
      </c>
      <c r="GA96">
        <v>1</v>
      </c>
      <c r="GB96">
        <v>3</v>
      </c>
      <c r="GC96" t="s">
        <v>194</v>
      </c>
      <c r="GD96">
        <v>7</v>
      </c>
      <c r="GE96">
        <v>5</v>
      </c>
      <c r="GF96">
        <v>5</v>
      </c>
      <c r="GG96">
        <v>0</v>
      </c>
      <c r="GH96">
        <v>1</v>
      </c>
      <c r="GI96">
        <v>6</v>
      </c>
      <c r="GJ96">
        <v>1</v>
      </c>
      <c r="GK96">
        <v>5</v>
      </c>
      <c r="GL96">
        <v>1</v>
      </c>
      <c r="GM96">
        <v>3</v>
      </c>
      <c r="GN96">
        <v>6</v>
      </c>
      <c r="GO96">
        <v>1</v>
      </c>
      <c r="GP96">
        <v>4</v>
      </c>
      <c r="GQ96">
        <v>6</v>
      </c>
      <c r="GR96">
        <v>4</v>
      </c>
      <c r="GS96">
        <v>4</v>
      </c>
      <c r="GT96">
        <v>4</v>
      </c>
      <c r="GU96">
        <v>3</v>
      </c>
      <c r="GV96">
        <v>3</v>
      </c>
      <c r="GW96">
        <v>4</v>
      </c>
      <c r="GX96">
        <v>3</v>
      </c>
      <c r="GY96">
        <v>4</v>
      </c>
      <c r="GZ96">
        <v>2</v>
      </c>
      <c r="HA96">
        <v>4</v>
      </c>
      <c r="HB96">
        <v>6</v>
      </c>
      <c r="HC96">
        <v>6</v>
      </c>
      <c r="HD96">
        <v>4</v>
      </c>
      <c r="HE96">
        <v>1</v>
      </c>
      <c r="HF96">
        <v>1</v>
      </c>
      <c r="HG96">
        <v>3</v>
      </c>
      <c r="HH96">
        <v>3</v>
      </c>
      <c r="HI96">
        <v>2</v>
      </c>
      <c r="HJ96">
        <v>1</v>
      </c>
      <c r="HK96">
        <v>2</v>
      </c>
      <c r="HL96">
        <v>1</v>
      </c>
      <c r="HM96">
        <v>6</v>
      </c>
      <c r="HN96">
        <v>1</v>
      </c>
      <c r="HO96">
        <v>2</v>
      </c>
      <c r="HP96">
        <v>2</v>
      </c>
      <c r="HQ96">
        <v>1</v>
      </c>
      <c r="HR96">
        <v>2</v>
      </c>
      <c r="HS96">
        <v>2</v>
      </c>
      <c r="HT96">
        <v>1</v>
      </c>
      <c r="HU96">
        <v>2</v>
      </c>
      <c r="HV96">
        <v>1</v>
      </c>
      <c r="HW96">
        <v>1</v>
      </c>
      <c r="HX96">
        <v>3</v>
      </c>
      <c r="HY96">
        <v>2</v>
      </c>
      <c r="HZ96">
        <v>1</v>
      </c>
      <c r="IA96">
        <v>2</v>
      </c>
      <c r="IB96">
        <v>2</v>
      </c>
      <c r="IC96">
        <v>2</v>
      </c>
      <c r="ID96">
        <v>2</v>
      </c>
      <c r="IE96">
        <v>2</v>
      </c>
      <c r="IF96">
        <v>2</v>
      </c>
      <c r="IG96">
        <v>3</v>
      </c>
      <c r="IH96">
        <v>1</v>
      </c>
      <c r="II96">
        <v>2</v>
      </c>
      <c r="IJ96">
        <v>2</v>
      </c>
      <c r="IK96">
        <v>1</v>
      </c>
      <c r="IL96">
        <v>2</v>
      </c>
      <c r="IM96">
        <v>2</v>
      </c>
      <c r="IN96">
        <v>2</v>
      </c>
      <c r="IO96" t="s">
        <v>272</v>
      </c>
      <c r="IP96">
        <v>5</v>
      </c>
      <c r="IQ96">
        <v>2</v>
      </c>
      <c r="IR96">
        <v>0</v>
      </c>
      <c r="IS96">
        <v>1</v>
      </c>
      <c r="IT96">
        <v>1</v>
      </c>
      <c r="IU96">
        <v>3</v>
      </c>
      <c r="IV96">
        <v>3</v>
      </c>
      <c r="IW96">
        <v>4</v>
      </c>
      <c r="IX96">
        <v>1</v>
      </c>
      <c r="IY96">
        <v>1</v>
      </c>
      <c r="IZ96">
        <v>1</v>
      </c>
      <c r="JA96">
        <v>4</v>
      </c>
      <c r="JB96">
        <v>3</v>
      </c>
      <c r="JC96">
        <v>1</v>
      </c>
      <c r="JD96">
        <f>(CJ96)</f>
        <v>94</v>
      </c>
      <c r="JE96">
        <v>177</v>
      </c>
      <c r="JF96">
        <v>105</v>
      </c>
      <c r="JG96">
        <v>2</v>
      </c>
      <c r="JH96" s="1"/>
      <c r="JI96">
        <v>1</v>
      </c>
      <c r="JJ96" s="12">
        <v>3</v>
      </c>
      <c r="JK96" s="12">
        <v>1</v>
      </c>
      <c r="JL96">
        <v>2</v>
      </c>
      <c r="JM96">
        <v>3</v>
      </c>
      <c r="JN96">
        <v>4</v>
      </c>
      <c r="JO96">
        <v>4</v>
      </c>
      <c r="JP96" t="s">
        <v>427</v>
      </c>
      <c r="JQ96" t="s">
        <v>18</v>
      </c>
      <c r="JR96">
        <f t="shared" si="138"/>
        <v>0</v>
      </c>
      <c r="JS96" t="str">
        <f>IF(OR(AND(ES96&gt;=3,OR(DD96&gt;=20,DW96&gt;=20,EJ96&gt;=20)),FC96&gt;=5,AND(FG96&gt;=600,ER96&gt;=5)),"umiarkowana",0)</f>
        <v>umiarkowana</v>
      </c>
      <c r="JT96">
        <v>1</v>
      </c>
      <c r="JU96">
        <f t="shared" si="139"/>
        <v>2</v>
      </c>
      <c r="JV96">
        <f t="shared" si="140"/>
        <v>1</v>
      </c>
      <c r="JW96">
        <f t="shared" si="141"/>
        <v>2</v>
      </c>
      <c r="JX96">
        <f t="shared" si="142"/>
        <v>0.5</v>
      </c>
      <c r="JY96">
        <f t="shared" si="143"/>
        <v>0.5</v>
      </c>
      <c r="JZ96">
        <f t="shared" si="144"/>
        <v>0.5</v>
      </c>
      <c r="KA96">
        <f t="shared" si="145"/>
        <v>0.14000000000000001</v>
      </c>
      <c r="KB96">
        <f t="shared" si="146"/>
        <v>0.06</v>
      </c>
      <c r="KC96">
        <f t="shared" si="147"/>
        <v>2</v>
      </c>
      <c r="KD96">
        <f t="shared" si="148"/>
        <v>2</v>
      </c>
      <c r="KE96">
        <f t="shared" si="149"/>
        <v>10.7</v>
      </c>
      <c r="KF96">
        <f t="shared" si="150"/>
        <v>0</v>
      </c>
      <c r="KG96">
        <f t="shared" si="151"/>
        <v>0</v>
      </c>
      <c r="KH96">
        <f t="shared" si="152"/>
        <v>0</v>
      </c>
      <c r="KI96">
        <f t="shared" si="153"/>
        <v>0.14000000000000001</v>
      </c>
      <c r="KJ96">
        <f t="shared" si="154"/>
        <v>2</v>
      </c>
      <c r="KK96">
        <f t="shared" si="155"/>
        <v>0</v>
      </c>
      <c r="KL96">
        <f t="shared" si="156"/>
        <v>0.5</v>
      </c>
      <c r="KM96">
        <f t="shared" si="157"/>
        <v>0.14000000000000001</v>
      </c>
      <c r="KN96">
        <f t="shared" si="158"/>
        <v>0.14000000000000001</v>
      </c>
      <c r="KO96">
        <f t="shared" si="159"/>
        <v>0.5</v>
      </c>
      <c r="KP96">
        <f t="shared" si="160"/>
        <v>0</v>
      </c>
      <c r="KQ96">
        <f t="shared" si="161"/>
        <v>0.06</v>
      </c>
      <c r="KR96">
        <f t="shared" si="162"/>
        <v>0</v>
      </c>
      <c r="KS96">
        <f t="shared" si="163"/>
        <v>0</v>
      </c>
      <c r="KT96">
        <f t="shared" si="164"/>
        <v>3.4800000000000004</v>
      </c>
      <c r="KU96">
        <f t="shared" si="165"/>
        <v>53.5</v>
      </c>
      <c r="KV96">
        <f t="shared" si="166"/>
        <v>12.428571428571431</v>
      </c>
    </row>
    <row r="97" spans="1:308">
      <c r="A97" s="2"/>
      <c r="B97" s="1"/>
      <c r="C97">
        <v>23</v>
      </c>
      <c r="D97" s="2" t="s">
        <v>14</v>
      </c>
      <c r="E97" t="s">
        <v>19</v>
      </c>
      <c r="F97" s="2"/>
      <c r="G97" s="2"/>
      <c r="H97" s="2"/>
      <c r="I97" s="2"/>
      <c r="J97">
        <v>28</v>
      </c>
      <c r="K97" s="2">
        <v>2017</v>
      </c>
      <c r="L97" s="2">
        <f t="shared" si="113"/>
        <v>3</v>
      </c>
      <c r="M97" s="15">
        <v>1</v>
      </c>
      <c r="N97" s="15">
        <v>1</v>
      </c>
      <c r="O97" s="2" t="s">
        <v>37</v>
      </c>
      <c r="P97" s="2">
        <v>2</v>
      </c>
      <c r="Q97" s="2" t="s">
        <v>42</v>
      </c>
      <c r="AE97" t="s">
        <v>37</v>
      </c>
      <c r="AR97" s="2" t="s">
        <v>37</v>
      </c>
      <c r="AS97" t="s">
        <v>37</v>
      </c>
      <c r="AW97" t="s">
        <v>37</v>
      </c>
      <c r="AY97" t="s">
        <v>11</v>
      </c>
      <c r="AZ97" t="s">
        <v>39</v>
      </c>
      <c r="BM97" s="2" t="s">
        <v>42</v>
      </c>
      <c r="BX97" s="2" t="s">
        <v>42</v>
      </c>
      <c r="CI97" s="11">
        <v>1.77</v>
      </c>
      <c r="CJ97" s="10">
        <v>61.5</v>
      </c>
      <c r="CK97" s="2">
        <f t="shared" si="114"/>
        <v>19.630374413482713</v>
      </c>
      <c r="CL97" s="2">
        <v>77</v>
      </c>
      <c r="CM97" s="2">
        <v>92</v>
      </c>
      <c r="CN97" s="5">
        <f t="shared" si="115"/>
        <v>0.83695652173913049</v>
      </c>
      <c r="CO97" s="2">
        <v>120</v>
      </c>
      <c r="CP97" s="2">
        <v>80</v>
      </c>
      <c r="CQ97" t="s">
        <v>276</v>
      </c>
      <c r="CT97" s="19">
        <v>11624.9</v>
      </c>
      <c r="CU97" s="2">
        <v>85</v>
      </c>
      <c r="CV97" s="2">
        <v>1.58</v>
      </c>
      <c r="CW97" s="2">
        <v>148</v>
      </c>
      <c r="CX97" s="2">
        <v>55</v>
      </c>
      <c r="CY97" s="2">
        <v>46</v>
      </c>
      <c r="CZ97" s="2">
        <v>236</v>
      </c>
      <c r="DA97" s="2">
        <v>48</v>
      </c>
      <c r="DB97" t="s">
        <v>42</v>
      </c>
      <c r="DE97" s="2">
        <f>8*DD97*DC97</f>
        <v>0</v>
      </c>
      <c r="DH97" s="2">
        <f>4*DG97*DF97</f>
        <v>0</v>
      </c>
      <c r="DK97" s="2">
        <f>3.3*DJ97*DI97</f>
        <v>0</v>
      </c>
      <c r="DL97" s="2">
        <f t="shared" si="116"/>
        <v>0</v>
      </c>
      <c r="DM97">
        <v>2</v>
      </c>
      <c r="DN97">
        <v>390</v>
      </c>
      <c r="DO97" t="s">
        <v>42</v>
      </c>
      <c r="DQ97" s="2">
        <v>0</v>
      </c>
      <c r="DR97" t="s">
        <v>42</v>
      </c>
      <c r="DT97" s="2">
        <v>0</v>
      </c>
      <c r="DU97" s="2">
        <f t="shared" si="117"/>
        <v>0</v>
      </c>
      <c r="DV97" t="s">
        <v>42</v>
      </c>
      <c r="DX97" s="2">
        <v>0</v>
      </c>
      <c r="DY97">
        <v>1</v>
      </c>
      <c r="DZ97">
        <v>60</v>
      </c>
      <c r="EA97" s="2">
        <f>4*DZ97*DY97</f>
        <v>240</v>
      </c>
      <c r="EB97">
        <v>1</v>
      </c>
      <c r="EC97">
        <v>30</v>
      </c>
      <c r="ED97" s="2">
        <f>3*EC97*EB97</f>
        <v>90</v>
      </c>
      <c r="EE97" s="2">
        <f t="shared" si="118"/>
        <v>330</v>
      </c>
      <c r="EF97">
        <v>4</v>
      </c>
      <c r="EG97">
        <v>390</v>
      </c>
      <c r="EH97" s="2">
        <f>3.3*EG97*EF97</f>
        <v>5148</v>
      </c>
      <c r="EI97" t="s">
        <v>42</v>
      </c>
      <c r="EK97" s="2">
        <v>0</v>
      </c>
      <c r="EL97">
        <v>7</v>
      </c>
      <c r="EM97">
        <v>15</v>
      </c>
      <c r="EN97" s="2">
        <f>4*EM97*EL97</f>
        <v>420</v>
      </c>
      <c r="EO97" s="2">
        <f t="shared" si="119"/>
        <v>5568</v>
      </c>
      <c r="EP97">
        <v>360</v>
      </c>
      <c r="EQ97">
        <v>360</v>
      </c>
      <c r="ER97">
        <f t="shared" si="120"/>
        <v>13</v>
      </c>
      <c r="ES97" s="11">
        <f t="shared" si="121"/>
        <v>0</v>
      </c>
      <c r="ET97" s="11">
        <f t="shared" si="122"/>
        <v>13</v>
      </c>
      <c r="EU97" s="11">
        <f t="shared" si="123"/>
        <v>0</v>
      </c>
      <c r="EV97" s="11">
        <f t="shared" si="124"/>
        <v>0</v>
      </c>
      <c r="EW97" s="11">
        <f t="shared" si="125"/>
        <v>0</v>
      </c>
      <c r="EX97" s="11">
        <f t="shared" si="126"/>
        <v>0</v>
      </c>
      <c r="EY97" s="11">
        <f t="shared" si="127"/>
        <v>1</v>
      </c>
      <c r="EZ97" s="11">
        <f t="shared" si="128"/>
        <v>1</v>
      </c>
      <c r="FA97" s="11">
        <f t="shared" si="129"/>
        <v>1</v>
      </c>
      <c r="FB97" s="11">
        <f t="shared" si="130"/>
        <v>0</v>
      </c>
      <c r="FC97" s="11">
        <f t="shared" si="131"/>
        <v>3</v>
      </c>
      <c r="FD97" s="2">
        <f t="shared" si="132"/>
        <v>5148</v>
      </c>
      <c r="FE97" s="2">
        <f t="shared" si="133"/>
        <v>750</v>
      </c>
      <c r="FF97" s="2">
        <f t="shared" si="134"/>
        <v>0</v>
      </c>
      <c r="FG97" s="2">
        <f t="shared" si="135"/>
        <v>5898</v>
      </c>
      <c r="FH97" s="2">
        <f t="shared" si="136"/>
        <v>2520</v>
      </c>
      <c r="FI97" s="10">
        <f t="shared" si="137"/>
        <v>360</v>
      </c>
      <c r="FJ97" s="2">
        <v>48</v>
      </c>
      <c r="FK97" s="1">
        <v>43615</v>
      </c>
      <c r="FL97">
        <v>4</v>
      </c>
      <c r="FM97">
        <v>3</v>
      </c>
      <c r="FN97">
        <v>5</v>
      </c>
      <c r="FO97">
        <v>1</v>
      </c>
      <c r="FP97">
        <v>1</v>
      </c>
      <c r="FQ97">
        <v>1</v>
      </c>
      <c r="FR97">
        <v>1</v>
      </c>
      <c r="FS97">
        <v>1</v>
      </c>
      <c r="FT97">
        <v>0</v>
      </c>
      <c r="FU97">
        <v>0</v>
      </c>
      <c r="FV97">
        <v>0</v>
      </c>
      <c r="FW97">
        <v>1</v>
      </c>
      <c r="FX97" t="s">
        <v>199</v>
      </c>
      <c r="FY97">
        <v>5</v>
      </c>
      <c r="FZ97">
        <v>3</v>
      </c>
      <c r="GA97">
        <v>3</v>
      </c>
      <c r="GB97">
        <v>1</v>
      </c>
      <c r="GC97">
        <v>2</v>
      </c>
      <c r="GD97">
        <v>1</v>
      </c>
      <c r="GE97">
        <v>3</v>
      </c>
      <c r="GF97">
        <v>0</v>
      </c>
      <c r="GG97">
        <v>0</v>
      </c>
      <c r="GH97">
        <v>6</v>
      </c>
      <c r="GI97">
        <v>3</v>
      </c>
      <c r="GJ97">
        <v>4</v>
      </c>
      <c r="GK97">
        <v>2</v>
      </c>
      <c r="GL97">
        <v>2</v>
      </c>
      <c r="GM97">
        <v>3</v>
      </c>
      <c r="GN97">
        <v>6</v>
      </c>
      <c r="GO97">
        <v>1</v>
      </c>
      <c r="GP97">
        <v>4</v>
      </c>
      <c r="GQ97">
        <v>4</v>
      </c>
      <c r="GR97">
        <v>3</v>
      </c>
      <c r="GS97">
        <v>2</v>
      </c>
      <c r="GT97">
        <v>4</v>
      </c>
      <c r="GU97">
        <v>4</v>
      </c>
      <c r="GV97">
        <v>3</v>
      </c>
      <c r="GW97">
        <v>3</v>
      </c>
      <c r="GX97">
        <v>2</v>
      </c>
      <c r="GY97">
        <v>2</v>
      </c>
      <c r="GZ97">
        <v>2</v>
      </c>
      <c r="HA97">
        <v>4</v>
      </c>
      <c r="HB97">
        <v>4</v>
      </c>
      <c r="HC97">
        <v>3</v>
      </c>
      <c r="HD97">
        <v>6</v>
      </c>
      <c r="HE97">
        <v>2</v>
      </c>
      <c r="HF97">
        <v>1</v>
      </c>
      <c r="HG97">
        <v>1</v>
      </c>
      <c r="HH97">
        <v>6</v>
      </c>
      <c r="HI97">
        <v>1</v>
      </c>
      <c r="HJ97">
        <v>6</v>
      </c>
      <c r="HK97">
        <v>3</v>
      </c>
      <c r="HL97">
        <v>4</v>
      </c>
      <c r="HM97">
        <v>6</v>
      </c>
      <c r="HN97">
        <v>2</v>
      </c>
      <c r="HO97">
        <v>1</v>
      </c>
      <c r="HP97">
        <v>2</v>
      </c>
      <c r="HQ97">
        <v>2</v>
      </c>
      <c r="HR97">
        <v>3</v>
      </c>
      <c r="HS97">
        <v>2</v>
      </c>
      <c r="HT97">
        <v>1</v>
      </c>
      <c r="HU97">
        <v>3</v>
      </c>
      <c r="HV97">
        <v>1</v>
      </c>
      <c r="HW97">
        <v>1</v>
      </c>
      <c r="HX97">
        <v>1</v>
      </c>
      <c r="HY97">
        <v>1</v>
      </c>
      <c r="HZ97">
        <v>1</v>
      </c>
      <c r="IA97">
        <v>1</v>
      </c>
      <c r="IB97">
        <v>3</v>
      </c>
      <c r="IC97">
        <v>2</v>
      </c>
      <c r="ID97">
        <v>3</v>
      </c>
      <c r="IE97">
        <v>2</v>
      </c>
      <c r="IF97">
        <v>1</v>
      </c>
      <c r="IG97">
        <v>3</v>
      </c>
      <c r="IH97">
        <v>1</v>
      </c>
      <c r="II97">
        <v>3</v>
      </c>
      <c r="IJ97">
        <v>3</v>
      </c>
      <c r="IK97">
        <v>3</v>
      </c>
      <c r="IL97">
        <v>3</v>
      </c>
      <c r="IM97">
        <v>3</v>
      </c>
      <c r="IN97">
        <v>3</v>
      </c>
      <c r="IO97" t="s">
        <v>277</v>
      </c>
      <c r="IP97">
        <v>1</v>
      </c>
      <c r="IQ97">
        <v>2</v>
      </c>
      <c r="IR97">
        <v>4</v>
      </c>
      <c r="IS97">
        <v>2</v>
      </c>
      <c r="IT97">
        <v>2</v>
      </c>
      <c r="IU97">
        <v>3</v>
      </c>
      <c r="IV97">
        <v>3</v>
      </c>
      <c r="IW97">
        <v>2</v>
      </c>
      <c r="IX97">
        <v>2</v>
      </c>
      <c r="IY97">
        <v>2</v>
      </c>
      <c r="IZ97">
        <v>2</v>
      </c>
      <c r="JA97">
        <v>3</v>
      </c>
      <c r="JB97">
        <v>3</v>
      </c>
      <c r="JC97">
        <v>1</v>
      </c>
      <c r="JD97">
        <f>(CJ97)</f>
        <v>61.5</v>
      </c>
      <c r="JE97">
        <v>177</v>
      </c>
      <c r="JF97">
        <v>77</v>
      </c>
      <c r="JG97">
        <v>1</v>
      </c>
      <c r="JH97" s="1"/>
      <c r="JI97">
        <v>3</v>
      </c>
      <c r="JJ97" s="12">
        <v>4</v>
      </c>
      <c r="JK97" s="12">
        <v>1</v>
      </c>
      <c r="JL97">
        <v>1</v>
      </c>
      <c r="JM97">
        <v>4</v>
      </c>
      <c r="JN97">
        <v>2</v>
      </c>
      <c r="JO97">
        <v>3</v>
      </c>
      <c r="JP97" t="s">
        <v>427</v>
      </c>
      <c r="JQ97" t="s">
        <v>19</v>
      </c>
      <c r="JR97" t="str">
        <f t="shared" si="138"/>
        <v>wysoka</v>
      </c>
      <c r="JS97">
        <v>0</v>
      </c>
      <c r="JT97">
        <v>2</v>
      </c>
      <c r="JU97">
        <f t="shared" si="139"/>
        <v>0.14000000000000001</v>
      </c>
      <c r="JV97">
        <f t="shared" si="140"/>
        <v>0.06</v>
      </c>
      <c r="JW97">
        <f t="shared" si="141"/>
        <v>0.5</v>
      </c>
      <c r="JX97">
        <f t="shared" si="142"/>
        <v>0.14000000000000001</v>
      </c>
      <c r="JY97">
        <f t="shared" si="143"/>
        <v>0.06</v>
      </c>
      <c r="JZ97">
        <f t="shared" si="144"/>
        <v>0.14000000000000001</v>
      </c>
      <c r="KA97">
        <f t="shared" si="145"/>
        <v>0.06</v>
      </c>
      <c r="KB97">
        <f t="shared" si="146"/>
        <v>0.06</v>
      </c>
      <c r="KC97">
        <f t="shared" si="147"/>
        <v>0.5</v>
      </c>
      <c r="KD97">
        <f t="shared" si="148"/>
        <v>0.14000000000000001</v>
      </c>
      <c r="KE97">
        <f t="shared" si="149"/>
        <v>1.8000000000000003</v>
      </c>
      <c r="KF97">
        <f t="shared" si="150"/>
        <v>2</v>
      </c>
      <c r="KG97">
        <f t="shared" si="151"/>
        <v>0.5</v>
      </c>
      <c r="KH97">
        <f t="shared" si="152"/>
        <v>0.06</v>
      </c>
      <c r="KI97">
        <f t="shared" si="153"/>
        <v>0.14000000000000001</v>
      </c>
      <c r="KJ97">
        <f t="shared" si="154"/>
        <v>2</v>
      </c>
      <c r="KK97">
        <f t="shared" si="155"/>
        <v>0</v>
      </c>
      <c r="KL97">
        <f t="shared" si="156"/>
        <v>0.5</v>
      </c>
      <c r="KM97">
        <f t="shared" si="157"/>
        <v>0.5</v>
      </c>
      <c r="KN97">
        <f t="shared" si="158"/>
        <v>0.14000000000000001</v>
      </c>
      <c r="KO97">
        <f t="shared" si="159"/>
        <v>2</v>
      </c>
      <c r="KP97">
        <f t="shared" si="160"/>
        <v>0</v>
      </c>
      <c r="KQ97">
        <f t="shared" si="161"/>
        <v>0.14000000000000001</v>
      </c>
      <c r="KR97">
        <f t="shared" si="162"/>
        <v>0.5</v>
      </c>
      <c r="KS97">
        <f t="shared" si="163"/>
        <v>0.06</v>
      </c>
      <c r="KT97">
        <f t="shared" si="164"/>
        <v>8.5400000000000009</v>
      </c>
      <c r="KU97">
        <f t="shared" si="165"/>
        <v>9.0000000000000018</v>
      </c>
      <c r="KV97">
        <f t="shared" si="166"/>
        <v>30.500000000000004</v>
      </c>
    </row>
    <row r="98" spans="1:308">
      <c r="A98" s="2"/>
      <c r="B98" s="1"/>
      <c r="C98">
        <v>66</v>
      </c>
      <c r="D98" s="2" t="s">
        <v>14</v>
      </c>
      <c r="E98" t="s">
        <v>483</v>
      </c>
      <c r="K98" s="2">
        <v>2002</v>
      </c>
      <c r="L98" s="2">
        <f t="shared" ref="L98:L127" si="170">2020-K98</f>
        <v>18</v>
      </c>
      <c r="M98" s="15">
        <v>1</v>
      </c>
      <c r="N98" s="15">
        <v>1</v>
      </c>
      <c r="O98" s="2" t="s">
        <v>37</v>
      </c>
      <c r="P98" s="2">
        <v>18</v>
      </c>
      <c r="Q98" s="2" t="s">
        <v>37</v>
      </c>
      <c r="R98" s="2">
        <v>48</v>
      </c>
      <c r="U98" t="s">
        <v>37</v>
      </c>
      <c r="AB98" t="s">
        <v>37</v>
      </c>
      <c r="AD98" t="s">
        <v>37</v>
      </c>
      <c r="AR98" s="2" t="s">
        <v>37</v>
      </c>
      <c r="AT98" t="s">
        <v>37</v>
      </c>
      <c r="AY98" t="s">
        <v>32</v>
      </c>
      <c r="BA98" t="s">
        <v>37</v>
      </c>
      <c r="BE98" t="s">
        <v>37</v>
      </c>
      <c r="BM98" s="2" t="s">
        <v>37</v>
      </c>
      <c r="BN98" t="s">
        <v>37</v>
      </c>
      <c r="BT98" t="s">
        <v>37</v>
      </c>
      <c r="BX98" s="2" t="s">
        <v>37</v>
      </c>
      <c r="BY98" t="s">
        <v>37</v>
      </c>
      <c r="CH98" t="s">
        <v>405</v>
      </c>
      <c r="CI98" s="11">
        <v>1.88</v>
      </c>
      <c r="CJ98" s="10">
        <v>101</v>
      </c>
      <c r="CK98" s="2">
        <f t="shared" ref="CK98:CK127" si="171">(CJ98)/(CI98)^2</f>
        <v>28.576278859212316</v>
      </c>
      <c r="CL98" s="2">
        <v>113</v>
      </c>
      <c r="CM98" s="2">
        <v>113</v>
      </c>
      <c r="CN98" s="5">
        <f t="shared" ref="CN98:CN127" si="172">CL98/CM98</f>
        <v>1</v>
      </c>
      <c r="CO98" s="2">
        <v>127</v>
      </c>
      <c r="CP98" s="2">
        <v>84</v>
      </c>
      <c r="CQ98" t="s">
        <v>406</v>
      </c>
      <c r="CS98" s="19">
        <v>8845.92</v>
      </c>
      <c r="CT98" s="19">
        <v>4978.55</v>
      </c>
      <c r="CU98" s="2">
        <v>98</v>
      </c>
      <c r="CV98" s="2">
        <v>1.85</v>
      </c>
      <c r="CW98" s="2">
        <v>266</v>
      </c>
      <c r="CX98" s="2">
        <v>69</v>
      </c>
      <c r="CY98" s="2">
        <v>181</v>
      </c>
      <c r="CZ98" s="2">
        <v>79</v>
      </c>
      <c r="DA98" s="2">
        <v>125</v>
      </c>
      <c r="DB98" t="s">
        <v>42</v>
      </c>
      <c r="DE98" s="2">
        <f>8*DD98*DC98</f>
        <v>0</v>
      </c>
      <c r="DH98" s="2">
        <f>4*DG98*DF98</f>
        <v>0</v>
      </c>
      <c r="DK98" s="2">
        <f>3.3*DJ98*DI98</f>
        <v>0</v>
      </c>
      <c r="DL98" s="2">
        <f t="shared" ref="DL98:DL127" si="173">SUM(DK98,DH98,DE98)</f>
        <v>0</v>
      </c>
      <c r="DM98">
        <v>7</v>
      </c>
      <c r="DN98">
        <v>60</v>
      </c>
      <c r="DO98" t="s">
        <v>42</v>
      </c>
      <c r="DQ98" s="2">
        <v>0</v>
      </c>
      <c r="DR98" t="s">
        <v>42</v>
      </c>
      <c r="DT98" s="2">
        <v>0</v>
      </c>
      <c r="DU98" s="2">
        <f t="shared" ref="DU98:DU127" si="174">SUM(DT98,DQ98)</f>
        <v>0</v>
      </c>
      <c r="DV98">
        <v>5</v>
      </c>
      <c r="DW98">
        <v>180</v>
      </c>
      <c r="DX98" s="2">
        <f>5.5*DW98*DV98</f>
        <v>4950</v>
      </c>
      <c r="DY98" t="s">
        <v>42</v>
      </c>
      <c r="EA98" s="2">
        <v>0</v>
      </c>
      <c r="EB98" t="s">
        <v>42</v>
      </c>
      <c r="ED98" s="2">
        <v>0</v>
      </c>
      <c r="EE98" s="2">
        <f t="shared" ref="EE98:EE127" si="175">SUM(ED98,EA98,DX98)</f>
        <v>4950</v>
      </c>
      <c r="EF98" t="s">
        <v>42</v>
      </c>
      <c r="EH98" s="2">
        <v>0</v>
      </c>
      <c r="EI98" t="s">
        <v>42</v>
      </c>
      <c r="EK98" s="2">
        <v>0</v>
      </c>
      <c r="EL98">
        <v>5</v>
      </c>
      <c r="EM98">
        <v>90</v>
      </c>
      <c r="EN98" s="2">
        <f>4*EM98*EL98</f>
        <v>1800</v>
      </c>
      <c r="EO98" s="2">
        <f t="shared" ref="EO98:EO127" si="176">SUM(EN98,EK98,EH98)</f>
        <v>1800</v>
      </c>
      <c r="EP98">
        <v>480</v>
      </c>
      <c r="EQ98">
        <v>720</v>
      </c>
      <c r="ER98">
        <f t="shared" ref="ER98:ER127" si="177">SUM(DC98,DF98,DI98,DO98,DR98,DV98,DY98,EB98,EF98,EI98,EL98)</f>
        <v>10</v>
      </c>
      <c r="ES98" s="11">
        <f t="shared" ref="ES98:ES127" si="178">SUM(DC98,DV98,EI98)</f>
        <v>5</v>
      </c>
      <c r="ET98" s="11">
        <f t="shared" ref="ET98:ET127" si="179">SUM(DF98,DI98,DO98,DR98,DY98,EB98,EF98,EL98)</f>
        <v>5</v>
      </c>
      <c r="EU98" s="11">
        <f t="shared" ref="EU98:EU127" si="180">COUNTIF(DG98,"&gt;=30")</f>
        <v>0</v>
      </c>
      <c r="EV98" s="11">
        <f t="shared" ref="EV98:EV127" si="181">COUNTIF(DJ98,"&gt;=30")</f>
        <v>0</v>
      </c>
      <c r="EW98" s="11">
        <f t="shared" ref="EW98:EW127" si="182">COUNTIF(DP98,"&gt;=30")</f>
        <v>0</v>
      </c>
      <c r="EX98" s="11">
        <f t="shared" ref="EX98:EX127" si="183">COUNTIF(DS98,"&gt;=30")</f>
        <v>0</v>
      </c>
      <c r="EY98" s="11">
        <f t="shared" ref="EY98:EY127" si="184">COUNTIF(DZ98,"&gt;=30")</f>
        <v>0</v>
      </c>
      <c r="EZ98" s="11">
        <f t="shared" ref="EZ98:EZ127" si="185">COUNTIF(EC98,"&gt;=30")</f>
        <v>0</v>
      </c>
      <c r="FA98" s="11">
        <f t="shared" ref="FA98:FA127" si="186">COUNTIF(EG98,"&gt;=30")</f>
        <v>0</v>
      </c>
      <c r="FB98" s="11">
        <f t="shared" ref="FB98:FB127" si="187">COUNTIF(EM98,"&gt;=30")</f>
        <v>1</v>
      </c>
      <c r="FC98" s="11">
        <f t="shared" ref="FC98:FC127" si="188">SUM(EU98:FB98)</f>
        <v>1</v>
      </c>
      <c r="FD98" s="2">
        <f t="shared" ref="FD98:FD127" si="189">SUM(DK98,DT98,EH98)</f>
        <v>0</v>
      </c>
      <c r="FE98" s="2">
        <f t="shared" ref="FE98:FE127" si="190">SUM(DH98,EA98,ED98,EN98,DQ98,DX98)</f>
        <v>6750</v>
      </c>
      <c r="FF98" s="2">
        <f t="shared" ref="FF98:FF127" si="191">SUM(DE98,EK98)</f>
        <v>0</v>
      </c>
      <c r="FG98" s="2">
        <f t="shared" ref="FG98:FG127" si="192">SUM(FD98,FE98,FF98)</f>
        <v>6750</v>
      </c>
      <c r="FH98" s="2">
        <f t="shared" ref="FH98:FH127" si="193">(EP98*5)+(EQ98*2)</f>
        <v>3840</v>
      </c>
      <c r="FI98" s="10">
        <f t="shared" ref="FI98:FI127" si="194">FH98/7</f>
        <v>548.57142857142856</v>
      </c>
      <c r="FJ98" s="2">
        <v>125</v>
      </c>
      <c r="FK98" s="1">
        <v>43873</v>
      </c>
      <c r="FL98">
        <v>3</v>
      </c>
      <c r="FM98">
        <v>3</v>
      </c>
      <c r="FN98">
        <v>6</v>
      </c>
      <c r="FO98">
        <v>1</v>
      </c>
      <c r="FP98">
        <v>1</v>
      </c>
      <c r="FQ98">
        <v>1</v>
      </c>
      <c r="FR98">
        <v>0</v>
      </c>
      <c r="FS98">
        <v>0</v>
      </c>
      <c r="FT98">
        <v>0</v>
      </c>
      <c r="FU98">
        <v>1</v>
      </c>
      <c r="FV98">
        <v>0</v>
      </c>
      <c r="FW98">
        <v>2</v>
      </c>
      <c r="FX98" t="s">
        <v>199</v>
      </c>
      <c r="FY98">
        <v>5</v>
      </c>
      <c r="FZ98">
        <v>3</v>
      </c>
      <c r="GA98">
        <v>1</v>
      </c>
      <c r="GB98">
        <v>2</v>
      </c>
      <c r="GC98">
        <v>4</v>
      </c>
      <c r="GD98">
        <v>2</v>
      </c>
      <c r="GE98">
        <v>3</v>
      </c>
      <c r="GF98">
        <v>3</v>
      </c>
      <c r="GG98">
        <v>0</v>
      </c>
      <c r="GH98">
        <v>3</v>
      </c>
      <c r="GI98">
        <v>4</v>
      </c>
      <c r="GJ98">
        <v>4</v>
      </c>
      <c r="GK98">
        <v>3</v>
      </c>
      <c r="GL98">
        <v>2</v>
      </c>
      <c r="GM98">
        <v>4</v>
      </c>
      <c r="GN98">
        <v>4</v>
      </c>
      <c r="GO98">
        <v>1</v>
      </c>
      <c r="GP98">
        <v>4</v>
      </c>
      <c r="GQ98">
        <v>5</v>
      </c>
      <c r="GR98">
        <v>5</v>
      </c>
      <c r="GS98">
        <v>2</v>
      </c>
      <c r="GT98">
        <v>4</v>
      </c>
      <c r="GU98">
        <v>4</v>
      </c>
      <c r="GV98">
        <v>3</v>
      </c>
      <c r="GW98">
        <v>4</v>
      </c>
      <c r="GX98">
        <v>3</v>
      </c>
      <c r="GY98">
        <v>3</v>
      </c>
      <c r="GZ98">
        <v>2</v>
      </c>
      <c r="HA98">
        <v>4</v>
      </c>
      <c r="HB98">
        <v>5</v>
      </c>
      <c r="HC98">
        <v>5</v>
      </c>
      <c r="HD98">
        <v>3</v>
      </c>
      <c r="HE98">
        <v>1</v>
      </c>
      <c r="HF98">
        <v>2</v>
      </c>
      <c r="HG98">
        <v>3</v>
      </c>
      <c r="HH98">
        <v>3</v>
      </c>
      <c r="HI98">
        <v>1</v>
      </c>
      <c r="HJ98">
        <v>1</v>
      </c>
      <c r="HK98">
        <v>1</v>
      </c>
      <c r="HL98">
        <v>1</v>
      </c>
      <c r="HM98">
        <v>6</v>
      </c>
      <c r="HN98">
        <v>4</v>
      </c>
      <c r="HO98">
        <v>2</v>
      </c>
      <c r="HP98">
        <v>2</v>
      </c>
      <c r="HQ98">
        <v>1</v>
      </c>
      <c r="HR98">
        <v>3</v>
      </c>
      <c r="HS98">
        <v>2</v>
      </c>
      <c r="HT98">
        <v>1</v>
      </c>
      <c r="HU98">
        <v>3</v>
      </c>
      <c r="HV98">
        <v>3</v>
      </c>
      <c r="HW98">
        <v>1</v>
      </c>
      <c r="HX98">
        <v>1</v>
      </c>
      <c r="HY98">
        <v>2</v>
      </c>
      <c r="HZ98">
        <v>1</v>
      </c>
      <c r="IA98">
        <v>2</v>
      </c>
      <c r="IB98">
        <v>1</v>
      </c>
      <c r="IC98">
        <v>3</v>
      </c>
      <c r="ID98">
        <v>3</v>
      </c>
      <c r="IE98">
        <v>2</v>
      </c>
      <c r="IF98">
        <v>1</v>
      </c>
      <c r="IG98">
        <v>3</v>
      </c>
      <c r="IH98">
        <v>1</v>
      </c>
      <c r="II98">
        <v>3</v>
      </c>
      <c r="IJ98">
        <v>3</v>
      </c>
      <c r="IK98">
        <v>3</v>
      </c>
      <c r="IL98">
        <v>3</v>
      </c>
      <c r="IM98">
        <v>3</v>
      </c>
      <c r="IN98">
        <v>3</v>
      </c>
      <c r="IO98" t="s">
        <v>195</v>
      </c>
      <c r="IP98">
        <v>2</v>
      </c>
      <c r="IQ98">
        <v>2</v>
      </c>
      <c r="IR98">
        <v>1</v>
      </c>
      <c r="IS98">
        <v>1</v>
      </c>
      <c r="IT98">
        <v>1</v>
      </c>
      <c r="IU98">
        <v>3</v>
      </c>
      <c r="IV98">
        <v>3</v>
      </c>
      <c r="IW98">
        <v>3</v>
      </c>
      <c r="IX98">
        <v>0</v>
      </c>
      <c r="IY98">
        <v>2</v>
      </c>
      <c r="IZ98">
        <v>3</v>
      </c>
      <c r="JA98">
        <v>4</v>
      </c>
      <c r="JB98">
        <v>4</v>
      </c>
      <c r="JC98">
        <v>2</v>
      </c>
      <c r="JD98">
        <v>101</v>
      </c>
      <c r="JE98">
        <v>188</v>
      </c>
      <c r="JF98">
        <v>113</v>
      </c>
      <c r="JG98">
        <v>1</v>
      </c>
      <c r="JH98" s="1"/>
      <c r="JI98">
        <v>3</v>
      </c>
      <c r="JJ98" s="12">
        <v>3</v>
      </c>
      <c r="JK98" s="12">
        <v>1</v>
      </c>
      <c r="JL98">
        <v>3</v>
      </c>
      <c r="JM98">
        <v>4</v>
      </c>
      <c r="JN98">
        <v>1</v>
      </c>
      <c r="JO98">
        <v>4</v>
      </c>
      <c r="JP98" t="s">
        <v>428</v>
      </c>
      <c r="JQ98" t="s">
        <v>428</v>
      </c>
      <c r="JR98" t="str">
        <f t="shared" ref="JR98:JR127" si="195">IF(OR(AND(FF98&gt;=1500,ES98&gt;=3),AND(FG98&gt;=3000,ER98&gt;=7)),"wysoka",0)</f>
        <v>wysoka</v>
      </c>
      <c r="JS98">
        <v>0</v>
      </c>
      <c r="JT98">
        <v>2</v>
      </c>
      <c r="JU98">
        <f t="shared" ref="JU98:JU127" si="196">IF(GI98=0,0,IF(GI98=1,0,IF(GI98=2,0.06,IF(GI98=3,0.14,IF(GI98=4,0.5,IF(GI98=5,1,IF(GI98=6,2,"błąd")))))))</f>
        <v>0.5</v>
      </c>
      <c r="JV98">
        <f t="shared" ref="JV98:JV127" si="197">IF(GK98=0,0,IF(GK98=1,0,IF(GK98=2,0.06,IF(GK98=3,0.14,IF(GK98=4,0.5,IF(GK98=5,1,IF(GK98=6,2,"błąd")))))))</f>
        <v>0.14000000000000001</v>
      </c>
      <c r="JW98">
        <f t="shared" ref="JW98:JW127" si="198">IF(GQ98=0,0,IF(GQ98=1,0,IF(GQ98=2,0.06,IF(GQ98=3,0.14,IF(GQ98=4,0.5,IF(GQ98=5,1,IF(GQ98=6,2,"błąd")))))))</f>
        <v>1</v>
      </c>
      <c r="JX98">
        <f t="shared" ref="JX98:JX127" si="199">IF(GR98=0,0,IF(GR98=1,0,IF(GR98=2,0.06,IF(GR98=3,0.14,IF(GR98=4,0.5,IF(GR98=5,1,IF(GR98=6,2,"błąd")))))))</f>
        <v>1</v>
      </c>
      <c r="JY98">
        <f t="shared" ref="JY98:JY127" si="200">IF(GS98=0,0,IF(GS98=1,0,IF(GS98=2,0.06,IF(GS98=3,0.14,IF(GS98=4,0.5,IF(GS98=5,1,IF(GS98=6,2,"błąd")))))))</f>
        <v>0.06</v>
      </c>
      <c r="JZ98">
        <f t="shared" ref="JZ98:JZ127" si="201">IF(GW98=0,0,IF(GW98=1,0,IF(GW98=2,0.06,IF(GW98=3,0.14,IF(GW98=4,0.5,IF(GW98=5,1,IF(GW98=6,2,"błąd")))))))</f>
        <v>0.5</v>
      </c>
      <c r="KA98">
        <f t="shared" ref="KA98:KA127" si="202">IF(GX98=0,0,IF(GX98=1,0,IF(GX98=2,0.06,IF(GX98=3,0.14,IF(GX98=4,0.5,IF(GX98=5,1,IF(GX98=6,2,"błąd")))))))</f>
        <v>0.14000000000000001</v>
      </c>
      <c r="KB98">
        <f t="shared" ref="KB98:KB127" si="203">IF(GZ98=0,0,IF(GZ98=1,0,IF(GZ98=2,0.06,IF(GZ98=3,0.14,IF(GZ98=4,0.5,IF(GZ98=5,1,IF(GZ98=6,2,"błąd")))))))</f>
        <v>0.06</v>
      </c>
      <c r="KC98">
        <f t="shared" ref="KC98:KC127" si="204">IF(HB98=0,0,IF(HB98=1,0,IF(HB98=2,0.06,IF(HB98=3,0.14,IF(HB98=4,0.5,IF(HB98=5,1,IF(HB98=6,2,"błąd")))))))</f>
        <v>1</v>
      </c>
      <c r="KD98">
        <f t="shared" ref="KD98:KD127" si="205">IF(HC98=0,0,IF(HC98=1,0,IF(HC98=2,0.06,IF(HC98=3,0.14,IF(HC98=4,0.5,IF(HC98=5,1,IF(HC98=6,2,"błąd")))))))</f>
        <v>1</v>
      </c>
      <c r="KE98">
        <f t="shared" ref="KE98:KE127" si="206">SUM(JU98:KD98)</f>
        <v>5.4</v>
      </c>
      <c r="KF98">
        <f t="shared" ref="KF98:KF127" si="207">IF(GH98=0,0,IF(GH98=1,0,IF(GH98=2,0.06,IF(GH98=3,0.14,IF(GH98=4,0.5,IF(GH98=5,1,IF(GH98=6,2,"błąd")))))))</f>
        <v>0.14000000000000001</v>
      </c>
      <c r="KG98">
        <f t="shared" ref="KG98:KG127" si="208">IF(GJ98=0,0,IF(GJ98=1,0,IF(GJ98=2,0.06,IF(GJ98=3,0.14,IF(GJ98=4,0.5,IF(GJ98=5,1,IF(GJ98=6,2,"błąd")))))))</f>
        <v>0.5</v>
      </c>
      <c r="KH98">
        <f t="shared" ref="KH98:KH127" si="209">IF(GL98=0,0,IF(GL98=1,0,IF(GL98=2,0.06,IF(GL98=3,0.14,IF(GL98=4,0.5,IF(GL98=5,1,IF(GL98=6,2,"błąd")))))))</f>
        <v>0.06</v>
      </c>
      <c r="KI98">
        <f t="shared" ref="KI98:KI127" si="210">IF(GM98=0,0,IF(GM98=1,0,IF(GM98=2,0.06,IF(GM98=3,0.14,IF(GM98=4,0.5,IF(GM98=5,1,IF(GM98=6,2,"błąd")))))))</f>
        <v>0.5</v>
      </c>
      <c r="KJ98">
        <f t="shared" ref="KJ98:KJ127" si="211">IF(GN98=0,0,IF(GN98=1,0,IF(GN98=2,0.06,IF(GN98=3,0.14,IF(GN98=4,0.5,IF(GN98=5,1,IF(GN98=6,2,"błąd")))))))</f>
        <v>0.5</v>
      </c>
      <c r="KK98">
        <f t="shared" ref="KK98:KK127" si="212">IF(GO98=0,0,IF(GO98=1,0,IF(GO98=2,0.06,IF(GO98=3,0.14,IF(GO98=4,0.5,IF(GO98=5,1,IF(GO98=6,2,"błąd")))))))</f>
        <v>0</v>
      </c>
      <c r="KL98">
        <f t="shared" ref="KL98:KL127" si="213">IF(GT98=0,0,IF(GT98=1,0,IF(GT98=2,0.06,IF(GT98=3,0.14,IF(GT98=4,0.5,IF(GT98=5,1,IF(GT98=6,2,"błąd")))))))</f>
        <v>0.5</v>
      </c>
      <c r="KM98">
        <f t="shared" ref="KM98:KM127" si="214">IF(GU98=0,0,IF(GU98=1,0,IF(GU98=2,0.06,IF(GU98=3,0.14,IF(GU98=4,0.5,IF(GU98=5,1,IF(GU98=6,2,"błąd")))))))</f>
        <v>0.5</v>
      </c>
      <c r="KN98">
        <f t="shared" ref="KN98:KN127" si="215">IF(GV98=0,0,IF(GV98=1,0,IF(GV98=2,0.06,IF(GV98=3,0.14,IF(GV98=4,0.5,IF(GV98=5,1,IF(GV98=6,2,"błąd")))))))</f>
        <v>0.14000000000000001</v>
      </c>
      <c r="KO98">
        <f t="shared" ref="KO98:KO127" si="216">IF(HD98=0,0,IF(HD98=1,0,IF(HD98=2,0.06,IF(HD98=3,0.14,IF(HD98=4,0.5,IF(HD98=5,1,IF(HD98=6,2,"błąd")))))))</f>
        <v>0.14000000000000001</v>
      </c>
      <c r="KP98">
        <f t="shared" ref="KP98:KP127" si="217">IF(HF98=0,0,IF(HF98=1,0,IF(HF98=2,0.06,IF(HF98=3,0.14,IF(HF98=4,0.5,IF(HF98=5,1,IF(HF98=6,2,"błąd")))))))</f>
        <v>0.06</v>
      </c>
      <c r="KQ98">
        <f t="shared" ref="KQ98:KQ127" si="218">IF(HK98=0,0,IF(HK98=1,0,IF(HK98=2,0.06,IF(HK98=3,0.14,IF(HK98=4,0.5,IF(HK98=5,1,IF(HK98=6,2,"błąd")))))))</f>
        <v>0</v>
      </c>
      <c r="KR98">
        <f t="shared" ref="KR98:KR127" si="219">IF(HL98=0,0,IF(HL98=1,0,IF(HL98=2,0.06,IF(HL98=3,0.14,IF(HL98=4,0.5,IF(HL98=5,1,IF(HL98=6,2,"błąd")))))))</f>
        <v>0</v>
      </c>
      <c r="KS98">
        <f t="shared" ref="KS98:KS127" si="220">IF(HN98=0,0,IF(HN98=1,0,IF(HN98=2,0.06,IF(HN98=3,0.14,IF(HN98=4,0.5,IF(HN98=5,1,IF(HN98=6,2,"błąd")))))))</f>
        <v>0.5</v>
      </c>
      <c r="KT98">
        <f t="shared" ref="KT98:KT127" si="221">SUM(KF98:KS98)</f>
        <v>3.5400000000000005</v>
      </c>
      <c r="KU98">
        <f t="shared" ref="KU98:KU127" si="222">(100/20)*KE98</f>
        <v>27</v>
      </c>
      <c r="KV98">
        <f t="shared" ref="KV98:KV127" si="223">(100/28)*KT98</f>
        <v>12.642857142857146</v>
      </c>
    </row>
    <row r="99" spans="1:308">
      <c r="A99" s="2"/>
      <c r="B99" s="1"/>
      <c r="C99">
        <v>49</v>
      </c>
      <c r="D99" s="2" t="s">
        <v>14</v>
      </c>
      <c r="E99" t="s">
        <v>19</v>
      </c>
      <c r="J99">
        <v>40</v>
      </c>
      <c r="K99" s="2">
        <v>2003</v>
      </c>
      <c r="L99" s="2">
        <f t="shared" si="170"/>
        <v>17</v>
      </c>
      <c r="M99" s="15">
        <v>1</v>
      </c>
      <c r="N99" s="15">
        <v>1</v>
      </c>
      <c r="O99" s="2" t="s">
        <v>37</v>
      </c>
      <c r="P99" s="2">
        <v>4</v>
      </c>
      <c r="Q99" s="2" t="s">
        <v>37</v>
      </c>
      <c r="R99" s="2">
        <v>6</v>
      </c>
      <c r="T99" t="s">
        <v>37</v>
      </c>
      <c r="Y99" t="s">
        <v>37</v>
      </c>
      <c r="AE99" t="s">
        <v>37</v>
      </c>
      <c r="AR99" s="2" t="s">
        <v>37</v>
      </c>
      <c r="AT99" t="s">
        <v>37</v>
      </c>
      <c r="BD99" t="s">
        <v>37</v>
      </c>
      <c r="BM99" s="2" t="s">
        <v>42</v>
      </c>
      <c r="BX99" s="2" t="s">
        <v>42</v>
      </c>
      <c r="CI99" s="11">
        <v>1.76</v>
      </c>
      <c r="CJ99" s="10">
        <v>82</v>
      </c>
      <c r="CK99" s="2">
        <f t="shared" si="171"/>
        <v>26.472107438016529</v>
      </c>
      <c r="CL99" s="2">
        <v>101.5</v>
      </c>
      <c r="CM99" s="2">
        <v>100</v>
      </c>
      <c r="CN99" s="5">
        <f t="shared" si="172"/>
        <v>1.0149999999999999</v>
      </c>
      <c r="CO99" s="2">
        <v>120</v>
      </c>
      <c r="CP99" s="2">
        <v>70</v>
      </c>
      <c r="CQ99" t="s">
        <v>399</v>
      </c>
      <c r="CR99" s="19">
        <v>338.12</v>
      </c>
      <c r="CS99" s="19">
        <v>4434.97</v>
      </c>
      <c r="CT99" s="19">
        <v>6471.07</v>
      </c>
      <c r="CU99" s="2">
        <v>80</v>
      </c>
      <c r="CV99" s="2">
        <v>0.54</v>
      </c>
      <c r="CW99" s="2">
        <v>183</v>
      </c>
      <c r="CX99" s="2">
        <v>37</v>
      </c>
      <c r="CY99" s="2">
        <v>116</v>
      </c>
      <c r="CZ99" s="2">
        <v>149</v>
      </c>
      <c r="DA99" s="2">
        <v>121</v>
      </c>
      <c r="DB99" t="s">
        <v>42</v>
      </c>
      <c r="DE99" s="2">
        <f>8*DD99*DC99</f>
        <v>0</v>
      </c>
      <c r="DH99" s="2">
        <f>4*DG99*DF99</f>
        <v>0</v>
      </c>
      <c r="DK99" s="2">
        <f>3.3*DJ99*DI99</f>
        <v>0</v>
      </c>
      <c r="DL99" s="2">
        <f t="shared" si="173"/>
        <v>0</v>
      </c>
      <c r="DM99">
        <v>6</v>
      </c>
      <c r="DN99">
        <v>30</v>
      </c>
      <c r="DO99">
        <v>1</v>
      </c>
      <c r="DP99">
        <v>15</v>
      </c>
      <c r="DQ99" s="2">
        <f>6*DP99*DO99</f>
        <v>90</v>
      </c>
      <c r="DR99">
        <v>3</v>
      </c>
      <c r="DS99">
        <v>20</v>
      </c>
      <c r="DT99" s="2">
        <f>3.3*DS99*DR99</f>
        <v>198</v>
      </c>
      <c r="DU99" s="2">
        <f t="shared" si="174"/>
        <v>288</v>
      </c>
      <c r="DV99" t="s">
        <v>42</v>
      </c>
      <c r="DX99" s="2">
        <v>0</v>
      </c>
      <c r="DY99" t="s">
        <v>42</v>
      </c>
      <c r="EA99" s="2">
        <v>0</v>
      </c>
      <c r="EB99" t="s">
        <v>42</v>
      </c>
      <c r="ED99" s="2">
        <v>0</v>
      </c>
      <c r="EE99" s="2">
        <f t="shared" si="175"/>
        <v>0</v>
      </c>
      <c r="EF99" t="s">
        <v>42</v>
      </c>
      <c r="EH99" s="2">
        <v>0</v>
      </c>
      <c r="EI99">
        <v>2</v>
      </c>
      <c r="EJ99">
        <v>45</v>
      </c>
      <c r="EK99" s="2">
        <f>8*EJ99*EI99</f>
        <v>720</v>
      </c>
      <c r="EL99" t="s">
        <v>42</v>
      </c>
      <c r="EN99" s="2">
        <v>0</v>
      </c>
      <c r="EO99" s="2">
        <f t="shared" si="176"/>
        <v>720</v>
      </c>
      <c r="EP99">
        <v>480</v>
      </c>
      <c r="EQ99">
        <v>420</v>
      </c>
      <c r="ER99">
        <f t="shared" si="177"/>
        <v>6</v>
      </c>
      <c r="ES99" s="11">
        <f t="shared" si="178"/>
        <v>2</v>
      </c>
      <c r="ET99" s="11">
        <f t="shared" si="179"/>
        <v>4</v>
      </c>
      <c r="EU99" s="11">
        <f t="shared" si="180"/>
        <v>0</v>
      </c>
      <c r="EV99" s="11">
        <f t="shared" si="181"/>
        <v>0</v>
      </c>
      <c r="EW99" s="11">
        <f t="shared" si="182"/>
        <v>0</v>
      </c>
      <c r="EX99" s="11">
        <f t="shared" si="183"/>
        <v>0</v>
      </c>
      <c r="EY99" s="11">
        <f t="shared" si="184"/>
        <v>0</v>
      </c>
      <c r="EZ99" s="11">
        <f t="shared" si="185"/>
        <v>0</v>
      </c>
      <c r="FA99" s="11">
        <f t="shared" si="186"/>
        <v>0</v>
      </c>
      <c r="FB99" s="11">
        <f t="shared" si="187"/>
        <v>0</v>
      </c>
      <c r="FC99" s="11">
        <f t="shared" si="188"/>
        <v>0</v>
      </c>
      <c r="FD99" s="2">
        <f t="shared" si="189"/>
        <v>198</v>
      </c>
      <c r="FE99" s="2">
        <f t="shared" si="190"/>
        <v>90</v>
      </c>
      <c r="FF99" s="2">
        <f t="shared" si="191"/>
        <v>720</v>
      </c>
      <c r="FG99" s="2">
        <f t="shared" si="192"/>
        <v>1008</v>
      </c>
      <c r="FH99" s="2">
        <f t="shared" si="193"/>
        <v>3240</v>
      </c>
      <c r="FI99" s="10">
        <f t="shared" si="194"/>
        <v>462.85714285714283</v>
      </c>
      <c r="FJ99" s="2">
        <v>121</v>
      </c>
      <c r="FK99" s="1">
        <v>43843</v>
      </c>
      <c r="FL99">
        <v>5</v>
      </c>
      <c r="FM99">
        <v>1</v>
      </c>
      <c r="FN99">
        <v>4</v>
      </c>
      <c r="FO99">
        <v>1</v>
      </c>
      <c r="FP99">
        <v>1</v>
      </c>
      <c r="FQ99">
        <v>1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1</v>
      </c>
      <c r="FX99" t="s">
        <v>192</v>
      </c>
      <c r="FY99">
        <v>2</v>
      </c>
      <c r="FZ99">
        <v>5</v>
      </c>
      <c r="GA99">
        <v>1</v>
      </c>
      <c r="GB99">
        <v>2</v>
      </c>
      <c r="GC99">
        <v>2</v>
      </c>
      <c r="GD99">
        <v>2</v>
      </c>
      <c r="GE99">
        <v>3</v>
      </c>
      <c r="GF99">
        <v>3</v>
      </c>
      <c r="GG99">
        <v>0</v>
      </c>
      <c r="GH99">
        <v>4</v>
      </c>
      <c r="GI99">
        <v>4</v>
      </c>
      <c r="GJ99">
        <v>4</v>
      </c>
      <c r="GK99">
        <v>3</v>
      </c>
      <c r="GL99">
        <v>3</v>
      </c>
      <c r="GM99">
        <v>4</v>
      </c>
      <c r="GN99">
        <v>4</v>
      </c>
      <c r="GO99">
        <v>1</v>
      </c>
      <c r="GP99">
        <v>4</v>
      </c>
      <c r="GQ99">
        <v>5</v>
      </c>
      <c r="GR99">
        <v>2</v>
      </c>
      <c r="GS99">
        <v>4</v>
      </c>
      <c r="GT99">
        <v>4</v>
      </c>
      <c r="GU99">
        <v>2</v>
      </c>
      <c r="GV99">
        <v>4</v>
      </c>
      <c r="GW99">
        <v>4</v>
      </c>
      <c r="GX99">
        <v>4</v>
      </c>
      <c r="GY99">
        <v>4</v>
      </c>
      <c r="GZ99">
        <v>3</v>
      </c>
      <c r="HA99">
        <v>4</v>
      </c>
      <c r="HB99">
        <v>6</v>
      </c>
      <c r="HC99">
        <v>4</v>
      </c>
      <c r="HD99">
        <v>4</v>
      </c>
      <c r="HE99">
        <v>1</v>
      </c>
      <c r="HF99">
        <v>1</v>
      </c>
      <c r="HG99">
        <v>5</v>
      </c>
      <c r="HH99">
        <v>5</v>
      </c>
      <c r="HI99">
        <v>4</v>
      </c>
      <c r="HJ99">
        <v>1</v>
      </c>
      <c r="HK99">
        <v>2</v>
      </c>
      <c r="HL99">
        <v>1</v>
      </c>
      <c r="HM99">
        <v>6</v>
      </c>
      <c r="HN99">
        <v>1</v>
      </c>
      <c r="HO99">
        <v>2</v>
      </c>
      <c r="HP99">
        <v>2</v>
      </c>
      <c r="HQ99">
        <v>2</v>
      </c>
      <c r="HR99">
        <v>2</v>
      </c>
      <c r="HS99">
        <v>2</v>
      </c>
      <c r="HT99">
        <v>1</v>
      </c>
      <c r="HU99">
        <v>3</v>
      </c>
      <c r="HV99">
        <v>3</v>
      </c>
      <c r="HW99">
        <v>1</v>
      </c>
      <c r="HX99">
        <v>1</v>
      </c>
      <c r="HY99">
        <v>1</v>
      </c>
      <c r="HZ99">
        <v>1</v>
      </c>
      <c r="IA99">
        <v>2</v>
      </c>
      <c r="IB99">
        <v>1</v>
      </c>
      <c r="IC99">
        <v>3</v>
      </c>
      <c r="ID99">
        <v>3</v>
      </c>
      <c r="IE99">
        <v>1</v>
      </c>
      <c r="IF99">
        <v>1</v>
      </c>
      <c r="IG99">
        <v>3</v>
      </c>
      <c r="IH99">
        <v>1</v>
      </c>
      <c r="II99">
        <v>3</v>
      </c>
      <c r="IJ99">
        <v>3</v>
      </c>
      <c r="IK99">
        <v>1</v>
      </c>
      <c r="IL99">
        <v>1</v>
      </c>
      <c r="IM99">
        <v>1</v>
      </c>
      <c r="IN99">
        <v>1</v>
      </c>
      <c r="IQ99">
        <v>4</v>
      </c>
      <c r="IR99">
        <v>0</v>
      </c>
      <c r="IS99">
        <v>1</v>
      </c>
      <c r="IT99">
        <v>1</v>
      </c>
      <c r="IU99">
        <v>1</v>
      </c>
      <c r="IV99">
        <v>1</v>
      </c>
      <c r="IW99">
        <v>3</v>
      </c>
      <c r="IX99">
        <v>0</v>
      </c>
      <c r="IY99">
        <v>3</v>
      </c>
      <c r="IZ99">
        <v>3</v>
      </c>
      <c r="JA99">
        <v>3</v>
      </c>
      <c r="JB99">
        <v>3</v>
      </c>
      <c r="JC99">
        <v>3</v>
      </c>
      <c r="JD99">
        <v>82</v>
      </c>
      <c r="JE99">
        <v>176</v>
      </c>
      <c r="JF99">
        <v>101.5</v>
      </c>
      <c r="JG99">
        <v>1</v>
      </c>
      <c r="JH99" s="1"/>
      <c r="JI99">
        <v>4</v>
      </c>
      <c r="JJ99" s="12">
        <v>1</v>
      </c>
      <c r="JK99" s="12">
        <v>0</v>
      </c>
      <c r="JL99">
        <v>2</v>
      </c>
      <c r="JM99">
        <v>4</v>
      </c>
      <c r="JN99">
        <v>3</v>
      </c>
      <c r="JO99">
        <v>4</v>
      </c>
      <c r="JP99" t="s">
        <v>427</v>
      </c>
      <c r="JQ99" t="s">
        <v>19</v>
      </c>
      <c r="JR99">
        <f t="shared" si="195"/>
        <v>0</v>
      </c>
      <c r="JS99" t="str">
        <f t="shared" ref="JS99:JS106" si="224">IF(OR(AND(ES99&gt;=3,OR(DD99&gt;=20,DW99&gt;=20,EJ99&gt;=20)),FC99&gt;=5,AND(FG99&gt;=600,ER99&gt;=5)),"umiarkowana",0)</f>
        <v>umiarkowana</v>
      </c>
      <c r="JT99">
        <v>1</v>
      </c>
      <c r="JU99">
        <f t="shared" si="196"/>
        <v>0.5</v>
      </c>
      <c r="JV99">
        <f t="shared" si="197"/>
        <v>0.14000000000000001</v>
      </c>
      <c r="JW99">
        <f t="shared" si="198"/>
        <v>1</v>
      </c>
      <c r="JX99">
        <f t="shared" si="199"/>
        <v>0.06</v>
      </c>
      <c r="JY99">
        <f t="shared" si="200"/>
        <v>0.5</v>
      </c>
      <c r="JZ99">
        <f t="shared" si="201"/>
        <v>0.5</v>
      </c>
      <c r="KA99">
        <f t="shared" si="202"/>
        <v>0.5</v>
      </c>
      <c r="KB99">
        <f t="shared" si="203"/>
        <v>0.14000000000000001</v>
      </c>
      <c r="KC99">
        <f t="shared" si="204"/>
        <v>2</v>
      </c>
      <c r="KD99">
        <f t="shared" si="205"/>
        <v>0.5</v>
      </c>
      <c r="KE99">
        <f t="shared" si="206"/>
        <v>5.84</v>
      </c>
      <c r="KF99">
        <f t="shared" si="207"/>
        <v>0.5</v>
      </c>
      <c r="KG99">
        <f t="shared" si="208"/>
        <v>0.5</v>
      </c>
      <c r="KH99">
        <f t="shared" si="209"/>
        <v>0.14000000000000001</v>
      </c>
      <c r="KI99">
        <f t="shared" si="210"/>
        <v>0.5</v>
      </c>
      <c r="KJ99">
        <f t="shared" si="211"/>
        <v>0.5</v>
      </c>
      <c r="KK99">
        <f t="shared" si="212"/>
        <v>0</v>
      </c>
      <c r="KL99">
        <f t="shared" si="213"/>
        <v>0.5</v>
      </c>
      <c r="KM99">
        <f t="shared" si="214"/>
        <v>0.06</v>
      </c>
      <c r="KN99">
        <f t="shared" si="215"/>
        <v>0.5</v>
      </c>
      <c r="KO99">
        <f t="shared" si="216"/>
        <v>0.5</v>
      </c>
      <c r="KP99">
        <f t="shared" si="217"/>
        <v>0</v>
      </c>
      <c r="KQ99">
        <f t="shared" si="218"/>
        <v>0.06</v>
      </c>
      <c r="KR99">
        <f t="shared" si="219"/>
        <v>0</v>
      </c>
      <c r="KS99">
        <f t="shared" si="220"/>
        <v>0</v>
      </c>
      <c r="KT99">
        <f t="shared" si="221"/>
        <v>3.7600000000000002</v>
      </c>
      <c r="KU99">
        <f t="shared" si="222"/>
        <v>29.2</v>
      </c>
      <c r="KV99">
        <f t="shared" si="223"/>
        <v>13.428571428571431</v>
      </c>
    </row>
    <row r="100" spans="1:308">
      <c r="A100" s="6"/>
      <c r="B100" s="4"/>
      <c r="C100">
        <v>39</v>
      </c>
      <c r="D100" s="2" t="s">
        <v>14</v>
      </c>
      <c r="E100" s="7" t="s">
        <v>19</v>
      </c>
      <c r="F100" s="2"/>
      <c r="G100" s="2"/>
      <c r="H100" s="2"/>
      <c r="I100" s="2"/>
      <c r="J100" s="2">
        <v>23</v>
      </c>
      <c r="K100" s="2">
        <v>2014</v>
      </c>
      <c r="L100" s="2">
        <f t="shared" si="170"/>
        <v>6</v>
      </c>
      <c r="M100" s="15">
        <v>2</v>
      </c>
      <c r="N100" s="15">
        <v>3</v>
      </c>
      <c r="O100" s="2" t="s">
        <v>37</v>
      </c>
      <c r="P100" s="2">
        <v>4</v>
      </c>
      <c r="Q100" s="2" t="s">
        <v>42</v>
      </c>
      <c r="R100" s="2"/>
      <c r="S100" s="2"/>
      <c r="T100" s="2" t="s">
        <v>37</v>
      </c>
      <c r="U100" s="2"/>
      <c r="V100" s="2"/>
      <c r="W100" s="2"/>
      <c r="X100" s="2"/>
      <c r="Y100" s="2" t="s">
        <v>37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 t="s">
        <v>37</v>
      </c>
      <c r="AS100" s="2"/>
      <c r="AT100" s="2"/>
      <c r="AU100" s="2"/>
      <c r="AV100" s="2"/>
      <c r="AW100" s="2"/>
      <c r="AX100" s="2"/>
      <c r="AY100" s="2" t="s">
        <v>31</v>
      </c>
      <c r="AZ100" s="2" t="s">
        <v>39</v>
      </c>
      <c r="BA100" s="2" t="s">
        <v>37</v>
      </c>
      <c r="BB100" s="2"/>
      <c r="BC100" s="2"/>
      <c r="BD100" s="2" t="s">
        <v>37</v>
      </c>
      <c r="BE100" s="2"/>
      <c r="BF100" s="2"/>
      <c r="BG100" s="2"/>
      <c r="BH100" s="2"/>
      <c r="BI100" s="2"/>
      <c r="BJ100" s="2"/>
      <c r="BK100" s="2"/>
      <c r="BL100" s="2"/>
      <c r="BM100" s="2" t="s">
        <v>42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 t="s">
        <v>42</v>
      </c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5">
        <v>1.71</v>
      </c>
      <c r="CJ100" s="10">
        <v>75</v>
      </c>
      <c r="CK100" s="2">
        <f t="shared" si="171"/>
        <v>25.64891761567662</v>
      </c>
      <c r="CL100" s="2">
        <v>86</v>
      </c>
      <c r="CM100" s="2">
        <v>100</v>
      </c>
      <c r="CN100" s="5">
        <f t="shared" si="172"/>
        <v>0.86</v>
      </c>
      <c r="CO100" s="2">
        <v>102</v>
      </c>
      <c r="CP100" s="2">
        <v>80</v>
      </c>
      <c r="CQ100" s="2"/>
      <c r="CR100" s="2"/>
      <c r="CS100" s="2"/>
      <c r="CT100" s="2"/>
      <c r="CU100" s="2">
        <v>86</v>
      </c>
      <c r="CV100" s="2">
        <v>1.28</v>
      </c>
      <c r="CW100" s="2">
        <v>232</v>
      </c>
      <c r="CX100" s="2">
        <v>41</v>
      </c>
      <c r="CY100" s="2">
        <v>151</v>
      </c>
      <c r="CZ100" s="2">
        <v>198</v>
      </c>
      <c r="DA100" s="2">
        <v>3</v>
      </c>
      <c r="DB100" t="s">
        <v>42</v>
      </c>
      <c r="DE100" s="2">
        <f>8*DD100*DC100</f>
        <v>0</v>
      </c>
      <c r="DH100" s="2">
        <f>4*DG100*DF100</f>
        <v>0</v>
      </c>
      <c r="DK100" s="2">
        <f>3.3*DJ100*DI100</f>
        <v>0</v>
      </c>
      <c r="DL100" s="2">
        <f t="shared" si="173"/>
        <v>0</v>
      </c>
      <c r="DM100">
        <v>4</v>
      </c>
      <c r="DN100">
        <v>40</v>
      </c>
      <c r="DO100" t="s">
        <v>42</v>
      </c>
      <c r="DQ100" s="2">
        <v>0</v>
      </c>
      <c r="DR100">
        <v>4</v>
      </c>
      <c r="DS100">
        <v>40</v>
      </c>
      <c r="DT100" s="2">
        <f>3.3*DS100*DR100</f>
        <v>528</v>
      </c>
      <c r="DU100" s="2">
        <f t="shared" si="174"/>
        <v>528</v>
      </c>
      <c r="DV100" t="s">
        <v>42</v>
      </c>
      <c r="DX100" s="2">
        <v>0</v>
      </c>
      <c r="DY100" t="s">
        <v>42</v>
      </c>
      <c r="EA100" s="2">
        <v>0</v>
      </c>
      <c r="EB100">
        <v>3</v>
      </c>
      <c r="EC100">
        <v>25</v>
      </c>
      <c r="ED100" s="2">
        <f>3*EC100*EB100</f>
        <v>225</v>
      </c>
      <c r="EE100" s="2">
        <f t="shared" si="175"/>
        <v>225</v>
      </c>
      <c r="EF100" t="s">
        <v>42</v>
      </c>
      <c r="EH100" s="2">
        <v>0</v>
      </c>
      <c r="EI100" t="s">
        <v>42</v>
      </c>
      <c r="EK100" s="2">
        <v>0</v>
      </c>
      <c r="EL100" t="s">
        <v>42</v>
      </c>
      <c r="EN100" s="2">
        <v>0</v>
      </c>
      <c r="EO100" s="2">
        <f t="shared" si="176"/>
        <v>0</v>
      </c>
      <c r="EP100">
        <v>300</v>
      </c>
      <c r="EQ100">
        <v>240</v>
      </c>
      <c r="ER100">
        <f t="shared" si="177"/>
        <v>7</v>
      </c>
      <c r="ES100" s="11">
        <f t="shared" si="178"/>
        <v>0</v>
      </c>
      <c r="ET100" s="11">
        <f t="shared" si="179"/>
        <v>7</v>
      </c>
      <c r="EU100" s="11">
        <f t="shared" si="180"/>
        <v>0</v>
      </c>
      <c r="EV100" s="11">
        <f t="shared" si="181"/>
        <v>0</v>
      </c>
      <c r="EW100" s="11">
        <f t="shared" si="182"/>
        <v>0</v>
      </c>
      <c r="EX100" s="11">
        <f t="shared" si="183"/>
        <v>1</v>
      </c>
      <c r="EY100" s="11">
        <f t="shared" si="184"/>
        <v>0</v>
      </c>
      <c r="EZ100" s="11">
        <f t="shared" si="185"/>
        <v>0</v>
      </c>
      <c r="FA100" s="11">
        <f t="shared" si="186"/>
        <v>0</v>
      </c>
      <c r="FB100" s="11">
        <f t="shared" si="187"/>
        <v>0</v>
      </c>
      <c r="FC100" s="11">
        <f t="shared" si="188"/>
        <v>1</v>
      </c>
      <c r="FD100" s="2">
        <f t="shared" si="189"/>
        <v>528</v>
      </c>
      <c r="FE100" s="2">
        <f t="shared" si="190"/>
        <v>225</v>
      </c>
      <c r="FF100" s="2">
        <f t="shared" si="191"/>
        <v>0</v>
      </c>
      <c r="FG100" s="2">
        <f t="shared" si="192"/>
        <v>753</v>
      </c>
      <c r="FH100" s="2">
        <f t="shared" si="193"/>
        <v>1980</v>
      </c>
      <c r="FI100" s="10">
        <f t="shared" si="194"/>
        <v>282.85714285714283</v>
      </c>
      <c r="FJ100" s="2">
        <v>3</v>
      </c>
      <c r="FK100" s="1">
        <v>43417</v>
      </c>
      <c r="FL100">
        <v>4</v>
      </c>
      <c r="FM100">
        <v>3</v>
      </c>
      <c r="FN100">
        <v>5</v>
      </c>
      <c r="FO100">
        <v>1</v>
      </c>
      <c r="FP100">
        <v>1</v>
      </c>
      <c r="FQ100">
        <v>1</v>
      </c>
      <c r="FR100">
        <v>0</v>
      </c>
      <c r="FS100">
        <v>1</v>
      </c>
      <c r="FT100">
        <v>0</v>
      </c>
      <c r="FU100">
        <v>1</v>
      </c>
      <c r="FV100">
        <v>1</v>
      </c>
      <c r="FW100">
        <v>1</v>
      </c>
      <c r="FX100" t="s">
        <v>193</v>
      </c>
      <c r="FY100">
        <v>5</v>
      </c>
      <c r="FZ100">
        <v>2</v>
      </c>
      <c r="GA100">
        <v>1</v>
      </c>
      <c r="GB100">
        <v>1</v>
      </c>
      <c r="GC100">
        <v>3</v>
      </c>
      <c r="GD100">
        <v>1</v>
      </c>
      <c r="GE100">
        <v>4</v>
      </c>
      <c r="GF100">
        <v>2</v>
      </c>
      <c r="GG100">
        <v>0</v>
      </c>
      <c r="GH100">
        <v>6</v>
      </c>
      <c r="GI100">
        <v>4</v>
      </c>
      <c r="GJ100">
        <v>4</v>
      </c>
      <c r="GK100">
        <v>3</v>
      </c>
      <c r="GL100">
        <v>2</v>
      </c>
      <c r="GM100">
        <v>3</v>
      </c>
      <c r="GN100">
        <v>5</v>
      </c>
      <c r="GO100">
        <v>2</v>
      </c>
      <c r="GP100">
        <v>4</v>
      </c>
      <c r="GQ100">
        <v>2</v>
      </c>
      <c r="GR100">
        <v>3</v>
      </c>
      <c r="GS100">
        <v>5</v>
      </c>
      <c r="GT100">
        <v>4</v>
      </c>
      <c r="GU100">
        <v>6</v>
      </c>
      <c r="GV100">
        <v>4</v>
      </c>
      <c r="GW100">
        <v>4</v>
      </c>
      <c r="GX100">
        <v>4</v>
      </c>
      <c r="GY100">
        <v>4</v>
      </c>
      <c r="GZ100">
        <v>3</v>
      </c>
      <c r="HA100">
        <v>4</v>
      </c>
      <c r="HB100">
        <v>5</v>
      </c>
      <c r="HC100">
        <v>6</v>
      </c>
      <c r="HD100">
        <v>5</v>
      </c>
      <c r="HE100">
        <v>1</v>
      </c>
      <c r="HF100">
        <v>1</v>
      </c>
      <c r="HG100">
        <v>4</v>
      </c>
      <c r="HH100">
        <v>4</v>
      </c>
      <c r="HI100">
        <v>2</v>
      </c>
      <c r="HJ100">
        <v>1</v>
      </c>
      <c r="HK100">
        <v>2</v>
      </c>
      <c r="HL100">
        <v>1</v>
      </c>
      <c r="HM100">
        <v>6</v>
      </c>
      <c r="HN100">
        <v>2</v>
      </c>
      <c r="HO100">
        <v>1</v>
      </c>
      <c r="HP100">
        <v>2</v>
      </c>
      <c r="HQ100">
        <v>3</v>
      </c>
      <c r="HR100">
        <v>3</v>
      </c>
      <c r="HS100">
        <v>2</v>
      </c>
      <c r="HT100">
        <v>1</v>
      </c>
      <c r="HU100">
        <v>1</v>
      </c>
      <c r="HV100">
        <v>2</v>
      </c>
      <c r="HW100">
        <v>2</v>
      </c>
      <c r="HX100">
        <v>3</v>
      </c>
      <c r="HY100">
        <v>1</v>
      </c>
      <c r="HZ100">
        <v>1</v>
      </c>
      <c r="IA100">
        <v>2</v>
      </c>
      <c r="IB100">
        <v>1</v>
      </c>
      <c r="IC100">
        <v>3</v>
      </c>
      <c r="ID100">
        <v>2</v>
      </c>
      <c r="IE100">
        <v>1</v>
      </c>
      <c r="IF100">
        <v>1</v>
      </c>
      <c r="IG100">
        <v>3</v>
      </c>
      <c r="IH100">
        <v>3</v>
      </c>
      <c r="II100">
        <v>3</v>
      </c>
      <c r="IJ100">
        <v>3</v>
      </c>
      <c r="IK100">
        <v>3</v>
      </c>
      <c r="IL100">
        <v>2</v>
      </c>
      <c r="IM100">
        <v>2</v>
      </c>
      <c r="IN100">
        <v>1</v>
      </c>
      <c r="IO100" s="9"/>
      <c r="IQ100">
        <v>4</v>
      </c>
      <c r="IR100">
        <v>2</v>
      </c>
      <c r="IS100">
        <v>1</v>
      </c>
      <c r="IT100">
        <v>2</v>
      </c>
      <c r="IU100">
        <v>2</v>
      </c>
      <c r="IV100">
        <v>2</v>
      </c>
      <c r="IW100">
        <v>2</v>
      </c>
      <c r="IX100">
        <v>2</v>
      </c>
      <c r="IY100">
        <v>1</v>
      </c>
      <c r="IZ100">
        <v>1</v>
      </c>
      <c r="JA100">
        <v>1</v>
      </c>
      <c r="JB100">
        <v>3</v>
      </c>
      <c r="JC100">
        <v>1</v>
      </c>
      <c r="JD100">
        <f>(CJ100)</f>
        <v>75</v>
      </c>
      <c r="JE100">
        <v>171.5</v>
      </c>
      <c r="JF100">
        <v>86</v>
      </c>
      <c r="JG100">
        <v>1</v>
      </c>
      <c r="JH100" s="1"/>
      <c r="JI100">
        <v>4</v>
      </c>
      <c r="JJ100" s="12">
        <v>2</v>
      </c>
      <c r="JK100" s="12">
        <v>0</v>
      </c>
      <c r="JL100">
        <v>2</v>
      </c>
      <c r="JM100">
        <v>4</v>
      </c>
      <c r="JN100">
        <v>2</v>
      </c>
      <c r="JO100">
        <v>4</v>
      </c>
      <c r="JP100" t="s">
        <v>427</v>
      </c>
      <c r="JQ100" s="7" t="s">
        <v>19</v>
      </c>
      <c r="JR100">
        <f t="shared" si="195"/>
        <v>0</v>
      </c>
      <c r="JS100" t="str">
        <f t="shared" si="224"/>
        <v>umiarkowana</v>
      </c>
      <c r="JT100">
        <v>1</v>
      </c>
      <c r="JU100">
        <f t="shared" si="196"/>
        <v>0.5</v>
      </c>
      <c r="JV100">
        <f t="shared" si="197"/>
        <v>0.14000000000000001</v>
      </c>
      <c r="JW100">
        <f t="shared" si="198"/>
        <v>0.06</v>
      </c>
      <c r="JX100">
        <f t="shared" si="199"/>
        <v>0.14000000000000001</v>
      </c>
      <c r="JY100">
        <f t="shared" si="200"/>
        <v>1</v>
      </c>
      <c r="JZ100">
        <f t="shared" si="201"/>
        <v>0.5</v>
      </c>
      <c r="KA100">
        <f t="shared" si="202"/>
        <v>0.5</v>
      </c>
      <c r="KB100">
        <f t="shared" si="203"/>
        <v>0.14000000000000001</v>
      </c>
      <c r="KC100">
        <f t="shared" si="204"/>
        <v>1</v>
      </c>
      <c r="KD100">
        <f t="shared" si="205"/>
        <v>2</v>
      </c>
      <c r="KE100">
        <f t="shared" si="206"/>
        <v>5.98</v>
      </c>
      <c r="KF100">
        <f t="shared" si="207"/>
        <v>2</v>
      </c>
      <c r="KG100">
        <f t="shared" si="208"/>
        <v>0.5</v>
      </c>
      <c r="KH100">
        <f t="shared" si="209"/>
        <v>0.06</v>
      </c>
      <c r="KI100">
        <f t="shared" si="210"/>
        <v>0.14000000000000001</v>
      </c>
      <c r="KJ100">
        <f t="shared" si="211"/>
        <v>1</v>
      </c>
      <c r="KK100">
        <f t="shared" si="212"/>
        <v>0.06</v>
      </c>
      <c r="KL100">
        <f t="shared" si="213"/>
        <v>0.5</v>
      </c>
      <c r="KM100">
        <f t="shared" si="214"/>
        <v>2</v>
      </c>
      <c r="KN100">
        <f t="shared" si="215"/>
        <v>0.5</v>
      </c>
      <c r="KO100">
        <f t="shared" si="216"/>
        <v>1</v>
      </c>
      <c r="KP100">
        <f t="shared" si="217"/>
        <v>0</v>
      </c>
      <c r="KQ100">
        <f t="shared" si="218"/>
        <v>0.06</v>
      </c>
      <c r="KR100">
        <f t="shared" si="219"/>
        <v>0</v>
      </c>
      <c r="KS100">
        <f t="shared" si="220"/>
        <v>0.06</v>
      </c>
      <c r="KT100">
        <f t="shared" si="221"/>
        <v>7.879999999999999</v>
      </c>
      <c r="KU100">
        <f t="shared" si="222"/>
        <v>29.900000000000002</v>
      </c>
      <c r="KV100">
        <f t="shared" si="223"/>
        <v>28.142857142857142</v>
      </c>
    </row>
    <row r="101" spans="1:308">
      <c r="A101" s="2"/>
      <c r="B101" s="1"/>
      <c r="C101">
        <v>43</v>
      </c>
      <c r="D101" s="2" t="s">
        <v>14</v>
      </c>
      <c r="E101" t="s">
        <v>483</v>
      </c>
      <c r="K101" s="2">
        <v>2001</v>
      </c>
      <c r="L101" s="2">
        <f t="shared" si="170"/>
        <v>19</v>
      </c>
      <c r="M101" s="15">
        <v>1</v>
      </c>
      <c r="N101" s="15">
        <v>1</v>
      </c>
      <c r="O101" s="2" t="s">
        <v>37</v>
      </c>
      <c r="P101" s="2">
        <v>18</v>
      </c>
      <c r="Q101" s="2" t="s">
        <v>42</v>
      </c>
      <c r="W101" t="s">
        <v>37</v>
      </c>
      <c r="AC101" t="s">
        <v>37</v>
      </c>
      <c r="AL101" t="s">
        <v>37</v>
      </c>
      <c r="AR101" s="2" t="s">
        <v>37</v>
      </c>
      <c r="AX101" t="s">
        <v>37</v>
      </c>
      <c r="AZ101" t="s">
        <v>39</v>
      </c>
      <c r="BM101" s="2" t="s">
        <v>37</v>
      </c>
      <c r="BN101" t="s">
        <v>37</v>
      </c>
      <c r="BO101" t="s">
        <v>37</v>
      </c>
      <c r="BX101" s="2" t="s">
        <v>37</v>
      </c>
      <c r="BY101" t="s">
        <v>37</v>
      </c>
      <c r="BZ101" t="s">
        <v>37</v>
      </c>
      <c r="CI101" s="11">
        <v>1.76</v>
      </c>
      <c r="CJ101" s="10">
        <v>103</v>
      </c>
      <c r="CK101" s="2">
        <f t="shared" si="171"/>
        <v>33.251549586776861</v>
      </c>
      <c r="CL101" s="2">
        <v>108</v>
      </c>
      <c r="CM101" s="2">
        <v>108</v>
      </c>
      <c r="CN101" s="5">
        <f t="shared" si="172"/>
        <v>1</v>
      </c>
      <c r="CO101" s="2">
        <v>130</v>
      </c>
      <c r="CP101" s="2">
        <v>80</v>
      </c>
      <c r="CU101" s="2">
        <v>96</v>
      </c>
      <c r="CV101" s="2">
        <v>3.05</v>
      </c>
      <c r="CW101" s="2">
        <v>204</v>
      </c>
      <c r="CX101" s="2">
        <v>43</v>
      </c>
      <c r="CY101" s="2">
        <v>138</v>
      </c>
      <c r="CZ101" s="2">
        <v>162</v>
      </c>
      <c r="DA101" s="2">
        <v>113</v>
      </c>
      <c r="DB101" t="s">
        <v>37</v>
      </c>
      <c r="DC101" t="s">
        <v>42</v>
      </c>
      <c r="DE101" s="2">
        <v>0</v>
      </c>
      <c r="DF101" t="s">
        <v>42</v>
      </c>
      <c r="DH101" s="2">
        <v>0</v>
      </c>
      <c r="DI101" t="s">
        <v>42</v>
      </c>
      <c r="DK101" s="2">
        <v>0</v>
      </c>
      <c r="DL101" s="2">
        <f t="shared" si="173"/>
        <v>0</v>
      </c>
      <c r="DM101">
        <v>7</v>
      </c>
      <c r="DN101">
        <v>45</v>
      </c>
      <c r="DO101" t="s">
        <v>42</v>
      </c>
      <c r="DQ101" s="2">
        <v>0</v>
      </c>
      <c r="DR101">
        <v>6</v>
      </c>
      <c r="DS101">
        <v>40</v>
      </c>
      <c r="DT101" s="2">
        <f>3.3*DS101*DR101</f>
        <v>792</v>
      </c>
      <c r="DU101" s="2">
        <f t="shared" si="174"/>
        <v>792</v>
      </c>
      <c r="DV101" t="s">
        <v>42</v>
      </c>
      <c r="DX101" s="2">
        <v>0</v>
      </c>
      <c r="DY101" t="s">
        <v>42</v>
      </c>
      <c r="EA101" s="2">
        <v>0</v>
      </c>
      <c r="EB101">
        <v>2</v>
      </c>
      <c r="EC101">
        <v>90</v>
      </c>
      <c r="ED101" s="2">
        <f>3*EC101*EB101</f>
        <v>540</v>
      </c>
      <c r="EE101" s="2">
        <f t="shared" si="175"/>
        <v>540</v>
      </c>
      <c r="EF101">
        <v>1</v>
      </c>
      <c r="EG101">
        <v>60</v>
      </c>
      <c r="EH101" s="2">
        <f>3.3*EG101*EF101</f>
        <v>198</v>
      </c>
      <c r="EI101" t="s">
        <v>42</v>
      </c>
      <c r="EK101" s="2">
        <v>0</v>
      </c>
      <c r="EL101" t="s">
        <v>42</v>
      </c>
      <c r="EN101" s="2">
        <v>0</v>
      </c>
      <c r="EO101" s="2">
        <f t="shared" si="176"/>
        <v>198</v>
      </c>
      <c r="EP101">
        <v>780</v>
      </c>
      <c r="EQ101">
        <v>720</v>
      </c>
      <c r="ER101">
        <f t="shared" si="177"/>
        <v>9</v>
      </c>
      <c r="ES101" s="11">
        <f t="shared" si="178"/>
        <v>0</v>
      </c>
      <c r="ET101" s="11">
        <f t="shared" si="179"/>
        <v>9</v>
      </c>
      <c r="EU101" s="11">
        <f t="shared" si="180"/>
        <v>0</v>
      </c>
      <c r="EV101" s="11">
        <f t="shared" si="181"/>
        <v>0</v>
      </c>
      <c r="EW101" s="11">
        <f t="shared" si="182"/>
        <v>0</v>
      </c>
      <c r="EX101" s="11">
        <f t="shared" si="183"/>
        <v>1</v>
      </c>
      <c r="EY101" s="11">
        <f t="shared" si="184"/>
        <v>0</v>
      </c>
      <c r="EZ101" s="11">
        <f t="shared" si="185"/>
        <v>1</v>
      </c>
      <c r="FA101" s="11">
        <f t="shared" si="186"/>
        <v>1</v>
      </c>
      <c r="FB101" s="11">
        <f t="shared" si="187"/>
        <v>0</v>
      </c>
      <c r="FC101" s="11">
        <f t="shared" si="188"/>
        <v>3</v>
      </c>
      <c r="FD101" s="2">
        <f t="shared" si="189"/>
        <v>990</v>
      </c>
      <c r="FE101" s="2">
        <f t="shared" si="190"/>
        <v>540</v>
      </c>
      <c r="FF101" s="2">
        <f t="shared" si="191"/>
        <v>0</v>
      </c>
      <c r="FG101" s="2">
        <f t="shared" si="192"/>
        <v>1530</v>
      </c>
      <c r="FH101" s="2">
        <f t="shared" si="193"/>
        <v>5340</v>
      </c>
      <c r="FI101" s="10">
        <f t="shared" si="194"/>
        <v>762.85714285714289</v>
      </c>
      <c r="FJ101" s="2">
        <v>113</v>
      </c>
      <c r="FK101" s="1">
        <v>43816</v>
      </c>
      <c r="FL101">
        <v>3</v>
      </c>
      <c r="FM101">
        <v>3</v>
      </c>
      <c r="FN101">
        <v>6</v>
      </c>
      <c r="FO101">
        <v>1</v>
      </c>
      <c r="FP101">
        <v>0</v>
      </c>
      <c r="FQ101">
        <v>0</v>
      </c>
      <c r="FR101">
        <v>1</v>
      </c>
      <c r="FS101">
        <v>1</v>
      </c>
      <c r="FT101">
        <v>1</v>
      </c>
      <c r="FU101">
        <v>0</v>
      </c>
      <c r="FV101">
        <v>1</v>
      </c>
      <c r="FW101">
        <v>2</v>
      </c>
      <c r="FX101">
        <v>5</v>
      </c>
      <c r="FY101">
        <v>5</v>
      </c>
      <c r="FZ101">
        <v>3</v>
      </c>
      <c r="GA101">
        <v>1</v>
      </c>
      <c r="GB101">
        <v>1</v>
      </c>
      <c r="GC101">
        <v>3</v>
      </c>
      <c r="GD101">
        <v>1</v>
      </c>
      <c r="GE101">
        <v>2</v>
      </c>
      <c r="GF101">
        <v>2</v>
      </c>
      <c r="GG101">
        <v>0</v>
      </c>
      <c r="GH101">
        <v>3</v>
      </c>
      <c r="GI101">
        <v>6</v>
      </c>
      <c r="GJ101">
        <v>4</v>
      </c>
      <c r="GK101">
        <v>5</v>
      </c>
      <c r="GL101">
        <v>3</v>
      </c>
      <c r="GM101">
        <v>3</v>
      </c>
      <c r="GN101">
        <v>6</v>
      </c>
      <c r="GO101">
        <v>1</v>
      </c>
      <c r="GP101">
        <v>5</v>
      </c>
      <c r="GQ101">
        <v>6</v>
      </c>
      <c r="GR101">
        <v>3</v>
      </c>
      <c r="GS101">
        <v>3</v>
      </c>
      <c r="GT101">
        <v>4</v>
      </c>
      <c r="GU101">
        <v>4</v>
      </c>
      <c r="GV101">
        <v>3</v>
      </c>
      <c r="GW101">
        <v>4</v>
      </c>
      <c r="GX101">
        <v>3</v>
      </c>
      <c r="GY101">
        <v>4</v>
      </c>
      <c r="GZ101">
        <v>4</v>
      </c>
      <c r="HA101">
        <v>3</v>
      </c>
      <c r="HB101">
        <v>5</v>
      </c>
      <c r="HC101">
        <v>5</v>
      </c>
      <c r="HD101">
        <v>4</v>
      </c>
      <c r="HE101">
        <v>4</v>
      </c>
      <c r="HF101">
        <v>2</v>
      </c>
      <c r="HG101">
        <v>5</v>
      </c>
      <c r="HH101">
        <v>4</v>
      </c>
      <c r="HI101">
        <v>1</v>
      </c>
      <c r="HJ101">
        <v>1</v>
      </c>
      <c r="HK101">
        <v>1</v>
      </c>
      <c r="HL101">
        <v>1</v>
      </c>
      <c r="HM101">
        <v>6</v>
      </c>
      <c r="HN101">
        <v>3</v>
      </c>
      <c r="HO101">
        <v>2</v>
      </c>
      <c r="HP101">
        <v>2</v>
      </c>
      <c r="HQ101">
        <v>1</v>
      </c>
      <c r="HR101">
        <v>2</v>
      </c>
      <c r="HS101">
        <v>2</v>
      </c>
      <c r="HT101">
        <v>1</v>
      </c>
      <c r="HU101">
        <v>2</v>
      </c>
      <c r="HV101">
        <v>1</v>
      </c>
      <c r="HW101">
        <v>3</v>
      </c>
      <c r="HX101">
        <v>1</v>
      </c>
      <c r="HY101">
        <v>3</v>
      </c>
      <c r="HZ101">
        <v>1</v>
      </c>
      <c r="IA101">
        <v>2</v>
      </c>
      <c r="IB101">
        <v>1</v>
      </c>
      <c r="IC101">
        <v>3</v>
      </c>
      <c r="ID101">
        <v>3</v>
      </c>
      <c r="IE101">
        <v>1</v>
      </c>
      <c r="IF101">
        <v>3</v>
      </c>
      <c r="IG101">
        <v>3</v>
      </c>
      <c r="IH101">
        <v>1</v>
      </c>
      <c r="II101">
        <v>1</v>
      </c>
      <c r="IJ101">
        <v>3</v>
      </c>
      <c r="IK101">
        <v>3</v>
      </c>
      <c r="IL101">
        <v>3</v>
      </c>
      <c r="IM101">
        <v>3</v>
      </c>
      <c r="IN101">
        <v>1</v>
      </c>
      <c r="IQ101">
        <v>5</v>
      </c>
      <c r="IR101">
        <v>1</v>
      </c>
      <c r="IS101">
        <v>1</v>
      </c>
      <c r="IT101">
        <v>2</v>
      </c>
      <c r="IU101">
        <v>2</v>
      </c>
      <c r="IV101">
        <v>3</v>
      </c>
      <c r="IW101">
        <v>6</v>
      </c>
      <c r="IX101">
        <v>1</v>
      </c>
      <c r="IY101">
        <v>2</v>
      </c>
      <c r="IZ101">
        <v>2</v>
      </c>
      <c r="JA101">
        <v>2</v>
      </c>
      <c r="JB101">
        <v>3</v>
      </c>
      <c r="JC101">
        <v>2</v>
      </c>
      <c r="JD101">
        <v>103</v>
      </c>
      <c r="JE101">
        <v>176</v>
      </c>
      <c r="JF101">
        <v>108</v>
      </c>
      <c r="JG101">
        <v>1</v>
      </c>
      <c r="JH101" s="1"/>
      <c r="JI101">
        <v>4</v>
      </c>
      <c r="JJ101" s="12">
        <v>1</v>
      </c>
      <c r="JK101" s="12">
        <v>0</v>
      </c>
      <c r="JL101">
        <v>3</v>
      </c>
      <c r="JM101">
        <v>4</v>
      </c>
      <c r="JN101">
        <v>4</v>
      </c>
      <c r="JO101">
        <v>4</v>
      </c>
      <c r="JP101" t="s">
        <v>428</v>
      </c>
      <c r="JQ101" t="s">
        <v>428</v>
      </c>
      <c r="JR101">
        <f t="shared" si="195"/>
        <v>0</v>
      </c>
      <c r="JS101" t="str">
        <f t="shared" si="224"/>
        <v>umiarkowana</v>
      </c>
      <c r="JT101">
        <v>1</v>
      </c>
      <c r="JU101">
        <f t="shared" si="196"/>
        <v>2</v>
      </c>
      <c r="JV101">
        <f t="shared" si="197"/>
        <v>1</v>
      </c>
      <c r="JW101">
        <f t="shared" si="198"/>
        <v>2</v>
      </c>
      <c r="JX101">
        <f t="shared" si="199"/>
        <v>0.14000000000000001</v>
      </c>
      <c r="JY101">
        <f t="shared" si="200"/>
        <v>0.14000000000000001</v>
      </c>
      <c r="JZ101">
        <f t="shared" si="201"/>
        <v>0.5</v>
      </c>
      <c r="KA101">
        <f t="shared" si="202"/>
        <v>0.14000000000000001</v>
      </c>
      <c r="KB101">
        <f t="shared" si="203"/>
        <v>0.5</v>
      </c>
      <c r="KC101">
        <f t="shared" si="204"/>
        <v>1</v>
      </c>
      <c r="KD101">
        <f t="shared" si="205"/>
        <v>1</v>
      </c>
      <c r="KE101">
        <f t="shared" si="206"/>
        <v>8.4199999999999982</v>
      </c>
      <c r="KF101">
        <f t="shared" si="207"/>
        <v>0.14000000000000001</v>
      </c>
      <c r="KG101">
        <f t="shared" si="208"/>
        <v>0.5</v>
      </c>
      <c r="KH101">
        <f t="shared" si="209"/>
        <v>0.14000000000000001</v>
      </c>
      <c r="KI101">
        <f t="shared" si="210"/>
        <v>0.14000000000000001</v>
      </c>
      <c r="KJ101">
        <f t="shared" si="211"/>
        <v>2</v>
      </c>
      <c r="KK101">
        <f t="shared" si="212"/>
        <v>0</v>
      </c>
      <c r="KL101">
        <f t="shared" si="213"/>
        <v>0.5</v>
      </c>
      <c r="KM101">
        <f t="shared" si="214"/>
        <v>0.5</v>
      </c>
      <c r="KN101">
        <f t="shared" si="215"/>
        <v>0.14000000000000001</v>
      </c>
      <c r="KO101">
        <f t="shared" si="216"/>
        <v>0.5</v>
      </c>
      <c r="KP101">
        <f t="shared" si="217"/>
        <v>0.06</v>
      </c>
      <c r="KQ101">
        <f t="shared" si="218"/>
        <v>0</v>
      </c>
      <c r="KR101">
        <f t="shared" si="219"/>
        <v>0</v>
      </c>
      <c r="KS101">
        <f t="shared" si="220"/>
        <v>0.14000000000000001</v>
      </c>
      <c r="KT101">
        <f t="shared" si="221"/>
        <v>4.7599999999999989</v>
      </c>
      <c r="KU101">
        <f t="shared" si="222"/>
        <v>42.099999999999994</v>
      </c>
      <c r="KV101">
        <f t="shared" si="223"/>
        <v>16.999999999999996</v>
      </c>
    </row>
    <row r="102" spans="1:308">
      <c r="A102" s="2"/>
      <c r="B102" s="1"/>
      <c r="C102">
        <v>50</v>
      </c>
      <c r="D102" s="2" t="s">
        <v>14</v>
      </c>
      <c r="E102" t="s">
        <v>488</v>
      </c>
      <c r="F102" s="2"/>
      <c r="G102" s="2"/>
      <c r="H102" s="2"/>
      <c r="I102" s="2"/>
      <c r="J102">
        <v>38</v>
      </c>
      <c r="K102" s="2">
        <v>2001</v>
      </c>
      <c r="L102" s="2">
        <f t="shared" si="170"/>
        <v>19</v>
      </c>
      <c r="M102" s="15">
        <v>1</v>
      </c>
      <c r="N102" s="15">
        <v>1</v>
      </c>
      <c r="O102" s="2" t="s">
        <v>37</v>
      </c>
      <c r="P102" s="2">
        <v>18</v>
      </c>
      <c r="Q102" s="2" t="s">
        <v>42</v>
      </c>
      <c r="T102" t="s">
        <v>37</v>
      </c>
      <c r="V102" t="s">
        <v>37</v>
      </c>
      <c r="AF102" t="s">
        <v>37</v>
      </c>
      <c r="AR102" s="2" t="s">
        <v>37</v>
      </c>
      <c r="BA102" t="s">
        <v>37</v>
      </c>
      <c r="BM102" s="2" t="s">
        <v>37</v>
      </c>
      <c r="BP102" t="s">
        <v>37</v>
      </c>
      <c r="BW102" t="s">
        <v>340</v>
      </c>
      <c r="BX102" s="2" t="s">
        <v>37</v>
      </c>
      <c r="CE102" t="s">
        <v>37</v>
      </c>
      <c r="CH102" t="s">
        <v>37</v>
      </c>
      <c r="CI102" s="11">
        <v>1.83</v>
      </c>
      <c r="CJ102" s="10">
        <v>99</v>
      </c>
      <c r="CK102" s="2">
        <f t="shared" si="171"/>
        <v>29.561945713517868</v>
      </c>
      <c r="CL102" s="2">
        <v>108</v>
      </c>
      <c r="CM102" s="2">
        <v>107</v>
      </c>
      <c r="CN102" s="5">
        <f t="shared" si="172"/>
        <v>1.0093457943925233</v>
      </c>
      <c r="CO102" s="2">
        <v>120</v>
      </c>
      <c r="CP102" s="2">
        <v>75</v>
      </c>
      <c r="CQ102" t="s">
        <v>341</v>
      </c>
      <c r="CR102" s="19">
        <v>263.75</v>
      </c>
      <c r="CS102" s="19">
        <v>12482.6</v>
      </c>
      <c r="CT102" s="19">
        <v>13310.5</v>
      </c>
      <c r="CU102" s="2">
        <v>89</v>
      </c>
      <c r="CV102" s="2">
        <v>0.04</v>
      </c>
      <c r="CW102" s="2">
        <v>229</v>
      </c>
      <c r="CX102" s="2">
        <v>35</v>
      </c>
      <c r="CY102" s="2">
        <v>152</v>
      </c>
      <c r="CZ102" s="2">
        <v>211</v>
      </c>
      <c r="DA102" s="2">
        <v>82</v>
      </c>
      <c r="DB102" t="s">
        <v>42</v>
      </c>
      <c r="DE102" s="2">
        <f>8*DD102*DC102</f>
        <v>0</v>
      </c>
      <c r="DH102" s="2">
        <f>4*DG102*DF102</f>
        <v>0</v>
      </c>
      <c r="DK102" s="2">
        <f>3.3*DJ102*DI102</f>
        <v>0</v>
      </c>
      <c r="DL102" s="2">
        <f t="shared" si="173"/>
        <v>0</v>
      </c>
      <c r="DM102">
        <v>3</v>
      </c>
      <c r="DN102">
        <v>30</v>
      </c>
      <c r="DO102" t="s">
        <v>42</v>
      </c>
      <c r="DQ102" s="2">
        <v>0</v>
      </c>
      <c r="DR102">
        <v>1</v>
      </c>
      <c r="DS102">
        <v>60</v>
      </c>
      <c r="DT102" s="2">
        <f>3.3*DS102*DR102</f>
        <v>198</v>
      </c>
      <c r="DU102" s="2">
        <f t="shared" si="174"/>
        <v>198</v>
      </c>
      <c r="DV102" t="s">
        <v>42</v>
      </c>
      <c r="DX102" s="2">
        <v>0</v>
      </c>
      <c r="DY102">
        <v>3</v>
      </c>
      <c r="DZ102">
        <v>15</v>
      </c>
      <c r="EA102" s="2">
        <f>4*DZ102*DY102</f>
        <v>180</v>
      </c>
      <c r="EB102" t="s">
        <v>42</v>
      </c>
      <c r="ED102" s="2">
        <v>0</v>
      </c>
      <c r="EE102" s="2">
        <f t="shared" si="175"/>
        <v>180</v>
      </c>
      <c r="EF102" t="s">
        <v>42</v>
      </c>
      <c r="EH102" s="2">
        <v>0</v>
      </c>
      <c r="EI102" t="s">
        <v>42</v>
      </c>
      <c r="EK102" s="2">
        <v>0</v>
      </c>
      <c r="EL102" t="s">
        <v>42</v>
      </c>
      <c r="EN102" s="2">
        <v>0</v>
      </c>
      <c r="EO102" s="2">
        <f t="shared" si="176"/>
        <v>0</v>
      </c>
      <c r="EP102">
        <v>660</v>
      </c>
      <c r="EQ102">
        <v>660</v>
      </c>
      <c r="ER102">
        <f t="shared" si="177"/>
        <v>4</v>
      </c>
      <c r="ES102" s="11">
        <f t="shared" si="178"/>
        <v>0</v>
      </c>
      <c r="ET102" s="11">
        <f t="shared" si="179"/>
        <v>4</v>
      </c>
      <c r="EU102" s="11">
        <f t="shared" si="180"/>
        <v>0</v>
      </c>
      <c r="EV102" s="11">
        <f t="shared" si="181"/>
        <v>0</v>
      </c>
      <c r="EW102" s="11">
        <f t="shared" si="182"/>
        <v>0</v>
      </c>
      <c r="EX102" s="11">
        <f t="shared" si="183"/>
        <v>1</v>
      </c>
      <c r="EY102" s="11">
        <f t="shared" si="184"/>
        <v>0</v>
      </c>
      <c r="EZ102" s="11">
        <f t="shared" si="185"/>
        <v>0</v>
      </c>
      <c r="FA102" s="11">
        <f t="shared" si="186"/>
        <v>0</v>
      </c>
      <c r="FB102" s="11">
        <f t="shared" si="187"/>
        <v>0</v>
      </c>
      <c r="FC102" s="11">
        <f t="shared" si="188"/>
        <v>1</v>
      </c>
      <c r="FD102" s="2">
        <f t="shared" si="189"/>
        <v>198</v>
      </c>
      <c r="FE102" s="2">
        <f t="shared" si="190"/>
        <v>180</v>
      </c>
      <c r="FF102" s="2">
        <f t="shared" si="191"/>
        <v>0</v>
      </c>
      <c r="FG102" s="2">
        <f t="shared" si="192"/>
        <v>378</v>
      </c>
      <c r="FH102" s="2">
        <f t="shared" si="193"/>
        <v>4620</v>
      </c>
      <c r="FI102" s="10">
        <f t="shared" si="194"/>
        <v>660</v>
      </c>
      <c r="FJ102" s="2">
        <v>82</v>
      </c>
      <c r="FK102" s="1">
        <v>43749</v>
      </c>
      <c r="FL102">
        <v>2</v>
      </c>
      <c r="FM102">
        <v>3</v>
      </c>
      <c r="FN102">
        <v>6</v>
      </c>
      <c r="FO102">
        <v>1</v>
      </c>
      <c r="FP102">
        <v>0</v>
      </c>
      <c r="FQ102">
        <v>1</v>
      </c>
      <c r="FR102">
        <v>0</v>
      </c>
      <c r="FS102">
        <v>1</v>
      </c>
      <c r="FT102">
        <v>0</v>
      </c>
      <c r="FU102">
        <v>0</v>
      </c>
      <c r="FV102">
        <v>0</v>
      </c>
      <c r="FW102">
        <v>2</v>
      </c>
      <c r="FX102">
        <v>5</v>
      </c>
      <c r="FY102">
        <v>4</v>
      </c>
      <c r="FZ102">
        <v>3</v>
      </c>
      <c r="GA102">
        <v>1</v>
      </c>
      <c r="GB102">
        <v>1</v>
      </c>
      <c r="GC102">
        <v>3</v>
      </c>
      <c r="GD102">
        <v>5</v>
      </c>
      <c r="GE102">
        <v>1</v>
      </c>
      <c r="GF102">
        <v>1</v>
      </c>
      <c r="GG102">
        <v>0</v>
      </c>
      <c r="GH102">
        <v>4</v>
      </c>
      <c r="GI102">
        <v>4</v>
      </c>
      <c r="GJ102">
        <v>3</v>
      </c>
      <c r="GK102">
        <v>2</v>
      </c>
      <c r="GL102">
        <v>3</v>
      </c>
      <c r="GM102">
        <v>3</v>
      </c>
      <c r="GN102">
        <v>4</v>
      </c>
      <c r="GO102">
        <v>1</v>
      </c>
      <c r="GP102">
        <v>4</v>
      </c>
      <c r="GQ102">
        <v>6</v>
      </c>
      <c r="GR102">
        <v>4</v>
      </c>
      <c r="GS102">
        <v>4</v>
      </c>
      <c r="GT102">
        <v>2</v>
      </c>
      <c r="GU102">
        <v>3</v>
      </c>
      <c r="GV102">
        <v>2</v>
      </c>
      <c r="GW102">
        <v>3</v>
      </c>
      <c r="GX102">
        <v>3</v>
      </c>
      <c r="GY102">
        <v>2</v>
      </c>
      <c r="GZ102">
        <v>2</v>
      </c>
      <c r="HA102">
        <v>4</v>
      </c>
      <c r="HB102">
        <v>4</v>
      </c>
      <c r="HC102">
        <v>4</v>
      </c>
      <c r="HD102">
        <v>6</v>
      </c>
      <c r="HE102">
        <v>1</v>
      </c>
      <c r="HF102">
        <v>1</v>
      </c>
      <c r="HG102">
        <v>2</v>
      </c>
      <c r="HH102">
        <v>3</v>
      </c>
      <c r="HI102">
        <v>2</v>
      </c>
      <c r="HJ102">
        <v>1</v>
      </c>
      <c r="HK102">
        <v>2</v>
      </c>
      <c r="HL102">
        <v>1</v>
      </c>
      <c r="HM102">
        <v>4</v>
      </c>
      <c r="HN102">
        <v>1</v>
      </c>
      <c r="HO102">
        <v>1</v>
      </c>
      <c r="HP102">
        <v>2</v>
      </c>
      <c r="HQ102">
        <v>1</v>
      </c>
      <c r="HR102">
        <v>3</v>
      </c>
      <c r="HS102">
        <v>2</v>
      </c>
      <c r="HT102">
        <v>1</v>
      </c>
      <c r="HU102">
        <v>2</v>
      </c>
      <c r="HV102">
        <v>1</v>
      </c>
      <c r="HW102">
        <v>1</v>
      </c>
      <c r="HX102">
        <v>1</v>
      </c>
      <c r="HY102">
        <v>2</v>
      </c>
      <c r="HZ102">
        <v>1</v>
      </c>
      <c r="IA102">
        <v>2</v>
      </c>
      <c r="IB102">
        <v>1</v>
      </c>
      <c r="IC102">
        <v>1</v>
      </c>
      <c r="ID102">
        <v>1</v>
      </c>
      <c r="IE102">
        <v>1</v>
      </c>
      <c r="IF102">
        <v>2</v>
      </c>
      <c r="IG102">
        <v>1</v>
      </c>
      <c r="IH102">
        <v>1</v>
      </c>
      <c r="II102">
        <v>3</v>
      </c>
      <c r="IJ102">
        <v>2</v>
      </c>
      <c r="IK102">
        <v>1</v>
      </c>
      <c r="IL102">
        <v>3</v>
      </c>
      <c r="IM102">
        <v>1</v>
      </c>
      <c r="IN102">
        <v>1</v>
      </c>
      <c r="IQ102">
        <v>4</v>
      </c>
      <c r="IR102">
        <v>0</v>
      </c>
      <c r="IS102">
        <v>1</v>
      </c>
      <c r="IT102">
        <v>2</v>
      </c>
      <c r="IU102">
        <v>2</v>
      </c>
      <c r="IV102">
        <v>2</v>
      </c>
      <c r="IW102">
        <v>5</v>
      </c>
      <c r="IX102">
        <v>1</v>
      </c>
      <c r="IY102">
        <v>1</v>
      </c>
      <c r="IZ102">
        <v>2</v>
      </c>
      <c r="JA102">
        <v>2</v>
      </c>
      <c r="JB102">
        <v>3</v>
      </c>
      <c r="JC102">
        <v>2</v>
      </c>
      <c r="JD102">
        <v>99</v>
      </c>
      <c r="JE102">
        <v>183</v>
      </c>
      <c r="JF102">
        <v>108</v>
      </c>
      <c r="JG102">
        <v>1</v>
      </c>
      <c r="JH102" s="1"/>
      <c r="JI102">
        <v>4</v>
      </c>
      <c r="JJ102" s="12">
        <v>3</v>
      </c>
      <c r="JK102" s="12">
        <v>0</v>
      </c>
      <c r="JL102">
        <v>2</v>
      </c>
      <c r="JM102">
        <v>4</v>
      </c>
      <c r="JN102">
        <v>2</v>
      </c>
      <c r="JO102">
        <v>4</v>
      </c>
      <c r="JP102" t="s">
        <v>427</v>
      </c>
      <c r="JQ102" t="s">
        <v>18</v>
      </c>
      <c r="JR102">
        <f t="shared" si="195"/>
        <v>0</v>
      </c>
      <c r="JS102">
        <f t="shared" si="224"/>
        <v>0</v>
      </c>
      <c r="JT102">
        <v>0</v>
      </c>
      <c r="JU102">
        <f t="shared" si="196"/>
        <v>0.5</v>
      </c>
      <c r="JV102">
        <f t="shared" si="197"/>
        <v>0.06</v>
      </c>
      <c r="JW102">
        <f t="shared" si="198"/>
        <v>2</v>
      </c>
      <c r="JX102">
        <f t="shared" si="199"/>
        <v>0.5</v>
      </c>
      <c r="JY102">
        <f t="shared" si="200"/>
        <v>0.5</v>
      </c>
      <c r="JZ102">
        <f t="shared" si="201"/>
        <v>0.14000000000000001</v>
      </c>
      <c r="KA102">
        <f t="shared" si="202"/>
        <v>0.14000000000000001</v>
      </c>
      <c r="KB102">
        <f t="shared" si="203"/>
        <v>0.06</v>
      </c>
      <c r="KC102">
        <f t="shared" si="204"/>
        <v>0.5</v>
      </c>
      <c r="KD102">
        <f t="shared" si="205"/>
        <v>0.5</v>
      </c>
      <c r="KE102">
        <f t="shared" si="206"/>
        <v>4.9000000000000004</v>
      </c>
      <c r="KF102">
        <f t="shared" si="207"/>
        <v>0.5</v>
      </c>
      <c r="KG102">
        <f t="shared" si="208"/>
        <v>0.14000000000000001</v>
      </c>
      <c r="KH102">
        <f t="shared" si="209"/>
        <v>0.14000000000000001</v>
      </c>
      <c r="KI102">
        <f t="shared" si="210"/>
        <v>0.14000000000000001</v>
      </c>
      <c r="KJ102">
        <f t="shared" si="211"/>
        <v>0.5</v>
      </c>
      <c r="KK102">
        <f t="shared" si="212"/>
        <v>0</v>
      </c>
      <c r="KL102">
        <f t="shared" si="213"/>
        <v>0.06</v>
      </c>
      <c r="KM102">
        <f t="shared" si="214"/>
        <v>0.14000000000000001</v>
      </c>
      <c r="KN102">
        <f t="shared" si="215"/>
        <v>0.06</v>
      </c>
      <c r="KO102">
        <f t="shared" si="216"/>
        <v>2</v>
      </c>
      <c r="KP102">
        <f t="shared" si="217"/>
        <v>0</v>
      </c>
      <c r="KQ102">
        <f t="shared" si="218"/>
        <v>0.06</v>
      </c>
      <c r="KR102">
        <f t="shared" si="219"/>
        <v>0</v>
      </c>
      <c r="KS102">
        <f t="shared" si="220"/>
        <v>0</v>
      </c>
      <c r="KT102">
        <f t="shared" si="221"/>
        <v>3.74</v>
      </c>
      <c r="KU102">
        <f t="shared" si="222"/>
        <v>24.5</v>
      </c>
      <c r="KV102">
        <f t="shared" si="223"/>
        <v>13.357142857142859</v>
      </c>
    </row>
    <row r="103" spans="1:308">
      <c r="A103" s="2"/>
      <c r="B103" s="1"/>
      <c r="C103">
        <v>43</v>
      </c>
      <c r="D103" s="2" t="s">
        <v>14</v>
      </c>
      <c r="E103" t="s">
        <v>481</v>
      </c>
      <c r="F103" s="2">
        <v>88</v>
      </c>
      <c r="G103" s="2">
        <v>18</v>
      </c>
      <c r="H103" s="2">
        <v>23</v>
      </c>
      <c r="I103" s="2">
        <v>47</v>
      </c>
      <c r="K103" s="2">
        <v>2001</v>
      </c>
      <c r="L103" s="2">
        <f t="shared" si="170"/>
        <v>19</v>
      </c>
      <c r="M103" s="15">
        <v>1</v>
      </c>
      <c r="N103" s="15">
        <v>1</v>
      </c>
      <c r="O103" s="2" t="s">
        <v>37</v>
      </c>
      <c r="P103" s="2">
        <v>18</v>
      </c>
      <c r="Q103" s="2" t="s">
        <v>42</v>
      </c>
      <c r="AD103" t="s">
        <v>37</v>
      </c>
      <c r="AG103" t="s">
        <v>37</v>
      </c>
      <c r="AR103" s="2" t="s">
        <v>37</v>
      </c>
      <c r="BJ103" t="s">
        <v>37</v>
      </c>
      <c r="BM103" s="2" t="s">
        <v>37</v>
      </c>
      <c r="BQ103" t="s">
        <v>37</v>
      </c>
      <c r="BX103" s="2" t="s">
        <v>37</v>
      </c>
      <c r="CA103" t="s">
        <v>37</v>
      </c>
      <c r="CI103" s="11">
        <v>1.89</v>
      </c>
      <c r="CJ103" s="10">
        <v>128</v>
      </c>
      <c r="CK103" s="2">
        <f t="shared" si="171"/>
        <v>35.83326334649086</v>
      </c>
      <c r="CL103" s="2">
        <v>126</v>
      </c>
      <c r="CM103" s="2">
        <v>111</v>
      </c>
      <c r="CN103" s="5">
        <f t="shared" si="172"/>
        <v>1.1351351351351351</v>
      </c>
      <c r="CO103" s="2">
        <v>130</v>
      </c>
      <c r="CP103" s="2">
        <v>90</v>
      </c>
      <c r="CQ103" t="s">
        <v>246</v>
      </c>
      <c r="CS103" s="19">
        <v>22492.9</v>
      </c>
      <c r="CT103" s="19">
        <v>6444.42</v>
      </c>
      <c r="CU103" s="2">
        <v>104</v>
      </c>
      <c r="CV103" s="2">
        <v>0.9</v>
      </c>
      <c r="CW103" s="2">
        <v>135</v>
      </c>
      <c r="CX103" s="2">
        <v>28</v>
      </c>
      <c r="CY103" s="2">
        <v>80</v>
      </c>
      <c r="CZ103" s="2">
        <v>137</v>
      </c>
      <c r="DA103" s="2">
        <v>36</v>
      </c>
      <c r="DB103" t="s">
        <v>42</v>
      </c>
      <c r="DE103" s="2">
        <f>8*DD103*DC103</f>
        <v>0</v>
      </c>
      <c r="DH103" s="2">
        <f>4*DG103*DF103</f>
        <v>0</v>
      </c>
      <c r="DK103" s="2">
        <f>3.3*DJ103*DI103</f>
        <v>0</v>
      </c>
      <c r="DL103" s="2">
        <f t="shared" si="173"/>
        <v>0</v>
      </c>
      <c r="DM103">
        <v>4</v>
      </c>
      <c r="DN103">
        <v>45</v>
      </c>
      <c r="DO103" t="s">
        <v>42</v>
      </c>
      <c r="DQ103" s="2">
        <v>0</v>
      </c>
      <c r="DR103" t="s">
        <v>42</v>
      </c>
      <c r="DT103" s="2">
        <v>0</v>
      </c>
      <c r="DU103" s="2">
        <f t="shared" si="174"/>
        <v>0</v>
      </c>
      <c r="DV103" t="s">
        <v>42</v>
      </c>
      <c r="DX103" s="2">
        <v>0</v>
      </c>
      <c r="DY103" t="s">
        <v>42</v>
      </c>
      <c r="EA103" s="2">
        <v>0</v>
      </c>
      <c r="EB103" t="s">
        <v>42</v>
      </c>
      <c r="ED103" s="2">
        <v>0</v>
      </c>
      <c r="EE103" s="2">
        <f t="shared" si="175"/>
        <v>0</v>
      </c>
      <c r="EF103">
        <v>3</v>
      </c>
      <c r="EG103">
        <v>45</v>
      </c>
      <c r="EH103" s="2">
        <f>3.3*EG103*EF103</f>
        <v>445.5</v>
      </c>
      <c r="EI103" t="s">
        <v>42</v>
      </c>
      <c r="EK103" s="2">
        <v>0</v>
      </c>
      <c r="EL103" t="s">
        <v>42</v>
      </c>
      <c r="EN103" s="2">
        <v>0</v>
      </c>
      <c r="EO103" s="2">
        <f t="shared" si="176"/>
        <v>445.5</v>
      </c>
      <c r="EP103">
        <v>720</v>
      </c>
      <c r="EQ103">
        <v>480</v>
      </c>
      <c r="ER103">
        <f t="shared" si="177"/>
        <v>3</v>
      </c>
      <c r="ES103" s="11">
        <f t="shared" si="178"/>
        <v>0</v>
      </c>
      <c r="ET103" s="11">
        <f t="shared" si="179"/>
        <v>3</v>
      </c>
      <c r="EU103" s="11">
        <f t="shared" si="180"/>
        <v>0</v>
      </c>
      <c r="EV103" s="11">
        <f t="shared" si="181"/>
        <v>0</v>
      </c>
      <c r="EW103" s="11">
        <f t="shared" si="182"/>
        <v>0</v>
      </c>
      <c r="EX103" s="11">
        <f t="shared" si="183"/>
        <v>0</v>
      </c>
      <c r="EY103" s="11">
        <f t="shared" si="184"/>
        <v>0</v>
      </c>
      <c r="EZ103" s="11">
        <f t="shared" si="185"/>
        <v>0</v>
      </c>
      <c r="FA103" s="11">
        <f t="shared" si="186"/>
        <v>1</v>
      </c>
      <c r="FB103" s="11">
        <f t="shared" si="187"/>
        <v>0</v>
      </c>
      <c r="FC103" s="11">
        <f t="shared" si="188"/>
        <v>1</v>
      </c>
      <c r="FD103" s="2">
        <f t="shared" si="189"/>
        <v>445.5</v>
      </c>
      <c r="FE103" s="2">
        <f t="shared" si="190"/>
        <v>0</v>
      </c>
      <c r="FF103" s="2">
        <f t="shared" si="191"/>
        <v>0</v>
      </c>
      <c r="FG103" s="2">
        <f t="shared" si="192"/>
        <v>445.5</v>
      </c>
      <c r="FH103" s="2">
        <f t="shared" si="193"/>
        <v>4560</v>
      </c>
      <c r="FI103" s="10">
        <f t="shared" si="194"/>
        <v>651.42857142857144</v>
      </c>
      <c r="FJ103" s="2">
        <v>36</v>
      </c>
      <c r="FK103" s="1">
        <v>43571</v>
      </c>
      <c r="FL103">
        <v>1</v>
      </c>
      <c r="FM103">
        <v>3</v>
      </c>
      <c r="FN103">
        <v>6</v>
      </c>
      <c r="FO103">
        <v>1</v>
      </c>
      <c r="FP103">
        <v>1</v>
      </c>
      <c r="FQ103">
        <v>1</v>
      </c>
      <c r="FR103">
        <v>1</v>
      </c>
      <c r="FS103">
        <v>1</v>
      </c>
      <c r="FT103">
        <v>1</v>
      </c>
      <c r="FU103">
        <v>0</v>
      </c>
      <c r="FV103">
        <v>0</v>
      </c>
      <c r="FW103">
        <v>2</v>
      </c>
      <c r="FX103">
        <v>4</v>
      </c>
      <c r="FY103">
        <v>1</v>
      </c>
      <c r="FZ103">
        <v>3</v>
      </c>
      <c r="GA103">
        <v>1</v>
      </c>
      <c r="GB103">
        <v>1</v>
      </c>
      <c r="GC103">
        <v>2</v>
      </c>
      <c r="GD103">
        <v>5</v>
      </c>
      <c r="GE103">
        <v>3</v>
      </c>
      <c r="GF103">
        <v>4</v>
      </c>
      <c r="GG103">
        <v>0</v>
      </c>
      <c r="GH103">
        <v>6</v>
      </c>
      <c r="GI103">
        <v>5</v>
      </c>
      <c r="GJ103">
        <v>5</v>
      </c>
      <c r="GK103">
        <v>1</v>
      </c>
      <c r="GL103">
        <v>1</v>
      </c>
      <c r="GM103">
        <v>4</v>
      </c>
      <c r="GN103">
        <v>2</v>
      </c>
      <c r="GO103">
        <v>1</v>
      </c>
      <c r="GP103">
        <v>4</v>
      </c>
      <c r="GQ103">
        <v>3</v>
      </c>
      <c r="GR103">
        <v>5</v>
      </c>
      <c r="GS103">
        <v>4</v>
      </c>
      <c r="GT103">
        <v>2</v>
      </c>
      <c r="GU103">
        <v>6</v>
      </c>
      <c r="GV103">
        <v>5</v>
      </c>
      <c r="GW103">
        <v>3</v>
      </c>
      <c r="GX103">
        <v>2</v>
      </c>
      <c r="GY103">
        <v>2</v>
      </c>
      <c r="GZ103">
        <v>1</v>
      </c>
      <c r="HA103">
        <v>5</v>
      </c>
      <c r="HB103">
        <v>6</v>
      </c>
      <c r="HC103">
        <v>5</v>
      </c>
      <c r="HD103">
        <v>5</v>
      </c>
      <c r="HE103">
        <v>1</v>
      </c>
      <c r="HF103">
        <v>1</v>
      </c>
      <c r="HG103">
        <v>4</v>
      </c>
      <c r="HH103">
        <v>5</v>
      </c>
      <c r="HI103">
        <v>2</v>
      </c>
      <c r="HJ103">
        <v>1</v>
      </c>
      <c r="HK103">
        <v>1</v>
      </c>
      <c r="HL103">
        <v>1</v>
      </c>
      <c r="HM103">
        <v>6</v>
      </c>
      <c r="HN103">
        <v>1</v>
      </c>
      <c r="HO103">
        <v>1</v>
      </c>
      <c r="HP103">
        <v>2</v>
      </c>
      <c r="HQ103">
        <v>1</v>
      </c>
      <c r="HR103">
        <v>3</v>
      </c>
      <c r="HS103">
        <v>2</v>
      </c>
      <c r="HT103">
        <v>1</v>
      </c>
      <c r="HU103">
        <v>2</v>
      </c>
      <c r="HV103">
        <v>1</v>
      </c>
      <c r="HW103">
        <v>1</v>
      </c>
      <c r="HX103">
        <v>1</v>
      </c>
      <c r="HY103">
        <v>1</v>
      </c>
      <c r="HZ103">
        <v>1</v>
      </c>
      <c r="IA103">
        <v>2</v>
      </c>
      <c r="IB103">
        <v>1</v>
      </c>
      <c r="IC103">
        <v>2</v>
      </c>
      <c r="ID103">
        <v>1</v>
      </c>
      <c r="IE103">
        <v>3</v>
      </c>
      <c r="IF103">
        <v>1</v>
      </c>
      <c r="IG103">
        <v>3</v>
      </c>
      <c r="IH103">
        <v>1</v>
      </c>
      <c r="II103">
        <v>3</v>
      </c>
      <c r="IJ103">
        <v>3</v>
      </c>
      <c r="IK103">
        <v>3</v>
      </c>
      <c r="IL103">
        <v>3</v>
      </c>
      <c r="IM103">
        <v>3</v>
      </c>
      <c r="IN103">
        <v>3</v>
      </c>
      <c r="IO103" s="9" t="s">
        <v>247</v>
      </c>
      <c r="IP103">
        <v>1</v>
      </c>
      <c r="IQ103">
        <v>1</v>
      </c>
      <c r="IR103">
        <v>0</v>
      </c>
      <c r="IS103">
        <v>2</v>
      </c>
      <c r="IT103">
        <v>2</v>
      </c>
      <c r="IU103">
        <v>3</v>
      </c>
      <c r="IV103">
        <v>3</v>
      </c>
      <c r="IW103">
        <v>3</v>
      </c>
      <c r="IX103">
        <v>1</v>
      </c>
      <c r="IY103">
        <v>1</v>
      </c>
      <c r="IZ103">
        <v>1</v>
      </c>
      <c r="JA103">
        <v>2</v>
      </c>
      <c r="JB103">
        <v>3</v>
      </c>
      <c r="JC103">
        <v>2</v>
      </c>
      <c r="JD103">
        <f>(CJ103)</f>
        <v>128</v>
      </c>
      <c r="JE103">
        <v>189</v>
      </c>
      <c r="JF103">
        <v>126</v>
      </c>
      <c r="JG103">
        <v>1</v>
      </c>
      <c r="JH103" s="1"/>
      <c r="JI103">
        <v>3</v>
      </c>
      <c r="JJ103" s="12">
        <v>3</v>
      </c>
      <c r="JK103" s="12">
        <v>0</v>
      </c>
      <c r="JL103">
        <v>2</v>
      </c>
      <c r="JM103">
        <v>3</v>
      </c>
      <c r="JN103">
        <v>2</v>
      </c>
      <c r="JO103">
        <v>4</v>
      </c>
      <c r="JP103" t="s">
        <v>21</v>
      </c>
      <c r="JQ103" t="s">
        <v>21</v>
      </c>
      <c r="JR103">
        <f t="shared" si="195"/>
        <v>0</v>
      </c>
      <c r="JS103">
        <f t="shared" si="224"/>
        <v>0</v>
      </c>
      <c r="JT103">
        <v>0</v>
      </c>
      <c r="JU103">
        <f t="shared" si="196"/>
        <v>1</v>
      </c>
      <c r="JV103">
        <f t="shared" si="197"/>
        <v>0</v>
      </c>
      <c r="JW103">
        <f t="shared" si="198"/>
        <v>0.14000000000000001</v>
      </c>
      <c r="JX103">
        <f t="shared" si="199"/>
        <v>1</v>
      </c>
      <c r="JY103">
        <f t="shared" si="200"/>
        <v>0.5</v>
      </c>
      <c r="JZ103">
        <f t="shared" si="201"/>
        <v>0.14000000000000001</v>
      </c>
      <c r="KA103">
        <f t="shared" si="202"/>
        <v>0.06</v>
      </c>
      <c r="KB103">
        <f t="shared" si="203"/>
        <v>0</v>
      </c>
      <c r="KC103">
        <f t="shared" si="204"/>
        <v>2</v>
      </c>
      <c r="KD103">
        <f t="shared" si="205"/>
        <v>1</v>
      </c>
      <c r="KE103">
        <f t="shared" si="206"/>
        <v>5.84</v>
      </c>
      <c r="KF103">
        <f t="shared" si="207"/>
        <v>2</v>
      </c>
      <c r="KG103">
        <f t="shared" si="208"/>
        <v>1</v>
      </c>
      <c r="KH103">
        <f t="shared" si="209"/>
        <v>0</v>
      </c>
      <c r="KI103">
        <f t="shared" si="210"/>
        <v>0.5</v>
      </c>
      <c r="KJ103">
        <f t="shared" si="211"/>
        <v>0.06</v>
      </c>
      <c r="KK103">
        <f t="shared" si="212"/>
        <v>0</v>
      </c>
      <c r="KL103">
        <f t="shared" si="213"/>
        <v>0.06</v>
      </c>
      <c r="KM103">
        <f t="shared" si="214"/>
        <v>2</v>
      </c>
      <c r="KN103">
        <f t="shared" si="215"/>
        <v>1</v>
      </c>
      <c r="KO103">
        <f t="shared" si="216"/>
        <v>1</v>
      </c>
      <c r="KP103">
        <f t="shared" si="217"/>
        <v>0</v>
      </c>
      <c r="KQ103">
        <f t="shared" si="218"/>
        <v>0</v>
      </c>
      <c r="KR103">
        <f t="shared" si="219"/>
        <v>0</v>
      </c>
      <c r="KS103">
        <f t="shared" si="220"/>
        <v>0</v>
      </c>
      <c r="KT103">
        <f t="shared" si="221"/>
        <v>7.62</v>
      </c>
      <c r="KU103">
        <f t="shared" si="222"/>
        <v>29.2</v>
      </c>
      <c r="KV103">
        <f t="shared" si="223"/>
        <v>27.214285714285715</v>
      </c>
    </row>
    <row r="104" spans="1:308">
      <c r="A104" s="2"/>
      <c r="B104" s="1"/>
      <c r="C104">
        <v>59</v>
      </c>
      <c r="D104" s="2" t="s">
        <v>14</v>
      </c>
      <c r="E104" t="s">
        <v>481</v>
      </c>
      <c r="F104" s="2">
        <v>86</v>
      </c>
      <c r="G104" s="2">
        <v>11</v>
      </c>
      <c r="H104" s="2">
        <v>27</v>
      </c>
      <c r="I104" s="2">
        <v>48</v>
      </c>
      <c r="K104" s="2">
        <v>2010</v>
      </c>
      <c r="L104" s="2">
        <f t="shared" si="170"/>
        <v>10</v>
      </c>
      <c r="M104" s="15">
        <v>2</v>
      </c>
      <c r="N104" s="15">
        <v>2</v>
      </c>
      <c r="O104" s="2" t="s">
        <v>37</v>
      </c>
      <c r="P104" s="2">
        <v>10</v>
      </c>
      <c r="Q104" s="2" t="s">
        <v>37</v>
      </c>
      <c r="R104" s="2">
        <v>0.25</v>
      </c>
      <c r="T104" t="s">
        <v>37</v>
      </c>
      <c r="AC104" t="s">
        <v>37</v>
      </c>
      <c r="AK104" t="s">
        <v>37</v>
      </c>
      <c r="AR104" s="2" t="s">
        <v>37</v>
      </c>
      <c r="BD104" t="s">
        <v>37</v>
      </c>
      <c r="BE104" t="s">
        <v>37</v>
      </c>
      <c r="BM104" s="2" t="s">
        <v>42</v>
      </c>
      <c r="BX104" s="2" t="s">
        <v>42</v>
      </c>
      <c r="CI104" s="11">
        <v>1.72</v>
      </c>
      <c r="CJ104" s="10">
        <v>80</v>
      </c>
      <c r="CK104" s="2">
        <f t="shared" si="171"/>
        <v>27.041644131963228</v>
      </c>
      <c r="CL104" s="2">
        <v>104</v>
      </c>
      <c r="CM104" s="2">
        <v>100</v>
      </c>
      <c r="CN104" s="5">
        <f t="shared" si="172"/>
        <v>1.04</v>
      </c>
      <c r="CO104" s="2">
        <v>130</v>
      </c>
      <c r="CP104" s="2">
        <v>85</v>
      </c>
      <c r="CQ104" t="s">
        <v>333</v>
      </c>
      <c r="CS104" s="19">
        <v>27405.4</v>
      </c>
      <c r="CT104" s="19">
        <v>15073.6</v>
      </c>
      <c r="CU104" s="2">
        <v>89</v>
      </c>
      <c r="CV104" s="2">
        <v>0.57999999999999996</v>
      </c>
      <c r="CW104" s="2">
        <v>206</v>
      </c>
      <c r="CX104" s="2">
        <v>39</v>
      </c>
      <c r="CY104" s="2">
        <v>136</v>
      </c>
      <c r="CZ104" s="2">
        <v>156</v>
      </c>
      <c r="DA104" s="2">
        <v>78</v>
      </c>
      <c r="DB104" t="s">
        <v>42</v>
      </c>
      <c r="DE104" s="2">
        <f>8*DD104*DC104</f>
        <v>0</v>
      </c>
      <c r="DH104" s="2">
        <f>4*DG104*DF104</f>
        <v>0</v>
      </c>
      <c r="DK104" s="2">
        <f>3.3*DJ104*DI104</f>
        <v>0</v>
      </c>
      <c r="DL104" s="2">
        <f t="shared" si="173"/>
        <v>0</v>
      </c>
      <c r="DM104">
        <v>3</v>
      </c>
      <c r="DN104">
        <v>30</v>
      </c>
      <c r="DO104" t="s">
        <v>42</v>
      </c>
      <c r="DQ104" s="2">
        <v>0</v>
      </c>
      <c r="DR104">
        <v>2</v>
      </c>
      <c r="DS104">
        <v>30</v>
      </c>
      <c r="DT104" s="2">
        <f>3.3*DS104*DR104</f>
        <v>198</v>
      </c>
      <c r="DU104" s="2">
        <f t="shared" si="174"/>
        <v>198</v>
      </c>
      <c r="DV104" t="s">
        <v>42</v>
      </c>
      <c r="DX104" s="2">
        <v>0</v>
      </c>
      <c r="DY104">
        <v>1</v>
      </c>
      <c r="DZ104">
        <v>30</v>
      </c>
      <c r="EA104" s="2">
        <f>4*DZ104*DY104</f>
        <v>120</v>
      </c>
      <c r="EB104">
        <v>1</v>
      </c>
      <c r="EC104">
        <v>30</v>
      </c>
      <c r="ED104" s="2">
        <f>3*EC104*EB104</f>
        <v>90</v>
      </c>
      <c r="EE104" s="2">
        <f t="shared" si="175"/>
        <v>210</v>
      </c>
      <c r="EF104">
        <v>6</v>
      </c>
      <c r="EG104">
        <v>30</v>
      </c>
      <c r="EH104" s="2">
        <f>3.3*EG104*EF104</f>
        <v>594</v>
      </c>
      <c r="EI104" t="s">
        <v>42</v>
      </c>
      <c r="EK104" s="2">
        <v>0</v>
      </c>
      <c r="EL104" t="s">
        <v>42</v>
      </c>
      <c r="EN104" s="2">
        <v>0</v>
      </c>
      <c r="EO104" s="2">
        <f t="shared" si="176"/>
        <v>594</v>
      </c>
      <c r="EP104">
        <v>720</v>
      </c>
      <c r="EQ104">
        <v>720</v>
      </c>
      <c r="ER104">
        <f t="shared" si="177"/>
        <v>10</v>
      </c>
      <c r="ES104" s="11">
        <f t="shared" si="178"/>
        <v>0</v>
      </c>
      <c r="ET104" s="11">
        <f t="shared" si="179"/>
        <v>10</v>
      </c>
      <c r="EU104" s="11">
        <f t="shared" si="180"/>
        <v>0</v>
      </c>
      <c r="EV104" s="11">
        <f t="shared" si="181"/>
        <v>0</v>
      </c>
      <c r="EW104" s="11">
        <f t="shared" si="182"/>
        <v>0</v>
      </c>
      <c r="EX104" s="11">
        <f t="shared" si="183"/>
        <v>1</v>
      </c>
      <c r="EY104" s="11">
        <f t="shared" si="184"/>
        <v>1</v>
      </c>
      <c r="EZ104" s="11">
        <f t="shared" si="185"/>
        <v>1</v>
      </c>
      <c r="FA104" s="11">
        <f t="shared" si="186"/>
        <v>1</v>
      </c>
      <c r="FB104" s="11">
        <f t="shared" si="187"/>
        <v>0</v>
      </c>
      <c r="FC104" s="11">
        <f t="shared" si="188"/>
        <v>4</v>
      </c>
      <c r="FD104" s="2">
        <f t="shared" si="189"/>
        <v>792</v>
      </c>
      <c r="FE104" s="2">
        <f t="shared" si="190"/>
        <v>210</v>
      </c>
      <c r="FF104" s="2">
        <f t="shared" si="191"/>
        <v>0</v>
      </c>
      <c r="FG104" s="2">
        <f t="shared" si="192"/>
        <v>1002</v>
      </c>
      <c r="FH104" s="2">
        <f t="shared" si="193"/>
        <v>5040</v>
      </c>
      <c r="FI104" s="10">
        <f t="shared" si="194"/>
        <v>720</v>
      </c>
      <c r="FJ104" s="2">
        <v>78</v>
      </c>
      <c r="FK104" s="1">
        <v>43717</v>
      </c>
      <c r="FL104">
        <v>3</v>
      </c>
      <c r="FM104">
        <v>3</v>
      </c>
      <c r="FN104">
        <v>5</v>
      </c>
      <c r="FO104">
        <v>1</v>
      </c>
      <c r="FP104">
        <v>0</v>
      </c>
      <c r="FQ104">
        <v>1</v>
      </c>
      <c r="FR104">
        <v>0</v>
      </c>
      <c r="FS104">
        <v>1</v>
      </c>
      <c r="FT104">
        <v>1</v>
      </c>
      <c r="FU104">
        <v>1</v>
      </c>
      <c r="FV104">
        <v>0</v>
      </c>
      <c r="FW104">
        <v>1</v>
      </c>
      <c r="FX104">
        <v>5</v>
      </c>
      <c r="FY104">
        <v>4</v>
      </c>
      <c r="FZ104">
        <v>3</v>
      </c>
      <c r="GA104">
        <v>3</v>
      </c>
      <c r="GB104">
        <v>2</v>
      </c>
      <c r="GC104">
        <v>3</v>
      </c>
      <c r="GD104">
        <v>5</v>
      </c>
      <c r="GE104">
        <v>3</v>
      </c>
      <c r="GF104">
        <v>1</v>
      </c>
      <c r="GG104">
        <v>0</v>
      </c>
      <c r="GH104">
        <v>6</v>
      </c>
      <c r="GI104">
        <v>2</v>
      </c>
      <c r="GJ104">
        <v>3</v>
      </c>
      <c r="GK104">
        <v>3</v>
      </c>
      <c r="GL104">
        <v>3</v>
      </c>
      <c r="GM104">
        <v>3</v>
      </c>
      <c r="GN104">
        <v>2</v>
      </c>
      <c r="GO104">
        <v>2</v>
      </c>
      <c r="GP104">
        <v>6</v>
      </c>
      <c r="GQ104">
        <v>5</v>
      </c>
      <c r="GR104">
        <v>3</v>
      </c>
      <c r="GS104">
        <v>3</v>
      </c>
      <c r="GT104">
        <v>3</v>
      </c>
      <c r="GU104">
        <v>4</v>
      </c>
      <c r="GV104">
        <v>3</v>
      </c>
      <c r="GW104">
        <v>3</v>
      </c>
      <c r="GX104">
        <v>3</v>
      </c>
      <c r="GY104">
        <v>4</v>
      </c>
      <c r="GZ104">
        <v>1</v>
      </c>
      <c r="HA104">
        <v>4</v>
      </c>
      <c r="HB104">
        <v>5</v>
      </c>
      <c r="HC104">
        <v>3</v>
      </c>
      <c r="HD104">
        <v>5</v>
      </c>
      <c r="HE104">
        <v>3</v>
      </c>
      <c r="HF104">
        <v>3</v>
      </c>
      <c r="HG104">
        <v>3</v>
      </c>
      <c r="HH104">
        <v>4</v>
      </c>
      <c r="HI104">
        <v>2</v>
      </c>
      <c r="HJ104">
        <v>6</v>
      </c>
      <c r="HK104">
        <v>6</v>
      </c>
      <c r="HL104">
        <v>1</v>
      </c>
      <c r="HM104">
        <v>6</v>
      </c>
      <c r="HN104">
        <v>3</v>
      </c>
      <c r="HO104">
        <v>1</v>
      </c>
      <c r="HP104">
        <v>2</v>
      </c>
      <c r="HQ104">
        <v>2</v>
      </c>
      <c r="HR104">
        <v>1</v>
      </c>
      <c r="HS104">
        <v>2</v>
      </c>
      <c r="HT104">
        <v>2</v>
      </c>
      <c r="HU104">
        <v>1</v>
      </c>
      <c r="HV104">
        <v>2</v>
      </c>
      <c r="HW104">
        <v>2</v>
      </c>
      <c r="HX104">
        <v>1</v>
      </c>
      <c r="HY104">
        <v>1</v>
      </c>
      <c r="HZ104">
        <v>1</v>
      </c>
      <c r="IA104">
        <v>2</v>
      </c>
      <c r="IB104">
        <v>1</v>
      </c>
      <c r="IC104">
        <v>1</v>
      </c>
      <c r="ID104">
        <v>1</v>
      </c>
      <c r="IE104">
        <v>1</v>
      </c>
      <c r="IF104">
        <v>1</v>
      </c>
      <c r="IG104">
        <v>1</v>
      </c>
      <c r="IH104">
        <v>2</v>
      </c>
      <c r="II104">
        <v>1</v>
      </c>
      <c r="IJ104">
        <v>1</v>
      </c>
      <c r="IK104">
        <v>1</v>
      </c>
      <c r="IL104">
        <v>1</v>
      </c>
      <c r="IM104">
        <v>1</v>
      </c>
      <c r="IN104">
        <v>1</v>
      </c>
      <c r="IQ104">
        <v>2</v>
      </c>
      <c r="IR104">
        <v>1</v>
      </c>
      <c r="IS104">
        <v>2</v>
      </c>
      <c r="IT104">
        <v>2</v>
      </c>
      <c r="IU104">
        <v>3</v>
      </c>
      <c r="IV104">
        <v>3</v>
      </c>
      <c r="IW104">
        <v>2</v>
      </c>
      <c r="IX104">
        <v>0</v>
      </c>
      <c r="IY104">
        <v>1</v>
      </c>
      <c r="IZ104">
        <v>3</v>
      </c>
      <c r="JA104">
        <v>3</v>
      </c>
      <c r="JB104">
        <v>3</v>
      </c>
      <c r="JC104">
        <v>2</v>
      </c>
      <c r="JD104">
        <v>80</v>
      </c>
      <c r="JE104">
        <v>172</v>
      </c>
      <c r="JF104">
        <v>104</v>
      </c>
      <c r="JG104">
        <v>1</v>
      </c>
      <c r="JH104" s="1"/>
      <c r="JI104">
        <v>1</v>
      </c>
      <c r="JJ104" s="12">
        <v>2</v>
      </c>
      <c r="JK104" s="12">
        <v>0</v>
      </c>
      <c r="JL104">
        <v>2</v>
      </c>
      <c r="JM104">
        <v>3</v>
      </c>
      <c r="JN104">
        <v>1</v>
      </c>
      <c r="JO104">
        <v>2</v>
      </c>
      <c r="JP104" t="s">
        <v>21</v>
      </c>
      <c r="JQ104" t="s">
        <v>21</v>
      </c>
      <c r="JR104">
        <f t="shared" si="195"/>
        <v>0</v>
      </c>
      <c r="JS104" t="str">
        <f t="shared" si="224"/>
        <v>umiarkowana</v>
      </c>
      <c r="JT104">
        <v>1</v>
      </c>
      <c r="JU104">
        <f t="shared" si="196"/>
        <v>0.06</v>
      </c>
      <c r="JV104">
        <f t="shared" si="197"/>
        <v>0.14000000000000001</v>
      </c>
      <c r="JW104">
        <f t="shared" si="198"/>
        <v>1</v>
      </c>
      <c r="JX104">
        <f t="shared" si="199"/>
        <v>0.14000000000000001</v>
      </c>
      <c r="JY104">
        <f t="shared" si="200"/>
        <v>0.14000000000000001</v>
      </c>
      <c r="JZ104">
        <f t="shared" si="201"/>
        <v>0.14000000000000001</v>
      </c>
      <c r="KA104">
        <f t="shared" si="202"/>
        <v>0.14000000000000001</v>
      </c>
      <c r="KB104">
        <f t="shared" si="203"/>
        <v>0</v>
      </c>
      <c r="KC104">
        <f t="shared" si="204"/>
        <v>1</v>
      </c>
      <c r="KD104">
        <f t="shared" si="205"/>
        <v>0.14000000000000001</v>
      </c>
      <c r="KE104">
        <f t="shared" si="206"/>
        <v>2.9000000000000004</v>
      </c>
      <c r="KF104">
        <f t="shared" si="207"/>
        <v>2</v>
      </c>
      <c r="KG104">
        <f t="shared" si="208"/>
        <v>0.14000000000000001</v>
      </c>
      <c r="KH104">
        <f t="shared" si="209"/>
        <v>0.14000000000000001</v>
      </c>
      <c r="KI104">
        <f t="shared" si="210"/>
        <v>0.14000000000000001</v>
      </c>
      <c r="KJ104">
        <f t="shared" si="211"/>
        <v>0.06</v>
      </c>
      <c r="KK104">
        <f t="shared" si="212"/>
        <v>0.06</v>
      </c>
      <c r="KL104">
        <f t="shared" si="213"/>
        <v>0.14000000000000001</v>
      </c>
      <c r="KM104">
        <f t="shared" si="214"/>
        <v>0.5</v>
      </c>
      <c r="KN104">
        <f t="shared" si="215"/>
        <v>0.14000000000000001</v>
      </c>
      <c r="KO104">
        <f t="shared" si="216"/>
        <v>1</v>
      </c>
      <c r="KP104">
        <f t="shared" si="217"/>
        <v>0.14000000000000001</v>
      </c>
      <c r="KQ104">
        <f t="shared" si="218"/>
        <v>2</v>
      </c>
      <c r="KR104">
        <f t="shared" si="219"/>
        <v>0</v>
      </c>
      <c r="KS104">
        <f t="shared" si="220"/>
        <v>0.14000000000000001</v>
      </c>
      <c r="KT104">
        <f t="shared" si="221"/>
        <v>6.6</v>
      </c>
      <c r="KU104">
        <f t="shared" si="222"/>
        <v>14.500000000000002</v>
      </c>
      <c r="KV104">
        <f t="shared" si="223"/>
        <v>23.571428571428573</v>
      </c>
    </row>
    <row r="105" spans="1:308">
      <c r="A105" s="2"/>
      <c r="B105" s="1"/>
      <c r="C105">
        <v>57</v>
      </c>
      <c r="D105" s="2" t="s">
        <v>14</v>
      </c>
      <c r="E105" s="2" t="s">
        <v>19</v>
      </c>
      <c r="F105" s="2"/>
      <c r="G105" s="2"/>
      <c r="H105" s="2"/>
      <c r="I105" s="2"/>
      <c r="J105">
        <v>31</v>
      </c>
      <c r="K105" s="2">
        <v>2004</v>
      </c>
      <c r="L105" s="2">
        <f t="shared" si="170"/>
        <v>16</v>
      </c>
      <c r="M105" s="15">
        <v>2</v>
      </c>
      <c r="N105" s="15">
        <v>4</v>
      </c>
      <c r="O105" s="2" t="s">
        <v>37</v>
      </c>
      <c r="P105" s="2">
        <v>15</v>
      </c>
      <c r="Q105" s="2" t="s">
        <v>42</v>
      </c>
      <c r="U105" t="s">
        <v>37</v>
      </c>
      <c r="V105" t="s">
        <v>37</v>
      </c>
      <c r="AF105" t="s">
        <v>37</v>
      </c>
      <c r="AR105" s="2" t="s">
        <v>37</v>
      </c>
      <c r="AT105" t="s">
        <v>37</v>
      </c>
      <c r="AY105" t="s">
        <v>11</v>
      </c>
      <c r="BM105" s="2" t="s">
        <v>42</v>
      </c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 t="s">
        <v>42</v>
      </c>
      <c r="CI105" s="11">
        <v>1.78</v>
      </c>
      <c r="CJ105" s="10">
        <v>134</v>
      </c>
      <c r="CK105" s="2">
        <f t="shared" si="171"/>
        <v>42.292639818204769</v>
      </c>
      <c r="CL105" s="2">
        <v>148</v>
      </c>
      <c r="CM105" s="2">
        <v>128</v>
      </c>
      <c r="CN105" s="5">
        <f t="shared" si="172"/>
        <v>1.15625</v>
      </c>
      <c r="CO105" s="2">
        <v>130</v>
      </c>
      <c r="CP105" s="2">
        <v>90</v>
      </c>
      <c r="CQ105" t="s">
        <v>222</v>
      </c>
      <c r="CT105" s="19">
        <v>14045.3</v>
      </c>
      <c r="CU105" s="2">
        <v>98</v>
      </c>
      <c r="CV105" s="2">
        <v>1.23</v>
      </c>
      <c r="CW105" s="2">
        <v>196</v>
      </c>
      <c r="CX105" s="2">
        <v>50</v>
      </c>
      <c r="CY105" s="2">
        <v>118</v>
      </c>
      <c r="CZ105" s="2">
        <v>140</v>
      </c>
      <c r="DA105" s="2">
        <v>25</v>
      </c>
      <c r="DB105" t="s">
        <v>37</v>
      </c>
      <c r="DC105" t="s">
        <v>42</v>
      </c>
      <c r="DE105" s="2">
        <v>0</v>
      </c>
      <c r="DF105" t="s">
        <v>42</v>
      </c>
      <c r="DH105" s="2">
        <v>0</v>
      </c>
      <c r="DI105" t="s">
        <v>42</v>
      </c>
      <c r="DK105" s="2">
        <v>0</v>
      </c>
      <c r="DL105" s="2">
        <f t="shared" si="173"/>
        <v>0</v>
      </c>
      <c r="DM105">
        <v>7</v>
      </c>
      <c r="DN105">
        <v>60</v>
      </c>
      <c r="DO105" t="s">
        <v>42</v>
      </c>
      <c r="DQ105" s="2">
        <v>0</v>
      </c>
      <c r="DR105" t="s">
        <v>42</v>
      </c>
      <c r="DT105" s="2">
        <v>0</v>
      </c>
      <c r="DU105" s="2">
        <f t="shared" si="174"/>
        <v>0</v>
      </c>
      <c r="DV105" t="s">
        <v>42</v>
      </c>
      <c r="DX105" s="2">
        <v>0</v>
      </c>
      <c r="DY105" t="s">
        <v>42</v>
      </c>
      <c r="EA105" s="2">
        <v>0</v>
      </c>
      <c r="EB105" t="s">
        <v>42</v>
      </c>
      <c r="ED105" s="2">
        <v>0</v>
      </c>
      <c r="EE105" s="2">
        <f t="shared" si="175"/>
        <v>0</v>
      </c>
      <c r="EF105" t="s">
        <v>42</v>
      </c>
      <c r="EH105" s="2">
        <v>0</v>
      </c>
      <c r="EI105" t="s">
        <v>42</v>
      </c>
      <c r="EK105" s="2">
        <v>0</v>
      </c>
      <c r="EL105" t="s">
        <v>42</v>
      </c>
      <c r="EN105" s="2">
        <v>0</v>
      </c>
      <c r="EO105" s="2">
        <f t="shared" si="176"/>
        <v>0</v>
      </c>
      <c r="EP105">
        <v>1080</v>
      </c>
      <c r="EQ105">
        <v>1080</v>
      </c>
      <c r="ER105">
        <f t="shared" si="177"/>
        <v>0</v>
      </c>
      <c r="ES105" s="11">
        <f t="shared" si="178"/>
        <v>0</v>
      </c>
      <c r="ET105" s="11">
        <f t="shared" si="179"/>
        <v>0</v>
      </c>
      <c r="EU105" s="11">
        <f t="shared" si="180"/>
        <v>0</v>
      </c>
      <c r="EV105" s="11">
        <f t="shared" si="181"/>
        <v>0</v>
      </c>
      <c r="EW105" s="11">
        <f t="shared" si="182"/>
        <v>0</v>
      </c>
      <c r="EX105" s="11">
        <f t="shared" si="183"/>
        <v>0</v>
      </c>
      <c r="EY105" s="11">
        <f t="shared" si="184"/>
        <v>0</v>
      </c>
      <c r="EZ105" s="11">
        <f t="shared" si="185"/>
        <v>0</v>
      </c>
      <c r="FA105" s="11">
        <f t="shared" si="186"/>
        <v>0</v>
      </c>
      <c r="FB105" s="11">
        <f t="shared" si="187"/>
        <v>0</v>
      </c>
      <c r="FC105" s="11">
        <f t="shared" si="188"/>
        <v>0</v>
      </c>
      <c r="FD105" s="2">
        <f t="shared" si="189"/>
        <v>0</v>
      </c>
      <c r="FE105" s="2">
        <f t="shared" si="190"/>
        <v>0</v>
      </c>
      <c r="FF105" s="2">
        <f t="shared" si="191"/>
        <v>0</v>
      </c>
      <c r="FG105" s="2">
        <f t="shared" si="192"/>
        <v>0</v>
      </c>
      <c r="FH105" s="2">
        <f t="shared" si="193"/>
        <v>7560</v>
      </c>
      <c r="FI105" s="10">
        <f t="shared" si="194"/>
        <v>1080</v>
      </c>
      <c r="FJ105" s="2">
        <v>25</v>
      </c>
      <c r="FK105" s="1">
        <v>43549</v>
      </c>
      <c r="FL105">
        <v>1</v>
      </c>
      <c r="FM105">
        <v>1</v>
      </c>
      <c r="FN105">
        <v>6</v>
      </c>
      <c r="FO105">
        <v>0</v>
      </c>
      <c r="FP105">
        <v>0</v>
      </c>
      <c r="FQ105">
        <v>1</v>
      </c>
      <c r="FR105">
        <v>1</v>
      </c>
      <c r="FS105">
        <v>0</v>
      </c>
      <c r="FT105">
        <v>0</v>
      </c>
      <c r="FU105">
        <v>0</v>
      </c>
      <c r="FV105">
        <v>1</v>
      </c>
      <c r="FW105">
        <v>1</v>
      </c>
      <c r="FX105" t="s">
        <v>199</v>
      </c>
      <c r="FY105">
        <v>5</v>
      </c>
      <c r="FZ105">
        <v>3</v>
      </c>
      <c r="GA105">
        <v>1</v>
      </c>
      <c r="GB105">
        <v>1</v>
      </c>
      <c r="GC105">
        <v>2</v>
      </c>
      <c r="GD105">
        <v>4</v>
      </c>
      <c r="GE105">
        <v>0</v>
      </c>
      <c r="GF105">
        <v>0</v>
      </c>
      <c r="GG105">
        <v>0</v>
      </c>
      <c r="GH105">
        <v>5</v>
      </c>
      <c r="GI105">
        <v>2</v>
      </c>
      <c r="GJ105">
        <v>2</v>
      </c>
      <c r="GK105">
        <v>2</v>
      </c>
      <c r="GL105">
        <v>2</v>
      </c>
      <c r="GM105">
        <v>4</v>
      </c>
      <c r="GN105">
        <v>5</v>
      </c>
      <c r="GO105">
        <v>1</v>
      </c>
      <c r="GP105">
        <v>4</v>
      </c>
      <c r="GQ105">
        <v>4</v>
      </c>
      <c r="GR105">
        <v>6</v>
      </c>
      <c r="GS105">
        <v>2</v>
      </c>
      <c r="GT105">
        <v>6</v>
      </c>
      <c r="GU105">
        <v>4</v>
      </c>
      <c r="GV105">
        <v>4</v>
      </c>
      <c r="GW105">
        <v>4</v>
      </c>
      <c r="GX105">
        <v>2</v>
      </c>
      <c r="GY105">
        <v>4</v>
      </c>
      <c r="GZ105">
        <v>2</v>
      </c>
      <c r="HA105">
        <v>4</v>
      </c>
      <c r="HB105">
        <v>3</v>
      </c>
      <c r="HC105">
        <v>3</v>
      </c>
      <c r="HD105">
        <v>4</v>
      </c>
      <c r="HE105">
        <v>1</v>
      </c>
      <c r="HF105">
        <v>1</v>
      </c>
      <c r="HG105">
        <v>1</v>
      </c>
      <c r="HH105">
        <v>1</v>
      </c>
      <c r="HI105">
        <v>1</v>
      </c>
      <c r="HJ105">
        <v>1</v>
      </c>
      <c r="HK105">
        <v>4</v>
      </c>
      <c r="HL105">
        <v>4</v>
      </c>
      <c r="HM105">
        <v>6</v>
      </c>
      <c r="HN105">
        <v>1</v>
      </c>
      <c r="HO105">
        <v>1</v>
      </c>
      <c r="HP105">
        <v>2</v>
      </c>
      <c r="HQ105">
        <v>2</v>
      </c>
      <c r="HR105">
        <v>3</v>
      </c>
      <c r="HS105">
        <v>2</v>
      </c>
      <c r="HT105">
        <v>2</v>
      </c>
      <c r="HU105">
        <v>2</v>
      </c>
      <c r="HV105">
        <v>3</v>
      </c>
      <c r="HW105">
        <v>1</v>
      </c>
      <c r="HX105">
        <v>1</v>
      </c>
      <c r="HY105">
        <v>2</v>
      </c>
      <c r="HZ105">
        <v>1</v>
      </c>
      <c r="IA105">
        <v>2</v>
      </c>
      <c r="IB105">
        <v>1</v>
      </c>
      <c r="IC105">
        <v>2</v>
      </c>
      <c r="ID105">
        <v>3</v>
      </c>
      <c r="IE105">
        <v>2</v>
      </c>
      <c r="IF105">
        <v>2</v>
      </c>
      <c r="IG105">
        <v>3</v>
      </c>
      <c r="IH105">
        <v>1</v>
      </c>
      <c r="II105">
        <v>3</v>
      </c>
      <c r="IJ105">
        <v>2</v>
      </c>
      <c r="IK105">
        <v>3</v>
      </c>
      <c r="IL105">
        <v>2</v>
      </c>
      <c r="IM105">
        <v>2</v>
      </c>
      <c r="IN105">
        <v>1</v>
      </c>
      <c r="IO105" s="9"/>
      <c r="IQ105">
        <v>4</v>
      </c>
      <c r="IR105">
        <v>2</v>
      </c>
      <c r="IS105">
        <v>1</v>
      </c>
      <c r="IT105">
        <v>2</v>
      </c>
      <c r="IU105">
        <v>1</v>
      </c>
      <c r="IV105">
        <v>2</v>
      </c>
      <c r="IW105">
        <v>6</v>
      </c>
      <c r="IX105">
        <v>1</v>
      </c>
      <c r="IY105">
        <v>1</v>
      </c>
      <c r="IZ105">
        <v>1</v>
      </c>
      <c r="JA105">
        <v>4</v>
      </c>
      <c r="JB105">
        <v>1</v>
      </c>
      <c r="JC105">
        <v>1</v>
      </c>
      <c r="JD105">
        <f>(CJ105)</f>
        <v>134</v>
      </c>
      <c r="JE105">
        <v>178</v>
      </c>
      <c r="JF105">
        <v>148</v>
      </c>
      <c r="JG105">
        <v>1</v>
      </c>
      <c r="JH105" s="1"/>
      <c r="JI105">
        <v>4</v>
      </c>
      <c r="JJ105" s="12">
        <v>3</v>
      </c>
      <c r="JK105" s="12">
        <v>1</v>
      </c>
      <c r="JL105">
        <v>3</v>
      </c>
      <c r="JM105">
        <v>4</v>
      </c>
      <c r="JN105">
        <v>4</v>
      </c>
      <c r="JO105">
        <v>4</v>
      </c>
      <c r="JP105" t="s">
        <v>427</v>
      </c>
      <c r="JQ105" s="2" t="s">
        <v>19</v>
      </c>
      <c r="JR105">
        <f t="shared" si="195"/>
        <v>0</v>
      </c>
      <c r="JS105">
        <f t="shared" si="224"/>
        <v>0</v>
      </c>
      <c r="JT105">
        <v>0</v>
      </c>
      <c r="JU105">
        <f t="shared" si="196"/>
        <v>0.06</v>
      </c>
      <c r="JV105">
        <f t="shared" si="197"/>
        <v>0.06</v>
      </c>
      <c r="JW105">
        <f t="shared" si="198"/>
        <v>0.5</v>
      </c>
      <c r="JX105">
        <f t="shared" si="199"/>
        <v>2</v>
      </c>
      <c r="JY105">
        <f t="shared" si="200"/>
        <v>0.06</v>
      </c>
      <c r="JZ105">
        <f t="shared" si="201"/>
        <v>0.5</v>
      </c>
      <c r="KA105">
        <f t="shared" si="202"/>
        <v>0.06</v>
      </c>
      <c r="KB105">
        <f t="shared" si="203"/>
        <v>0.06</v>
      </c>
      <c r="KC105">
        <f t="shared" si="204"/>
        <v>0.14000000000000001</v>
      </c>
      <c r="KD105">
        <f t="shared" si="205"/>
        <v>0.14000000000000001</v>
      </c>
      <c r="KE105">
        <f t="shared" si="206"/>
        <v>3.5800000000000005</v>
      </c>
      <c r="KF105">
        <f t="shared" si="207"/>
        <v>1</v>
      </c>
      <c r="KG105">
        <f t="shared" si="208"/>
        <v>0.06</v>
      </c>
      <c r="KH105">
        <f t="shared" si="209"/>
        <v>0.06</v>
      </c>
      <c r="KI105">
        <f t="shared" si="210"/>
        <v>0.5</v>
      </c>
      <c r="KJ105">
        <f t="shared" si="211"/>
        <v>1</v>
      </c>
      <c r="KK105">
        <f t="shared" si="212"/>
        <v>0</v>
      </c>
      <c r="KL105">
        <f t="shared" si="213"/>
        <v>2</v>
      </c>
      <c r="KM105">
        <f t="shared" si="214"/>
        <v>0.5</v>
      </c>
      <c r="KN105">
        <f t="shared" si="215"/>
        <v>0.5</v>
      </c>
      <c r="KO105">
        <f t="shared" si="216"/>
        <v>0.5</v>
      </c>
      <c r="KP105">
        <f t="shared" si="217"/>
        <v>0</v>
      </c>
      <c r="KQ105">
        <f t="shared" si="218"/>
        <v>0.5</v>
      </c>
      <c r="KR105">
        <f t="shared" si="219"/>
        <v>0.5</v>
      </c>
      <c r="KS105">
        <f t="shared" si="220"/>
        <v>0</v>
      </c>
      <c r="KT105">
        <f t="shared" si="221"/>
        <v>7.12</v>
      </c>
      <c r="KU105">
        <f t="shared" si="222"/>
        <v>17.900000000000002</v>
      </c>
      <c r="KV105">
        <f t="shared" si="223"/>
        <v>25.428571428571431</v>
      </c>
    </row>
    <row r="106" spans="1:308">
      <c r="A106" s="2"/>
      <c r="B106" s="1"/>
      <c r="C106">
        <v>51</v>
      </c>
      <c r="D106" s="2" t="s">
        <v>14</v>
      </c>
      <c r="E106" t="s">
        <v>483</v>
      </c>
      <c r="K106" s="2">
        <v>2008</v>
      </c>
      <c r="L106" s="2">
        <f t="shared" si="170"/>
        <v>12</v>
      </c>
      <c r="M106" s="15">
        <v>1</v>
      </c>
      <c r="N106" s="15">
        <v>1</v>
      </c>
      <c r="O106" s="2" t="s">
        <v>37</v>
      </c>
      <c r="P106" s="2">
        <v>11</v>
      </c>
      <c r="Q106" s="2" t="s">
        <v>37</v>
      </c>
      <c r="R106" s="2">
        <v>36</v>
      </c>
      <c r="U106" t="s">
        <v>37</v>
      </c>
      <c r="AF106" t="s">
        <v>37</v>
      </c>
      <c r="AR106" s="2" t="s">
        <v>37</v>
      </c>
      <c r="AY106" t="s">
        <v>32</v>
      </c>
      <c r="BA106" t="s">
        <v>37</v>
      </c>
      <c r="BM106" s="2" t="s">
        <v>42</v>
      </c>
      <c r="BX106" s="2" t="s">
        <v>42</v>
      </c>
      <c r="CI106" s="11">
        <v>1.74</v>
      </c>
      <c r="CJ106" s="10">
        <v>86</v>
      </c>
      <c r="CK106" s="2">
        <f t="shared" si="171"/>
        <v>28.405337561104506</v>
      </c>
      <c r="CL106" s="2">
        <v>106</v>
      </c>
      <c r="CM106" s="2">
        <v>108</v>
      </c>
      <c r="CN106" s="5">
        <f t="shared" si="172"/>
        <v>0.98148148148148151</v>
      </c>
      <c r="CO106" s="2">
        <v>132</v>
      </c>
      <c r="CP106" s="2">
        <v>82</v>
      </c>
      <c r="CQ106" t="s">
        <v>408</v>
      </c>
      <c r="CR106" s="19">
        <v>1065.43</v>
      </c>
      <c r="CS106" s="19">
        <v>8450.73</v>
      </c>
      <c r="CT106" s="19">
        <v>9153.65</v>
      </c>
      <c r="CU106" s="2">
        <v>90</v>
      </c>
      <c r="CV106" s="2">
        <v>2.2000000000000002</v>
      </c>
      <c r="CW106" s="2">
        <v>198</v>
      </c>
      <c r="CX106" s="2">
        <v>41</v>
      </c>
      <c r="CY106" s="2">
        <v>132</v>
      </c>
      <c r="CZ106" s="2">
        <v>126</v>
      </c>
      <c r="DA106" s="2">
        <v>126</v>
      </c>
      <c r="DB106" t="s">
        <v>37</v>
      </c>
      <c r="DC106" t="s">
        <v>42</v>
      </c>
      <c r="DE106" s="2">
        <v>0</v>
      </c>
      <c r="DF106" t="s">
        <v>42</v>
      </c>
      <c r="DH106" s="2">
        <v>0</v>
      </c>
      <c r="DI106" t="s">
        <v>42</v>
      </c>
      <c r="DK106" s="2">
        <v>0</v>
      </c>
      <c r="DL106" s="2">
        <f t="shared" si="173"/>
        <v>0</v>
      </c>
      <c r="DM106">
        <v>6</v>
      </c>
      <c r="DN106">
        <v>60</v>
      </c>
      <c r="DO106" t="s">
        <v>42</v>
      </c>
      <c r="DQ106" s="2">
        <v>0</v>
      </c>
      <c r="DR106" t="s">
        <v>42</v>
      </c>
      <c r="DT106" s="2">
        <v>0</v>
      </c>
      <c r="DU106" s="2">
        <f t="shared" si="174"/>
        <v>0</v>
      </c>
      <c r="DV106" t="s">
        <v>42</v>
      </c>
      <c r="DX106" s="2">
        <v>0</v>
      </c>
      <c r="DY106" t="s">
        <v>42</v>
      </c>
      <c r="EA106" s="2">
        <v>0</v>
      </c>
      <c r="EB106" t="s">
        <v>42</v>
      </c>
      <c r="ED106" s="2">
        <v>0</v>
      </c>
      <c r="EE106" s="2">
        <f t="shared" si="175"/>
        <v>0</v>
      </c>
      <c r="EF106">
        <v>7</v>
      </c>
      <c r="EG106">
        <v>30</v>
      </c>
      <c r="EH106" s="2">
        <f>3.3*EG106*EF106</f>
        <v>693</v>
      </c>
      <c r="EI106" t="s">
        <v>42</v>
      </c>
      <c r="EK106" s="2">
        <v>0</v>
      </c>
      <c r="EL106">
        <v>2</v>
      </c>
      <c r="EM106">
        <v>30</v>
      </c>
      <c r="EN106" s="2">
        <f>4*EM106*EL106</f>
        <v>240</v>
      </c>
      <c r="EO106" s="2">
        <f t="shared" si="176"/>
        <v>933</v>
      </c>
      <c r="EP106">
        <v>660</v>
      </c>
      <c r="EQ106">
        <v>720</v>
      </c>
      <c r="ER106">
        <f t="shared" si="177"/>
        <v>9</v>
      </c>
      <c r="ES106" s="11">
        <f t="shared" si="178"/>
        <v>0</v>
      </c>
      <c r="ET106" s="11">
        <f t="shared" si="179"/>
        <v>9</v>
      </c>
      <c r="EU106" s="11">
        <f t="shared" si="180"/>
        <v>0</v>
      </c>
      <c r="EV106" s="11">
        <f t="shared" si="181"/>
        <v>0</v>
      </c>
      <c r="EW106" s="11">
        <f t="shared" si="182"/>
        <v>0</v>
      </c>
      <c r="EX106" s="11">
        <f t="shared" si="183"/>
        <v>0</v>
      </c>
      <c r="EY106" s="11">
        <f t="shared" si="184"/>
        <v>0</v>
      </c>
      <c r="EZ106" s="11">
        <f t="shared" si="185"/>
        <v>0</v>
      </c>
      <c r="FA106" s="11">
        <f t="shared" si="186"/>
        <v>1</v>
      </c>
      <c r="FB106" s="11">
        <f t="shared" si="187"/>
        <v>1</v>
      </c>
      <c r="FC106" s="11">
        <f t="shared" si="188"/>
        <v>2</v>
      </c>
      <c r="FD106" s="2">
        <f t="shared" si="189"/>
        <v>693</v>
      </c>
      <c r="FE106" s="2">
        <f t="shared" si="190"/>
        <v>240</v>
      </c>
      <c r="FF106" s="2">
        <f t="shared" si="191"/>
        <v>0</v>
      </c>
      <c r="FG106" s="2">
        <f t="shared" si="192"/>
        <v>933</v>
      </c>
      <c r="FH106" s="2">
        <f t="shared" si="193"/>
        <v>4740</v>
      </c>
      <c r="FI106" s="10">
        <f t="shared" si="194"/>
        <v>677.14285714285711</v>
      </c>
      <c r="FJ106" s="2">
        <v>126</v>
      </c>
      <c r="FK106" s="1">
        <v>43874</v>
      </c>
      <c r="FL106">
        <v>5</v>
      </c>
      <c r="FM106">
        <v>3</v>
      </c>
      <c r="FN106">
        <v>3</v>
      </c>
      <c r="FO106">
        <v>1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1</v>
      </c>
      <c r="FV106">
        <v>0</v>
      </c>
      <c r="FW106">
        <v>1</v>
      </c>
      <c r="FX106" t="s">
        <v>243</v>
      </c>
      <c r="FY106">
        <v>5</v>
      </c>
      <c r="FZ106">
        <v>5</v>
      </c>
      <c r="GA106">
        <v>1</v>
      </c>
      <c r="GB106">
        <v>3</v>
      </c>
      <c r="GC106">
        <v>2</v>
      </c>
      <c r="GD106">
        <v>3</v>
      </c>
      <c r="GE106">
        <v>5</v>
      </c>
      <c r="GF106">
        <v>3</v>
      </c>
      <c r="GG106">
        <v>0</v>
      </c>
      <c r="GH106">
        <v>3</v>
      </c>
      <c r="GI106">
        <v>6</v>
      </c>
      <c r="GJ106">
        <v>4</v>
      </c>
      <c r="GK106">
        <v>4</v>
      </c>
      <c r="GL106">
        <v>1</v>
      </c>
      <c r="GM106">
        <v>3</v>
      </c>
      <c r="GN106">
        <v>6</v>
      </c>
      <c r="GO106">
        <v>2</v>
      </c>
      <c r="GP106">
        <v>3</v>
      </c>
      <c r="GQ106">
        <v>6</v>
      </c>
      <c r="GR106">
        <v>4</v>
      </c>
      <c r="GS106">
        <v>4</v>
      </c>
      <c r="GT106">
        <v>3</v>
      </c>
      <c r="GU106">
        <v>4</v>
      </c>
      <c r="GV106">
        <v>3</v>
      </c>
      <c r="GW106">
        <v>4</v>
      </c>
      <c r="GX106">
        <v>3</v>
      </c>
      <c r="GY106">
        <v>4</v>
      </c>
      <c r="GZ106">
        <v>4</v>
      </c>
      <c r="HA106">
        <v>4</v>
      </c>
      <c r="HB106">
        <v>6</v>
      </c>
      <c r="HC106">
        <v>5</v>
      </c>
      <c r="HD106">
        <v>2</v>
      </c>
      <c r="HE106">
        <v>1</v>
      </c>
      <c r="HF106">
        <v>1</v>
      </c>
      <c r="HG106">
        <v>5</v>
      </c>
      <c r="HH106">
        <v>3</v>
      </c>
      <c r="HI106">
        <v>2</v>
      </c>
      <c r="HJ106">
        <v>1</v>
      </c>
      <c r="HK106">
        <v>1</v>
      </c>
      <c r="HL106">
        <v>1</v>
      </c>
      <c r="HM106">
        <v>6</v>
      </c>
      <c r="HN106">
        <v>4</v>
      </c>
      <c r="HO106">
        <v>2</v>
      </c>
      <c r="HP106">
        <v>2</v>
      </c>
      <c r="HQ106">
        <v>1</v>
      </c>
      <c r="HR106">
        <v>1</v>
      </c>
      <c r="HS106">
        <v>3</v>
      </c>
      <c r="HT106">
        <v>1</v>
      </c>
      <c r="HU106">
        <v>2</v>
      </c>
      <c r="HV106">
        <v>3</v>
      </c>
      <c r="HW106">
        <v>3</v>
      </c>
      <c r="HX106">
        <v>1</v>
      </c>
      <c r="HY106">
        <v>2</v>
      </c>
      <c r="HZ106">
        <v>1</v>
      </c>
      <c r="IA106">
        <v>3</v>
      </c>
      <c r="IB106">
        <v>3</v>
      </c>
      <c r="IC106">
        <v>3</v>
      </c>
      <c r="ID106">
        <v>3</v>
      </c>
      <c r="IE106">
        <v>2</v>
      </c>
      <c r="IF106">
        <v>1</v>
      </c>
      <c r="IG106">
        <v>3</v>
      </c>
      <c r="IH106">
        <v>1</v>
      </c>
      <c r="II106">
        <v>3</v>
      </c>
      <c r="IJ106">
        <v>3</v>
      </c>
      <c r="IK106">
        <v>3</v>
      </c>
      <c r="IL106">
        <v>3</v>
      </c>
      <c r="IM106">
        <v>3</v>
      </c>
      <c r="IN106">
        <v>1</v>
      </c>
      <c r="IQ106">
        <v>2</v>
      </c>
      <c r="IR106">
        <v>2</v>
      </c>
      <c r="IS106">
        <v>1</v>
      </c>
      <c r="IT106">
        <v>1</v>
      </c>
      <c r="IU106">
        <v>2</v>
      </c>
      <c r="IV106">
        <v>2</v>
      </c>
      <c r="IW106">
        <v>1</v>
      </c>
      <c r="IX106">
        <v>1</v>
      </c>
      <c r="IY106">
        <v>1</v>
      </c>
      <c r="IZ106">
        <v>2</v>
      </c>
      <c r="JA106">
        <v>3</v>
      </c>
      <c r="JB106">
        <v>3</v>
      </c>
      <c r="JC106">
        <v>1</v>
      </c>
      <c r="JD106">
        <v>86</v>
      </c>
      <c r="JE106">
        <v>174</v>
      </c>
      <c r="JF106">
        <v>106</v>
      </c>
      <c r="JG106">
        <v>1</v>
      </c>
      <c r="JH106" s="1"/>
      <c r="JI106">
        <v>1</v>
      </c>
      <c r="JJ106" s="12">
        <v>1</v>
      </c>
      <c r="JK106" s="12">
        <v>0</v>
      </c>
      <c r="JL106">
        <v>2</v>
      </c>
      <c r="JM106">
        <v>3</v>
      </c>
      <c r="JN106">
        <v>4</v>
      </c>
      <c r="JO106">
        <v>4</v>
      </c>
      <c r="JP106" t="s">
        <v>428</v>
      </c>
      <c r="JQ106" t="s">
        <v>428</v>
      </c>
      <c r="JR106">
        <f t="shared" si="195"/>
        <v>0</v>
      </c>
      <c r="JS106" t="str">
        <f t="shared" si="224"/>
        <v>umiarkowana</v>
      </c>
      <c r="JT106">
        <v>1</v>
      </c>
      <c r="JU106">
        <f t="shared" si="196"/>
        <v>2</v>
      </c>
      <c r="JV106">
        <f t="shared" si="197"/>
        <v>0.5</v>
      </c>
      <c r="JW106">
        <f t="shared" si="198"/>
        <v>2</v>
      </c>
      <c r="JX106">
        <f t="shared" si="199"/>
        <v>0.5</v>
      </c>
      <c r="JY106">
        <f t="shared" si="200"/>
        <v>0.5</v>
      </c>
      <c r="JZ106">
        <f t="shared" si="201"/>
        <v>0.5</v>
      </c>
      <c r="KA106">
        <f t="shared" si="202"/>
        <v>0.14000000000000001</v>
      </c>
      <c r="KB106">
        <f t="shared" si="203"/>
        <v>0.5</v>
      </c>
      <c r="KC106">
        <f t="shared" si="204"/>
        <v>2</v>
      </c>
      <c r="KD106">
        <f t="shared" si="205"/>
        <v>1</v>
      </c>
      <c r="KE106">
        <f t="shared" si="206"/>
        <v>9.64</v>
      </c>
      <c r="KF106">
        <f t="shared" si="207"/>
        <v>0.14000000000000001</v>
      </c>
      <c r="KG106">
        <f t="shared" si="208"/>
        <v>0.5</v>
      </c>
      <c r="KH106">
        <f t="shared" si="209"/>
        <v>0</v>
      </c>
      <c r="KI106">
        <f t="shared" si="210"/>
        <v>0.14000000000000001</v>
      </c>
      <c r="KJ106">
        <f t="shared" si="211"/>
        <v>2</v>
      </c>
      <c r="KK106">
        <f t="shared" si="212"/>
        <v>0.06</v>
      </c>
      <c r="KL106">
        <f t="shared" si="213"/>
        <v>0.14000000000000001</v>
      </c>
      <c r="KM106">
        <f t="shared" si="214"/>
        <v>0.5</v>
      </c>
      <c r="KN106">
        <f t="shared" si="215"/>
        <v>0.14000000000000001</v>
      </c>
      <c r="KO106">
        <f t="shared" si="216"/>
        <v>0.06</v>
      </c>
      <c r="KP106">
        <f t="shared" si="217"/>
        <v>0</v>
      </c>
      <c r="KQ106">
        <f t="shared" si="218"/>
        <v>0</v>
      </c>
      <c r="KR106">
        <f t="shared" si="219"/>
        <v>0</v>
      </c>
      <c r="KS106">
        <f t="shared" si="220"/>
        <v>0.5</v>
      </c>
      <c r="KT106">
        <f t="shared" si="221"/>
        <v>4.1800000000000006</v>
      </c>
      <c r="KU106">
        <f t="shared" si="222"/>
        <v>48.2</v>
      </c>
      <c r="KV106">
        <f t="shared" si="223"/>
        <v>14.928571428571432</v>
      </c>
    </row>
    <row r="107" spans="1:308">
      <c r="A107" s="2"/>
      <c r="B107" s="4"/>
      <c r="C107">
        <v>30</v>
      </c>
      <c r="D107" s="2" t="s">
        <v>478</v>
      </c>
      <c r="E107" t="s">
        <v>481</v>
      </c>
      <c r="F107" s="2">
        <v>84</v>
      </c>
      <c r="G107" s="2">
        <v>19</v>
      </c>
      <c r="H107" s="2">
        <v>24</v>
      </c>
      <c r="I107" s="2">
        <v>41</v>
      </c>
      <c r="K107" s="2">
        <v>2015</v>
      </c>
      <c r="L107" s="2">
        <f t="shared" si="170"/>
        <v>5</v>
      </c>
      <c r="M107" s="15">
        <v>1</v>
      </c>
      <c r="N107" s="15">
        <v>1</v>
      </c>
      <c r="O107" s="2" t="s">
        <v>37</v>
      </c>
      <c r="P107" s="2">
        <v>3</v>
      </c>
      <c r="Q107" s="2" t="s">
        <v>37</v>
      </c>
      <c r="R107" s="2">
        <v>5</v>
      </c>
      <c r="AK107" t="s">
        <v>37</v>
      </c>
      <c r="AR107" s="2" t="s">
        <v>37</v>
      </c>
      <c r="AU107" t="s">
        <v>37</v>
      </c>
      <c r="AV107" t="s">
        <v>37</v>
      </c>
      <c r="AY107" t="s">
        <v>11</v>
      </c>
      <c r="AZ107" t="s">
        <v>40</v>
      </c>
      <c r="BD107" t="s">
        <v>37</v>
      </c>
      <c r="BE107" t="s">
        <v>37</v>
      </c>
      <c r="BI107" t="s">
        <v>37</v>
      </c>
      <c r="BJ107" t="s">
        <v>37</v>
      </c>
      <c r="BM107" s="2" t="s">
        <v>42</v>
      </c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 t="s">
        <v>42</v>
      </c>
      <c r="CI107" s="11">
        <v>1.7</v>
      </c>
      <c r="CJ107" s="10">
        <v>80</v>
      </c>
      <c r="CK107" s="2">
        <f t="shared" si="171"/>
        <v>27.681660899653981</v>
      </c>
      <c r="CL107" s="2">
        <v>94</v>
      </c>
      <c r="CM107" s="2">
        <v>107</v>
      </c>
      <c r="CN107" s="5">
        <f t="shared" si="172"/>
        <v>0.87850467289719625</v>
      </c>
      <c r="CO107" s="2">
        <v>114</v>
      </c>
      <c r="CP107" s="2">
        <v>80</v>
      </c>
      <c r="CU107" s="2">
        <v>89</v>
      </c>
      <c r="CV107" s="2">
        <v>1.77</v>
      </c>
      <c r="CW107" s="2">
        <v>140</v>
      </c>
      <c r="CX107" s="2">
        <v>50</v>
      </c>
      <c r="CY107" s="2">
        <v>78</v>
      </c>
      <c r="CZ107" s="2">
        <v>60</v>
      </c>
      <c r="DA107" s="2">
        <v>13</v>
      </c>
      <c r="DB107" t="s">
        <v>42</v>
      </c>
      <c r="DE107" s="2">
        <f>8*DD107*DC107</f>
        <v>0</v>
      </c>
      <c r="DH107" s="2">
        <f>4*DG107*DF107</f>
        <v>0</v>
      </c>
      <c r="DK107" s="2">
        <f>3.3*DJ107*DI107</f>
        <v>0</v>
      </c>
      <c r="DL107" s="2">
        <f t="shared" si="173"/>
        <v>0</v>
      </c>
      <c r="DM107">
        <v>3</v>
      </c>
      <c r="DN107">
        <v>120</v>
      </c>
      <c r="DO107" t="s">
        <v>42</v>
      </c>
      <c r="DQ107" s="2">
        <v>0</v>
      </c>
      <c r="DR107">
        <v>3</v>
      </c>
      <c r="DS107">
        <v>150</v>
      </c>
      <c r="DT107" s="2">
        <f>3.3*DS107*DR107</f>
        <v>1485</v>
      </c>
      <c r="DU107" s="2">
        <f t="shared" si="174"/>
        <v>1485</v>
      </c>
      <c r="DV107" t="s">
        <v>42</v>
      </c>
      <c r="DX107" s="2">
        <v>0</v>
      </c>
      <c r="DY107">
        <v>1</v>
      </c>
      <c r="DZ107">
        <v>90</v>
      </c>
      <c r="EA107" s="2">
        <f>4*DZ107*DY107</f>
        <v>360</v>
      </c>
      <c r="EB107" t="s">
        <v>42</v>
      </c>
      <c r="ED107" s="2">
        <v>0</v>
      </c>
      <c r="EE107" s="2">
        <f t="shared" si="175"/>
        <v>360</v>
      </c>
      <c r="EF107">
        <v>3</v>
      </c>
      <c r="EG107">
        <v>120</v>
      </c>
      <c r="EH107" s="2">
        <f>3.3*EG107*EF107</f>
        <v>1188</v>
      </c>
      <c r="EI107" t="s">
        <v>42</v>
      </c>
      <c r="EK107" s="2">
        <v>0</v>
      </c>
      <c r="EL107">
        <v>2</v>
      </c>
      <c r="EM107">
        <v>180</v>
      </c>
      <c r="EN107" s="2">
        <f>4*EM107*EL107</f>
        <v>1440</v>
      </c>
      <c r="EO107" s="2">
        <f t="shared" si="176"/>
        <v>2628</v>
      </c>
      <c r="EP107">
        <v>640</v>
      </c>
      <c r="EQ107">
        <v>640</v>
      </c>
      <c r="ER107">
        <f t="shared" si="177"/>
        <v>9</v>
      </c>
      <c r="ES107" s="11">
        <f t="shared" si="178"/>
        <v>0</v>
      </c>
      <c r="ET107" s="11">
        <f t="shared" si="179"/>
        <v>9</v>
      </c>
      <c r="EU107" s="11">
        <f t="shared" si="180"/>
        <v>0</v>
      </c>
      <c r="EV107" s="11">
        <f t="shared" si="181"/>
        <v>0</v>
      </c>
      <c r="EW107" s="11">
        <f t="shared" si="182"/>
        <v>0</v>
      </c>
      <c r="EX107" s="11">
        <f t="shared" si="183"/>
        <v>1</v>
      </c>
      <c r="EY107" s="11">
        <f t="shared" si="184"/>
        <v>1</v>
      </c>
      <c r="EZ107" s="11">
        <f t="shared" si="185"/>
        <v>0</v>
      </c>
      <c r="FA107" s="11">
        <f t="shared" si="186"/>
        <v>1</v>
      </c>
      <c r="FB107" s="11">
        <f t="shared" si="187"/>
        <v>1</v>
      </c>
      <c r="FC107" s="11">
        <f t="shared" si="188"/>
        <v>4</v>
      </c>
      <c r="FD107" s="2">
        <f t="shared" si="189"/>
        <v>2673</v>
      </c>
      <c r="FE107" s="2">
        <f t="shared" si="190"/>
        <v>1800</v>
      </c>
      <c r="FF107" s="2">
        <f t="shared" si="191"/>
        <v>0</v>
      </c>
      <c r="FG107" s="2">
        <f t="shared" si="192"/>
        <v>4473</v>
      </c>
      <c r="FH107" s="2">
        <f t="shared" si="193"/>
        <v>4480</v>
      </c>
      <c r="FI107" s="10">
        <f t="shared" si="194"/>
        <v>640</v>
      </c>
      <c r="FJ107" s="2">
        <v>13</v>
      </c>
      <c r="FK107" s="1">
        <v>43431.11</v>
      </c>
      <c r="FL107">
        <v>3</v>
      </c>
      <c r="FM107">
        <v>1</v>
      </c>
      <c r="FN107">
        <v>4</v>
      </c>
      <c r="FO107">
        <v>1</v>
      </c>
      <c r="FP107">
        <v>0</v>
      </c>
      <c r="FQ107">
        <v>1</v>
      </c>
      <c r="FR107">
        <v>1</v>
      </c>
      <c r="FS107">
        <v>1</v>
      </c>
      <c r="FT107">
        <v>1</v>
      </c>
      <c r="FU107">
        <v>0</v>
      </c>
      <c r="FV107">
        <v>0</v>
      </c>
      <c r="FW107">
        <v>2</v>
      </c>
      <c r="FX107" t="s">
        <v>189</v>
      </c>
      <c r="FY107">
        <v>5</v>
      </c>
      <c r="FZ107">
        <v>2</v>
      </c>
      <c r="GA107">
        <v>3</v>
      </c>
      <c r="GB107">
        <v>2</v>
      </c>
      <c r="GC107">
        <v>3</v>
      </c>
      <c r="GD107">
        <v>2</v>
      </c>
      <c r="GE107">
        <v>2</v>
      </c>
      <c r="GF107">
        <v>3</v>
      </c>
      <c r="GG107">
        <v>0</v>
      </c>
      <c r="GH107">
        <v>5</v>
      </c>
      <c r="GI107">
        <v>4</v>
      </c>
      <c r="GJ107">
        <v>3</v>
      </c>
      <c r="GK107">
        <v>3</v>
      </c>
      <c r="GL107">
        <v>2</v>
      </c>
      <c r="GM107">
        <v>4</v>
      </c>
      <c r="GN107">
        <v>6</v>
      </c>
      <c r="GO107">
        <v>1</v>
      </c>
      <c r="GP107">
        <v>4</v>
      </c>
      <c r="GQ107">
        <v>4</v>
      </c>
      <c r="GR107">
        <v>4</v>
      </c>
      <c r="GS107">
        <v>1</v>
      </c>
      <c r="GT107">
        <v>5</v>
      </c>
      <c r="GU107">
        <v>5</v>
      </c>
      <c r="GV107">
        <v>4</v>
      </c>
      <c r="GW107">
        <v>2</v>
      </c>
      <c r="GX107">
        <v>3</v>
      </c>
      <c r="GY107">
        <v>1</v>
      </c>
      <c r="GZ107">
        <v>4</v>
      </c>
      <c r="HA107">
        <v>4</v>
      </c>
      <c r="HB107">
        <v>6</v>
      </c>
      <c r="HC107">
        <v>1</v>
      </c>
      <c r="HD107">
        <v>3</v>
      </c>
      <c r="HE107">
        <v>3</v>
      </c>
      <c r="HF107">
        <v>3</v>
      </c>
      <c r="HG107">
        <v>3</v>
      </c>
      <c r="HH107">
        <v>4</v>
      </c>
      <c r="HI107">
        <v>3</v>
      </c>
      <c r="HJ107">
        <v>5</v>
      </c>
      <c r="HK107">
        <v>2</v>
      </c>
      <c r="HL107">
        <v>1</v>
      </c>
      <c r="HM107">
        <v>6</v>
      </c>
      <c r="HN107">
        <v>1</v>
      </c>
      <c r="HO107">
        <v>1</v>
      </c>
      <c r="HP107">
        <v>1</v>
      </c>
      <c r="HQ107">
        <v>2</v>
      </c>
      <c r="HR107">
        <v>1</v>
      </c>
      <c r="HS107">
        <v>2</v>
      </c>
      <c r="HT107">
        <v>1</v>
      </c>
      <c r="HU107">
        <v>3</v>
      </c>
      <c r="HV107">
        <v>1</v>
      </c>
      <c r="HW107">
        <v>1</v>
      </c>
      <c r="HX107">
        <v>1</v>
      </c>
      <c r="HY107">
        <v>2</v>
      </c>
      <c r="HZ107">
        <v>1</v>
      </c>
      <c r="IA107">
        <v>2</v>
      </c>
      <c r="IB107">
        <v>3</v>
      </c>
      <c r="IC107">
        <v>2</v>
      </c>
      <c r="ID107">
        <v>3</v>
      </c>
      <c r="IE107">
        <v>3</v>
      </c>
      <c r="IF107">
        <v>2</v>
      </c>
      <c r="IG107">
        <v>2</v>
      </c>
      <c r="IH107">
        <v>1</v>
      </c>
      <c r="II107">
        <v>2</v>
      </c>
      <c r="IJ107">
        <v>1</v>
      </c>
      <c r="IK107">
        <v>3</v>
      </c>
      <c r="IL107">
        <v>2</v>
      </c>
      <c r="IM107">
        <v>1</v>
      </c>
      <c r="IN107">
        <v>1</v>
      </c>
      <c r="IO107" s="9"/>
      <c r="IQ107">
        <v>3</v>
      </c>
      <c r="IR107">
        <v>0</v>
      </c>
      <c r="IS107">
        <v>1</v>
      </c>
      <c r="IT107">
        <v>1</v>
      </c>
      <c r="IU107">
        <v>2</v>
      </c>
      <c r="IV107">
        <v>2</v>
      </c>
      <c r="IW107">
        <v>3</v>
      </c>
      <c r="IX107">
        <v>1</v>
      </c>
      <c r="IY107">
        <v>2</v>
      </c>
      <c r="IZ107">
        <v>1</v>
      </c>
      <c r="JA107">
        <v>2</v>
      </c>
      <c r="JB107">
        <v>2</v>
      </c>
      <c r="JC107">
        <v>1</v>
      </c>
      <c r="JD107">
        <f>(CJ107)</f>
        <v>80</v>
      </c>
      <c r="JE107">
        <v>170</v>
      </c>
      <c r="JF107">
        <v>94</v>
      </c>
      <c r="JG107">
        <v>2</v>
      </c>
      <c r="JH107" s="1"/>
      <c r="JI107">
        <v>1</v>
      </c>
      <c r="JJ107" s="12">
        <v>5</v>
      </c>
      <c r="JK107" s="12">
        <v>0</v>
      </c>
      <c r="JL107">
        <v>1</v>
      </c>
      <c r="JM107">
        <v>5</v>
      </c>
      <c r="JN107">
        <v>2</v>
      </c>
      <c r="JO107">
        <v>3</v>
      </c>
      <c r="JP107" t="s">
        <v>21</v>
      </c>
      <c r="JQ107" t="s">
        <v>21</v>
      </c>
      <c r="JR107" t="str">
        <f t="shared" si="195"/>
        <v>wysoka</v>
      </c>
      <c r="JS107">
        <v>0</v>
      </c>
      <c r="JT107">
        <v>2</v>
      </c>
      <c r="JU107">
        <f t="shared" si="196"/>
        <v>0.5</v>
      </c>
      <c r="JV107">
        <f t="shared" si="197"/>
        <v>0.14000000000000001</v>
      </c>
      <c r="JW107">
        <f t="shared" si="198"/>
        <v>0.5</v>
      </c>
      <c r="JX107">
        <f t="shared" si="199"/>
        <v>0.5</v>
      </c>
      <c r="JY107">
        <f t="shared" si="200"/>
        <v>0</v>
      </c>
      <c r="JZ107">
        <f t="shared" si="201"/>
        <v>0.06</v>
      </c>
      <c r="KA107">
        <f t="shared" si="202"/>
        <v>0.14000000000000001</v>
      </c>
      <c r="KB107">
        <f t="shared" si="203"/>
        <v>0.5</v>
      </c>
      <c r="KC107">
        <f t="shared" si="204"/>
        <v>2</v>
      </c>
      <c r="KD107">
        <f t="shared" si="205"/>
        <v>0</v>
      </c>
      <c r="KE107">
        <f t="shared" si="206"/>
        <v>4.34</v>
      </c>
      <c r="KF107">
        <f t="shared" si="207"/>
        <v>1</v>
      </c>
      <c r="KG107">
        <f t="shared" si="208"/>
        <v>0.14000000000000001</v>
      </c>
      <c r="KH107">
        <f t="shared" si="209"/>
        <v>0.06</v>
      </c>
      <c r="KI107">
        <f t="shared" si="210"/>
        <v>0.5</v>
      </c>
      <c r="KJ107">
        <f t="shared" si="211"/>
        <v>2</v>
      </c>
      <c r="KK107">
        <f t="shared" si="212"/>
        <v>0</v>
      </c>
      <c r="KL107">
        <f t="shared" si="213"/>
        <v>1</v>
      </c>
      <c r="KM107">
        <f t="shared" si="214"/>
        <v>1</v>
      </c>
      <c r="KN107">
        <f t="shared" si="215"/>
        <v>0.5</v>
      </c>
      <c r="KO107">
        <f t="shared" si="216"/>
        <v>0.14000000000000001</v>
      </c>
      <c r="KP107">
        <f t="shared" si="217"/>
        <v>0.14000000000000001</v>
      </c>
      <c r="KQ107">
        <f t="shared" si="218"/>
        <v>0.06</v>
      </c>
      <c r="KR107">
        <f t="shared" si="219"/>
        <v>0</v>
      </c>
      <c r="KS107">
        <f t="shared" si="220"/>
        <v>0</v>
      </c>
      <c r="KT107">
        <f t="shared" si="221"/>
        <v>6.5399999999999991</v>
      </c>
      <c r="KU107">
        <f t="shared" si="222"/>
        <v>21.7</v>
      </c>
      <c r="KV107">
        <f t="shared" si="223"/>
        <v>23.357142857142854</v>
      </c>
    </row>
    <row r="108" spans="1:308">
      <c r="A108" s="2"/>
      <c r="B108" s="4"/>
      <c r="C108">
        <v>50</v>
      </c>
      <c r="D108" s="2" t="s">
        <v>14</v>
      </c>
      <c r="E108" t="s">
        <v>481</v>
      </c>
      <c r="F108" s="2">
        <v>94</v>
      </c>
      <c r="G108" s="2">
        <v>19</v>
      </c>
      <c r="H108" s="2">
        <v>23</v>
      </c>
      <c r="I108" s="2">
        <v>52</v>
      </c>
      <c r="K108" s="2">
        <v>2003</v>
      </c>
      <c r="L108" s="2">
        <f t="shared" si="170"/>
        <v>17</v>
      </c>
      <c r="M108" s="15">
        <v>2</v>
      </c>
      <c r="N108" s="15">
        <v>2</v>
      </c>
      <c r="O108" s="2" t="s">
        <v>37</v>
      </c>
      <c r="P108" s="2">
        <v>14</v>
      </c>
      <c r="Q108" s="2" t="s">
        <v>37</v>
      </c>
      <c r="R108" s="2">
        <v>84</v>
      </c>
      <c r="Y108" t="s">
        <v>37</v>
      </c>
      <c r="AE108" t="s">
        <v>37</v>
      </c>
      <c r="AR108" s="2" t="s">
        <v>37</v>
      </c>
      <c r="AW108" t="s">
        <v>37</v>
      </c>
      <c r="AY108" t="s">
        <v>31</v>
      </c>
      <c r="BA108" t="s">
        <v>37</v>
      </c>
      <c r="BD108" t="s">
        <v>37</v>
      </c>
      <c r="BF108" t="s">
        <v>37</v>
      </c>
      <c r="BG108" t="s">
        <v>37</v>
      </c>
      <c r="BJ108" t="s">
        <v>37</v>
      </c>
      <c r="BM108" s="2" t="s">
        <v>37</v>
      </c>
      <c r="BN108" s="2"/>
      <c r="BO108" s="2"/>
      <c r="BP108" s="2"/>
      <c r="BQ108" s="2"/>
      <c r="BR108" s="2"/>
      <c r="BS108" s="2"/>
      <c r="BT108" s="2"/>
      <c r="BU108" s="2"/>
      <c r="BV108" s="2"/>
      <c r="BW108" s="2" t="s">
        <v>37</v>
      </c>
      <c r="BX108" s="2" t="s">
        <v>37</v>
      </c>
      <c r="CH108" t="s">
        <v>37</v>
      </c>
      <c r="CI108" s="11">
        <v>1.8</v>
      </c>
      <c r="CJ108" s="10">
        <v>81</v>
      </c>
      <c r="CK108" s="2">
        <f t="shared" si="171"/>
        <v>25</v>
      </c>
      <c r="CL108" s="2">
        <v>97</v>
      </c>
      <c r="CM108" s="2">
        <v>108</v>
      </c>
      <c r="CN108" s="5">
        <f t="shared" si="172"/>
        <v>0.89814814814814814</v>
      </c>
      <c r="CO108" s="2">
        <v>111</v>
      </c>
      <c r="CP108" s="2">
        <v>78</v>
      </c>
      <c r="CU108" s="2">
        <v>97</v>
      </c>
      <c r="CW108" s="2">
        <v>229</v>
      </c>
      <c r="CX108" s="2">
        <v>57</v>
      </c>
      <c r="CY108" s="2">
        <v>132</v>
      </c>
      <c r="CZ108" s="2">
        <v>202</v>
      </c>
      <c r="DA108" s="2">
        <v>15</v>
      </c>
      <c r="DB108" t="s">
        <v>42</v>
      </c>
      <c r="DE108" s="2">
        <f>8*DD108*DC108</f>
        <v>0</v>
      </c>
      <c r="DH108" s="2">
        <f>4*DG108*DF108</f>
        <v>0</v>
      </c>
      <c r="DK108" s="2">
        <f>3.3*DJ108*DI108</f>
        <v>0</v>
      </c>
      <c r="DL108" s="2">
        <f t="shared" si="173"/>
        <v>0</v>
      </c>
      <c r="DM108">
        <v>6</v>
      </c>
      <c r="DN108">
        <v>30</v>
      </c>
      <c r="DO108" t="s">
        <v>42</v>
      </c>
      <c r="DQ108" s="2">
        <v>0</v>
      </c>
      <c r="DR108">
        <v>2</v>
      </c>
      <c r="DS108">
        <v>120</v>
      </c>
      <c r="DT108" s="2">
        <f>3.3*DS108*DR108</f>
        <v>792</v>
      </c>
      <c r="DU108" s="2">
        <f t="shared" si="174"/>
        <v>792</v>
      </c>
      <c r="DV108" t="s">
        <v>42</v>
      </c>
      <c r="DX108" s="2">
        <v>0</v>
      </c>
      <c r="DY108" t="s">
        <v>42</v>
      </c>
      <c r="EA108" s="2">
        <v>0</v>
      </c>
      <c r="EB108">
        <v>2</v>
      </c>
      <c r="EC108">
        <v>120</v>
      </c>
      <c r="ED108" s="2">
        <f>3*EC108*EB108</f>
        <v>720</v>
      </c>
      <c r="EE108" s="2">
        <f t="shared" si="175"/>
        <v>720</v>
      </c>
      <c r="EF108">
        <v>1</v>
      </c>
      <c r="EG108">
        <v>60</v>
      </c>
      <c r="EH108" s="2">
        <f>3.3*EG108*EF108</f>
        <v>198</v>
      </c>
      <c r="EI108" t="s">
        <v>42</v>
      </c>
      <c r="EK108" s="2">
        <v>0</v>
      </c>
      <c r="EL108" t="s">
        <v>42</v>
      </c>
      <c r="EN108" s="2">
        <v>0</v>
      </c>
      <c r="EO108" s="2">
        <f t="shared" si="176"/>
        <v>198</v>
      </c>
      <c r="EP108">
        <v>600</v>
      </c>
      <c r="EQ108">
        <v>600</v>
      </c>
      <c r="ER108">
        <f t="shared" si="177"/>
        <v>5</v>
      </c>
      <c r="ES108" s="11">
        <f t="shared" si="178"/>
        <v>0</v>
      </c>
      <c r="ET108" s="11">
        <f t="shared" si="179"/>
        <v>5</v>
      </c>
      <c r="EU108" s="11">
        <f t="shared" si="180"/>
        <v>0</v>
      </c>
      <c r="EV108" s="11">
        <f t="shared" si="181"/>
        <v>0</v>
      </c>
      <c r="EW108" s="11">
        <f t="shared" si="182"/>
        <v>0</v>
      </c>
      <c r="EX108" s="11">
        <f t="shared" si="183"/>
        <v>1</v>
      </c>
      <c r="EY108" s="11">
        <f t="shared" si="184"/>
        <v>0</v>
      </c>
      <c r="EZ108" s="11">
        <f t="shared" si="185"/>
        <v>1</v>
      </c>
      <c r="FA108" s="11">
        <f t="shared" si="186"/>
        <v>1</v>
      </c>
      <c r="FB108" s="11">
        <f t="shared" si="187"/>
        <v>0</v>
      </c>
      <c r="FC108" s="11">
        <f t="shared" si="188"/>
        <v>3</v>
      </c>
      <c r="FD108" s="2">
        <f t="shared" si="189"/>
        <v>990</v>
      </c>
      <c r="FE108" s="2">
        <f t="shared" si="190"/>
        <v>720</v>
      </c>
      <c r="FF108" s="2">
        <f t="shared" si="191"/>
        <v>0</v>
      </c>
      <c r="FG108" s="2">
        <f t="shared" si="192"/>
        <v>1710</v>
      </c>
      <c r="FH108" s="2">
        <f t="shared" si="193"/>
        <v>4200</v>
      </c>
      <c r="FI108" s="10">
        <f t="shared" si="194"/>
        <v>600</v>
      </c>
      <c r="FJ108" s="2">
        <v>15</v>
      </c>
      <c r="FK108" s="1">
        <v>43433</v>
      </c>
      <c r="FL108">
        <v>2</v>
      </c>
      <c r="FM108">
        <v>1</v>
      </c>
      <c r="FN108">
        <v>6</v>
      </c>
      <c r="FO108">
        <v>1</v>
      </c>
      <c r="FP108">
        <v>0</v>
      </c>
      <c r="FQ108">
        <v>1</v>
      </c>
      <c r="FR108">
        <v>1</v>
      </c>
      <c r="FS108">
        <v>1</v>
      </c>
      <c r="FT108">
        <v>1</v>
      </c>
      <c r="FU108">
        <v>0</v>
      </c>
      <c r="FV108">
        <v>0</v>
      </c>
      <c r="FW108">
        <v>1</v>
      </c>
      <c r="FX108" t="s">
        <v>199</v>
      </c>
      <c r="FY108">
        <v>5</v>
      </c>
      <c r="FZ108">
        <v>3</v>
      </c>
      <c r="GA108">
        <v>3</v>
      </c>
      <c r="GB108">
        <v>1</v>
      </c>
      <c r="GC108">
        <v>2</v>
      </c>
      <c r="GD108">
        <v>7</v>
      </c>
      <c r="GE108">
        <v>4</v>
      </c>
      <c r="GF108">
        <v>4</v>
      </c>
      <c r="GG108">
        <v>0</v>
      </c>
      <c r="GH108">
        <v>6</v>
      </c>
      <c r="GI108">
        <v>1</v>
      </c>
      <c r="GJ108">
        <v>4</v>
      </c>
      <c r="GK108">
        <v>4</v>
      </c>
      <c r="GL108">
        <v>1</v>
      </c>
      <c r="GM108">
        <v>4</v>
      </c>
      <c r="GN108">
        <v>5</v>
      </c>
      <c r="GO108">
        <v>2</v>
      </c>
      <c r="GP108">
        <v>4</v>
      </c>
      <c r="GQ108">
        <v>6</v>
      </c>
      <c r="GR108">
        <v>5</v>
      </c>
      <c r="GS108">
        <v>4</v>
      </c>
      <c r="GT108">
        <v>4</v>
      </c>
      <c r="GU108">
        <v>4</v>
      </c>
      <c r="GV108">
        <v>2</v>
      </c>
      <c r="GW108">
        <v>3</v>
      </c>
      <c r="GX108">
        <v>3</v>
      </c>
      <c r="GY108">
        <v>4</v>
      </c>
      <c r="GZ108">
        <v>3</v>
      </c>
      <c r="HA108">
        <v>4</v>
      </c>
      <c r="HB108">
        <v>6</v>
      </c>
      <c r="HC108">
        <v>4</v>
      </c>
      <c r="HD108">
        <v>4</v>
      </c>
      <c r="HE108">
        <v>2</v>
      </c>
      <c r="HF108">
        <v>1</v>
      </c>
      <c r="HG108">
        <v>2</v>
      </c>
      <c r="HH108">
        <v>4</v>
      </c>
      <c r="HI108">
        <v>2</v>
      </c>
      <c r="HJ108">
        <v>6</v>
      </c>
      <c r="HK108">
        <v>3</v>
      </c>
      <c r="HL108">
        <v>2</v>
      </c>
      <c r="HM108">
        <v>4</v>
      </c>
      <c r="HN108">
        <v>4</v>
      </c>
      <c r="HO108">
        <v>1</v>
      </c>
      <c r="HP108">
        <v>2</v>
      </c>
      <c r="HQ108">
        <v>1</v>
      </c>
      <c r="HR108">
        <v>1</v>
      </c>
      <c r="HS108">
        <v>2</v>
      </c>
      <c r="HT108">
        <v>1</v>
      </c>
      <c r="HU108">
        <v>3</v>
      </c>
      <c r="HV108">
        <v>1</v>
      </c>
      <c r="HW108">
        <v>2</v>
      </c>
      <c r="HX108">
        <v>1</v>
      </c>
      <c r="HY108">
        <v>3</v>
      </c>
      <c r="HZ108">
        <v>1</v>
      </c>
      <c r="IA108">
        <v>2</v>
      </c>
      <c r="IB108">
        <v>3</v>
      </c>
      <c r="IC108">
        <v>2</v>
      </c>
      <c r="ID108">
        <v>1</v>
      </c>
      <c r="IE108">
        <v>3</v>
      </c>
      <c r="IF108">
        <v>3</v>
      </c>
      <c r="IG108">
        <v>1</v>
      </c>
      <c r="IH108">
        <v>1</v>
      </c>
      <c r="II108">
        <v>3</v>
      </c>
      <c r="IJ108">
        <v>3</v>
      </c>
      <c r="IK108">
        <v>1</v>
      </c>
      <c r="IL108">
        <v>1</v>
      </c>
      <c r="IM108">
        <v>3</v>
      </c>
      <c r="IN108">
        <v>1</v>
      </c>
      <c r="IO108" s="9"/>
      <c r="IQ108">
        <v>2</v>
      </c>
      <c r="IR108">
        <v>1</v>
      </c>
      <c r="IS108">
        <v>2</v>
      </c>
      <c r="IT108">
        <v>2</v>
      </c>
      <c r="IU108">
        <v>3</v>
      </c>
      <c r="IV108">
        <v>3</v>
      </c>
      <c r="IW108">
        <v>3</v>
      </c>
      <c r="IX108">
        <v>1</v>
      </c>
      <c r="IY108">
        <v>1</v>
      </c>
      <c r="IZ108">
        <v>1</v>
      </c>
      <c r="JA108">
        <v>2</v>
      </c>
      <c r="JB108">
        <v>2</v>
      </c>
      <c r="JC108">
        <v>1</v>
      </c>
      <c r="JD108">
        <f>(CJ108)</f>
        <v>81</v>
      </c>
      <c r="JE108">
        <v>180</v>
      </c>
      <c r="JF108">
        <v>97</v>
      </c>
      <c r="JG108">
        <v>1</v>
      </c>
      <c r="JH108" s="1"/>
      <c r="JI108">
        <v>4</v>
      </c>
      <c r="JJ108" s="12">
        <v>1</v>
      </c>
      <c r="JK108" s="12">
        <v>0</v>
      </c>
      <c r="JL108">
        <v>1</v>
      </c>
      <c r="JM108">
        <v>1</v>
      </c>
      <c r="JN108">
        <v>1</v>
      </c>
      <c r="JO108">
        <v>1</v>
      </c>
      <c r="JP108" t="s">
        <v>21</v>
      </c>
      <c r="JQ108" t="s">
        <v>21</v>
      </c>
      <c r="JR108">
        <f t="shared" si="195"/>
        <v>0</v>
      </c>
      <c r="JS108" t="str">
        <f>IF(OR(AND(ES108&gt;=3,OR(DD108&gt;=20,DW108&gt;=20,EJ108&gt;=20)),FC108&gt;=5,AND(FG108&gt;=600,ER108&gt;=5)),"umiarkowana",0)</f>
        <v>umiarkowana</v>
      </c>
      <c r="JT108">
        <v>1</v>
      </c>
      <c r="JU108">
        <f t="shared" si="196"/>
        <v>0</v>
      </c>
      <c r="JV108">
        <f t="shared" si="197"/>
        <v>0.5</v>
      </c>
      <c r="JW108">
        <f t="shared" si="198"/>
        <v>2</v>
      </c>
      <c r="JX108">
        <f t="shared" si="199"/>
        <v>1</v>
      </c>
      <c r="JY108">
        <f t="shared" si="200"/>
        <v>0.5</v>
      </c>
      <c r="JZ108">
        <f t="shared" si="201"/>
        <v>0.14000000000000001</v>
      </c>
      <c r="KA108">
        <f t="shared" si="202"/>
        <v>0.14000000000000001</v>
      </c>
      <c r="KB108">
        <f t="shared" si="203"/>
        <v>0.14000000000000001</v>
      </c>
      <c r="KC108">
        <f t="shared" si="204"/>
        <v>2</v>
      </c>
      <c r="KD108">
        <f t="shared" si="205"/>
        <v>0.5</v>
      </c>
      <c r="KE108">
        <f t="shared" si="206"/>
        <v>6.919999999999999</v>
      </c>
      <c r="KF108">
        <f t="shared" si="207"/>
        <v>2</v>
      </c>
      <c r="KG108">
        <f t="shared" si="208"/>
        <v>0.5</v>
      </c>
      <c r="KH108">
        <f t="shared" si="209"/>
        <v>0</v>
      </c>
      <c r="KI108">
        <f t="shared" si="210"/>
        <v>0.5</v>
      </c>
      <c r="KJ108">
        <f t="shared" si="211"/>
        <v>1</v>
      </c>
      <c r="KK108">
        <f t="shared" si="212"/>
        <v>0.06</v>
      </c>
      <c r="KL108">
        <f t="shared" si="213"/>
        <v>0.5</v>
      </c>
      <c r="KM108">
        <f t="shared" si="214"/>
        <v>0.5</v>
      </c>
      <c r="KN108">
        <f t="shared" si="215"/>
        <v>0.06</v>
      </c>
      <c r="KO108">
        <f t="shared" si="216"/>
        <v>0.5</v>
      </c>
      <c r="KP108">
        <f t="shared" si="217"/>
        <v>0</v>
      </c>
      <c r="KQ108">
        <f t="shared" si="218"/>
        <v>0.14000000000000001</v>
      </c>
      <c r="KR108">
        <f t="shared" si="219"/>
        <v>0.06</v>
      </c>
      <c r="KS108">
        <f t="shared" si="220"/>
        <v>0.5</v>
      </c>
      <c r="KT108">
        <f t="shared" si="221"/>
        <v>6.3199999999999985</v>
      </c>
      <c r="KU108">
        <f t="shared" si="222"/>
        <v>34.599999999999994</v>
      </c>
      <c r="KV108">
        <f t="shared" si="223"/>
        <v>22.571428571428566</v>
      </c>
    </row>
    <row r="109" spans="1:308">
      <c r="A109" s="2"/>
      <c r="B109" s="1"/>
      <c r="C109">
        <v>29</v>
      </c>
      <c r="D109" s="2" t="s">
        <v>14</v>
      </c>
      <c r="E109" t="s">
        <v>481</v>
      </c>
      <c r="F109" s="2">
        <v>88</v>
      </c>
      <c r="G109" s="2">
        <v>15</v>
      </c>
      <c r="H109" s="2">
        <v>25</v>
      </c>
      <c r="I109" s="2">
        <v>48</v>
      </c>
      <c r="K109" s="2">
        <v>2019</v>
      </c>
      <c r="L109" s="2">
        <f t="shared" si="170"/>
        <v>1</v>
      </c>
      <c r="M109" s="15">
        <v>1</v>
      </c>
      <c r="N109" s="15">
        <v>1</v>
      </c>
      <c r="O109" s="2" t="s">
        <v>37</v>
      </c>
      <c r="P109" s="2">
        <v>1</v>
      </c>
      <c r="Q109" s="2" t="s">
        <v>37</v>
      </c>
      <c r="R109" s="2">
        <v>1</v>
      </c>
      <c r="AB109" t="s">
        <v>39</v>
      </c>
      <c r="AE109" t="s">
        <v>37</v>
      </c>
      <c r="AK109" t="s">
        <v>37</v>
      </c>
      <c r="AR109" s="2" t="s">
        <v>37</v>
      </c>
      <c r="AW109" t="s">
        <v>37</v>
      </c>
      <c r="AY109" t="s">
        <v>32</v>
      </c>
      <c r="BM109" s="2" t="s">
        <v>37</v>
      </c>
      <c r="BP109" t="s">
        <v>37</v>
      </c>
      <c r="BX109" s="2" t="s">
        <v>37</v>
      </c>
      <c r="CE109" t="s">
        <v>37</v>
      </c>
      <c r="CI109" s="11">
        <v>1.71</v>
      </c>
      <c r="CJ109" s="10">
        <v>71</v>
      </c>
      <c r="CK109" s="2">
        <f t="shared" si="171"/>
        <v>24.280975342840534</v>
      </c>
      <c r="CL109" s="2">
        <v>106</v>
      </c>
      <c r="CM109" s="2">
        <v>109</v>
      </c>
      <c r="CN109" s="5">
        <f t="shared" si="172"/>
        <v>0.97247706422018354</v>
      </c>
      <c r="CO109" s="2">
        <v>113</v>
      </c>
      <c r="CP109" s="2">
        <v>81</v>
      </c>
      <c r="CQ109" t="s">
        <v>345</v>
      </c>
      <c r="CT109" s="19">
        <v>12525.7</v>
      </c>
      <c r="CU109" s="2">
        <v>89</v>
      </c>
      <c r="CV109" s="2">
        <v>1.52</v>
      </c>
      <c r="CW109" s="2">
        <v>241</v>
      </c>
      <c r="CX109" s="2">
        <v>65</v>
      </c>
      <c r="CY109" s="2">
        <v>161</v>
      </c>
      <c r="CZ109" s="2">
        <v>74</v>
      </c>
      <c r="DA109" s="2">
        <v>84</v>
      </c>
      <c r="DB109" t="s">
        <v>37</v>
      </c>
      <c r="DC109" t="s">
        <v>42</v>
      </c>
      <c r="DE109" s="2">
        <v>0</v>
      </c>
      <c r="DF109" t="s">
        <v>42</v>
      </c>
      <c r="DH109" s="2">
        <v>0</v>
      </c>
      <c r="DI109" t="s">
        <v>42</v>
      </c>
      <c r="DK109" s="2">
        <v>0</v>
      </c>
      <c r="DL109" s="2">
        <f t="shared" si="173"/>
        <v>0</v>
      </c>
      <c r="DM109">
        <v>7</v>
      </c>
      <c r="DN109">
        <v>90</v>
      </c>
      <c r="DO109" t="s">
        <v>42</v>
      </c>
      <c r="DQ109" s="2">
        <v>0</v>
      </c>
      <c r="DR109" t="s">
        <v>42</v>
      </c>
      <c r="DT109" s="2">
        <v>0</v>
      </c>
      <c r="DU109" s="2">
        <f t="shared" si="174"/>
        <v>0</v>
      </c>
      <c r="DV109" t="s">
        <v>42</v>
      </c>
      <c r="DX109" s="2">
        <v>0</v>
      </c>
      <c r="DY109" t="s">
        <v>42</v>
      </c>
      <c r="EA109" s="2">
        <v>0</v>
      </c>
      <c r="EB109" t="s">
        <v>42</v>
      </c>
      <c r="ED109" s="2">
        <v>0</v>
      </c>
      <c r="EE109" s="2">
        <f t="shared" si="175"/>
        <v>0</v>
      </c>
      <c r="EF109" t="s">
        <v>42</v>
      </c>
      <c r="EH109" s="2">
        <v>0</v>
      </c>
      <c r="EI109" t="s">
        <v>42</v>
      </c>
      <c r="EK109" s="2">
        <v>0</v>
      </c>
      <c r="EL109" t="s">
        <v>42</v>
      </c>
      <c r="EN109" s="2">
        <v>0</v>
      </c>
      <c r="EO109" s="2">
        <f t="shared" si="176"/>
        <v>0</v>
      </c>
      <c r="EP109">
        <v>600</v>
      </c>
      <c r="EQ109">
        <v>420</v>
      </c>
      <c r="ER109">
        <f t="shared" si="177"/>
        <v>0</v>
      </c>
      <c r="ES109" s="11">
        <f t="shared" si="178"/>
        <v>0</v>
      </c>
      <c r="ET109" s="11">
        <f t="shared" si="179"/>
        <v>0</v>
      </c>
      <c r="EU109" s="11">
        <f t="shared" si="180"/>
        <v>0</v>
      </c>
      <c r="EV109" s="11">
        <f t="shared" si="181"/>
        <v>0</v>
      </c>
      <c r="EW109" s="11">
        <f t="shared" si="182"/>
        <v>0</v>
      </c>
      <c r="EX109" s="11">
        <f t="shared" si="183"/>
        <v>0</v>
      </c>
      <c r="EY109" s="11">
        <f t="shared" si="184"/>
        <v>0</v>
      </c>
      <c r="EZ109" s="11">
        <f t="shared" si="185"/>
        <v>0</v>
      </c>
      <c r="FA109" s="11">
        <f t="shared" si="186"/>
        <v>0</v>
      </c>
      <c r="FB109" s="11">
        <f t="shared" si="187"/>
        <v>0</v>
      </c>
      <c r="FC109" s="11">
        <f t="shared" si="188"/>
        <v>0</v>
      </c>
      <c r="FD109" s="2">
        <f t="shared" si="189"/>
        <v>0</v>
      </c>
      <c r="FE109" s="2">
        <f t="shared" si="190"/>
        <v>0</v>
      </c>
      <c r="FF109" s="2">
        <f t="shared" si="191"/>
        <v>0</v>
      </c>
      <c r="FG109" s="2">
        <f t="shared" si="192"/>
        <v>0</v>
      </c>
      <c r="FH109" s="2">
        <f t="shared" si="193"/>
        <v>3840</v>
      </c>
      <c r="FI109" s="10">
        <f t="shared" si="194"/>
        <v>548.57142857142856</v>
      </c>
      <c r="FJ109" s="2">
        <v>84</v>
      </c>
      <c r="FK109" s="1">
        <v>43761</v>
      </c>
      <c r="FL109">
        <v>2</v>
      </c>
      <c r="FM109">
        <v>2</v>
      </c>
      <c r="FN109">
        <v>6</v>
      </c>
      <c r="FO109">
        <v>0</v>
      </c>
      <c r="FP109">
        <v>0</v>
      </c>
      <c r="FQ109">
        <v>1</v>
      </c>
      <c r="FR109">
        <v>1</v>
      </c>
      <c r="FS109">
        <v>1</v>
      </c>
      <c r="FT109">
        <v>1</v>
      </c>
      <c r="FU109">
        <v>0</v>
      </c>
      <c r="FV109">
        <v>0</v>
      </c>
      <c r="FW109">
        <v>2</v>
      </c>
      <c r="FX109">
        <v>5</v>
      </c>
      <c r="FY109">
        <v>1</v>
      </c>
      <c r="FZ109">
        <v>3</v>
      </c>
      <c r="GA109">
        <v>2</v>
      </c>
      <c r="GB109">
        <v>2</v>
      </c>
      <c r="GC109">
        <v>2</v>
      </c>
      <c r="GD109">
        <v>1</v>
      </c>
      <c r="GE109">
        <v>4</v>
      </c>
      <c r="GF109">
        <v>1</v>
      </c>
      <c r="GG109">
        <v>0</v>
      </c>
      <c r="GH109">
        <v>6</v>
      </c>
      <c r="GI109">
        <v>2</v>
      </c>
      <c r="GJ109">
        <v>4</v>
      </c>
      <c r="GK109">
        <v>2</v>
      </c>
      <c r="GL109">
        <v>4</v>
      </c>
      <c r="GM109">
        <v>4</v>
      </c>
      <c r="GN109">
        <v>2</v>
      </c>
      <c r="GO109">
        <v>1</v>
      </c>
      <c r="GP109">
        <v>3</v>
      </c>
      <c r="GQ109">
        <v>5</v>
      </c>
      <c r="GR109">
        <v>4</v>
      </c>
      <c r="GS109">
        <v>2</v>
      </c>
      <c r="GT109">
        <v>4</v>
      </c>
      <c r="GU109">
        <v>4</v>
      </c>
      <c r="GV109">
        <v>3</v>
      </c>
      <c r="GW109">
        <v>4</v>
      </c>
      <c r="GX109">
        <v>2</v>
      </c>
      <c r="GY109">
        <v>2</v>
      </c>
      <c r="GZ109">
        <v>1</v>
      </c>
      <c r="HA109">
        <v>4</v>
      </c>
      <c r="HB109">
        <v>4</v>
      </c>
      <c r="HC109">
        <v>4</v>
      </c>
      <c r="HD109">
        <v>6</v>
      </c>
      <c r="HE109">
        <v>2</v>
      </c>
      <c r="HF109">
        <v>2</v>
      </c>
      <c r="HG109">
        <v>1</v>
      </c>
      <c r="HH109">
        <v>6</v>
      </c>
      <c r="HI109">
        <v>1</v>
      </c>
      <c r="HJ109">
        <v>6</v>
      </c>
      <c r="HK109">
        <v>4</v>
      </c>
      <c r="HL109">
        <v>1</v>
      </c>
      <c r="HM109">
        <v>6</v>
      </c>
      <c r="HN109">
        <v>2</v>
      </c>
      <c r="HO109">
        <v>1</v>
      </c>
      <c r="HP109">
        <v>1</v>
      </c>
      <c r="HQ109">
        <v>1</v>
      </c>
      <c r="HR109">
        <v>3</v>
      </c>
      <c r="HS109">
        <v>2</v>
      </c>
      <c r="HT109">
        <v>1</v>
      </c>
      <c r="HU109">
        <v>3</v>
      </c>
      <c r="HV109">
        <v>2</v>
      </c>
      <c r="HW109">
        <v>1</v>
      </c>
      <c r="HX109">
        <v>1</v>
      </c>
      <c r="HY109">
        <v>1</v>
      </c>
      <c r="HZ109">
        <v>1</v>
      </c>
      <c r="IA109">
        <v>2</v>
      </c>
      <c r="IB109">
        <v>3</v>
      </c>
      <c r="IC109">
        <v>2</v>
      </c>
      <c r="ID109">
        <v>2</v>
      </c>
      <c r="IE109">
        <v>2</v>
      </c>
      <c r="IF109">
        <v>2</v>
      </c>
      <c r="IG109">
        <v>3</v>
      </c>
      <c r="IH109">
        <v>1</v>
      </c>
      <c r="II109">
        <v>3</v>
      </c>
      <c r="IJ109">
        <v>3</v>
      </c>
      <c r="IK109">
        <v>3</v>
      </c>
      <c r="IL109">
        <v>1</v>
      </c>
      <c r="IM109">
        <v>3</v>
      </c>
      <c r="IN109">
        <v>1</v>
      </c>
      <c r="IQ109">
        <v>5</v>
      </c>
      <c r="IR109">
        <v>4</v>
      </c>
      <c r="IS109">
        <v>1</v>
      </c>
      <c r="IT109">
        <v>1</v>
      </c>
      <c r="IU109">
        <v>3</v>
      </c>
      <c r="IV109">
        <v>3</v>
      </c>
      <c r="IW109">
        <v>5</v>
      </c>
      <c r="IX109">
        <v>1</v>
      </c>
      <c r="IY109">
        <v>1</v>
      </c>
      <c r="IZ109">
        <v>1</v>
      </c>
      <c r="JA109">
        <v>1</v>
      </c>
      <c r="JB109">
        <v>2</v>
      </c>
      <c r="JC109">
        <v>1</v>
      </c>
      <c r="JD109">
        <v>71</v>
      </c>
      <c r="JE109">
        <v>171</v>
      </c>
      <c r="JF109">
        <v>106</v>
      </c>
      <c r="JG109">
        <v>2</v>
      </c>
      <c r="JH109" s="1"/>
      <c r="JI109">
        <v>4</v>
      </c>
      <c r="JJ109" s="12">
        <v>5</v>
      </c>
      <c r="JK109" s="12">
        <v>0</v>
      </c>
      <c r="JL109">
        <v>2</v>
      </c>
      <c r="JM109">
        <v>4</v>
      </c>
      <c r="JN109">
        <v>4</v>
      </c>
      <c r="JO109">
        <v>4</v>
      </c>
      <c r="JP109" t="s">
        <v>21</v>
      </c>
      <c r="JQ109" t="s">
        <v>21</v>
      </c>
      <c r="JR109">
        <f t="shared" si="195"/>
        <v>0</v>
      </c>
      <c r="JS109">
        <f>IF(OR(AND(ES109&gt;=3,OR(DD109&gt;=20,DW109&gt;=20,EJ109&gt;=20)),FC109&gt;=5,AND(FG109&gt;=600,ER109&gt;=5)),"umiarkowana",0)</f>
        <v>0</v>
      </c>
      <c r="JT109">
        <v>0</v>
      </c>
      <c r="JU109">
        <f t="shared" si="196"/>
        <v>0.06</v>
      </c>
      <c r="JV109">
        <f t="shared" si="197"/>
        <v>0.06</v>
      </c>
      <c r="JW109">
        <f t="shared" si="198"/>
        <v>1</v>
      </c>
      <c r="JX109">
        <f t="shared" si="199"/>
        <v>0.5</v>
      </c>
      <c r="JY109">
        <f t="shared" si="200"/>
        <v>0.06</v>
      </c>
      <c r="JZ109">
        <f t="shared" si="201"/>
        <v>0.5</v>
      </c>
      <c r="KA109">
        <f t="shared" si="202"/>
        <v>0.06</v>
      </c>
      <c r="KB109">
        <f t="shared" si="203"/>
        <v>0</v>
      </c>
      <c r="KC109">
        <f t="shared" si="204"/>
        <v>0.5</v>
      </c>
      <c r="KD109">
        <f t="shared" si="205"/>
        <v>0.5</v>
      </c>
      <c r="KE109">
        <f t="shared" si="206"/>
        <v>3.24</v>
      </c>
      <c r="KF109">
        <f t="shared" si="207"/>
        <v>2</v>
      </c>
      <c r="KG109">
        <f t="shared" si="208"/>
        <v>0.5</v>
      </c>
      <c r="KH109">
        <f t="shared" si="209"/>
        <v>0.5</v>
      </c>
      <c r="KI109">
        <f t="shared" si="210"/>
        <v>0.5</v>
      </c>
      <c r="KJ109">
        <f t="shared" si="211"/>
        <v>0.06</v>
      </c>
      <c r="KK109">
        <f t="shared" si="212"/>
        <v>0</v>
      </c>
      <c r="KL109">
        <f t="shared" si="213"/>
        <v>0.5</v>
      </c>
      <c r="KM109">
        <f t="shared" si="214"/>
        <v>0.5</v>
      </c>
      <c r="KN109">
        <f t="shared" si="215"/>
        <v>0.14000000000000001</v>
      </c>
      <c r="KO109">
        <f t="shared" si="216"/>
        <v>2</v>
      </c>
      <c r="KP109">
        <f t="shared" si="217"/>
        <v>0.06</v>
      </c>
      <c r="KQ109">
        <f t="shared" si="218"/>
        <v>0.5</v>
      </c>
      <c r="KR109">
        <f t="shared" si="219"/>
        <v>0</v>
      </c>
      <c r="KS109">
        <f t="shared" si="220"/>
        <v>0.06</v>
      </c>
      <c r="KT109">
        <f t="shared" si="221"/>
        <v>7.3199999999999994</v>
      </c>
      <c r="KU109">
        <f t="shared" si="222"/>
        <v>16.200000000000003</v>
      </c>
      <c r="KV109">
        <f t="shared" si="223"/>
        <v>26.142857142857142</v>
      </c>
    </row>
    <row r="110" spans="1:308">
      <c r="A110" s="2"/>
      <c r="B110" s="1"/>
      <c r="C110">
        <v>57</v>
      </c>
      <c r="D110" s="2" t="s">
        <v>14</v>
      </c>
      <c r="E110" t="s">
        <v>481</v>
      </c>
      <c r="F110" s="2">
        <v>110</v>
      </c>
      <c r="G110" s="2">
        <v>24</v>
      </c>
      <c r="H110" s="2">
        <v>32</v>
      </c>
      <c r="I110" s="2">
        <v>54</v>
      </c>
      <c r="K110" s="2">
        <v>1988</v>
      </c>
      <c r="L110" s="2">
        <f t="shared" si="170"/>
        <v>32</v>
      </c>
      <c r="M110" s="15">
        <v>4</v>
      </c>
      <c r="N110" s="15">
        <v>4</v>
      </c>
      <c r="O110" s="2" t="s">
        <v>37</v>
      </c>
      <c r="P110" s="2">
        <v>20</v>
      </c>
      <c r="Q110" s="2" t="s">
        <v>37</v>
      </c>
      <c r="R110" s="2">
        <v>12</v>
      </c>
      <c r="AA110" t="s">
        <v>30</v>
      </c>
      <c r="AE110" t="s">
        <v>37</v>
      </c>
      <c r="AN110" t="s">
        <v>37</v>
      </c>
      <c r="AR110" s="2" t="s">
        <v>37</v>
      </c>
      <c r="AX110" t="s">
        <v>37</v>
      </c>
      <c r="BA110" t="s">
        <v>37</v>
      </c>
      <c r="BF110" t="s">
        <v>37</v>
      </c>
      <c r="BJ110" t="s">
        <v>37</v>
      </c>
      <c r="BM110" s="2" t="s">
        <v>42</v>
      </c>
      <c r="BX110" s="2" t="s">
        <v>42</v>
      </c>
      <c r="CI110" s="11">
        <v>1.7</v>
      </c>
      <c r="CJ110" s="10">
        <v>86</v>
      </c>
      <c r="CK110" s="2">
        <f t="shared" si="171"/>
        <v>29.757785467128031</v>
      </c>
      <c r="CL110" s="2">
        <v>107</v>
      </c>
      <c r="CM110" s="2">
        <v>101</v>
      </c>
      <c r="CN110" s="5">
        <f t="shared" si="172"/>
        <v>1.0594059405940595</v>
      </c>
      <c r="CO110" s="2">
        <v>130</v>
      </c>
      <c r="CP110" s="2">
        <v>75</v>
      </c>
      <c r="CQ110" t="s">
        <v>314</v>
      </c>
      <c r="CS110" s="19">
        <v>14881</v>
      </c>
      <c r="CT110" s="19">
        <v>4415.2299999999996</v>
      </c>
      <c r="CU110" s="2">
        <v>90</v>
      </c>
      <c r="CV110" s="2">
        <v>1.3</v>
      </c>
      <c r="CW110" s="2">
        <v>239</v>
      </c>
      <c r="CX110" s="2">
        <v>38</v>
      </c>
      <c r="CY110" s="2">
        <v>147</v>
      </c>
      <c r="CZ110" s="2">
        <v>271</v>
      </c>
      <c r="DA110" s="2">
        <v>68</v>
      </c>
      <c r="DB110" t="s">
        <v>42</v>
      </c>
      <c r="DE110" s="2">
        <f>8*DD110*DC110</f>
        <v>0</v>
      </c>
      <c r="DH110" s="2">
        <f>4*DG110*DF110</f>
        <v>0</v>
      </c>
      <c r="DK110" s="2">
        <f>3.3*DJ110*DI110</f>
        <v>0</v>
      </c>
      <c r="DL110" s="2">
        <f t="shared" si="173"/>
        <v>0</v>
      </c>
      <c r="DM110">
        <v>1</v>
      </c>
      <c r="DN110">
        <v>10</v>
      </c>
      <c r="DO110" t="s">
        <v>42</v>
      </c>
      <c r="DQ110" s="2">
        <v>0</v>
      </c>
      <c r="DR110">
        <v>1</v>
      </c>
      <c r="DS110">
        <v>20</v>
      </c>
      <c r="DT110" s="2">
        <f>3.3*DS110*DR110</f>
        <v>66</v>
      </c>
      <c r="DU110" s="2">
        <f t="shared" si="174"/>
        <v>66</v>
      </c>
      <c r="DV110" t="s">
        <v>42</v>
      </c>
      <c r="DX110" s="2">
        <v>0</v>
      </c>
      <c r="DY110" t="s">
        <v>42</v>
      </c>
      <c r="EA110" s="2">
        <v>0</v>
      </c>
      <c r="EB110">
        <v>2</v>
      </c>
      <c r="EC110">
        <v>30</v>
      </c>
      <c r="ED110" s="2">
        <f>3*EC110*EB110</f>
        <v>180</v>
      </c>
      <c r="EE110" s="2">
        <f t="shared" si="175"/>
        <v>180</v>
      </c>
      <c r="EF110" t="s">
        <v>42</v>
      </c>
      <c r="EH110" s="2">
        <v>0</v>
      </c>
      <c r="EI110" t="s">
        <v>42</v>
      </c>
      <c r="EK110" s="2">
        <v>0</v>
      </c>
      <c r="EL110" t="s">
        <v>42</v>
      </c>
      <c r="EN110" s="2">
        <v>0</v>
      </c>
      <c r="EO110" s="2">
        <f t="shared" si="176"/>
        <v>0</v>
      </c>
      <c r="EP110">
        <v>840</v>
      </c>
      <c r="EQ110">
        <v>780</v>
      </c>
      <c r="ER110">
        <f t="shared" si="177"/>
        <v>3</v>
      </c>
      <c r="ES110" s="11">
        <f t="shared" si="178"/>
        <v>0</v>
      </c>
      <c r="ET110" s="11">
        <f t="shared" si="179"/>
        <v>3</v>
      </c>
      <c r="EU110" s="11">
        <f t="shared" si="180"/>
        <v>0</v>
      </c>
      <c r="EV110" s="11">
        <f t="shared" si="181"/>
        <v>0</v>
      </c>
      <c r="EW110" s="11">
        <f t="shared" si="182"/>
        <v>0</v>
      </c>
      <c r="EX110" s="11">
        <f t="shared" si="183"/>
        <v>0</v>
      </c>
      <c r="EY110" s="11">
        <f t="shared" si="184"/>
        <v>0</v>
      </c>
      <c r="EZ110" s="11">
        <f t="shared" si="185"/>
        <v>1</v>
      </c>
      <c r="FA110" s="11">
        <f t="shared" si="186"/>
        <v>0</v>
      </c>
      <c r="FB110" s="11">
        <f t="shared" si="187"/>
        <v>0</v>
      </c>
      <c r="FC110" s="11">
        <f t="shared" si="188"/>
        <v>1</v>
      </c>
      <c r="FD110" s="2">
        <f t="shared" si="189"/>
        <v>66</v>
      </c>
      <c r="FE110" s="2">
        <f t="shared" si="190"/>
        <v>180</v>
      </c>
      <c r="FF110" s="2">
        <f t="shared" si="191"/>
        <v>0</v>
      </c>
      <c r="FG110" s="2">
        <f t="shared" si="192"/>
        <v>246</v>
      </c>
      <c r="FH110" s="2">
        <f t="shared" si="193"/>
        <v>5760</v>
      </c>
      <c r="FI110" s="10">
        <f t="shared" si="194"/>
        <v>822.85714285714289</v>
      </c>
      <c r="FJ110" s="2">
        <v>68</v>
      </c>
      <c r="FK110" s="1">
        <v>43682</v>
      </c>
      <c r="FL110">
        <v>2</v>
      </c>
      <c r="FM110">
        <v>2</v>
      </c>
      <c r="FN110">
        <v>5</v>
      </c>
      <c r="FO110">
        <v>1</v>
      </c>
      <c r="FP110">
        <v>1</v>
      </c>
      <c r="FQ110">
        <v>1</v>
      </c>
      <c r="FR110">
        <v>0</v>
      </c>
      <c r="FS110">
        <v>1</v>
      </c>
      <c r="FT110">
        <v>0</v>
      </c>
      <c r="FU110">
        <v>1</v>
      </c>
      <c r="FV110">
        <v>0</v>
      </c>
      <c r="FW110">
        <v>2</v>
      </c>
      <c r="FX110" t="s">
        <v>206</v>
      </c>
      <c r="FY110">
        <v>5</v>
      </c>
      <c r="FZ110">
        <v>3</v>
      </c>
      <c r="GA110">
        <v>3</v>
      </c>
      <c r="GB110">
        <v>1</v>
      </c>
      <c r="GC110">
        <v>3</v>
      </c>
      <c r="GD110">
        <v>1</v>
      </c>
      <c r="GE110">
        <v>3</v>
      </c>
      <c r="GF110">
        <v>0</v>
      </c>
      <c r="GG110">
        <v>0</v>
      </c>
      <c r="GH110">
        <v>4</v>
      </c>
      <c r="GI110">
        <v>4</v>
      </c>
      <c r="GJ110">
        <v>5</v>
      </c>
      <c r="GK110">
        <v>4</v>
      </c>
      <c r="GL110">
        <v>1</v>
      </c>
      <c r="GM110">
        <v>4</v>
      </c>
      <c r="GN110">
        <v>4</v>
      </c>
      <c r="GO110">
        <v>3</v>
      </c>
      <c r="GP110">
        <v>4</v>
      </c>
      <c r="GQ110">
        <v>2</v>
      </c>
      <c r="GR110">
        <v>5</v>
      </c>
      <c r="GS110">
        <v>2</v>
      </c>
      <c r="GT110">
        <v>4</v>
      </c>
      <c r="GU110">
        <v>4</v>
      </c>
      <c r="GV110">
        <v>1</v>
      </c>
      <c r="GW110">
        <v>4</v>
      </c>
      <c r="GX110">
        <v>2</v>
      </c>
      <c r="GY110">
        <v>2</v>
      </c>
      <c r="GZ110">
        <v>1</v>
      </c>
      <c r="HA110">
        <v>2</v>
      </c>
      <c r="HB110">
        <v>4</v>
      </c>
      <c r="HC110">
        <v>4</v>
      </c>
      <c r="HD110">
        <v>2</v>
      </c>
      <c r="HE110">
        <v>2</v>
      </c>
      <c r="HF110">
        <v>2</v>
      </c>
      <c r="HG110">
        <v>2</v>
      </c>
      <c r="HH110">
        <v>4</v>
      </c>
      <c r="HI110">
        <v>1</v>
      </c>
      <c r="HJ110">
        <v>6</v>
      </c>
      <c r="HK110">
        <v>4</v>
      </c>
      <c r="HL110">
        <v>1</v>
      </c>
      <c r="HM110">
        <v>4</v>
      </c>
      <c r="HN110">
        <v>1</v>
      </c>
      <c r="HO110">
        <v>2</v>
      </c>
      <c r="HP110">
        <v>2</v>
      </c>
      <c r="HQ110">
        <v>1</v>
      </c>
      <c r="HR110">
        <v>2</v>
      </c>
      <c r="HS110">
        <v>2</v>
      </c>
      <c r="HT110">
        <v>1</v>
      </c>
      <c r="HU110">
        <v>3</v>
      </c>
      <c r="HV110">
        <v>2</v>
      </c>
      <c r="HW110">
        <v>1</v>
      </c>
      <c r="HX110">
        <v>1</v>
      </c>
      <c r="HY110">
        <v>1</v>
      </c>
      <c r="HZ110">
        <v>1</v>
      </c>
      <c r="IA110">
        <v>1</v>
      </c>
      <c r="IB110">
        <v>1</v>
      </c>
      <c r="IC110">
        <v>3</v>
      </c>
      <c r="ID110">
        <v>3</v>
      </c>
      <c r="IE110">
        <v>1</v>
      </c>
      <c r="IF110">
        <v>2</v>
      </c>
      <c r="IG110">
        <v>3</v>
      </c>
      <c r="IH110">
        <v>1</v>
      </c>
      <c r="II110">
        <v>3</v>
      </c>
      <c r="IJ110">
        <v>3</v>
      </c>
      <c r="IK110">
        <v>3</v>
      </c>
      <c r="IL110">
        <v>1</v>
      </c>
      <c r="IM110">
        <v>1</v>
      </c>
      <c r="IN110">
        <v>1</v>
      </c>
      <c r="IQ110">
        <v>5</v>
      </c>
      <c r="IR110">
        <v>4</v>
      </c>
      <c r="IS110">
        <v>2</v>
      </c>
      <c r="IT110">
        <v>2</v>
      </c>
      <c r="IU110">
        <v>1</v>
      </c>
      <c r="IV110">
        <v>1</v>
      </c>
      <c r="IW110">
        <v>1</v>
      </c>
      <c r="IX110">
        <v>0</v>
      </c>
      <c r="IY110">
        <v>1</v>
      </c>
      <c r="IZ110">
        <v>1</v>
      </c>
      <c r="JA110">
        <v>1</v>
      </c>
      <c r="JB110">
        <v>2</v>
      </c>
      <c r="JC110">
        <v>2</v>
      </c>
      <c r="JD110">
        <f>(CJ110)</f>
        <v>86</v>
      </c>
      <c r="JE110">
        <v>170</v>
      </c>
      <c r="JF110">
        <v>107</v>
      </c>
      <c r="JG110">
        <v>1</v>
      </c>
      <c r="JH110" s="1"/>
      <c r="JI110">
        <v>4</v>
      </c>
      <c r="JJ110" s="12">
        <v>1</v>
      </c>
      <c r="JK110" s="12">
        <v>0</v>
      </c>
      <c r="JL110">
        <v>1</v>
      </c>
      <c r="JM110">
        <v>1</v>
      </c>
      <c r="JN110">
        <v>1</v>
      </c>
      <c r="JO110">
        <v>1</v>
      </c>
      <c r="JP110" t="s">
        <v>21</v>
      </c>
      <c r="JQ110" t="s">
        <v>21</v>
      </c>
      <c r="JR110">
        <f t="shared" si="195"/>
        <v>0</v>
      </c>
      <c r="JS110">
        <f>IF(OR(AND(ES110&gt;=3,OR(DD110&gt;=20,DW110&gt;=20,EJ110&gt;=20)),FC110&gt;=5,AND(FG110&gt;=600,ER110&gt;=5)),"umiarkowana",0)</f>
        <v>0</v>
      </c>
      <c r="JT110">
        <v>0</v>
      </c>
      <c r="JU110">
        <f t="shared" si="196"/>
        <v>0.5</v>
      </c>
      <c r="JV110">
        <f t="shared" si="197"/>
        <v>0.5</v>
      </c>
      <c r="JW110">
        <f t="shared" si="198"/>
        <v>0.06</v>
      </c>
      <c r="JX110">
        <f t="shared" si="199"/>
        <v>1</v>
      </c>
      <c r="JY110">
        <f t="shared" si="200"/>
        <v>0.06</v>
      </c>
      <c r="JZ110">
        <f t="shared" si="201"/>
        <v>0.5</v>
      </c>
      <c r="KA110">
        <f t="shared" si="202"/>
        <v>0.06</v>
      </c>
      <c r="KB110">
        <f t="shared" si="203"/>
        <v>0</v>
      </c>
      <c r="KC110">
        <f t="shared" si="204"/>
        <v>0.5</v>
      </c>
      <c r="KD110">
        <f t="shared" si="205"/>
        <v>0.5</v>
      </c>
      <c r="KE110">
        <f t="shared" si="206"/>
        <v>3.68</v>
      </c>
      <c r="KF110">
        <f t="shared" si="207"/>
        <v>0.5</v>
      </c>
      <c r="KG110">
        <f t="shared" si="208"/>
        <v>1</v>
      </c>
      <c r="KH110">
        <f t="shared" si="209"/>
        <v>0</v>
      </c>
      <c r="KI110">
        <f t="shared" si="210"/>
        <v>0.5</v>
      </c>
      <c r="KJ110">
        <f t="shared" si="211"/>
        <v>0.5</v>
      </c>
      <c r="KK110">
        <f t="shared" si="212"/>
        <v>0.14000000000000001</v>
      </c>
      <c r="KL110">
        <f t="shared" si="213"/>
        <v>0.5</v>
      </c>
      <c r="KM110">
        <f t="shared" si="214"/>
        <v>0.5</v>
      </c>
      <c r="KN110">
        <f t="shared" si="215"/>
        <v>0</v>
      </c>
      <c r="KO110">
        <f t="shared" si="216"/>
        <v>0.06</v>
      </c>
      <c r="KP110">
        <f t="shared" si="217"/>
        <v>0.06</v>
      </c>
      <c r="KQ110">
        <f t="shared" si="218"/>
        <v>0.5</v>
      </c>
      <c r="KR110">
        <f t="shared" si="219"/>
        <v>0</v>
      </c>
      <c r="KS110">
        <f t="shared" si="220"/>
        <v>0</v>
      </c>
      <c r="KT110">
        <f t="shared" si="221"/>
        <v>4.26</v>
      </c>
      <c r="KU110">
        <f t="shared" si="222"/>
        <v>18.400000000000002</v>
      </c>
      <c r="KV110">
        <f t="shared" si="223"/>
        <v>15.214285714285714</v>
      </c>
    </row>
    <row r="111" spans="1:308">
      <c r="A111" s="2"/>
      <c r="B111" s="1"/>
      <c r="C111">
        <v>41</v>
      </c>
      <c r="D111" s="2" t="s">
        <v>478</v>
      </c>
      <c r="E111" t="s">
        <v>19</v>
      </c>
      <c r="F111" s="2"/>
      <c r="G111" s="2"/>
      <c r="H111" s="2"/>
      <c r="I111" s="2"/>
      <c r="J111">
        <v>27</v>
      </c>
      <c r="K111" s="2">
        <v>1995</v>
      </c>
      <c r="L111" s="2">
        <f t="shared" si="170"/>
        <v>25</v>
      </c>
      <c r="M111" s="15">
        <v>1</v>
      </c>
      <c r="N111" s="15">
        <v>2</v>
      </c>
      <c r="O111" s="2" t="s">
        <v>37</v>
      </c>
      <c r="P111" s="2">
        <v>25</v>
      </c>
      <c r="Q111" s="2" t="s">
        <v>42</v>
      </c>
      <c r="V111" t="s">
        <v>37</v>
      </c>
      <c r="Y111" t="s">
        <v>37</v>
      </c>
      <c r="AE111" t="s">
        <v>37</v>
      </c>
      <c r="AR111" s="2" t="s">
        <v>37</v>
      </c>
      <c r="AS111" t="s">
        <v>37</v>
      </c>
      <c r="AT111" t="s">
        <v>37</v>
      </c>
      <c r="AV111" t="s">
        <v>37</v>
      </c>
      <c r="AY111" t="s">
        <v>31</v>
      </c>
      <c r="BD111" t="s">
        <v>37</v>
      </c>
      <c r="BI111" t="s">
        <v>37</v>
      </c>
      <c r="BM111" s="2" t="s">
        <v>42</v>
      </c>
      <c r="BX111" s="2" t="s">
        <v>42</v>
      </c>
      <c r="CI111" s="11">
        <v>1.64</v>
      </c>
      <c r="CJ111" s="10">
        <v>74</v>
      </c>
      <c r="CK111" s="2">
        <f t="shared" si="171"/>
        <v>27.513384889946465</v>
      </c>
      <c r="CL111" s="2">
        <v>114</v>
      </c>
      <c r="CM111" s="2">
        <v>112</v>
      </c>
      <c r="CN111" s="5">
        <f t="shared" si="172"/>
        <v>1.0178571428571428</v>
      </c>
      <c r="CO111" s="2">
        <v>128</v>
      </c>
      <c r="CP111" s="2">
        <v>96</v>
      </c>
      <c r="CQ111" t="s">
        <v>302</v>
      </c>
      <c r="CR111" s="19">
        <v>1644.19</v>
      </c>
      <c r="CS111" s="20"/>
      <c r="CT111" s="19">
        <v>22350.9</v>
      </c>
      <c r="CU111" s="2">
        <v>100</v>
      </c>
      <c r="CV111" s="2">
        <v>1.21</v>
      </c>
      <c r="CW111" s="2">
        <v>181</v>
      </c>
      <c r="CX111" s="2">
        <v>46</v>
      </c>
      <c r="CY111" s="2">
        <v>92</v>
      </c>
      <c r="CZ111" s="2">
        <v>217</v>
      </c>
      <c r="DA111" s="2">
        <v>59</v>
      </c>
      <c r="DB111" t="s">
        <v>37</v>
      </c>
      <c r="DC111" t="s">
        <v>42</v>
      </c>
      <c r="DE111" s="2">
        <v>0</v>
      </c>
      <c r="DF111" t="s">
        <v>42</v>
      </c>
      <c r="DH111" s="2">
        <v>0</v>
      </c>
      <c r="DI111" t="s">
        <v>42</v>
      </c>
      <c r="DK111" s="2">
        <v>0</v>
      </c>
      <c r="DL111" s="2">
        <f t="shared" si="173"/>
        <v>0</v>
      </c>
      <c r="DM111">
        <v>7</v>
      </c>
      <c r="DN111">
        <v>90</v>
      </c>
      <c r="DO111" t="s">
        <v>42</v>
      </c>
      <c r="DQ111" s="2">
        <v>0</v>
      </c>
      <c r="DR111" t="s">
        <v>42</v>
      </c>
      <c r="DT111" s="2">
        <v>0</v>
      </c>
      <c r="DU111" s="2">
        <f t="shared" si="174"/>
        <v>0</v>
      </c>
      <c r="DV111" t="s">
        <v>42</v>
      </c>
      <c r="DX111" s="2">
        <v>0</v>
      </c>
      <c r="DY111">
        <v>7</v>
      </c>
      <c r="DZ111">
        <v>40</v>
      </c>
      <c r="EA111" s="2">
        <f>4*DZ111*DY111</f>
        <v>1120</v>
      </c>
      <c r="EB111">
        <v>7</v>
      </c>
      <c r="EC111">
        <v>60</v>
      </c>
      <c r="ED111" s="2">
        <f>3*EC111*EB111</f>
        <v>1260</v>
      </c>
      <c r="EE111" s="2">
        <f t="shared" si="175"/>
        <v>2380</v>
      </c>
      <c r="EF111">
        <v>7</v>
      </c>
      <c r="EG111">
        <v>35</v>
      </c>
      <c r="EH111" s="2">
        <f>3.3*EG111*EF111</f>
        <v>808.5</v>
      </c>
      <c r="EI111" t="s">
        <v>42</v>
      </c>
      <c r="EK111" s="2">
        <v>0</v>
      </c>
      <c r="EL111">
        <v>1</v>
      </c>
      <c r="EM111">
        <v>15</v>
      </c>
      <c r="EN111" s="2">
        <f>4*EM111*EL111</f>
        <v>60</v>
      </c>
      <c r="EO111" s="2">
        <f t="shared" si="176"/>
        <v>868.5</v>
      </c>
      <c r="EP111">
        <v>480</v>
      </c>
      <c r="EQ111">
        <v>360</v>
      </c>
      <c r="ER111">
        <f t="shared" si="177"/>
        <v>22</v>
      </c>
      <c r="ES111" s="11">
        <f t="shared" si="178"/>
        <v>0</v>
      </c>
      <c r="ET111" s="11">
        <f t="shared" si="179"/>
        <v>22</v>
      </c>
      <c r="EU111" s="11">
        <f t="shared" si="180"/>
        <v>0</v>
      </c>
      <c r="EV111" s="11">
        <f t="shared" si="181"/>
        <v>0</v>
      </c>
      <c r="EW111" s="11">
        <f t="shared" si="182"/>
        <v>0</v>
      </c>
      <c r="EX111" s="11">
        <f t="shared" si="183"/>
        <v>0</v>
      </c>
      <c r="EY111" s="11">
        <f t="shared" si="184"/>
        <v>1</v>
      </c>
      <c r="EZ111" s="11">
        <f t="shared" si="185"/>
        <v>1</v>
      </c>
      <c r="FA111" s="11">
        <f t="shared" si="186"/>
        <v>1</v>
      </c>
      <c r="FB111" s="11">
        <f t="shared" si="187"/>
        <v>0</v>
      </c>
      <c r="FC111" s="11">
        <f t="shared" si="188"/>
        <v>3</v>
      </c>
      <c r="FD111" s="2">
        <f t="shared" si="189"/>
        <v>808.5</v>
      </c>
      <c r="FE111" s="2">
        <f t="shared" si="190"/>
        <v>2440</v>
      </c>
      <c r="FF111" s="2">
        <f t="shared" si="191"/>
        <v>0</v>
      </c>
      <c r="FG111" s="2">
        <f t="shared" si="192"/>
        <v>3248.5</v>
      </c>
      <c r="FH111" s="2">
        <f t="shared" si="193"/>
        <v>3120</v>
      </c>
      <c r="FI111" s="10">
        <f t="shared" si="194"/>
        <v>445.71428571428572</v>
      </c>
      <c r="FJ111" s="2">
        <v>59</v>
      </c>
      <c r="FK111" s="1">
        <v>43656</v>
      </c>
      <c r="FL111">
        <v>1</v>
      </c>
      <c r="FM111">
        <v>1</v>
      </c>
      <c r="FN111">
        <v>6</v>
      </c>
      <c r="FO111">
        <v>1</v>
      </c>
      <c r="FP111">
        <v>1</v>
      </c>
      <c r="FQ111">
        <v>1</v>
      </c>
      <c r="FR111">
        <v>1</v>
      </c>
      <c r="FS111">
        <v>1</v>
      </c>
      <c r="FT111">
        <v>1</v>
      </c>
      <c r="FU111">
        <v>1</v>
      </c>
      <c r="FV111">
        <v>0</v>
      </c>
      <c r="FW111">
        <v>1</v>
      </c>
      <c r="FX111" t="s">
        <v>192</v>
      </c>
      <c r="FY111">
        <v>5</v>
      </c>
      <c r="FZ111">
        <v>5</v>
      </c>
      <c r="GA111">
        <v>2</v>
      </c>
      <c r="GB111">
        <v>3</v>
      </c>
      <c r="GC111">
        <v>2</v>
      </c>
      <c r="GD111">
        <v>4</v>
      </c>
      <c r="GE111">
        <v>2</v>
      </c>
      <c r="GF111">
        <v>1</v>
      </c>
      <c r="GG111">
        <v>0</v>
      </c>
      <c r="GH111">
        <v>6</v>
      </c>
      <c r="GI111">
        <v>2</v>
      </c>
      <c r="GJ111">
        <v>4</v>
      </c>
      <c r="GK111">
        <v>4</v>
      </c>
      <c r="GL111">
        <v>2</v>
      </c>
      <c r="GM111">
        <v>3</v>
      </c>
      <c r="GN111">
        <v>6</v>
      </c>
      <c r="GO111">
        <v>2</v>
      </c>
      <c r="GP111">
        <v>4</v>
      </c>
      <c r="GQ111">
        <v>6</v>
      </c>
      <c r="GR111">
        <v>4</v>
      </c>
      <c r="GS111">
        <v>4</v>
      </c>
      <c r="GT111">
        <v>6</v>
      </c>
      <c r="GU111">
        <v>4</v>
      </c>
      <c r="GV111">
        <v>4</v>
      </c>
      <c r="GW111">
        <v>4</v>
      </c>
      <c r="GX111">
        <v>3</v>
      </c>
      <c r="GY111">
        <v>4</v>
      </c>
      <c r="GZ111">
        <v>4</v>
      </c>
      <c r="HA111">
        <v>4</v>
      </c>
      <c r="HB111">
        <v>4</v>
      </c>
      <c r="HC111">
        <v>4</v>
      </c>
      <c r="HD111">
        <v>6</v>
      </c>
      <c r="HE111">
        <v>4</v>
      </c>
      <c r="HF111">
        <v>4</v>
      </c>
      <c r="HG111">
        <v>4</v>
      </c>
      <c r="HH111">
        <v>3</v>
      </c>
      <c r="HI111">
        <v>2</v>
      </c>
      <c r="HJ111">
        <v>6</v>
      </c>
      <c r="HK111">
        <v>2</v>
      </c>
      <c r="HL111">
        <v>3</v>
      </c>
      <c r="HM111">
        <v>6</v>
      </c>
      <c r="HN111">
        <v>1</v>
      </c>
      <c r="HO111">
        <v>1</v>
      </c>
      <c r="HP111">
        <v>1</v>
      </c>
      <c r="HQ111">
        <v>1</v>
      </c>
      <c r="HR111">
        <v>1</v>
      </c>
      <c r="HS111">
        <v>2</v>
      </c>
      <c r="HT111">
        <v>1</v>
      </c>
      <c r="HU111">
        <v>2</v>
      </c>
      <c r="HV111">
        <v>1</v>
      </c>
      <c r="HW111">
        <v>1</v>
      </c>
      <c r="HX111">
        <v>1</v>
      </c>
      <c r="HY111">
        <v>1</v>
      </c>
      <c r="HZ111">
        <v>1</v>
      </c>
      <c r="IA111">
        <v>2</v>
      </c>
      <c r="IB111">
        <v>1</v>
      </c>
      <c r="IC111">
        <v>2</v>
      </c>
      <c r="ID111">
        <v>1</v>
      </c>
      <c r="IE111">
        <v>1</v>
      </c>
      <c r="IF111">
        <v>1</v>
      </c>
      <c r="IG111">
        <v>3</v>
      </c>
      <c r="IH111">
        <v>1</v>
      </c>
      <c r="II111">
        <v>3</v>
      </c>
      <c r="IJ111">
        <v>3</v>
      </c>
      <c r="IK111">
        <v>1</v>
      </c>
      <c r="IL111">
        <v>1</v>
      </c>
      <c r="IM111">
        <v>2</v>
      </c>
      <c r="IN111">
        <v>3</v>
      </c>
      <c r="IO111" t="s">
        <v>247</v>
      </c>
      <c r="IP111">
        <v>1</v>
      </c>
      <c r="IQ111">
        <v>1</v>
      </c>
      <c r="IR111">
        <v>0</v>
      </c>
      <c r="IS111">
        <v>1</v>
      </c>
      <c r="IT111">
        <v>1</v>
      </c>
      <c r="IU111">
        <v>2</v>
      </c>
      <c r="IV111">
        <v>2</v>
      </c>
      <c r="IW111">
        <v>6</v>
      </c>
      <c r="IX111">
        <v>1</v>
      </c>
      <c r="IY111">
        <v>2</v>
      </c>
      <c r="IZ111">
        <v>3</v>
      </c>
      <c r="JA111">
        <v>2</v>
      </c>
      <c r="JB111">
        <v>3</v>
      </c>
      <c r="JC111">
        <v>2</v>
      </c>
      <c r="JD111">
        <f>(CJ111)</f>
        <v>74</v>
      </c>
      <c r="JE111">
        <v>164</v>
      </c>
      <c r="JF111">
        <v>114</v>
      </c>
      <c r="JG111">
        <v>2</v>
      </c>
      <c r="JH111" s="1"/>
      <c r="JI111">
        <v>2</v>
      </c>
      <c r="JJ111" s="12">
        <v>4</v>
      </c>
      <c r="JK111" s="12">
        <v>1</v>
      </c>
      <c r="JL111">
        <v>1</v>
      </c>
      <c r="JM111">
        <v>3</v>
      </c>
      <c r="JN111">
        <v>4</v>
      </c>
      <c r="JO111">
        <v>4</v>
      </c>
      <c r="JP111" t="s">
        <v>427</v>
      </c>
      <c r="JQ111" t="s">
        <v>19</v>
      </c>
      <c r="JR111" t="str">
        <f t="shared" si="195"/>
        <v>wysoka</v>
      </c>
      <c r="JS111">
        <v>0</v>
      </c>
      <c r="JT111">
        <v>2</v>
      </c>
      <c r="JU111">
        <f t="shared" si="196"/>
        <v>0.06</v>
      </c>
      <c r="JV111">
        <f t="shared" si="197"/>
        <v>0.5</v>
      </c>
      <c r="JW111">
        <f t="shared" si="198"/>
        <v>2</v>
      </c>
      <c r="JX111">
        <f t="shared" si="199"/>
        <v>0.5</v>
      </c>
      <c r="JY111">
        <f t="shared" si="200"/>
        <v>0.5</v>
      </c>
      <c r="JZ111">
        <f t="shared" si="201"/>
        <v>0.5</v>
      </c>
      <c r="KA111">
        <f t="shared" si="202"/>
        <v>0.14000000000000001</v>
      </c>
      <c r="KB111">
        <f t="shared" si="203"/>
        <v>0.5</v>
      </c>
      <c r="KC111">
        <f t="shared" si="204"/>
        <v>0.5</v>
      </c>
      <c r="KD111">
        <f t="shared" si="205"/>
        <v>0.5</v>
      </c>
      <c r="KE111">
        <f t="shared" si="206"/>
        <v>5.7</v>
      </c>
      <c r="KF111">
        <f t="shared" si="207"/>
        <v>2</v>
      </c>
      <c r="KG111">
        <f t="shared" si="208"/>
        <v>0.5</v>
      </c>
      <c r="KH111">
        <f t="shared" si="209"/>
        <v>0.06</v>
      </c>
      <c r="KI111">
        <f t="shared" si="210"/>
        <v>0.14000000000000001</v>
      </c>
      <c r="KJ111">
        <f t="shared" si="211"/>
        <v>2</v>
      </c>
      <c r="KK111">
        <f t="shared" si="212"/>
        <v>0.06</v>
      </c>
      <c r="KL111">
        <f t="shared" si="213"/>
        <v>2</v>
      </c>
      <c r="KM111">
        <f t="shared" si="214"/>
        <v>0.5</v>
      </c>
      <c r="KN111">
        <f t="shared" si="215"/>
        <v>0.5</v>
      </c>
      <c r="KO111">
        <f t="shared" si="216"/>
        <v>2</v>
      </c>
      <c r="KP111">
        <f t="shared" si="217"/>
        <v>0.5</v>
      </c>
      <c r="KQ111">
        <f t="shared" si="218"/>
        <v>0.06</v>
      </c>
      <c r="KR111">
        <f t="shared" si="219"/>
        <v>0.14000000000000001</v>
      </c>
      <c r="KS111">
        <f t="shared" si="220"/>
        <v>0</v>
      </c>
      <c r="KT111">
        <f t="shared" si="221"/>
        <v>10.46</v>
      </c>
      <c r="KU111">
        <f t="shared" si="222"/>
        <v>28.5</v>
      </c>
      <c r="KV111">
        <f t="shared" si="223"/>
        <v>37.357142857142861</v>
      </c>
    </row>
    <row r="112" spans="1:308">
      <c r="A112" s="2"/>
      <c r="B112" s="1"/>
      <c r="C112">
        <v>33</v>
      </c>
      <c r="D112" s="2" t="s">
        <v>14</v>
      </c>
      <c r="E112" t="s">
        <v>481</v>
      </c>
      <c r="F112" s="2">
        <v>74</v>
      </c>
      <c r="G112" s="2">
        <v>9</v>
      </c>
      <c r="H112" s="2">
        <v>22</v>
      </c>
      <c r="I112" s="2">
        <v>43</v>
      </c>
      <c r="K112" s="2">
        <v>2010</v>
      </c>
      <c r="L112" s="2">
        <f t="shared" si="170"/>
        <v>10</v>
      </c>
      <c r="M112" s="15">
        <v>4</v>
      </c>
      <c r="N112" s="15">
        <v>4</v>
      </c>
      <c r="O112" s="2" t="s">
        <v>37</v>
      </c>
      <c r="P112" s="2">
        <v>9</v>
      </c>
      <c r="Q112" s="2" t="s">
        <v>37</v>
      </c>
      <c r="R112" s="2">
        <v>1</v>
      </c>
      <c r="AK112" t="s">
        <v>37</v>
      </c>
      <c r="AR112" s="2" t="s">
        <v>37</v>
      </c>
      <c r="AS112" t="s">
        <v>37</v>
      </c>
      <c r="BG112" t="s">
        <v>37</v>
      </c>
      <c r="BL112" t="s">
        <v>37</v>
      </c>
      <c r="BM112" s="2" t="s">
        <v>42</v>
      </c>
      <c r="BX112" s="2" t="s">
        <v>42</v>
      </c>
      <c r="CI112" s="11">
        <v>1.86</v>
      </c>
      <c r="CJ112" s="10">
        <v>114</v>
      </c>
      <c r="CK112" s="2">
        <f t="shared" si="171"/>
        <v>32.95178633368019</v>
      </c>
      <c r="CL112" s="2">
        <v>127</v>
      </c>
      <c r="CM112" s="2">
        <v>116</v>
      </c>
      <c r="CN112" s="5">
        <f t="shared" si="172"/>
        <v>1.0948275862068966</v>
      </c>
      <c r="CO112" s="2">
        <v>135</v>
      </c>
      <c r="CP112" s="2">
        <v>87</v>
      </c>
      <c r="CQ112" t="s">
        <v>352</v>
      </c>
      <c r="CR112" s="19">
        <v>225.54</v>
      </c>
      <c r="CS112" s="19">
        <v>26650.9</v>
      </c>
      <c r="CT112" s="19">
        <v>20983.3</v>
      </c>
      <c r="CU112" s="2">
        <v>96</v>
      </c>
      <c r="CV112" s="2">
        <v>1.85</v>
      </c>
      <c r="CW112" s="2">
        <v>101</v>
      </c>
      <c r="CX112" s="2">
        <v>24</v>
      </c>
      <c r="CY112" s="2">
        <v>49</v>
      </c>
      <c r="CZ112" s="2">
        <v>140</v>
      </c>
      <c r="DA112" s="2">
        <v>87</v>
      </c>
      <c r="DB112" t="s">
        <v>42</v>
      </c>
      <c r="DE112" s="2">
        <f>8*DD112*DC112</f>
        <v>0</v>
      </c>
      <c r="DH112" s="2">
        <f>4*DG112*DF112</f>
        <v>0</v>
      </c>
      <c r="DK112" s="2">
        <f>3.3*DJ112*DI112</f>
        <v>0</v>
      </c>
      <c r="DL112" s="2">
        <f t="shared" si="173"/>
        <v>0</v>
      </c>
      <c r="DM112">
        <v>7</v>
      </c>
      <c r="DN112">
        <v>180</v>
      </c>
      <c r="DO112" t="s">
        <v>42</v>
      </c>
      <c r="DQ112" s="2">
        <v>0</v>
      </c>
      <c r="DR112">
        <v>1</v>
      </c>
      <c r="DS112">
        <v>25</v>
      </c>
      <c r="DT112" s="2">
        <f>3.3*DS112*DR112</f>
        <v>82.5</v>
      </c>
      <c r="DU112" s="2">
        <f t="shared" si="174"/>
        <v>82.5</v>
      </c>
      <c r="DV112" t="s">
        <v>42</v>
      </c>
      <c r="DX112" s="2">
        <v>0</v>
      </c>
      <c r="DY112" t="s">
        <v>42</v>
      </c>
      <c r="EA112" s="2">
        <v>0</v>
      </c>
      <c r="EB112" t="s">
        <v>42</v>
      </c>
      <c r="ED112" s="2">
        <v>0</v>
      </c>
      <c r="EE112" s="2">
        <f t="shared" si="175"/>
        <v>0</v>
      </c>
      <c r="EF112">
        <v>7</v>
      </c>
      <c r="EG112">
        <v>60</v>
      </c>
      <c r="EH112" s="2">
        <f>3.3*EG112*EF112</f>
        <v>1386</v>
      </c>
      <c r="EI112" t="s">
        <v>42</v>
      </c>
      <c r="EK112" s="2">
        <v>0</v>
      </c>
      <c r="EL112" t="s">
        <v>42</v>
      </c>
      <c r="EN112" s="2">
        <v>0</v>
      </c>
      <c r="EO112" s="2">
        <f t="shared" si="176"/>
        <v>1386</v>
      </c>
      <c r="EP112">
        <v>600</v>
      </c>
      <c r="EQ112">
        <v>480</v>
      </c>
      <c r="ER112">
        <f t="shared" si="177"/>
        <v>8</v>
      </c>
      <c r="ES112" s="11">
        <f t="shared" si="178"/>
        <v>0</v>
      </c>
      <c r="ET112" s="11">
        <f t="shared" si="179"/>
        <v>8</v>
      </c>
      <c r="EU112" s="11">
        <f t="shared" si="180"/>
        <v>0</v>
      </c>
      <c r="EV112" s="11">
        <f t="shared" si="181"/>
        <v>0</v>
      </c>
      <c r="EW112" s="11">
        <f t="shared" si="182"/>
        <v>0</v>
      </c>
      <c r="EX112" s="11">
        <f t="shared" si="183"/>
        <v>0</v>
      </c>
      <c r="EY112" s="11">
        <f t="shared" si="184"/>
        <v>0</v>
      </c>
      <c r="EZ112" s="11">
        <f t="shared" si="185"/>
        <v>0</v>
      </c>
      <c r="FA112" s="11">
        <f t="shared" si="186"/>
        <v>1</v>
      </c>
      <c r="FB112" s="11">
        <f t="shared" si="187"/>
        <v>0</v>
      </c>
      <c r="FC112" s="11">
        <f t="shared" si="188"/>
        <v>1</v>
      </c>
      <c r="FD112" s="2">
        <f t="shared" si="189"/>
        <v>1468.5</v>
      </c>
      <c r="FE112" s="2">
        <f t="shared" si="190"/>
        <v>0</v>
      </c>
      <c r="FF112" s="2">
        <f t="shared" si="191"/>
        <v>0</v>
      </c>
      <c r="FG112" s="2">
        <f t="shared" si="192"/>
        <v>1468.5</v>
      </c>
      <c r="FH112" s="2">
        <f t="shared" si="193"/>
        <v>3960</v>
      </c>
      <c r="FI112" s="10">
        <f t="shared" si="194"/>
        <v>565.71428571428567</v>
      </c>
      <c r="FJ112" s="2">
        <v>87</v>
      </c>
      <c r="FK112" s="1">
        <v>43769</v>
      </c>
      <c r="FL112">
        <v>4</v>
      </c>
      <c r="FM112">
        <v>1</v>
      </c>
      <c r="FN112">
        <v>6</v>
      </c>
      <c r="FO112">
        <v>1</v>
      </c>
      <c r="FP112">
        <v>1</v>
      </c>
      <c r="FQ112">
        <v>0</v>
      </c>
      <c r="FR112">
        <v>1</v>
      </c>
      <c r="FS112">
        <v>1</v>
      </c>
      <c r="FT112">
        <v>1</v>
      </c>
      <c r="FU112">
        <v>0</v>
      </c>
      <c r="FV112">
        <v>0</v>
      </c>
      <c r="FW112">
        <v>1</v>
      </c>
      <c r="FX112" t="s">
        <v>263</v>
      </c>
      <c r="FY112">
        <v>5</v>
      </c>
      <c r="FZ112">
        <v>3</v>
      </c>
      <c r="GA112">
        <v>3</v>
      </c>
      <c r="GB112">
        <v>2</v>
      </c>
      <c r="GC112" t="s">
        <v>323</v>
      </c>
      <c r="GD112">
        <v>5</v>
      </c>
      <c r="GE112">
        <v>4</v>
      </c>
      <c r="GF112">
        <v>0</v>
      </c>
      <c r="GG112">
        <v>1</v>
      </c>
      <c r="GH112">
        <v>6</v>
      </c>
      <c r="GI112">
        <v>5</v>
      </c>
      <c r="GJ112">
        <v>1</v>
      </c>
      <c r="GK112">
        <v>1</v>
      </c>
      <c r="GL112">
        <v>4</v>
      </c>
      <c r="GM112">
        <v>4</v>
      </c>
      <c r="GN112">
        <v>6</v>
      </c>
      <c r="GO112">
        <v>3</v>
      </c>
      <c r="GP112">
        <v>4</v>
      </c>
      <c r="GQ112">
        <v>5</v>
      </c>
      <c r="GR112">
        <v>5</v>
      </c>
      <c r="GS112">
        <v>4</v>
      </c>
      <c r="GT112">
        <v>3</v>
      </c>
      <c r="GU112">
        <v>5</v>
      </c>
      <c r="GV112">
        <v>4</v>
      </c>
      <c r="GW112">
        <v>3</v>
      </c>
      <c r="GX112">
        <v>2</v>
      </c>
      <c r="GY112">
        <v>5</v>
      </c>
      <c r="GZ112">
        <v>1</v>
      </c>
      <c r="HA112">
        <v>5</v>
      </c>
      <c r="HB112">
        <v>4</v>
      </c>
      <c r="HC112">
        <v>4</v>
      </c>
      <c r="HD112">
        <v>6</v>
      </c>
      <c r="HE112">
        <v>4</v>
      </c>
      <c r="HF112">
        <v>1</v>
      </c>
      <c r="HG112">
        <v>3</v>
      </c>
      <c r="HH112">
        <v>4</v>
      </c>
      <c r="HI112">
        <v>4</v>
      </c>
      <c r="HJ112">
        <v>6</v>
      </c>
      <c r="HK112">
        <v>4</v>
      </c>
      <c r="HL112">
        <v>4</v>
      </c>
      <c r="HM112">
        <v>6</v>
      </c>
      <c r="HN112">
        <v>3</v>
      </c>
      <c r="HO112">
        <v>2</v>
      </c>
      <c r="HP112">
        <v>2</v>
      </c>
      <c r="HQ112">
        <v>2</v>
      </c>
      <c r="HR112">
        <v>1</v>
      </c>
      <c r="HS112">
        <v>3</v>
      </c>
      <c r="HT112">
        <v>1</v>
      </c>
      <c r="HU112">
        <v>1</v>
      </c>
      <c r="HV112">
        <v>3</v>
      </c>
      <c r="HW112">
        <v>3</v>
      </c>
      <c r="HX112">
        <v>3</v>
      </c>
      <c r="HY112">
        <v>1</v>
      </c>
      <c r="HZ112">
        <v>3</v>
      </c>
      <c r="IA112">
        <v>2</v>
      </c>
      <c r="IB112">
        <v>1</v>
      </c>
      <c r="IC112">
        <v>1</v>
      </c>
      <c r="ID112">
        <v>3</v>
      </c>
      <c r="IE112">
        <v>3</v>
      </c>
      <c r="IF112">
        <v>1</v>
      </c>
      <c r="IG112">
        <v>3</v>
      </c>
      <c r="IH112">
        <v>1</v>
      </c>
      <c r="II112">
        <v>3</v>
      </c>
      <c r="IJ112">
        <v>1</v>
      </c>
      <c r="IK112">
        <v>1</v>
      </c>
      <c r="IL112">
        <v>1</v>
      </c>
      <c r="IM112">
        <v>1</v>
      </c>
      <c r="IN112">
        <v>1</v>
      </c>
      <c r="IQ112">
        <v>4</v>
      </c>
      <c r="IR112">
        <v>1</v>
      </c>
      <c r="IS112">
        <v>2</v>
      </c>
      <c r="IT112">
        <v>2</v>
      </c>
      <c r="IU112">
        <v>2</v>
      </c>
      <c r="IV112">
        <v>3</v>
      </c>
      <c r="IW112">
        <v>6</v>
      </c>
      <c r="IX112">
        <v>2</v>
      </c>
      <c r="IY112">
        <v>1</v>
      </c>
      <c r="IZ112">
        <v>1</v>
      </c>
      <c r="JA112">
        <v>3</v>
      </c>
      <c r="JB112">
        <v>3</v>
      </c>
      <c r="JC112">
        <v>2</v>
      </c>
      <c r="JD112">
        <v>114</v>
      </c>
      <c r="JE112">
        <v>186</v>
      </c>
      <c r="JF112">
        <v>127</v>
      </c>
      <c r="JG112">
        <v>1</v>
      </c>
      <c r="JH112" s="1"/>
      <c r="JI112">
        <v>1</v>
      </c>
      <c r="JJ112" s="12">
        <v>5</v>
      </c>
      <c r="JK112" s="12">
        <v>0</v>
      </c>
      <c r="JL112">
        <v>2</v>
      </c>
      <c r="JM112">
        <v>3</v>
      </c>
      <c r="JN112">
        <v>2</v>
      </c>
      <c r="JO112">
        <v>2</v>
      </c>
      <c r="JP112" t="s">
        <v>21</v>
      </c>
      <c r="JQ112" t="s">
        <v>21</v>
      </c>
      <c r="JR112">
        <f t="shared" si="195"/>
        <v>0</v>
      </c>
      <c r="JS112" t="str">
        <f t="shared" ref="JS112:JS117" si="225">IF(OR(AND(ES112&gt;=3,OR(DD112&gt;=20,DW112&gt;=20,EJ112&gt;=20)),FC112&gt;=5,AND(FG112&gt;=600,ER112&gt;=5)),"umiarkowana",0)</f>
        <v>umiarkowana</v>
      </c>
      <c r="JT112">
        <v>1</v>
      </c>
      <c r="JU112">
        <f t="shared" si="196"/>
        <v>1</v>
      </c>
      <c r="JV112">
        <f t="shared" si="197"/>
        <v>0</v>
      </c>
      <c r="JW112">
        <f t="shared" si="198"/>
        <v>1</v>
      </c>
      <c r="JX112">
        <f t="shared" si="199"/>
        <v>1</v>
      </c>
      <c r="JY112">
        <f t="shared" si="200"/>
        <v>0.5</v>
      </c>
      <c r="JZ112">
        <f t="shared" si="201"/>
        <v>0.14000000000000001</v>
      </c>
      <c r="KA112">
        <f t="shared" si="202"/>
        <v>0.06</v>
      </c>
      <c r="KB112">
        <f t="shared" si="203"/>
        <v>0</v>
      </c>
      <c r="KC112">
        <f t="shared" si="204"/>
        <v>0.5</v>
      </c>
      <c r="KD112">
        <f t="shared" si="205"/>
        <v>0.5</v>
      </c>
      <c r="KE112">
        <f t="shared" si="206"/>
        <v>4.7</v>
      </c>
      <c r="KF112">
        <f t="shared" si="207"/>
        <v>2</v>
      </c>
      <c r="KG112">
        <f t="shared" si="208"/>
        <v>0</v>
      </c>
      <c r="KH112">
        <f t="shared" si="209"/>
        <v>0.5</v>
      </c>
      <c r="KI112">
        <f t="shared" si="210"/>
        <v>0.5</v>
      </c>
      <c r="KJ112">
        <f t="shared" si="211"/>
        <v>2</v>
      </c>
      <c r="KK112">
        <f t="shared" si="212"/>
        <v>0.14000000000000001</v>
      </c>
      <c r="KL112">
        <f t="shared" si="213"/>
        <v>0.14000000000000001</v>
      </c>
      <c r="KM112">
        <f t="shared" si="214"/>
        <v>1</v>
      </c>
      <c r="KN112">
        <f t="shared" si="215"/>
        <v>0.5</v>
      </c>
      <c r="KO112">
        <f t="shared" si="216"/>
        <v>2</v>
      </c>
      <c r="KP112">
        <f t="shared" si="217"/>
        <v>0</v>
      </c>
      <c r="KQ112">
        <f t="shared" si="218"/>
        <v>0.5</v>
      </c>
      <c r="KR112">
        <f t="shared" si="219"/>
        <v>0.5</v>
      </c>
      <c r="KS112">
        <f t="shared" si="220"/>
        <v>0.14000000000000001</v>
      </c>
      <c r="KT112">
        <f t="shared" si="221"/>
        <v>9.92</v>
      </c>
      <c r="KU112">
        <f t="shared" si="222"/>
        <v>23.5</v>
      </c>
      <c r="KV112">
        <f t="shared" si="223"/>
        <v>35.428571428571431</v>
      </c>
    </row>
    <row r="113" spans="1:308">
      <c r="A113" s="2"/>
      <c r="B113" s="1"/>
      <c r="C113">
        <v>64</v>
      </c>
      <c r="D113" s="2" t="s">
        <v>14</v>
      </c>
      <c r="E113" t="s">
        <v>482</v>
      </c>
      <c r="J113">
        <v>37</v>
      </c>
      <c r="K113" s="2">
        <v>1992</v>
      </c>
      <c r="L113" s="2">
        <f t="shared" si="170"/>
        <v>28</v>
      </c>
      <c r="M113" s="15">
        <v>2</v>
      </c>
      <c r="N113" s="15">
        <v>4</v>
      </c>
      <c r="O113" s="2" t="s">
        <v>37</v>
      </c>
      <c r="P113" s="2">
        <v>28</v>
      </c>
      <c r="Q113" s="2" t="s">
        <v>42</v>
      </c>
      <c r="T113" t="s">
        <v>37</v>
      </c>
      <c r="U113" t="s">
        <v>37</v>
      </c>
      <c r="AB113" t="s">
        <v>39</v>
      </c>
      <c r="AC113" t="s">
        <v>37</v>
      </c>
      <c r="AD113" t="s">
        <v>37</v>
      </c>
      <c r="AR113" s="2" t="s">
        <v>37</v>
      </c>
      <c r="AY113" t="s">
        <v>11</v>
      </c>
      <c r="BA113" t="s">
        <v>37</v>
      </c>
      <c r="BE113" t="s">
        <v>37</v>
      </c>
      <c r="BM113" s="2" t="s">
        <v>42</v>
      </c>
      <c r="BX113" s="2" t="s">
        <v>42</v>
      </c>
      <c r="CI113" s="11">
        <v>1.82</v>
      </c>
      <c r="CJ113" s="10">
        <v>100.5</v>
      </c>
      <c r="CK113" s="2">
        <f t="shared" si="171"/>
        <v>30.340538582296823</v>
      </c>
      <c r="CL113" s="2">
        <v>120</v>
      </c>
      <c r="CM113" s="2">
        <v>110</v>
      </c>
      <c r="CN113" s="5">
        <f t="shared" si="172"/>
        <v>1.0909090909090908</v>
      </c>
      <c r="CO113" s="2">
        <v>125</v>
      </c>
      <c r="CP113" s="2">
        <v>80</v>
      </c>
      <c r="CQ113" t="s">
        <v>372</v>
      </c>
      <c r="CR113" s="19">
        <v>72.89</v>
      </c>
      <c r="CS113" s="19">
        <v>17515.8</v>
      </c>
      <c r="CT113" s="19">
        <v>15799.6</v>
      </c>
      <c r="CU113" s="2">
        <v>101</v>
      </c>
      <c r="CV113" s="2">
        <v>2.59</v>
      </c>
      <c r="CW113" s="2">
        <v>325</v>
      </c>
      <c r="CX113" s="2">
        <v>56</v>
      </c>
      <c r="CZ113" s="2">
        <v>535</v>
      </c>
      <c r="DA113" s="2">
        <v>98</v>
      </c>
      <c r="DB113" t="s">
        <v>42</v>
      </c>
      <c r="DE113" s="2">
        <f>8*DD113*DC113</f>
        <v>0</v>
      </c>
      <c r="DH113" s="2">
        <f>4*DG113*DF113</f>
        <v>0</v>
      </c>
      <c r="DK113" s="2">
        <f>3.3*DJ113*DI113</f>
        <v>0</v>
      </c>
      <c r="DL113" s="2">
        <f t="shared" si="173"/>
        <v>0</v>
      </c>
      <c r="DM113">
        <v>1</v>
      </c>
      <c r="DN113">
        <v>20</v>
      </c>
      <c r="DO113" t="s">
        <v>42</v>
      </c>
      <c r="DQ113" s="2">
        <v>0</v>
      </c>
      <c r="DR113" t="s">
        <v>42</v>
      </c>
      <c r="DT113" s="2">
        <v>0</v>
      </c>
      <c r="DU113" s="2">
        <f t="shared" si="174"/>
        <v>0</v>
      </c>
      <c r="DV113" t="s">
        <v>42</v>
      </c>
      <c r="DX113" s="2">
        <v>0</v>
      </c>
      <c r="DY113" t="s">
        <v>42</v>
      </c>
      <c r="EA113" s="2">
        <v>0</v>
      </c>
      <c r="EB113" t="s">
        <v>42</v>
      </c>
      <c r="ED113" s="2">
        <v>0</v>
      </c>
      <c r="EE113" s="2">
        <f t="shared" si="175"/>
        <v>0</v>
      </c>
      <c r="EF113" t="s">
        <v>42</v>
      </c>
      <c r="EH113" s="2">
        <v>0</v>
      </c>
      <c r="EI113" t="s">
        <v>42</v>
      </c>
      <c r="EK113" s="2">
        <v>0</v>
      </c>
      <c r="EL113" t="s">
        <v>42</v>
      </c>
      <c r="EN113" s="2">
        <v>0</v>
      </c>
      <c r="EO113" s="2">
        <f t="shared" si="176"/>
        <v>0</v>
      </c>
      <c r="EP113">
        <v>720</v>
      </c>
      <c r="EQ113">
        <v>720</v>
      </c>
      <c r="ER113">
        <f t="shared" si="177"/>
        <v>0</v>
      </c>
      <c r="ES113" s="11">
        <f t="shared" si="178"/>
        <v>0</v>
      </c>
      <c r="ET113" s="11">
        <f t="shared" si="179"/>
        <v>0</v>
      </c>
      <c r="EU113" s="11">
        <f t="shared" si="180"/>
        <v>0</v>
      </c>
      <c r="EV113" s="11">
        <f t="shared" si="181"/>
        <v>0</v>
      </c>
      <c r="EW113" s="11">
        <f t="shared" si="182"/>
        <v>0</v>
      </c>
      <c r="EX113" s="11">
        <f t="shared" si="183"/>
        <v>0</v>
      </c>
      <c r="EY113" s="11">
        <f t="shared" si="184"/>
        <v>0</v>
      </c>
      <c r="EZ113" s="11">
        <f t="shared" si="185"/>
        <v>0</v>
      </c>
      <c r="FA113" s="11">
        <f t="shared" si="186"/>
        <v>0</v>
      </c>
      <c r="FB113" s="11">
        <f t="shared" si="187"/>
        <v>0</v>
      </c>
      <c r="FC113" s="11">
        <f t="shared" si="188"/>
        <v>0</v>
      </c>
      <c r="FD113" s="2">
        <f t="shared" si="189"/>
        <v>0</v>
      </c>
      <c r="FE113" s="2">
        <f t="shared" si="190"/>
        <v>0</v>
      </c>
      <c r="FF113" s="2">
        <f t="shared" si="191"/>
        <v>0</v>
      </c>
      <c r="FG113" s="2">
        <f t="shared" si="192"/>
        <v>0</v>
      </c>
      <c r="FH113" s="2">
        <f t="shared" si="193"/>
        <v>5040</v>
      </c>
      <c r="FI113" s="10">
        <f t="shared" si="194"/>
        <v>720</v>
      </c>
      <c r="FJ113" s="2">
        <v>98</v>
      </c>
      <c r="FK113" s="1">
        <v>43797</v>
      </c>
      <c r="FL113">
        <v>1</v>
      </c>
      <c r="FM113">
        <v>3</v>
      </c>
      <c r="FN113">
        <v>4</v>
      </c>
      <c r="FO113">
        <v>0</v>
      </c>
      <c r="FP113">
        <v>1</v>
      </c>
      <c r="FQ113">
        <v>0</v>
      </c>
      <c r="FR113">
        <v>0</v>
      </c>
      <c r="FS113">
        <v>1</v>
      </c>
      <c r="FT113">
        <v>0</v>
      </c>
      <c r="FU113">
        <v>0</v>
      </c>
      <c r="FV113">
        <v>1</v>
      </c>
      <c r="FW113">
        <v>0</v>
      </c>
      <c r="FX113" t="s">
        <v>243</v>
      </c>
      <c r="FY113">
        <v>6</v>
      </c>
      <c r="FZ113">
        <v>5</v>
      </c>
      <c r="GA113">
        <v>3</v>
      </c>
      <c r="GB113">
        <v>1</v>
      </c>
      <c r="GC113">
        <v>1</v>
      </c>
      <c r="GD113">
        <v>6</v>
      </c>
      <c r="GE113">
        <v>1</v>
      </c>
      <c r="GF113">
        <v>0</v>
      </c>
      <c r="GG113">
        <v>0</v>
      </c>
      <c r="GH113">
        <v>4</v>
      </c>
      <c r="GI113">
        <v>1</v>
      </c>
      <c r="GJ113">
        <v>3</v>
      </c>
      <c r="GK113">
        <v>2</v>
      </c>
      <c r="GL113">
        <v>1</v>
      </c>
      <c r="GM113">
        <v>2</v>
      </c>
      <c r="GN113">
        <v>4</v>
      </c>
      <c r="GO113">
        <v>2</v>
      </c>
      <c r="GP113">
        <v>3</v>
      </c>
      <c r="GQ113">
        <v>1</v>
      </c>
      <c r="GR113">
        <v>1</v>
      </c>
      <c r="GS113">
        <v>3</v>
      </c>
      <c r="GT113">
        <v>4</v>
      </c>
      <c r="GU113">
        <v>5</v>
      </c>
      <c r="GV113">
        <v>3</v>
      </c>
      <c r="GW113">
        <v>3</v>
      </c>
      <c r="GX113">
        <v>1</v>
      </c>
      <c r="GY113">
        <v>3</v>
      </c>
      <c r="GZ113">
        <v>1</v>
      </c>
      <c r="HA113">
        <v>4</v>
      </c>
      <c r="HB113">
        <v>4</v>
      </c>
      <c r="HC113">
        <v>1</v>
      </c>
      <c r="HD113">
        <v>4</v>
      </c>
      <c r="HE113">
        <v>1</v>
      </c>
      <c r="HF113">
        <v>1</v>
      </c>
      <c r="HG113">
        <v>1</v>
      </c>
      <c r="HH113">
        <v>1</v>
      </c>
      <c r="HI113">
        <v>1</v>
      </c>
      <c r="HJ113">
        <v>5</v>
      </c>
      <c r="HK113">
        <v>6</v>
      </c>
      <c r="HL113">
        <v>1</v>
      </c>
      <c r="HM113">
        <v>2</v>
      </c>
      <c r="HN113">
        <v>4</v>
      </c>
      <c r="HO113">
        <v>2</v>
      </c>
      <c r="HP113">
        <v>2</v>
      </c>
      <c r="HQ113">
        <v>1</v>
      </c>
      <c r="HR113">
        <v>2</v>
      </c>
      <c r="HS113">
        <v>2</v>
      </c>
      <c r="HT113">
        <v>1</v>
      </c>
      <c r="HU113">
        <v>2</v>
      </c>
      <c r="HV113">
        <v>1</v>
      </c>
      <c r="HW113">
        <v>1</v>
      </c>
      <c r="HX113">
        <v>1</v>
      </c>
      <c r="HY113">
        <v>2</v>
      </c>
      <c r="HZ113">
        <v>1</v>
      </c>
      <c r="IA113">
        <v>2</v>
      </c>
      <c r="IB113">
        <v>1</v>
      </c>
      <c r="IC113">
        <v>2</v>
      </c>
      <c r="ID113">
        <v>2</v>
      </c>
      <c r="IE113">
        <v>2</v>
      </c>
      <c r="IF113">
        <v>2</v>
      </c>
      <c r="IG113">
        <v>1</v>
      </c>
      <c r="IH113">
        <v>1</v>
      </c>
      <c r="II113">
        <v>1</v>
      </c>
      <c r="IJ113">
        <v>1</v>
      </c>
      <c r="IK113">
        <v>2</v>
      </c>
      <c r="IL113">
        <v>1</v>
      </c>
      <c r="IM113">
        <v>1</v>
      </c>
      <c r="IN113">
        <v>1</v>
      </c>
      <c r="IQ113">
        <v>1</v>
      </c>
      <c r="IR113">
        <v>1</v>
      </c>
      <c r="IS113">
        <v>2</v>
      </c>
      <c r="IT113">
        <v>2</v>
      </c>
      <c r="IU113">
        <v>3</v>
      </c>
      <c r="IV113">
        <v>3</v>
      </c>
      <c r="IW113">
        <v>1</v>
      </c>
      <c r="IX113">
        <v>0</v>
      </c>
      <c r="IY113">
        <v>1</v>
      </c>
      <c r="IZ113">
        <v>1</v>
      </c>
      <c r="JA113">
        <v>2</v>
      </c>
      <c r="JB113">
        <v>2</v>
      </c>
      <c r="JC113">
        <v>1</v>
      </c>
      <c r="JD113">
        <v>100.5</v>
      </c>
      <c r="JE113">
        <v>182</v>
      </c>
      <c r="JF113">
        <v>120</v>
      </c>
      <c r="JG113">
        <v>1</v>
      </c>
      <c r="JH113" s="1"/>
      <c r="JI113">
        <v>4</v>
      </c>
      <c r="JJ113" s="12">
        <v>3</v>
      </c>
      <c r="JK113" s="12">
        <v>1</v>
      </c>
      <c r="JL113">
        <v>2</v>
      </c>
      <c r="JM113">
        <v>3</v>
      </c>
      <c r="JN113">
        <v>1</v>
      </c>
      <c r="JO113">
        <v>4</v>
      </c>
      <c r="JP113" t="s">
        <v>427</v>
      </c>
      <c r="JQ113" t="s">
        <v>18</v>
      </c>
      <c r="JR113">
        <f t="shared" si="195"/>
        <v>0</v>
      </c>
      <c r="JS113">
        <f t="shared" si="225"/>
        <v>0</v>
      </c>
      <c r="JT113">
        <v>0</v>
      </c>
      <c r="JU113">
        <f t="shared" si="196"/>
        <v>0</v>
      </c>
      <c r="JV113">
        <f t="shared" si="197"/>
        <v>0.06</v>
      </c>
      <c r="JW113">
        <f t="shared" si="198"/>
        <v>0</v>
      </c>
      <c r="JX113">
        <f t="shared" si="199"/>
        <v>0</v>
      </c>
      <c r="JY113">
        <f t="shared" si="200"/>
        <v>0.14000000000000001</v>
      </c>
      <c r="JZ113">
        <f t="shared" si="201"/>
        <v>0.14000000000000001</v>
      </c>
      <c r="KA113">
        <f t="shared" si="202"/>
        <v>0</v>
      </c>
      <c r="KB113">
        <f t="shared" si="203"/>
        <v>0</v>
      </c>
      <c r="KC113">
        <f t="shared" si="204"/>
        <v>0.5</v>
      </c>
      <c r="KD113">
        <f t="shared" si="205"/>
        <v>0</v>
      </c>
      <c r="KE113">
        <f t="shared" si="206"/>
        <v>0.84000000000000008</v>
      </c>
      <c r="KF113">
        <f t="shared" si="207"/>
        <v>0.5</v>
      </c>
      <c r="KG113">
        <f t="shared" si="208"/>
        <v>0.14000000000000001</v>
      </c>
      <c r="KH113">
        <f t="shared" si="209"/>
        <v>0</v>
      </c>
      <c r="KI113">
        <f t="shared" si="210"/>
        <v>0.06</v>
      </c>
      <c r="KJ113">
        <f t="shared" si="211"/>
        <v>0.5</v>
      </c>
      <c r="KK113">
        <f t="shared" si="212"/>
        <v>0.06</v>
      </c>
      <c r="KL113">
        <f t="shared" si="213"/>
        <v>0.5</v>
      </c>
      <c r="KM113">
        <f t="shared" si="214"/>
        <v>1</v>
      </c>
      <c r="KN113">
        <f t="shared" si="215"/>
        <v>0.14000000000000001</v>
      </c>
      <c r="KO113">
        <f t="shared" si="216"/>
        <v>0.5</v>
      </c>
      <c r="KP113">
        <f t="shared" si="217"/>
        <v>0</v>
      </c>
      <c r="KQ113">
        <f t="shared" si="218"/>
        <v>2</v>
      </c>
      <c r="KR113">
        <f t="shared" si="219"/>
        <v>0</v>
      </c>
      <c r="KS113">
        <f t="shared" si="220"/>
        <v>0.5</v>
      </c>
      <c r="KT113">
        <f t="shared" si="221"/>
        <v>5.9</v>
      </c>
      <c r="KU113">
        <f t="shared" si="222"/>
        <v>4.2</v>
      </c>
      <c r="KV113">
        <f t="shared" si="223"/>
        <v>21.071428571428573</v>
      </c>
    </row>
    <row r="114" spans="1:308">
      <c r="A114" s="2"/>
      <c r="B114" s="1"/>
      <c r="C114">
        <v>59</v>
      </c>
      <c r="D114" s="2" t="s">
        <v>478</v>
      </c>
      <c r="E114" t="s">
        <v>482</v>
      </c>
      <c r="J114">
        <v>33</v>
      </c>
      <c r="K114" s="2">
        <v>2016</v>
      </c>
      <c r="L114" s="2">
        <f t="shared" si="170"/>
        <v>4</v>
      </c>
      <c r="M114" s="15">
        <v>2</v>
      </c>
      <c r="N114" s="15">
        <v>3</v>
      </c>
      <c r="O114" s="2" t="s">
        <v>37</v>
      </c>
      <c r="P114" s="2">
        <v>3</v>
      </c>
      <c r="Q114" s="2" t="s">
        <v>42</v>
      </c>
      <c r="T114" t="s">
        <v>37</v>
      </c>
      <c r="AB114" t="s">
        <v>39</v>
      </c>
      <c r="AF114" t="s">
        <v>37</v>
      </c>
      <c r="AR114" s="2" t="s">
        <v>37</v>
      </c>
      <c r="AU114" t="s">
        <v>37</v>
      </c>
      <c r="AY114" t="s">
        <v>32</v>
      </c>
      <c r="AZ114" t="s">
        <v>39</v>
      </c>
      <c r="BA114" t="s">
        <v>37</v>
      </c>
      <c r="BM114" s="2" t="s">
        <v>37</v>
      </c>
      <c r="BP114" t="s">
        <v>37</v>
      </c>
      <c r="BX114" s="2" t="s">
        <v>37</v>
      </c>
      <c r="CE114" t="s">
        <v>37</v>
      </c>
      <c r="CI114" s="11">
        <v>1.76</v>
      </c>
      <c r="CJ114" s="10">
        <v>73</v>
      </c>
      <c r="CK114" s="2">
        <f t="shared" si="171"/>
        <v>23.566632231404959</v>
      </c>
      <c r="CL114" s="2">
        <v>105</v>
      </c>
      <c r="CM114" s="2">
        <v>101</v>
      </c>
      <c r="CN114" s="5">
        <f t="shared" si="172"/>
        <v>1.0396039603960396</v>
      </c>
      <c r="CO114" s="2">
        <v>102</v>
      </c>
      <c r="CP114" s="2">
        <v>81</v>
      </c>
      <c r="CQ114" t="s">
        <v>354</v>
      </c>
      <c r="CR114" s="19">
        <v>128.69</v>
      </c>
      <c r="CS114" s="19">
        <v>29927.599999999999</v>
      </c>
      <c r="CT114" s="19">
        <v>13429.6</v>
      </c>
      <c r="CU114" s="2">
        <v>74</v>
      </c>
      <c r="CV114" s="2">
        <v>1.4</v>
      </c>
      <c r="CW114" s="2">
        <v>206</v>
      </c>
      <c r="CX114" s="2">
        <v>60</v>
      </c>
      <c r="CY114" s="2">
        <v>123</v>
      </c>
      <c r="CZ114" s="2">
        <v>115</v>
      </c>
      <c r="DA114" s="2">
        <v>88</v>
      </c>
      <c r="DB114" t="s">
        <v>42</v>
      </c>
      <c r="DE114" s="2">
        <f>8*DD114*DC114</f>
        <v>0</v>
      </c>
      <c r="DH114" s="2">
        <f>4*DG114*DF114</f>
        <v>0</v>
      </c>
      <c r="DK114" s="2">
        <f>3.3*DJ114*DI114</f>
        <v>0</v>
      </c>
      <c r="DL114" s="2">
        <f t="shared" si="173"/>
        <v>0</v>
      </c>
      <c r="DM114">
        <v>1</v>
      </c>
      <c r="DN114">
        <v>30</v>
      </c>
      <c r="DO114" t="s">
        <v>42</v>
      </c>
      <c r="DQ114" s="2">
        <v>0</v>
      </c>
      <c r="DR114" t="s">
        <v>42</v>
      </c>
      <c r="DT114" s="2">
        <v>0</v>
      </c>
      <c r="DU114" s="2">
        <f t="shared" si="174"/>
        <v>0</v>
      </c>
      <c r="DV114" t="s">
        <v>42</v>
      </c>
      <c r="DX114" s="2">
        <v>0</v>
      </c>
      <c r="DY114" t="s">
        <v>42</v>
      </c>
      <c r="EA114" s="2">
        <v>0</v>
      </c>
      <c r="EB114" t="s">
        <v>42</v>
      </c>
      <c r="ED114" s="2">
        <v>0</v>
      </c>
      <c r="EE114" s="2">
        <f t="shared" si="175"/>
        <v>0</v>
      </c>
      <c r="EF114" t="s">
        <v>42</v>
      </c>
      <c r="EH114" s="2">
        <v>0</v>
      </c>
      <c r="EI114" t="s">
        <v>42</v>
      </c>
      <c r="EK114" s="2">
        <v>0</v>
      </c>
      <c r="EL114" t="s">
        <v>42</v>
      </c>
      <c r="EN114" s="2">
        <v>0</v>
      </c>
      <c r="EO114" s="2">
        <f t="shared" si="176"/>
        <v>0</v>
      </c>
      <c r="EP114">
        <v>840</v>
      </c>
      <c r="EQ114">
        <v>840</v>
      </c>
      <c r="ER114">
        <f t="shared" si="177"/>
        <v>0</v>
      </c>
      <c r="ES114" s="11">
        <f t="shared" si="178"/>
        <v>0</v>
      </c>
      <c r="ET114" s="11">
        <f t="shared" si="179"/>
        <v>0</v>
      </c>
      <c r="EU114" s="11">
        <f t="shared" si="180"/>
        <v>0</v>
      </c>
      <c r="EV114" s="11">
        <f t="shared" si="181"/>
        <v>0</v>
      </c>
      <c r="EW114" s="11">
        <f t="shared" si="182"/>
        <v>0</v>
      </c>
      <c r="EX114" s="11">
        <f t="shared" si="183"/>
        <v>0</v>
      </c>
      <c r="EY114" s="11">
        <f t="shared" si="184"/>
        <v>0</v>
      </c>
      <c r="EZ114" s="11">
        <f t="shared" si="185"/>
        <v>0</v>
      </c>
      <c r="FA114" s="11">
        <f t="shared" si="186"/>
        <v>0</v>
      </c>
      <c r="FB114" s="11">
        <f t="shared" si="187"/>
        <v>0</v>
      </c>
      <c r="FC114" s="11">
        <f t="shared" si="188"/>
        <v>0</v>
      </c>
      <c r="FD114" s="2">
        <f t="shared" si="189"/>
        <v>0</v>
      </c>
      <c r="FE114" s="2">
        <f t="shared" si="190"/>
        <v>0</v>
      </c>
      <c r="FF114" s="2">
        <f t="shared" si="191"/>
        <v>0</v>
      </c>
      <c r="FG114" s="2">
        <f t="shared" si="192"/>
        <v>0</v>
      </c>
      <c r="FH114" s="2">
        <f t="shared" si="193"/>
        <v>5880</v>
      </c>
      <c r="FI114" s="10">
        <f t="shared" si="194"/>
        <v>840</v>
      </c>
      <c r="FJ114" s="2">
        <v>88</v>
      </c>
      <c r="FK114" s="1">
        <v>43774</v>
      </c>
      <c r="FL114">
        <v>3</v>
      </c>
      <c r="FM114">
        <v>2</v>
      </c>
      <c r="FN114">
        <v>4</v>
      </c>
      <c r="FO114">
        <v>1</v>
      </c>
      <c r="FP114">
        <v>0</v>
      </c>
      <c r="FQ114">
        <v>1</v>
      </c>
      <c r="FR114">
        <v>0</v>
      </c>
      <c r="FS114">
        <v>0</v>
      </c>
      <c r="FT114">
        <v>1</v>
      </c>
      <c r="FU114">
        <v>1</v>
      </c>
      <c r="FV114">
        <v>0</v>
      </c>
      <c r="FW114">
        <v>0</v>
      </c>
      <c r="FX114">
        <v>1</v>
      </c>
      <c r="FY114">
        <v>4</v>
      </c>
      <c r="FZ114">
        <v>6</v>
      </c>
      <c r="GA114">
        <v>1</v>
      </c>
      <c r="GB114">
        <v>2</v>
      </c>
      <c r="GC114">
        <v>3</v>
      </c>
      <c r="GD114">
        <v>4</v>
      </c>
      <c r="GE114">
        <v>3</v>
      </c>
      <c r="GF114">
        <v>1</v>
      </c>
      <c r="GG114">
        <v>0</v>
      </c>
      <c r="GH114">
        <v>4</v>
      </c>
      <c r="GI114">
        <v>4</v>
      </c>
      <c r="GJ114">
        <v>3</v>
      </c>
      <c r="GK114">
        <v>4</v>
      </c>
      <c r="GL114">
        <v>1</v>
      </c>
      <c r="GM114">
        <v>3</v>
      </c>
      <c r="GN114">
        <v>1</v>
      </c>
      <c r="GO114">
        <v>4</v>
      </c>
      <c r="GP114">
        <v>6</v>
      </c>
      <c r="GQ114">
        <v>1</v>
      </c>
      <c r="GR114">
        <v>4</v>
      </c>
      <c r="GS114">
        <v>4</v>
      </c>
      <c r="GT114">
        <v>4</v>
      </c>
      <c r="GU114">
        <v>3</v>
      </c>
      <c r="GV114">
        <v>2</v>
      </c>
      <c r="GW114">
        <v>4</v>
      </c>
      <c r="GX114">
        <v>2</v>
      </c>
      <c r="GY114">
        <v>4</v>
      </c>
      <c r="GZ114">
        <v>3</v>
      </c>
      <c r="HA114">
        <v>4</v>
      </c>
      <c r="HB114">
        <v>5</v>
      </c>
      <c r="HC114">
        <v>4</v>
      </c>
      <c r="HD114">
        <v>3</v>
      </c>
      <c r="HE114">
        <v>1</v>
      </c>
      <c r="HF114">
        <v>1</v>
      </c>
      <c r="HG114">
        <v>3</v>
      </c>
      <c r="HH114">
        <v>3</v>
      </c>
      <c r="HI114">
        <v>4</v>
      </c>
      <c r="HJ114">
        <v>1</v>
      </c>
      <c r="HK114">
        <v>1</v>
      </c>
      <c r="HL114">
        <v>1</v>
      </c>
      <c r="HM114">
        <v>6</v>
      </c>
      <c r="HN114">
        <v>1</v>
      </c>
      <c r="HO114">
        <v>1</v>
      </c>
      <c r="HP114">
        <v>2</v>
      </c>
      <c r="HQ114">
        <v>1</v>
      </c>
      <c r="HR114">
        <v>1</v>
      </c>
      <c r="HS114">
        <v>2</v>
      </c>
      <c r="HT114">
        <v>1</v>
      </c>
      <c r="HU114">
        <v>3</v>
      </c>
      <c r="HV114">
        <v>3</v>
      </c>
      <c r="HW114">
        <v>2</v>
      </c>
      <c r="HX114">
        <v>1</v>
      </c>
      <c r="HY114">
        <v>2</v>
      </c>
      <c r="HZ114">
        <v>1</v>
      </c>
      <c r="IA114">
        <v>2</v>
      </c>
      <c r="IB114">
        <v>3</v>
      </c>
      <c r="IC114">
        <v>2</v>
      </c>
      <c r="ID114">
        <v>2</v>
      </c>
      <c r="IE114">
        <v>2</v>
      </c>
      <c r="IF114">
        <v>3</v>
      </c>
      <c r="IG114">
        <v>3</v>
      </c>
      <c r="IH114">
        <v>1</v>
      </c>
      <c r="II114">
        <v>3</v>
      </c>
      <c r="IJ114">
        <v>3</v>
      </c>
      <c r="IK114">
        <v>3</v>
      </c>
      <c r="IL114">
        <v>1</v>
      </c>
      <c r="IM114">
        <v>1</v>
      </c>
      <c r="IN114">
        <v>1</v>
      </c>
      <c r="IQ114">
        <v>1</v>
      </c>
      <c r="IR114">
        <v>0</v>
      </c>
      <c r="IS114">
        <v>2</v>
      </c>
      <c r="IT114">
        <v>2</v>
      </c>
      <c r="IU114">
        <v>2</v>
      </c>
      <c r="IV114">
        <v>2</v>
      </c>
      <c r="IW114">
        <v>3</v>
      </c>
      <c r="IX114">
        <v>0</v>
      </c>
      <c r="IY114">
        <v>1</v>
      </c>
      <c r="IZ114">
        <v>2</v>
      </c>
      <c r="JA114">
        <v>2</v>
      </c>
      <c r="JB114">
        <v>3</v>
      </c>
      <c r="JC114">
        <v>1</v>
      </c>
      <c r="JD114">
        <v>73</v>
      </c>
      <c r="JE114">
        <v>176</v>
      </c>
      <c r="JF114">
        <v>105</v>
      </c>
      <c r="JG114">
        <v>2</v>
      </c>
      <c r="JH114" s="1"/>
      <c r="JI114">
        <v>1</v>
      </c>
      <c r="JJ114" s="12">
        <v>1</v>
      </c>
      <c r="JK114" s="12">
        <v>0</v>
      </c>
      <c r="JL114">
        <v>1</v>
      </c>
      <c r="JM114">
        <v>3</v>
      </c>
      <c r="JN114">
        <v>1</v>
      </c>
      <c r="JO114">
        <v>3</v>
      </c>
      <c r="JP114" t="s">
        <v>427</v>
      </c>
      <c r="JQ114" t="s">
        <v>18</v>
      </c>
      <c r="JR114">
        <f t="shared" si="195"/>
        <v>0</v>
      </c>
      <c r="JS114">
        <f t="shared" si="225"/>
        <v>0</v>
      </c>
      <c r="JT114">
        <v>0</v>
      </c>
      <c r="JU114">
        <f t="shared" si="196"/>
        <v>0.5</v>
      </c>
      <c r="JV114">
        <f t="shared" si="197"/>
        <v>0.5</v>
      </c>
      <c r="JW114">
        <f t="shared" si="198"/>
        <v>0</v>
      </c>
      <c r="JX114">
        <f t="shared" si="199"/>
        <v>0.5</v>
      </c>
      <c r="JY114">
        <f t="shared" si="200"/>
        <v>0.5</v>
      </c>
      <c r="JZ114">
        <f t="shared" si="201"/>
        <v>0.5</v>
      </c>
      <c r="KA114">
        <f t="shared" si="202"/>
        <v>0.06</v>
      </c>
      <c r="KB114">
        <f t="shared" si="203"/>
        <v>0.14000000000000001</v>
      </c>
      <c r="KC114">
        <f t="shared" si="204"/>
        <v>1</v>
      </c>
      <c r="KD114">
        <f t="shared" si="205"/>
        <v>0.5</v>
      </c>
      <c r="KE114">
        <f t="shared" si="206"/>
        <v>4.2</v>
      </c>
      <c r="KF114">
        <f t="shared" si="207"/>
        <v>0.5</v>
      </c>
      <c r="KG114">
        <f t="shared" si="208"/>
        <v>0.14000000000000001</v>
      </c>
      <c r="KH114">
        <f t="shared" si="209"/>
        <v>0</v>
      </c>
      <c r="KI114">
        <f t="shared" si="210"/>
        <v>0.14000000000000001</v>
      </c>
      <c r="KJ114">
        <f t="shared" si="211"/>
        <v>0</v>
      </c>
      <c r="KK114">
        <f t="shared" si="212"/>
        <v>0.5</v>
      </c>
      <c r="KL114">
        <f t="shared" si="213"/>
        <v>0.5</v>
      </c>
      <c r="KM114">
        <f t="shared" si="214"/>
        <v>0.14000000000000001</v>
      </c>
      <c r="KN114">
        <f t="shared" si="215"/>
        <v>0.06</v>
      </c>
      <c r="KO114">
        <f t="shared" si="216"/>
        <v>0.14000000000000001</v>
      </c>
      <c r="KP114">
        <f t="shared" si="217"/>
        <v>0</v>
      </c>
      <c r="KQ114">
        <f t="shared" si="218"/>
        <v>0</v>
      </c>
      <c r="KR114">
        <f t="shared" si="219"/>
        <v>0</v>
      </c>
      <c r="KS114">
        <f t="shared" si="220"/>
        <v>0</v>
      </c>
      <c r="KT114">
        <f t="shared" si="221"/>
        <v>2.12</v>
      </c>
      <c r="KU114">
        <f t="shared" si="222"/>
        <v>21</v>
      </c>
      <c r="KV114">
        <f t="shared" si="223"/>
        <v>7.5714285714285721</v>
      </c>
    </row>
    <row r="115" spans="1:308">
      <c r="A115" s="2"/>
      <c r="B115" s="1"/>
      <c r="C115">
        <v>33</v>
      </c>
      <c r="D115" s="2" t="s">
        <v>14</v>
      </c>
      <c r="E115" t="s">
        <v>482</v>
      </c>
      <c r="F115" s="2"/>
      <c r="G115" s="2"/>
      <c r="H115" s="2"/>
      <c r="I115" s="2"/>
      <c r="J115">
        <v>25</v>
      </c>
      <c r="K115" s="2">
        <v>2010</v>
      </c>
      <c r="L115" s="2">
        <f t="shared" si="170"/>
        <v>10</v>
      </c>
      <c r="M115" s="15">
        <v>1</v>
      </c>
      <c r="N115" s="15">
        <v>2</v>
      </c>
      <c r="O115" s="2" t="s">
        <v>37</v>
      </c>
      <c r="P115" s="2">
        <v>9</v>
      </c>
      <c r="Q115" s="2" t="s">
        <v>37</v>
      </c>
      <c r="R115" s="2">
        <v>12</v>
      </c>
      <c r="T115" t="s">
        <v>37</v>
      </c>
      <c r="U115" t="s">
        <v>37</v>
      </c>
      <c r="AB115" t="s">
        <v>39</v>
      </c>
      <c r="AR115" s="2" t="s">
        <v>37</v>
      </c>
      <c r="AY115" t="s">
        <v>29</v>
      </c>
      <c r="BA115" t="s">
        <v>37</v>
      </c>
      <c r="BM115" s="2" t="s">
        <v>42</v>
      </c>
      <c r="BX115" s="2" t="s">
        <v>42</v>
      </c>
      <c r="CI115" s="11">
        <v>1.97</v>
      </c>
      <c r="CJ115" s="10">
        <v>96.5</v>
      </c>
      <c r="CK115" s="2">
        <f t="shared" si="171"/>
        <v>24.865366281017291</v>
      </c>
      <c r="CL115" s="2">
        <v>105</v>
      </c>
      <c r="CM115" s="2">
        <v>111</v>
      </c>
      <c r="CN115" s="5">
        <f t="shared" si="172"/>
        <v>0.94594594594594594</v>
      </c>
      <c r="CO115" s="2">
        <v>120</v>
      </c>
      <c r="CP115" s="2">
        <v>80</v>
      </c>
      <c r="CQ115" t="s">
        <v>337</v>
      </c>
      <c r="CS115" s="19">
        <v>16783.900000000001</v>
      </c>
      <c r="CT115" s="19">
        <v>9100.11</v>
      </c>
      <c r="CU115" s="2">
        <v>96</v>
      </c>
      <c r="CV115" s="2">
        <v>1.89</v>
      </c>
      <c r="CW115" s="2">
        <v>146</v>
      </c>
      <c r="CX115" s="2">
        <v>45</v>
      </c>
      <c r="CY115" s="2">
        <v>80</v>
      </c>
      <c r="CZ115" s="2">
        <v>107</v>
      </c>
      <c r="DA115" s="2">
        <v>80</v>
      </c>
      <c r="DB115" t="s">
        <v>37</v>
      </c>
      <c r="DC115" t="s">
        <v>42</v>
      </c>
      <c r="DE115" s="2">
        <v>0</v>
      </c>
      <c r="DF115" t="s">
        <v>42</v>
      </c>
      <c r="DH115" s="2">
        <v>0</v>
      </c>
      <c r="DI115" t="s">
        <v>42</v>
      </c>
      <c r="DK115" s="2">
        <v>0</v>
      </c>
      <c r="DL115" s="2">
        <f t="shared" si="173"/>
        <v>0</v>
      </c>
      <c r="DM115">
        <v>3</v>
      </c>
      <c r="DN115">
        <v>30</v>
      </c>
      <c r="DO115" t="s">
        <v>42</v>
      </c>
      <c r="DQ115" s="2">
        <v>0</v>
      </c>
      <c r="DR115" t="s">
        <v>42</v>
      </c>
      <c r="DT115" s="2">
        <v>0</v>
      </c>
      <c r="DU115" s="2">
        <f t="shared" si="174"/>
        <v>0</v>
      </c>
      <c r="DV115" t="s">
        <v>42</v>
      </c>
      <c r="DX115" s="2">
        <v>0</v>
      </c>
      <c r="DY115" t="s">
        <v>42</v>
      </c>
      <c r="EA115" s="2">
        <v>0</v>
      </c>
      <c r="EB115" t="s">
        <v>42</v>
      </c>
      <c r="ED115" s="2">
        <v>0</v>
      </c>
      <c r="EE115" s="2">
        <f t="shared" si="175"/>
        <v>0</v>
      </c>
      <c r="EF115" t="s">
        <v>42</v>
      </c>
      <c r="EH115" s="2">
        <v>0</v>
      </c>
      <c r="EI115" t="s">
        <v>42</v>
      </c>
      <c r="EK115" s="2">
        <v>0</v>
      </c>
      <c r="EL115" t="s">
        <v>42</v>
      </c>
      <c r="EN115" s="2">
        <v>0</v>
      </c>
      <c r="EO115" s="2">
        <f t="shared" si="176"/>
        <v>0</v>
      </c>
      <c r="EP115">
        <v>720</v>
      </c>
      <c r="EQ115">
        <v>720</v>
      </c>
      <c r="ER115">
        <f t="shared" si="177"/>
        <v>0</v>
      </c>
      <c r="ES115" s="11">
        <f t="shared" si="178"/>
        <v>0</v>
      </c>
      <c r="ET115" s="11">
        <f t="shared" si="179"/>
        <v>0</v>
      </c>
      <c r="EU115" s="11">
        <f t="shared" si="180"/>
        <v>0</v>
      </c>
      <c r="EV115" s="11">
        <f t="shared" si="181"/>
        <v>0</v>
      </c>
      <c r="EW115" s="11">
        <f t="shared" si="182"/>
        <v>0</v>
      </c>
      <c r="EX115" s="11">
        <f t="shared" si="183"/>
        <v>0</v>
      </c>
      <c r="EY115" s="11">
        <f t="shared" si="184"/>
        <v>0</v>
      </c>
      <c r="EZ115" s="11">
        <f t="shared" si="185"/>
        <v>0</v>
      </c>
      <c r="FA115" s="11">
        <f t="shared" si="186"/>
        <v>0</v>
      </c>
      <c r="FB115" s="11">
        <f t="shared" si="187"/>
        <v>0</v>
      </c>
      <c r="FC115" s="11">
        <f t="shared" si="188"/>
        <v>0</v>
      </c>
      <c r="FD115" s="2">
        <f t="shared" si="189"/>
        <v>0</v>
      </c>
      <c r="FE115" s="2">
        <f t="shared" si="190"/>
        <v>0</v>
      </c>
      <c r="FF115" s="2">
        <f t="shared" si="191"/>
        <v>0</v>
      </c>
      <c r="FG115" s="2">
        <f t="shared" si="192"/>
        <v>0</v>
      </c>
      <c r="FH115" s="2">
        <f t="shared" si="193"/>
        <v>5040</v>
      </c>
      <c r="FI115" s="10">
        <f t="shared" si="194"/>
        <v>720</v>
      </c>
      <c r="FJ115" s="2">
        <v>80</v>
      </c>
      <c r="FK115" s="1">
        <v>43746</v>
      </c>
      <c r="FL115">
        <v>3</v>
      </c>
      <c r="FM115">
        <v>3</v>
      </c>
      <c r="FN115">
        <v>6</v>
      </c>
      <c r="FO115">
        <v>1</v>
      </c>
      <c r="FP115">
        <v>1</v>
      </c>
      <c r="FQ115">
        <v>1</v>
      </c>
      <c r="FR115">
        <v>0</v>
      </c>
      <c r="FS115">
        <v>1</v>
      </c>
      <c r="FT115">
        <v>1</v>
      </c>
      <c r="FU115">
        <v>1</v>
      </c>
      <c r="FV115">
        <v>0</v>
      </c>
      <c r="FW115">
        <v>1</v>
      </c>
      <c r="FX115">
        <v>5</v>
      </c>
      <c r="FY115">
        <v>4</v>
      </c>
      <c r="FZ115">
        <v>3</v>
      </c>
      <c r="GA115">
        <v>1</v>
      </c>
      <c r="GB115">
        <v>1</v>
      </c>
      <c r="GC115">
        <v>3</v>
      </c>
      <c r="GD115">
        <v>1</v>
      </c>
      <c r="GE115">
        <v>3</v>
      </c>
      <c r="GF115">
        <v>2</v>
      </c>
      <c r="GG115">
        <v>0</v>
      </c>
      <c r="GH115">
        <v>1</v>
      </c>
      <c r="GI115">
        <v>6</v>
      </c>
      <c r="GJ115">
        <v>3</v>
      </c>
      <c r="GK115">
        <v>3</v>
      </c>
      <c r="GL115">
        <v>2</v>
      </c>
      <c r="GM115">
        <v>4</v>
      </c>
      <c r="GN115">
        <v>1</v>
      </c>
      <c r="GO115">
        <v>1</v>
      </c>
      <c r="GP115">
        <v>6</v>
      </c>
      <c r="GQ115">
        <v>6</v>
      </c>
      <c r="GR115">
        <v>5</v>
      </c>
      <c r="GS115">
        <v>4</v>
      </c>
      <c r="GT115">
        <v>4</v>
      </c>
      <c r="GU115">
        <v>4</v>
      </c>
      <c r="GV115">
        <v>1</v>
      </c>
      <c r="GW115">
        <v>4</v>
      </c>
      <c r="GX115">
        <v>2</v>
      </c>
      <c r="GY115">
        <v>2</v>
      </c>
      <c r="GZ115">
        <v>1</v>
      </c>
      <c r="HA115">
        <v>4</v>
      </c>
      <c r="HB115">
        <v>6</v>
      </c>
      <c r="HC115">
        <v>4</v>
      </c>
      <c r="HD115">
        <v>6</v>
      </c>
      <c r="HE115">
        <v>1</v>
      </c>
      <c r="HF115">
        <v>1</v>
      </c>
      <c r="HG115">
        <v>1</v>
      </c>
      <c r="HH115">
        <v>1</v>
      </c>
      <c r="HI115">
        <v>1</v>
      </c>
      <c r="HJ115">
        <v>1</v>
      </c>
      <c r="HK115">
        <v>1</v>
      </c>
      <c r="HL115">
        <v>1</v>
      </c>
      <c r="HM115">
        <v>6</v>
      </c>
      <c r="HN115">
        <v>1</v>
      </c>
      <c r="HO115">
        <v>1</v>
      </c>
      <c r="HP115">
        <v>2</v>
      </c>
      <c r="HQ115">
        <v>1</v>
      </c>
      <c r="HR115">
        <v>1</v>
      </c>
      <c r="HS115">
        <v>2</v>
      </c>
      <c r="HT115">
        <v>1</v>
      </c>
      <c r="HU115">
        <v>3</v>
      </c>
      <c r="HV115">
        <v>1</v>
      </c>
      <c r="HW115">
        <v>1</v>
      </c>
      <c r="HX115">
        <v>1</v>
      </c>
      <c r="HY115">
        <v>1</v>
      </c>
      <c r="HZ115">
        <v>1</v>
      </c>
      <c r="IA115">
        <v>2</v>
      </c>
      <c r="IB115">
        <v>3</v>
      </c>
      <c r="IC115">
        <v>2</v>
      </c>
      <c r="ID115">
        <v>3</v>
      </c>
      <c r="IE115">
        <v>2</v>
      </c>
      <c r="IF115">
        <v>1</v>
      </c>
      <c r="IG115">
        <v>3</v>
      </c>
      <c r="IH115">
        <v>1</v>
      </c>
      <c r="II115">
        <v>3</v>
      </c>
      <c r="IJ115">
        <v>3</v>
      </c>
      <c r="IK115">
        <v>1</v>
      </c>
      <c r="IL115">
        <v>1</v>
      </c>
      <c r="IM115">
        <v>3</v>
      </c>
      <c r="IN115">
        <v>1</v>
      </c>
      <c r="IQ115">
        <v>2</v>
      </c>
      <c r="IR115">
        <v>0</v>
      </c>
      <c r="IS115">
        <v>2</v>
      </c>
      <c r="IT115">
        <v>2</v>
      </c>
      <c r="IU115">
        <v>1</v>
      </c>
      <c r="IV115">
        <v>2</v>
      </c>
      <c r="IW115">
        <v>4</v>
      </c>
      <c r="IX115">
        <v>2</v>
      </c>
      <c r="IY115">
        <v>1</v>
      </c>
      <c r="IZ115">
        <v>1</v>
      </c>
      <c r="JA115">
        <v>2</v>
      </c>
      <c r="JB115">
        <v>2</v>
      </c>
      <c r="JC115">
        <v>2</v>
      </c>
      <c r="JD115">
        <v>96.5</v>
      </c>
      <c r="JE115">
        <v>197</v>
      </c>
      <c r="JF115">
        <v>105</v>
      </c>
      <c r="JG115">
        <v>1</v>
      </c>
      <c r="JH115" s="1"/>
      <c r="JI115">
        <v>3</v>
      </c>
      <c r="JJ115" s="12">
        <v>4</v>
      </c>
      <c r="JK115" s="12">
        <v>2</v>
      </c>
      <c r="JL115">
        <v>2</v>
      </c>
      <c r="JM115">
        <v>3</v>
      </c>
      <c r="JN115">
        <v>4</v>
      </c>
      <c r="JO115">
        <v>2</v>
      </c>
      <c r="JP115" t="s">
        <v>427</v>
      </c>
      <c r="JQ115" t="s">
        <v>18</v>
      </c>
      <c r="JR115">
        <f t="shared" si="195"/>
        <v>0</v>
      </c>
      <c r="JS115">
        <f t="shared" si="225"/>
        <v>0</v>
      </c>
      <c r="JT115">
        <v>0</v>
      </c>
      <c r="JU115">
        <f t="shared" si="196"/>
        <v>2</v>
      </c>
      <c r="JV115">
        <f t="shared" si="197"/>
        <v>0.14000000000000001</v>
      </c>
      <c r="JW115">
        <f t="shared" si="198"/>
        <v>2</v>
      </c>
      <c r="JX115">
        <f t="shared" si="199"/>
        <v>1</v>
      </c>
      <c r="JY115">
        <f t="shared" si="200"/>
        <v>0.5</v>
      </c>
      <c r="JZ115">
        <f t="shared" si="201"/>
        <v>0.5</v>
      </c>
      <c r="KA115">
        <f t="shared" si="202"/>
        <v>0.06</v>
      </c>
      <c r="KB115">
        <f t="shared" si="203"/>
        <v>0</v>
      </c>
      <c r="KC115">
        <f t="shared" si="204"/>
        <v>2</v>
      </c>
      <c r="KD115">
        <f t="shared" si="205"/>
        <v>0.5</v>
      </c>
      <c r="KE115">
        <f t="shared" si="206"/>
        <v>8.6999999999999993</v>
      </c>
      <c r="KF115">
        <f t="shared" si="207"/>
        <v>0</v>
      </c>
      <c r="KG115">
        <f t="shared" si="208"/>
        <v>0.14000000000000001</v>
      </c>
      <c r="KH115">
        <f t="shared" si="209"/>
        <v>0.06</v>
      </c>
      <c r="KI115">
        <f t="shared" si="210"/>
        <v>0.5</v>
      </c>
      <c r="KJ115">
        <f t="shared" si="211"/>
        <v>0</v>
      </c>
      <c r="KK115">
        <f t="shared" si="212"/>
        <v>0</v>
      </c>
      <c r="KL115">
        <f t="shared" si="213"/>
        <v>0.5</v>
      </c>
      <c r="KM115">
        <f t="shared" si="214"/>
        <v>0.5</v>
      </c>
      <c r="KN115">
        <f t="shared" si="215"/>
        <v>0</v>
      </c>
      <c r="KO115">
        <f t="shared" si="216"/>
        <v>2</v>
      </c>
      <c r="KP115">
        <f t="shared" si="217"/>
        <v>0</v>
      </c>
      <c r="KQ115">
        <f t="shared" si="218"/>
        <v>0</v>
      </c>
      <c r="KR115">
        <f t="shared" si="219"/>
        <v>0</v>
      </c>
      <c r="KS115">
        <f t="shared" si="220"/>
        <v>0</v>
      </c>
      <c r="KT115">
        <f t="shared" si="221"/>
        <v>3.7</v>
      </c>
      <c r="KU115">
        <f t="shared" si="222"/>
        <v>43.5</v>
      </c>
      <c r="KV115">
        <f t="shared" si="223"/>
        <v>13.214285714285715</v>
      </c>
    </row>
    <row r="116" spans="1:308">
      <c r="A116" s="2"/>
      <c r="B116" s="1"/>
      <c r="C116">
        <v>54</v>
      </c>
      <c r="D116" s="2" t="s">
        <v>14</v>
      </c>
      <c r="E116" t="s">
        <v>481</v>
      </c>
      <c r="F116" s="2">
        <v>75</v>
      </c>
      <c r="G116" s="2">
        <v>12</v>
      </c>
      <c r="H116" s="2">
        <v>26</v>
      </c>
      <c r="I116" s="2">
        <v>37</v>
      </c>
      <c r="K116" s="2">
        <v>1998</v>
      </c>
      <c r="L116" s="2">
        <f t="shared" si="170"/>
        <v>22</v>
      </c>
      <c r="M116" s="15">
        <v>2</v>
      </c>
      <c r="N116" s="15">
        <v>2</v>
      </c>
      <c r="O116" s="2" t="s">
        <v>37</v>
      </c>
      <c r="P116" s="2">
        <v>20</v>
      </c>
      <c r="Q116" s="2" t="s">
        <v>37</v>
      </c>
      <c r="R116" s="2">
        <v>6</v>
      </c>
      <c r="AE116" t="s">
        <v>37</v>
      </c>
      <c r="AR116" s="2" t="s">
        <v>37</v>
      </c>
      <c r="BH116" t="s">
        <v>37</v>
      </c>
      <c r="BJ116" t="s">
        <v>37</v>
      </c>
      <c r="BL116" t="s">
        <v>37</v>
      </c>
      <c r="BM116" s="2" t="s">
        <v>37</v>
      </c>
      <c r="BN116" t="s">
        <v>37</v>
      </c>
      <c r="BQ116" t="s">
        <v>37</v>
      </c>
      <c r="BX116" s="2" t="s">
        <v>37</v>
      </c>
      <c r="BY116" t="s">
        <v>37</v>
      </c>
      <c r="CA116" t="s">
        <v>37</v>
      </c>
      <c r="CI116" s="11">
        <v>1.79</v>
      </c>
      <c r="CJ116" s="10">
        <v>81</v>
      </c>
      <c r="CK116" s="2">
        <f t="shared" si="171"/>
        <v>25.280109859242845</v>
      </c>
      <c r="CL116" s="2">
        <v>105</v>
      </c>
      <c r="CM116" s="2">
        <v>100</v>
      </c>
      <c r="CN116" s="5">
        <f t="shared" si="172"/>
        <v>1.05</v>
      </c>
      <c r="CO116" s="2">
        <v>130</v>
      </c>
      <c r="CP116" s="2">
        <v>80</v>
      </c>
      <c r="CQ116" t="s">
        <v>311</v>
      </c>
      <c r="CR116" s="19">
        <v>305.60000000000002</v>
      </c>
      <c r="CS116" s="19">
        <v>12383</v>
      </c>
      <c r="CT116" s="19">
        <v>8330.5300000000007</v>
      </c>
      <c r="CU116" s="2">
        <v>132</v>
      </c>
      <c r="CV116" s="2">
        <v>2.04</v>
      </c>
      <c r="CW116" s="2">
        <v>278</v>
      </c>
      <c r="CX116" s="2">
        <v>49</v>
      </c>
      <c r="CY116" s="2">
        <v>189</v>
      </c>
      <c r="CZ116" s="2">
        <v>200</v>
      </c>
      <c r="DA116" s="2">
        <v>66</v>
      </c>
      <c r="DB116" t="s">
        <v>37</v>
      </c>
      <c r="DC116" t="s">
        <v>42</v>
      </c>
      <c r="DE116" s="2">
        <v>0</v>
      </c>
      <c r="DF116" t="s">
        <v>42</v>
      </c>
      <c r="DH116" s="2">
        <v>0</v>
      </c>
      <c r="DI116" t="s">
        <v>42</v>
      </c>
      <c r="DK116" s="2">
        <v>0</v>
      </c>
      <c r="DL116" s="2">
        <f t="shared" si="173"/>
        <v>0</v>
      </c>
      <c r="DM116">
        <v>1</v>
      </c>
      <c r="DN116">
        <v>10</v>
      </c>
      <c r="DO116" t="s">
        <v>42</v>
      </c>
      <c r="DQ116" s="2">
        <v>0</v>
      </c>
      <c r="DR116">
        <v>5</v>
      </c>
      <c r="DS116">
        <v>60</v>
      </c>
      <c r="DT116" s="2">
        <f>3.3*DS116*DR116</f>
        <v>990</v>
      </c>
      <c r="DU116" s="2">
        <f t="shared" si="174"/>
        <v>990</v>
      </c>
      <c r="DV116" t="s">
        <v>42</v>
      </c>
      <c r="DX116" s="2">
        <v>0</v>
      </c>
      <c r="DY116" t="s">
        <v>42</v>
      </c>
      <c r="EA116" s="2">
        <v>0</v>
      </c>
      <c r="EB116" t="s">
        <v>42</v>
      </c>
      <c r="ED116" s="2">
        <v>0</v>
      </c>
      <c r="EE116" s="2">
        <f t="shared" si="175"/>
        <v>0</v>
      </c>
      <c r="EF116" t="s">
        <v>42</v>
      </c>
      <c r="EH116" s="2">
        <v>0</v>
      </c>
      <c r="EI116" t="s">
        <v>42</v>
      </c>
      <c r="EK116" s="2">
        <v>0</v>
      </c>
      <c r="EL116" t="s">
        <v>42</v>
      </c>
      <c r="EN116" s="2">
        <v>0</v>
      </c>
      <c r="EO116" s="2">
        <f t="shared" si="176"/>
        <v>0</v>
      </c>
      <c r="EP116">
        <v>960</v>
      </c>
      <c r="EQ116">
        <v>960</v>
      </c>
      <c r="ER116">
        <f t="shared" si="177"/>
        <v>5</v>
      </c>
      <c r="ES116" s="11">
        <f t="shared" si="178"/>
        <v>0</v>
      </c>
      <c r="ET116" s="11">
        <f t="shared" si="179"/>
        <v>5</v>
      </c>
      <c r="EU116" s="11">
        <f t="shared" si="180"/>
        <v>0</v>
      </c>
      <c r="EV116" s="11">
        <f t="shared" si="181"/>
        <v>0</v>
      </c>
      <c r="EW116" s="11">
        <f t="shared" si="182"/>
        <v>0</v>
      </c>
      <c r="EX116" s="11">
        <f t="shared" si="183"/>
        <v>1</v>
      </c>
      <c r="EY116" s="11">
        <f t="shared" si="184"/>
        <v>0</v>
      </c>
      <c r="EZ116" s="11">
        <f t="shared" si="185"/>
        <v>0</v>
      </c>
      <c r="FA116" s="11">
        <f t="shared" si="186"/>
        <v>0</v>
      </c>
      <c r="FB116" s="11">
        <f t="shared" si="187"/>
        <v>0</v>
      </c>
      <c r="FC116" s="11">
        <f t="shared" si="188"/>
        <v>1</v>
      </c>
      <c r="FD116" s="2">
        <f t="shared" si="189"/>
        <v>990</v>
      </c>
      <c r="FE116" s="2">
        <f t="shared" si="190"/>
        <v>0</v>
      </c>
      <c r="FF116" s="2">
        <f t="shared" si="191"/>
        <v>0</v>
      </c>
      <c r="FG116" s="2">
        <f t="shared" si="192"/>
        <v>990</v>
      </c>
      <c r="FH116" s="2">
        <f t="shared" si="193"/>
        <v>6720</v>
      </c>
      <c r="FI116" s="10">
        <f t="shared" si="194"/>
        <v>960</v>
      </c>
      <c r="FJ116" s="2">
        <v>66</v>
      </c>
      <c r="FK116" s="1">
        <v>43678</v>
      </c>
      <c r="FL116">
        <v>2</v>
      </c>
      <c r="FM116">
        <v>2</v>
      </c>
      <c r="FN116">
        <v>4</v>
      </c>
      <c r="FO116">
        <v>1</v>
      </c>
      <c r="FP116">
        <v>1</v>
      </c>
      <c r="FQ116">
        <v>1</v>
      </c>
      <c r="FR116">
        <v>0</v>
      </c>
      <c r="FS116">
        <v>0</v>
      </c>
      <c r="FT116">
        <v>1</v>
      </c>
      <c r="FU116">
        <v>1</v>
      </c>
      <c r="FV116">
        <v>0</v>
      </c>
      <c r="FW116">
        <v>0</v>
      </c>
      <c r="FX116" t="s">
        <v>313</v>
      </c>
      <c r="FY116">
        <v>5</v>
      </c>
      <c r="FZ116">
        <v>3</v>
      </c>
      <c r="GA116">
        <v>1</v>
      </c>
      <c r="GB116">
        <v>2</v>
      </c>
      <c r="GC116">
        <v>3</v>
      </c>
      <c r="GD116">
        <v>1</v>
      </c>
      <c r="GE116">
        <v>3</v>
      </c>
      <c r="GF116">
        <v>1</v>
      </c>
      <c r="GG116">
        <v>0</v>
      </c>
      <c r="GH116">
        <v>2</v>
      </c>
      <c r="GI116">
        <v>6</v>
      </c>
      <c r="GJ116">
        <v>2</v>
      </c>
      <c r="GK116">
        <v>2</v>
      </c>
      <c r="GL116">
        <v>1</v>
      </c>
      <c r="GM116">
        <v>4</v>
      </c>
      <c r="GN116">
        <v>6</v>
      </c>
      <c r="GO116">
        <v>2</v>
      </c>
      <c r="GP116">
        <v>4</v>
      </c>
      <c r="GQ116">
        <v>1</v>
      </c>
      <c r="GR116">
        <v>4</v>
      </c>
      <c r="GS116">
        <v>4</v>
      </c>
      <c r="GT116">
        <v>4</v>
      </c>
      <c r="GU116">
        <v>5</v>
      </c>
      <c r="GV116">
        <v>4</v>
      </c>
      <c r="GW116">
        <v>4</v>
      </c>
      <c r="GX116">
        <v>2</v>
      </c>
      <c r="GY116">
        <v>4</v>
      </c>
      <c r="GZ116">
        <v>3</v>
      </c>
      <c r="HA116">
        <v>4</v>
      </c>
      <c r="HB116">
        <v>4</v>
      </c>
      <c r="HC116">
        <v>4</v>
      </c>
      <c r="HD116">
        <v>1</v>
      </c>
      <c r="HE116">
        <v>1</v>
      </c>
      <c r="HF116">
        <v>3</v>
      </c>
      <c r="HG116">
        <v>4</v>
      </c>
      <c r="HH116">
        <v>1</v>
      </c>
      <c r="HI116">
        <v>4</v>
      </c>
      <c r="HJ116">
        <v>1</v>
      </c>
      <c r="HK116">
        <v>3</v>
      </c>
      <c r="HL116">
        <v>1</v>
      </c>
      <c r="HM116">
        <v>6</v>
      </c>
      <c r="HN116">
        <v>2</v>
      </c>
      <c r="HO116">
        <v>3</v>
      </c>
      <c r="HP116">
        <v>1</v>
      </c>
      <c r="HQ116">
        <v>1</v>
      </c>
      <c r="HR116">
        <v>2</v>
      </c>
      <c r="HS116">
        <v>2</v>
      </c>
      <c r="HT116">
        <v>1</v>
      </c>
      <c r="HU116">
        <v>2</v>
      </c>
      <c r="HV116">
        <v>1</v>
      </c>
      <c r="HW116">
        <v>3</v>
      </c>
      <c r="HX116">
        <v>1</v>
      </c>
      <c r="HY116">
        <v>2</v>
      </c>
      <c r="HZ116">
        <v>1</v>
      </c>
      <c r="IA116">
        <v>2</v>
      </c>
      <c r="IB116">
        <v>2</v>
      </c>
      <c r="IC116">
        <v>2</v>
      </c>
      <c r="ID116">
        <v>3</v>
      </c>
      <c r="IE116">
        <v>1</v>
      </c>
      <c r="IF116">
        <v>1</v>
      </c>
      <c r="IG116">
        <v>3</v>
      </c>
      <c r="IH116">
        <v>1</v>
      </c>
      <c r="II116">
        <v>2</v>
      </c>
      <c r="IJ116">
        <v>3</v>
      </c>
      <c r="IK116">
        <v>3</v>
      </c>
      <c r="IL116">
        <v>3</v>
      </c>
      <c r="IM116">
        <v>1</v>
      </c>
      <c r="IN116">
        <v>1</v>
      </c>
      <c r="IQ116">
        <v>1</v>
      </c>
      <c r="IR116">
        <v>3</v>
      </c>
      <c r="IS116">
        <v>1</v>
      </c>
      <c r="IT116">
        <v>2</v>
      </c>
      <c r="IU116">
        <v>1</v>
      </c>
      <c r="IV116">
        <v>1</v>
      </c>
      <c r="IW116">
        <v>2</v>
      </c>
      <c r="IX116">
        <v>2</v>
      </c>
      <c r="IY116">
        <v>1</v>
      </c>
      <c r="IZ116">
        <v>1</v>
      </c>
      <c r="JA116">
        <v>2</v>
      </c>
      <c r="JB116">
        <v>3</v>
      </c>
      <c r="JC116">
        <v>2</v>
      </c>
      <c r="JD116">
        <f>(CJ116)</f>
        <v>81</v>
      </c>
      <c r="JE116">
        <v>179</v>
      </c>
      <c r="JF116">
        <v>105</v>
      </c>
      <c r="JG116">
        <v>1</v>
      </c>
      <c r="JH116" s="1"/>
      <c r="JI116">
        <v>4</v>
      </c>
      <c r="JJ116" s="12">
        <v>2</v>
      </c>
      <c r="JK116" s="12">
        <v>0</v>
      </c>
      <c r="JL116">
        <v>2</v>
      </c>
      <c r="JM116">
        <v>3</v>
      </c>
      <c r="JN116">
        <v>4</v>
      </c>
      <c r="JO116">
        <v>2</v>
      </c>
      <c r="JP116" t="s">
        <v>21</v>
      </c>
      <c r="JQ116" t="s">
        <v>21</v>
      </c>
      <c r="JR116">
        <f t="shared" si="195"/>
        <v>0</v>
      </c>
      <c r="JS116" t="str">
        <f t="shared" si="225"/>
        <v>umiarkowana</v>
      </c>
      <c r="JT116">
        <v>1</v>
      </c>
      <c r="JU116">
        <f t="shared" si="196"/>
        <v>2</v>
      </c>
      <c r="JV116">
        <f t="shared" si="197"/>
        <v>0.06</v>
      </c>
      <c r="JW116">
        <f t="shared" si="198"/>
        <v>0</v>
      </c>
      <c r="JX116">
        <f t="shared" si="199"/>
        <v>0.5</v>
      </c>
      <c r="JY116">
        <f t="shared" si="200"/>
        <v>0.5</v>
      </c>
      <c r="JZ116">
        <f t="shared" si="201"/>
        <v>0.5</v>
      </c>
      <c r="KA116">
        <f t="shared" si="202"/>
        <v>0.06</v>
      </c>
      <c r="KB116">
        <f t="shared" si="203"/>
        <v>0.14000000000000001</v>
      </c>
      <c r="KC116">
        <f t="shared" si="204"/>
        <v>0.5</v>
      </c>
      <c r="KD116">
        <f t="shared" si="205"/>
        <v>0.5</v>
      </c>
      <c r="KE116">
        <f t="shared" si="206"/>
        <v>4.76</v>
      </c>
      <c r="KF116">
        <f t="shared" si="207"/>
        <v>0.06</v>
      </c>
      <c r="KG116">
        <f t="shared" si="208"/>
        <v>0.06</v>
      </c>
      <c r="KH116">
        <f t="shared" si="209"/>
        <v>0</v>
      </c>
      <c r="KI116">
        <f t="shared" si="210"/>
        <v>0.5</v>
      </c>
      <c r="KJ116">
        <f t="shared" si="211"/>
        <v>2</v>
      </c>
      <c r="KK116">
        <f t="shared" si="212"/>
        <v>0.06</v>
      </c>
      <c r="KL116">
        <f t="shared" si="213"/>
        <v>0.5</v>
      </c>
      <c r="KM116">
        <f t="shared" si="214"/>
        <v>1</v>
      </c>
      <c r="KN116">
        <f t="shared" si="215"/>
        <v>0.5</v>
      </c>
      <c r="KO116">
        <f t="shared" si="216"/>
        <v>0</v>
      </c>
      <c r="KP116">
        <f t="shared" si="217"/>
        <v>0.14000000000000001</v>
      </c>
      <c r="KQ116">
        <f t="shared" si="218"/>
        <v>0.14000000000000001</v>
      </c>
      <c r="KR116">
        <f t="shared" si="219"/>
        <v>0</v>
      </c>
      <c r="KS116">
        <f t="shared" si="220"/>
        <v>0.06</v>
      </c>
      <c r="KT116">
        <f t="shared" si="221"/>
        <v>5.0199999999999987</v>
      </c>
      <c r="KU116">
        <f t="shared" si="222"/>
        <v>23.799999999999997</v>
      </c>
      <c r="KV116">
        <f t="shared" si="223"/>
        <v>17.928571428571423</v>
      </c>
    </row>
    <row r="117" spans="1:308">
      <c r="A117" s="2"/>
      <c r="B117" s="1"/>
      <c r="C117">
        <v>43</v>
      </c>
      <c r="D117" s="2" t="s">
        <v>14</v>
      </c>
      <c r="E117" t="s">
        <v>482</v>
      </c>
      <c r="F117" s="2"/>
      <c r="G117" s="2"/>
      <c r="H117" s="2"/>
      <c r="I117" s="2"/>
      <c r="J117">
        <v>29</v>
      </c>
      <c r="K117" s="2">
        <v>2000</v>
      </c>
      <c r="L117" s="2">
        <f t="shared" si="170"/>
        <v>20</v>
      </c>
      <c r="M117" s="15">
        <v>4</v>
      </c>
      <c r="N117" s="15">
        <v>4</v>
      </c>
      <c r="O117" s="2" t="s">
        <v>37</v>
      </c>
      <c r="P117" s="2">
        <v>19</v>
      </c>
      <c r="Q117" s="2" t="s">
        <v>37</v>
      </c>
      <c r="R117">
        <v>1.5</v>
      </c>
      <c r="V117" t="s">
        <v>37</v>
      </c>
      <c r="Y117" t="s">
        <v>37</v>
      </c>
      <c r="AB117" t="s">
        <v>40</v>
      </c>
      <c r="AF117" t="s">
        <v>37</v>
      </c>
      <c r="AR117" s="2" t="s">
        <v>37</v>
      </c>
      <c r="AU117" t="s">
        <v>37</v>
      </c>
      <c r="AW117" t="s">
        <v>37</v>
      </c>
      <c r="AY117" t="s">
        <v>11</v>
      </c>
      <c r="AZ117" t="s">
        <v>39</v>
      </c>
      <c r="BD117" t="s">
        <v>37</v>
      </c>
      <c r="BK117" t="s">
        <v>37</v>
      </c>
      <c r="BM117" s="2" t="s">
        <v>37</v>
      </c>
      <c r="BW117" t="s">
        <v>307</v>
      </c>
      <c r="BX117" s="2" t="s">
        <v>37</v>
      </c>
      <c r="CH117" t="s">
        <v>37</v>
      </c>
      <c r="CI117" s="11">
        <v>1.8</v>
      </c>
      <c r="CJ117" s="10">
        <v>102</v>
      </c>
      <c r="CK117" s="2">
        <f t="shared" si="171"/>
        <v>31.481481481481481</v>
      </c>
      <c r="CL117" s="2">
        <v>107</v>
      </c>
      <c r="CM117" s="2">
        <v>106</v>
      </c>
      <c r="CN117" s="5">
        <f t="shared" si="172"/>
        <v>1.0094339622641511</v>
      </c>
      <c r="CO117" s="2">
        <v>130</v>
      </c>
      <c r="CP117" s="2">
        <v>80</v>
      </c>
      <c r="CQ117" t="s">
        <v>308</v>
      </c>
      <c r="CS117" s="19">
        <v>6029.14</v>
      </c>
      <c r="CT117" s="19">
        <v>24625.599999999999</v>
      </c>
      <c r="CU117" s="2">
        <v>84</v>
      </c>
      <c r="CV117" s="2">
        <v>1.1499999999999999</v>
      </c>
      <c r="CW117" s="2">
        <v>165</v>
      </c>
      <c r="CX117" s="2">
        <v>23</v>
      </c>
      <c r="CY117" s="2">
        <v>98</v>
      </c>
      <c r="CZ117" s="2">
        <v>218</v>
      </c>
      <c r="DA117" s="2">
        <v>64</v>
      </c>
      <c r="DB117" t="s">
        <v>42</v>
      </c>
      <c r="DE117" s="2">
        <f t="shared" ref="DE117:DE127" si="226">8*DD117*DC117</f>
        <v>0</v>
      </c>
      <c r="DH117" s="2">
        <f t="shared" ref="DH117:DH122" si="227">4*DG117*DF117</f>
        <v>0</v>
      </c>
      <c r="DK117" s="2">
        <f t="shared" ref="DK117:DK122" si="228">3.3*DJ117*DI117</f>
        <v>0</v>
      </c>
      <c r="DL117" s="2">
        <f t="shared" si="173"/>
        <v>0</v>
      </c>
      <c r="DM117">
        <v>2</v>
      </c>
      <c r="DN117">
        <v>60</v>
      </c>
      <c r="DO117" t="s">
        <v>42</v>
      </c>
      <c r="DQ117" s="2">
        <v>0</v>
      </c>
      <c r="DR117" t="s">
        <v>42</v>
      </c>
      <c r="DT117" s="2">
        <v>0</v>
      </c>
      <c r="DU117" s="2">
        <f t="shared" si="174"/>
        <v>0</v>
      </c>
      <c r="DV117" t="s">
        <v>42</v>
      </c>
      <c r="DX117" s="2">
        <v>0</v>
      </c>
      <c r="DY117" t="s">
        <v>42</v>
      </c>
      <c r="EA117" s="2">
        <v>0</v>
      </c>
      <c r="EB117">
        <v>1</v>
      </c>
      <c r="EC117">
        <v>15</v>
      </c>
      <c r="ED117" s="2">
        <f>3*EC117*EB117</f>
        <v>45</v>
      </c>
      <c r="EE117" s="2">
        <f t="shared" si="175"/>
        <v>45</v>
      </c>
      <c r="EF117">
        <v>7</v>
      </c>
      <c r="EG117">
        <v>20</v>
      </c>
      <c r="EH117" s="2">
        <f>3.3*EG117*EF117</f>
        <v>462</v>
      </c>
      <c r="EI117" t="s">
        <v>42</v>
      </c>
      <c r="EK117" s="2">
        <v>0</v>
      </c>
      <c r="EL117">
        <v>2</v>
      </c>
      <c r="EM117">
        <v>40</v>
      </c>
      <c r="EN117" s="2">
        <f>4*EM117*EL117</f>
        <v>320</v>
      </c>
      <c r="EO117" s="2">
        <f t="shared" si="176"/>
        <v>782</v>
      </c>
      <c r="EP117">
        <v>660</v>
      </c>
      <c r="EQ117">
        <v>660</v>
      </c>
      <c r="ER117">
        <f t="shared" si="177"/>
        <v>10</v>
      </c>
      <c r="ES117" s="11">
        <f t="shared" si="178"/>
        <v>0</v>
      </c>
      <c r="ET117" s="11">
        <f t="shared" si="179"/>
        <v>10</v>
      </c>
      <c r="EU117" s="11">
        <f t="shared" si="180"/>
        <v>0</v>
      </c>
      <c r="EV117" s="11">
        <f t="shared" si="181"/>
        <v>0</v>
      </c>
      <c r="EW117" s="11">
        <f t="shared" si="182"/>
        <v>0</v>
      </c>
      <c r="EX117" s="11">
        <f t="shared" si="183"/>
        <v>0</v>
      </c>
      <c r="EY117" s="11">
        <f t="shared" si="184"/>
        <v>0</v>
      </c>
      <c r="EZ117" s="11">
        <f t="shared" si="185"/>
        <v>0</v>
      </c>
      <c r="FA117" s="11">
        <f t="shared" si="186"/>
        <v>0</v>
      </c>
      <c r="FB117" s="11">
        <f t="shared" si="187"/>
        <v>1</v>
      </c>
      <c r="FC117" s="11">
        <f t="shared" si="188"/>
        <v>1</v>
      </c>
      <c r="FD117" s="2">
        <f t="shared" si="189"/>
        <v>462</v>
      </c>
      <c r="FE117" s="2">
        <f t="shared" si="190"/>
        <v>365</v>
      </c>
      <c r="FF117" s="2">
        <f t="shared" si="191"/>
        <v>0</v>
      </c>
      <c r="FG117" s="2">
        <f t="shared" si="192"/>
        <v>827</v>
      </c>
      <c r="FH117" s="2">
        <f t="shared" si="193"/>
        <v>4620</v>
      </c>
      <c r="FI117" s="10">
        <f t="shared" si="194"/>
        <v>660</v>
      </c>
      <c r="FJ117" s="2">
        <v>64</v>
      </c>
      <c r="FK117" s="1">
        <v>43675</v>
      </c>
      <c r="FL117">
        <v>5</v>
      </c>
      <c r="FM117">
        <v>2</v>
      </c>
      <c r="FN117">
        <v>4</v>
      </c>
      <c r="FO117">
        <v>1</v>
      </c>
      <c r="FP117">
        <v>1</v>
      </c>
      <c r="FQ117">
        <v>1</v>
      </c>
      <c r="FR117">
        <v>1</v>
      </c>
      <c r="FS117">
        <v>0</v>
      </c>
      <c r="FT117">
        <v>1</v>
      </c>
      <c r="FU117">
        <v>1</v>
      </c>
      <c r="FV117">
        <v>1</v>
      </c>
      <c r="FW117">
        <v>0</v>
      </c>
      <c r="FX117">
        <v>5</v>
      </c>
      <c r="FY117">
        <v>5</v>
      </c>
      <c r="FZ117">
        <v>3</v>
      </c>
      <c r="GA117">
        <v>3</v>
      </c>
      <c r="GB117">
        <v>1</v>
      </c>
      <c r="GC117" t="s">
        <v>300</v>
      </c>
      <c r="GD117">
        <v>2</v>
      </c>
      <c r="GE117">
        <v>3</v>
      </c>
      <c r="GF117">
        <v>0</v>
      </c>
      <c r="GG117">
        <v>0</v>
      </c>
      <c r="GH117">
        <v>5</v>
      </c>
      <c r="GI117">
        <v>5</v>
      </c>
      <c r="GJ117">
        <v>4</v>
      </c>
      <c r="GK117">
        <v>1</v>
      </c>
      <c r="GL117">
        <v>2</v>
      </c>
      <c r="GM117">
        <v>4</v>
      </c>
      <c r="GN117">
        <v>6</v>
      </c>
      <c r="GO117">
        <v>1</v>
      </c>
      <c r="GP117">
        <v>4</v>
      </c>
      <c r="GQ117">
        <v>1</v>
      </c>
      <c r="GR117">
        <v>4</v>
      </c>
      <c r="GS117">
        <v>5</v>
      </c>
      <c r="GT117">
        <v>6</v>
      </c>
      <c r="GU117">
        <v>1</v>
      </c>
      <c r="GV117">
        <v>4</v>
      </c>
      <c r="GW117">
        <v>4</v>
      </c>
      <c r="GX117">
        <v>1</v>
      </c>
      <c r="GY117">
        <v>1</v>
      </c>
      <c r="GZ117">
        <v>1</v>
      </c>
      <c r="HA117">
        <v>4</v>
      </c>
      <c r="HB117">
        <v>4</v>
      </c>
      <c r="HC117">
        <v>5</v>
      </c>
      <c r="HD117">
        <v>1</v>
      </c>
      <c r="HE117">
        <v>1</v>
      </c>
      <c r="HF117">
        <v>1</v>
      </c>
      <c r="HG117">
        <v>3</v>
      </c>
      <c r="HH117">
        <v>1</v>
      </c>
      <c r="HI117">
        <v>1</v>
      </c>
      <c r="HJ117">
        <v>6</v>
      </c>
      <c r="HK117">
        <v>4</v>
      </c>
      <c r="HL117">
        <v>2</v>
      </c>
      <c r="HM117">
        <v>5</v>
      </c>
      <c r="HN117">
        <v>1</v>
      </c>
      <c r="HO117">
        <v>1</v>
      </c>
      <c r="HP117">
        <v>1</v>
      </c>
      <c r="HQ117">
        <v>1</v>
      </c>
      <c r="HR117">
        <v>3</v>
      </c>
      <c r="HS117">
        <v>2</v>
      </c>
      <c r="HT117">
        <v>2</v>
      </c>
      <c r="HU117">
        <v>3</v>
      </c>
      <c r="HV117">
        <v>3</v>
      </c>
      <c r="HW117">
        <v>1</v>
      </c>
      <c r="HX117">
        <v>1</v>
      </c>
      <c r="HY117">
        <v>1</v>
      </c>
      <c r="HZ117">
        <v>1</v>
      </c>
      <c r="IA117">
        <v>2</v>
      </c>
      <c r="IB117">
        <v>1</v>
      </c>
      <c r="IC117">
        <v>1</v>
      </c>
      <c r="ID117">
        <v>3</v>
      </c>
      <c r="IE117">
        <v>2</v>
      </c>
      <c r="IF117">
        <v>2</v>
      </c>
      <c r="IG117">
        <v>3</v>
      </c>
      <c r="IH117">
        <v>1</v>
      </c>
      <c r="II117">
        <v>3</v>
      </c>
      <c r="IJ117">
        <v>3</v>
      </c>
      <c r="IK117">
        <v>3</v>
      </c>
      <c r="IL117">
        <v>3</v>
      </c>
      <c r="IM117">
        <v>2</v>
      </c>
      <c r="IN117">
        <v>3</v>
      </c>
      <c r="IO117" t="s">
        <v>277</v>
      </c>
      <c r="IP117">
        <v>0.25</v>
      </c>
      <c r="IQ117">
        <v>1</v>
      </c>
      <c r="IR117">
        <v>0</v>
      </c>
      <c r="IS117">
        <v>2</v>
      </c>
      <c r="IT117">
        <v>2</v>
      </c>
      <c r="IU117">
        <v>3</v>
      </c>
      <c r="IV117">
        <v>3</v>
      </c>
      <c r="IW117">
        <v>1</v>
      </c>
      <c r="IX117">
        <v>0</v>
      </c>
      <c r="IY117">
        <v>3</v>
      </c>
      <c r="IZ117">
        <v>2</v>
      </c>
      <c r="JA117">
        <v>2</v>
      </c>
      <c r="JB117">
        <v>2</v>
      </c>
      <c r="JC117">
        <v>1</v>
      </c>
      <c r="JD117">
        <f>(CJ117)</f>
        <v>102</v>
      </c>
      <c r="JE117">
        <v>180</v>
      </c>
      <c r="JF117">
        <v>107</v>
      </c>
      <c r="JG117">
        <v>1</v>
      </c>
      <c r="JH117" s="1"/>
      <c r="JI117">
        <v>2</v>
      </c>
      <c r="JJ117" s="12">
        <v>3</v>
      </c>
      <c r="JK117" s="12">
        <v>0</v>
      </c>
      <c r="JL117">
        <v>1</v>
      </c>
      <c r="JM117">
        <v>4</v>
      </c>
      <c r="JN117">
        <v>1</v>
      </c>
      <c r="JO117">
        <v>3</v>
      </c>
      <c r="JP117" t="s">
        <v>427</v>
      </c>
      <c r="JQ117" t="s">
        <v>18</v>
      </c>
      <c r="JR117">
        <f t="shared" si="195"/>
        <v>0</v>
      </c>
      <c r="JS117" t="str">
        <f t="shared" si="225"/>
        <v>umiarkowana</v>
      </c>
      <c r="JT117">
        <v>1</v>
      </c>
      <c r="JU117">
        <f t="shared" si="196"/>
        <v>1</v>
      </c>
      <c r="JV117">
        <f t="shared" si="197"/>
        <v>0</v>
      </c>
      <c r="JW117">
        <f t="shared" si="198"/>
        <v>0</v>
      </c>
      <c r="JX117">
        <f t="shared" si="199"/>
        <v>0.5</v>
      </c>
      <c r="JY117">
        <f t="shared" si="200"/>
        <v>1</v>
      </c>
      <c r="JZ117">
        <f t="shared" si="201"/>
        <v>0.5</v>
      </c>
      <c r="KA117">
        <f t="shared" si="202"/>
        <v>0</v>
      </c>
      <c r="KB117">
        <f t="shared" si="203"/>
        <v>0</v>
      </c>
      <c r="KC117">
        <f t="shared" si="204"/>
        <v>0.5</v>
      </c>
      <c r="KD117">
        <f t="shared" si="205"/>
        <v>1</v>
      </c>
      <c r="KE117">
        <f t="shared" si="206"/>
        <v>4.5</v>
      </c>
      <c r="KF117">
        <f t="shared" si="207"/>
        <v>1</v>
      </c>
      <c r="KG117">
        <f t="shared" si="208"/>
        <v>0.5</v>
      </c>
      <c r="KH117">
        <f t="shared" si="209"/>
        <v>0.06</v>
      </c>
      <c r="KI117">
        <f t="shared" si="210"/>
        <v>0.5</v>
      </c>
      <c r="KJ117">
        <f t="shared" si="211"/>
        <v>2</v>
      </c>
      <c r="KK117">
        <f t="shared" si="212"/>
        <v>0</v>
      </c>
      <c r="KL117">
        <f t="shared" si="213"/>
        <v>2</v>
      </c>
      <c r="KM117">
        <f t="shared" si="214"/>
        <v>0</v>
      </c>
      <c r="KN117">
        <f t="shared" si="215"/>
        <v>0.5</v>
      </c>
      <c r="KO117">
        <f t="shared" si="216"/>
        <v>0</v>
      </c>
      <c r="KP117">
        <f t="shared" si="217"/>
        <v>0</v>
      </c>
      <c r="KQ117">
        <f t="shared" si="218"/>
        <v>0.5</v>
      </c>
      <c r="KR117">
        <f t="shared" si="219"/>
        <v>0.06</v>
      </c>
      <c r="KS117">
        <f t="shared" si="220"/>
        <v>0</v>
      </c>
      <c r="KT117">
        <f t="shared" si="221"/>
        <v>7.12</v>
      </c>
      <c r="KU117">
        <f t="shared" si="222"/>
        <v>22.5</v>
      </c>
      <c r="KV117">
        <f t="shared" si="223"/>
        <v>25.428571428571431</v>
      </c>
    </row>
    <row r="118" spans="1:308">
      <c r="A118" s="2"/>
      <c r="B118" s="4"/>
      <c r="C118">
        <v>54</v>
      </c>
      <c r="D118" s="2" t="s">
        <v>14</v>
      </c>
      <c r="E118" t="s">
        <v>482</v>
      </c>
      <c r="F118" s="2"/>
      <c r="G118" s="2"/>
      <c r="H118" s="2"/>
      <c r="I118" s="2"/>
      <c r="J118" s="2">
        <v>32</v>
      </c>
      <c r="K118" s="2">
        <v>2003</v>
      </c>
      <c r="L118" s="2">
        <f t="shared" si="170"/>
        <v>17</v>
      </c>
      <c r="M118" s="15">
        <v>2</v>
      </c>
      <c r="N118" s="15">
        <v>3</v>
      </c>
      <c r="O118" s="2" t="s">
        <v>37</v>
      </c>
      <c r="P118" s="2">
        <v>10</v>
      </c>
      <c r="Q118" s="2" t="s">
        <v>37</v>
      </c>
      <c r="R118" s="2">
        <v>24</v>
      </c>
      <c r="X118" t="s">
        <v>37</v>
      </c>
      <c r="AF118" t="s">
        <v>37</v>
      </c>
      <c r="AR118" s="2" t="s">
        <v>37</v>
      </c>
      <c r="AT118" t="s">
        <v>37</v>
      </c>
      <c r="AU118" t="s">
        <v>37</v>
      </c>
      <c r="AV118" t="s">
        <v>37</v>
      </c>
      <c r="AY118" t="s">
        <v>11</v>
      </c>
      <c r="BE118" t="s">
        <v>37</v>
      </c>
      <c r="BM118" s="2" t="s">
        <v>37</v>
      </c>
      <c r="BN118" s="2" t="s">
        <v>37</v>
      </c>
      <c r="BO118" s="2"/>
      <c r="BP118" s="2"/>
      <c r="BQ118" s="2" t="s">
        <v>37</v>
      </c>
      <c r="BR118" s="2"/>
      <c r="BS118" s="2"/>
      <c r="BT118" s="2"/>
      <c r="BU118" s="2"/>
      <c r="BV118" s="2"/>
      <c r="BW118" s="2"/>
      <c r="BX118" s="2" t="s">
        <v>37</v>
      </c>
      <c r="BY118" t="s">
        <v>37</v>
      </c>
      <c r="CA118" t="s">
        <v>37</v>
      </c>
      <c r="CH118" t="s">
        <v>37</v>
      </c>
      <c r="CI118" s="11">
        <v>1.7849999999999999</v>
      </c>
      <c r="CJ118" s="10">
        <v>129</v>
      </c>
      <c r="CK118" s="2">
        <f t="shared" si="171"/>
        <v>40.486782948473511</v>
      </c>
      <c r="CL118" s="2">
        <v>132</v>
      </c>
      <c r="CM118" s="2">
        <v>121</v>
      </c>
      <c r="CN118" s="5">
        <f t="shared" si="172"/>
        <v>1.0909090909090908</v>
      </c>
      <c r="CO118" s="2">
        <v>128</v>
      </c>
      <c r="CP118" s="2">
        <v>94</v>
      </c>
      <c r="CU118" s="2">
        <v>156</v>
      </c>
      <c r="CV118" s="2">
        <v>1.71</v>
      </c>
      <c r="CW118" s="2">
        <v>202</v>
      </c>
      <c r="CX118" s="2">
        <v>36</v>
      </c>
      <c r="CY118" s="2">
        <v>117</v>
      </c>
      <c r="CZ118" s="2">
        <v>247</v>
      </c>
      <c r="DA118" s="2">
        <v>10</v>
      </c>
      <c r="DB118" t="s">
        <v>42</v>
      </c>
      <c r="DE118" s="2">
        <f t="shared" si="226"/>
        <v>0</v>
      </c>
      <c r="DH118" s="2">
        <f t="shared" si="227"/>
        <v>0</v>
      </c>
      <c r="DK118" s="2">
        <f t="shared" si="228"/>
        <v>0</v>
      </c>
      <c r="DL118" s="2">
        <f t="shared" si="173"/>
        <v>0</v>
      </c>
      <c r="DM118">
        <v>3</v>
      </c>
      <c r="DN118">
        <v>60</v>
      </c>
      <c r="DO118" t="s">
        <v>42</v>
      </c>
      <c r="DQ118" s="2">
        <v>0</v>
      </c>
      <c r="DR118">
        <v>4</v>
      </c>
      <c r="DS118">
        <v>40</v>
      </c>
      <c r="DT118" s="2">
        <f>3.3*DS118*DR118</f>
        <v>528</v>
      </c>
      <c r="DU118" s="2">
        <f t="shared" si="174"/>
        <v>528</v>
      </c>
      <c r="DV118" t="s">
        <v>42</v>
      </c>
      <c r="DX118" s="2">
        <v>0</v>
      </c>
      <c r="DY118" t="s">
        <v>42</v>
      </c>
      <c r="EA118" s="2">
        <v>0</v>
      </c>
      <c r="EB118" t="s">
        <v>42</v>
      </c>
      <c r="ED118" s="2">
        <v>0</v>
      </c>
      <c r="EE118" s="2">
        <f t="shared" si="175"/>
        <v>0</v>
      </c>
      <c r="EF118">
        <v>7</v>
      </c>
      <c r="EG118">
        <v>150</v>
      </c>
      <c r="EH118" s="2">
        <f>3.3*EG118*EF118</f>
        <v>3465</v>
      </c>
      <c r="EI118" t="s">
        <v>42</v>
      </c>
      <c r="EK118" s="2">
        <v>0</v>
      </c>
      <c r="EL118" t="s">
        <v>42</v>
      </c>
      <c r="EN118" s="2">
        <v>0</v>
      </c>
      <c r="EO118" s="2">
        <f t="shared" si="176"/>
        <v>3465</v>
      </c>
      <c r="EP118">
        <v>510</v>
      </c>
      <c r="EQ118">
        <v>540</v>
      </c>
      <c r="ER118">
        <f t="shared" si="177"/>
        <v>11</v>
      </c>
      <c r="ES118" s="11">
        <f t="shared" si="178"/>
        <v>0</v>
      </c>
      <c r="ET118" s="11">
        <f t="shared" si="179"/>
        <v>11</v>
      </c>
      <c r="EU118" s="11">
        <f t="shared" si="180"/>
        <v>0</v>
      </c>
      <c r="EV118" s="11">
        <f t="shared" si="181"/>
        <v>0</v>
      </c>
      <c r="EW118" s="11">
        <f t="shared" si="182"/>
        <v>0</v>
      </c>
      <c r="EX118" s="11">
        <f t="shared" si="183"/>
        <v>1</v>
      </c>
      <c r="EY118" s="11">
        <f t="shared" si="184"/>
        <v>0</v>
      </c>
      <c r="EZ118" s="11">
        <f t="shared" si="185"/>
        <v>0</v>
      </c>
      <c r="FA118" s="11">
        <f t="shared" si="186"/>
        <v>1</v>
      </c>
      <c r="FB118" s="11">
        <f t="shared" si="187"/>
        <v>0</v>
      </c>
      <c r="FC118" s="11">
        <f t="shared" si="188"/>
        <v>2</v>
      </c>
      <c r="FD118" s="2">
        <f t="shared" si="189"/>
        <v>3993</v>
      </c>
      <c r="FE118" s="2">
        <f t="shared" si="190"/>
        <v>0</v>
      </c>
      <c r="FF118" s="2">
        <f t="shared" si="191"/>
        <v>0</v>
      </c>
      <c r="FG118" s="2">
        <f t="shared" si="192"/>
        <v>3993</v>
      </c>
      <c r="FH118" s="2">
        <f t="shared" si="193"/>
        <v>3630</v>
      </c>
      <c r="FI118" s="10">
        <f t="shared" si="194"/>
        <v>518.57142857142856</v>
      </c>
      <c r="FJ118" s="2">
        <v>10</v>
      </c>
      <c r="FK118" s="1">
        <v>43425</v>
      </c>
      <c r="FL118">
        <v>3</v>
      </c>
      <c r="FM118">
        <v>2</v>
      </c>
      <c r="FN118">
        <v>6</v>
      </c>
      <c r="FO118">
        <v>1</v>
      </c>
      <c r="FP118">
        <v>0</v>
      </c>
      <c r="FQ118">
        <v>0</v>
      </c>
      <c r="FR118">
        <v>1</v>
      </c>
      <c r="FS118">
        <v>1</v>
      </c>
      <c r="FT118">
        <v>0</v>
      </c>
      <c r="FU118">
        <v>0</v>
      </c>
      <c r="FV118">
        <v>0</v>
      </c>
      <c r="FW118">
        <v>1</v>
      </c>
      <c r="FX118" t="s">
        <v>189</v>
      </c>
      <c r="FY118">
        <v>2</v>
      </c>
      <c r="FZ118">
        <v>2</v>
      </c>
      <c r="GA118">
        <v>4</v>
      </c>
      <c r="GB118">
        <v>2</v>
      </c>
      <c r="GC118">
        <v>3</v>
      </c>
      <c r="GD118">
        <v>5</v>
      </c>
      <c r="GE118">
        <v>3</v>
      </c>
      <c r="GF118">
        <v>2</v>
      </c>
      <c r="GG118">
        <v>0</v>
      </c>
      <c r="GH118">
        <v>3</v>
      </c>
      <c r="GI118">
        <v>6</v>
      </c>
      <c r="GJ118">
        <v>4</v>
      </c>
      <c r="GK118">
        <v>4</v>
      </c>
      <c r="GL118">
        <v>1</v>
      </c>
      <c r="GM118">
        <v>4</v>
      </c>
      <c r="GN118">
        <v>6</v>
      </c>
      <c r="GO118">
        <v>2</v>
      </c>
      <c r="GP118">
        <v>5</v>
      </c>
      <c r="GQ118">
        <v>1</v>
      </c>
      <c r="GR118">
        <v>1</v>
      </c>
      <c r="GS118">
        <v>2</v>
      </c>
      <c r="GT118">
        <v>4</v>
      </c>
      <c r="GU118">
        <v>6</v>
      </c>
      <c r="GV118">
        <v>4</v>
      </c>
      <c r="GW118">
        <v>4</v>
      </c>
      <c r="GX118">
        <v>3</v>
      </c>
      <c r="GY118">
        <v>3</v>
      </c>
      <c r="GZ118">
        <v>1</v>
      </c>
      <c r="HA118">
        <v>4</v>
      </c>
      <c r="HB118">
        <v>5</v>
      </c>
      <c r="HC118">
        <v>5</v>
      </c>
      <c r="HD118">
        <v>6</v>
      </c>
      <c r="HE118">
        <v>1</v>
      </c>
      <c r="HF118">
        <v>1</v>
      </c>
      <c r="HG118">
        <v>3</v>
      </c>
      <c r="HH118">
        <v>3</v>
      </c>
      <c r="HI118">
        <v>1</v>
      </c>
      <c r="HJ118">
        <v>6</v>
      </c>
      <c r="HK118">
        <v>4</v>
      </c>
      <c r="HL118">
        <v>1</v>
      </c>
      <c r="HM118">
        <v>6</v>
      </c>
      <c r="HN118">
        <v>5</v>
      </c>
      <c r="HO118">
        <v>1</v>
      </c>
      <c r="HP118">
        <v>1</v>
      </c>
      <c r="HQ118">
        <v>1</v>
      </c>
      <c r="HR118">
        <v>1</v>
      </c>
      <c r="HS118">
        <v>2</v>
      </c>
      <c r="HT118">
        <v>1</v>
      </c>
      <c r="HU118">
        <v>2</v>
      </c>
      <c r="HV118">
        <v>1</v>
      </c>
      <c r="HW118">
        <v>3</v>
      </c>
      <c r="HX118">
        <v>1</v>
      </c>
      <c r="HY118">
        <v>2</v>
      </c>
      <c r="HZ118">
        <v>1</v>
      </c>
      <c r="IA118">
        <v>2</v>
      </c>
      <c r="IB118">
        <v>1</v>
      </c>
      <c r="IC118">
        <v>1</v>
      </c>
      <c r="ID118">
        <v>2</v>
      </c>
      <c r="IE118">
        <v>2</v>
      </c>
      <c r="IF118">
        <v>1</v>
      </c>
      <c r="IG118">
        <v>3</v>
      </c>
      <c r="IH118">
        <v>1</v>
      </c>
      <c r="II118">
        <v>2</v>
      </c>
      <c r="IJ118">
        <v>2</v>
      </c>
      <c r="IK118">
        <v>1</v>
      </c>
      <c r="IL118">
        <v>1</v>
      </c>
      <c r="IM118">
        <v>1</v>
      </c>
      <c r="IN118">
        <v>3</v>
      </c>
      <c r="IO118" s="9" t="s">
        <v>190</v>
      </c>
      <c r="IP118">
        <v>12</v>
      </c>
      <c r="IQ118">
        <v>1</v>
      </c>
      <c r="IR118">
        <v>2</v>
      </c>
      <c r="IS118">
        <v>1</v>
      </c>
      <c r="IT118">
        <v>2</v>
      </c>
      <c r="IU118">
        <v>3</v>
      </c>
      <c r="IV118">
        <v>3</v>
      </c>
      <c r="IW118">
        <v>3</v>
      </c>
      <c r="IX118">
        <v>1</v>
      </c>
      <c r="IY118">
        <v>2</v>
      </c>
      <c r="IZ118">
        <v>2</v>
      </c>
      <c r="JA118">
        <v>3</v>
      </c>
      <c r="JB118">
        <v>2</v>
      </c>
      <c r="JC118">
        <v>1</v>
      </c>
      <c r="JD118">
        <f>(CJ118)</f>
        <v>129</v>
      </c>
      <c r="JE118">
        <v>178.5</v>
      </c>
      <c r="JF118">
        <v>132</v>
      </c>
      <c r="JG118">
        <v>1</v>
      </c>
      <c r="JH118" s="1"/>
      <c r="JI118">
        <v>3</v>
      </c>
      <c r="JJ118" s="12">
        <v>3</v>
      </c>
      <c r="JK118" s="12">
        <v>0</v>
      </c>
      <c r="JL118">
        <v>1</v>
      </c>
      <c r="JM118">
        <v>3</v>
      </c>
      <c r="JN118">
        <v>1</v>
      </c>
      <c r="JO118">
        <v>4</v>
      </c>
      <c r="JP118" t="s">
        <v>427</v>
      </c>
      <c r="JQ118" t="s">
        <v>18</v>
      </c>
      <c r="JR118" t="str">
        <f t="shared" si="195"/>
        <v>wysoka</v>
      </c>
      <c r="JS118">
        <v>0</v>
      </c>
      <c r="JT118">
        <v>2</v>
      </c>
      <c r="JU118">
        <f t="shared" si="196"/>
        <v>2</v>
      </c>
      <c r="JV118">
        <f t="shared" si="197"/>
        <v>0.5</v>
      </c>
      <c r="JW118">
        <f t="shared" si="198"/>
        <v>0</v>
      </c>
      <c r="JX118">
        <f t="shared" si="199"/>
        <v>0</v>
      </c>
      <c r="JY118">
        <f t="shared" si="200"/>
        <v>0.06</v>
      </c>
      <c r="JZ118">
        <f t="shared" si="201"/>
        <v>0.5</v>
      </c>
      <c r="KA118">
        <f t="shared" si="202"/>
        <v>0.14000000000000001</v>
      </c>
      <c r="KB118">
        <f t="shared" si="203"/>
        <v>0</v>
      </c>
      <c r="KC118">
        <f t="shared" si="204"/>
        <v>1</v>
      </c>
      <c r="KD118">
        <f t="shared" si="205"/>
        <v>1</v>
      </c>
      <c r="KE118">
        <f t="shared" si="206"/>
        <v>5.2</v>
      </c>
      <c r="KF118">
        <f t="shared" si="207"/>
        <v>0.14000000000000001</v>
      </c>
      <c r="KG118">
        <f t="shared" si="208"/>
        <v>0.5</v>
      </c>
      <c r="KH118">
        <f t="shared" si="209"/>
        <v>0</v>
      </c>
      <c r="KI118">
        <f t="shared" si="210"/>
        <v>0.5</v>
      </c>
      <c r="KJ118">
        <f t="shared" si="211"/>
        <v>2</v>
      </c>
      <c r="KK118">
        <f t="shared" si="212"/>
        <v>0.06</v>
      </c>
      <c r="KL118">
        <f t="shared" si="213"/>
        <v>0.5</v>
      </c>
      <c r="KM118">
        <f t="shared" si="214"/>
        <v>2</v>
      </c>
      <c r="KN118">
        <f t="shared" si="215"/>
        <v>0.5</v>
      </c>
      <c r="KO118">
        <f t="shared" si="216"/>
        <v>2</v>
      </c>
      <c r="KP118">
        <f t="shared" si="217"/>
        <v>0</v>
      </c>
      <c r="KQ118">
        <f t="shared" si="218"/>
        <v>0.5</v>
      </c>
      <c r="KR118">
        <f t="shared" si="219"/>
        <v>0</v>
      </c>
      <c r="KS118">
        <f t="shared" si="220"/>
        <v>1</v>
      </c>
      <c r="KT118">
        <f t="shared" si="221"/>
        <v>9.6999999999999993</v>
      </c>
      <c r="KU118">
        <f t="shared" si="222"/>
        <v>26</v>
      </c>
      <c r="KV118">
        <f t="shared" si="223"/>
        <v>34.642857142857139</v>
      </c>
    </row>
    <row r="119" spans="1:308">
      <c r="A119" s="2"/>
      <c r="B119" s="1"/>
      <c r="C119">
        <v>61</v>
      </c>
      <c r="D119" s="2" t="s">
        <v>14</v>
      </c>
      <c r="E119" t="s">
        <v>482</v>
      </c>
      <c r="F119" s="2"/>
      <c r="G119" s="2"/>
      <c r="H119" s="2"/>
      <c r="I119" s="2"/>
      <c r="J119">
        <v>32</v>
      </c>
      <c r="K119" s="2">
        <v>2008</v>
      </c>
      <c r="L119" s="2">
        <f t="shared" si="170"/>
        <v>12</v>
      </c>
      <c r="M119" s="15">
        <v>1</v>
      </c>
      <c r="N119" s="15">
        <v>1</v>
      </c>
      <c r="O119" s="2" t="s">
        <v>37</v>
      </c>
      <c r="P119" s="2">
        <v>11</v>
      </c>
      <c r="Q119" s="2" t="s">
        <v>42</v>
      </c>
      <c r="W119" t="s">
        <v>37</v>
      </c>
      <c r="AA119" t="s">
        <v>32</v>
      </c>
      <c r="AF119" t="s">
        <v>37</v>
      </c>
      <c r="AR119" s="2" t="s">
        <v>37</v>
      </c>
      <c r="AW119" t="s">
        <v>37</v>
      </c>
      <c r="AY119" t="s">
        <v>33</v>
      </c>
      <c r="AZ119" t="s">
        <v>39</v>
      </c>
      <c r="BM119" s="2" t="s">
        <v>37</v>
      </c>
      <c r="BR119" t="s">
        <v>37</v>
      </c>
      <c r="BW119" t="s">
        <v>270</v>
      </c>
      <c r="BX119" s="2" t="s">
        <v>37</v>
      </c>
      <c r="BY119" t="s">
        <v>37</v>
      </c>
      <c r="BZ119" t="s">
        <v>37</v>
      </c>
      <c r="CA119" t="s">
        <v>37</v>
      </c>
      <c r="CD119" t="s">
        <v>37</v>
      </c>
      <c r="CH119" t="s">
        <v>37</v>
      </c>
      <c r="CI119" s="11">
        <v>1.6850000000000001</v>
      </c>
      <c r="CJ119" s="10">
        <v>72</v>
      </c>
      <c r="CK119" s="2">
        <f t="shared" si="171"/>
        <v>25.359032834664387</v>
      </c>
      <c r="CL119" s="2">
        <v>93</v>
      </c>
      <c r="CM119" s="2">
        <v>95</v>
      </c>
      <c r="CN119" s="5">
        <f t="shared" si="172"/>
        <v>0.97894736842105268</v>
      </c>
      <c r="CO119" s="2">
        <v>100</v>
      </c>
      <c r="CP119" s="2">
        <v>65</v>
      </c>
      <c r="CQ119" t="s">
        <v>289</v>
      </c>
      <c r="CS119" s="19">
        <v>9697.83</v>
      </c>
      <c r="CT119" s="19">
        <v>6201.67</v>
      </c>
      <c r="CU119" s="2">
        <v>112</v>
      </c>
      <c r="CV119" s="2">
        <v>2.58</v>
      </c>
      <c r="CW119" s="2">
        <v>124</v>
      </c>
      <c r="CX119" s="2">
        <v>50</v>
      </c>
      <c r="CY119" s="2">
        <v>62</v>
      </c>
      <c r="CZ119" s="2">
        <v>60</v>
      </c>
      <c r="DA119" s="2">
        <v>54</v>
      </c>
      <c r="DB119" t="s">
        <v>42</v>
      </c>
      <c r="DE119" s="2">
        <f t="shared" si="226"/>
        <v>0</v>
      </c>
      <c r="DH119" s="2">
        <f t="shared" si="227"/>
        <v>0</v>
      </c>
      <c r="DK119" s="2">
        <f t="shared" si="228"/>
        <v>0</v>
      </c>
      <c r="DL119" s="2">
        <f t="shared" si="173"/>
        <v>0</v>
      </c>
      <c r="DM119">
        <v>3</v>
      </c>
      <c r="DN119">
        <v>40</v>
      </c>
      <c r="DO119">
        <v>3</v>
      </c>
      <c r="DP119">
        <v>30</v>
      </c>
      <c r="DQ119" s="2">
        <f>6*DP119*DO119</f>
        <v>540</v>
      </c>
      <c r="DR119">
        <v>1</v>
      </c>
      <c r="DS119">
        <v>20</v>
      </c>
      <c r="DT119" s="2">
        <f>3.3*DS119*DR119</f>
        <v>66</v>
      </c>
      <c r="DU119" s="2">
        <f t="shared" si="174"/>
        <v>606</v>
      </c>
      <c r="DV119" t="s">
        <v>42</v>
      </c>
      <c r="DX119" s="2">
        <v>0</v>
      </c>
      <c r="DY119" t="s">
        <v>42</v>
      </c>
      <c r="EA119" s="2">
        <v>0</v>
      </c>
      <c r="EB119">
        <v>1</v>
      </c>
      <c r="EC119">
        <v>60</v>
      </c>
      <c r="ED119" s="2">
        <f>3*EC119*EB119</f>
        <v>180</v>
      </c>
      <c r="EE119" s="2">
        <f t="shared" si="175"/>
        <v>180</v>
      </c>
      <c r="EF119">
        <v>1</v>
      </c>
      <c r="EG119">
        <v>30</v>
      </c>
      <c r="EH119" s="2">
        <f>3.3*EG119*EF119</f>
        <v>99</v>
      </c>
      <c r="EI119" t="s">
        <v>42</v>
      </c>
      <c r="EK119" s="2">
        <v>0</v>
      </c>
      <c r="EL119">
        <v>1</v>
      </c>
      <c r="EM119">
        <v>20</v>
      </c>
      <c r="EN119" s="2">
        <f>4*EM119*EL119</f>
        <v>80</v>
      </c>
      <c r="EO119" s="2">
        <f t="shared" si="176"/>
        <v>179</v>
      </c>
      <c r="EP119">
        <v>780</v>
      </c>
      <c r="EQ119">
        <v>720</v>
      </c>
      <c r="ER119">
        <f t="shared" si="177"/>
        <v>7</v>
      </c>
      <c r="ES119" s="11">
        <f t="shared" si="178"/>
        <v>0</v>
      </c>
      <c r="ET119" s="11">
        <f t="shared" si="179"/>
        <v>7</v>
      </c>
      <c r="EU119" s="11">
        <f t="shared" si="180"/>
        <v>0</v>
      </c>
      <c r="EV119" s="11">
        <f t="shared" si="181"/>
        <v>0</v>
      </c>
      <c r="EW119" s="11">
        <f t="shared" si="182"/>
        <v>1</v>
      </c>
      <c r="EX119" s="11">
        <f t="shared" si="183"/>
        <v>0</v>
      </c>
      <c r="EY119" s="11">
        <f t="shared" si="184"/>
        <v>0</v>
      </c>
      <c r="EZ119" s="11">
        <f t="shared" si="185"/>
        <v>1</v>
      </c>
      <c r="FA119" s="11">
        <f t="shared" si="186"/>
        <v>1</v>
      </c>
      <c r="FB119" s="11">
        <f t="shared" si="187"/>
        <v>0</v>
      </c>
      <c r="FC119" s="11">
        <f t="shared" si="188"/>
        <v>3</v>
      </c>
      <c r="FD119" s="2">
        <f t="shared" si="189"/>
        <v>165</v>
      </c>
      <c r="FE119" s="2">
        <f t="shared" si="190"/>
        <v>800</v>
      </c>
      <c r="FF119" s="2">
        <f t="shared" si="191"/>
        <v>0</v>
      </c>
      <c r="FG119" s="2">
        <f t="shared" si="192"/>
        <v>965</v>
      </c>
      <c r="FH119" s="2">
        <f t="shared" si="193"/>
        <v>5340</v>
      </c>
      <c r="FI119" s="10">
        <f t="shared" si="194"/>
        <v>762.85714285714289</v>
      </c>
      <c r="FJ119" s="2">
        <v>54</v>
      </c>
      <c r="FK119" s="1">
        <v>43634</v>
      </c>
      <c r="FL119">
        <v>5</v>
      </c>
      <c r="FM119">
        <v>2</v>
      </c>
      <c r="FN119">
        <v>5</v>
      </c>
      <c r="FO119">
        <v>1</v>
      </c>
      <c r="FP119">
        <v>0</v>
      </c>
      <c r="FQ119">
        <v>1</v>
      </c>
      <c r="FR119">
        <v>0</v>
      </c>
      <c r="FS119">
        <v>1</v>
      </c>
      <c r="FT119">
        <v>0</v>
      </c>
      <c r="FU119">
        <v>1</v>
      </c>
      <c r="FV119">
        <v>0</v>
      </c>
      <c r="FW119">
        <v>0</v>
      </c>
      <c r="FX119" t="s">
        <v>199</v>
      </c>
      <c r="FY119">
        <v>4</v>
      </c>
      <c r="FZ119">
        <v>3</v>
      </c>
      <c r="GA119">
        <v>2</v>
      </c>
      <c r="GB119">
        <v>1</v>
      </c>
      <c r="GC119">
        <v>2</v>
      </c>
      <c r="GD119">
        <v>2</v>
      </c>
      <c r="GE119">
        <v>5</v>
      </c>
      <c r="GF119">
        <v>1</v>
      </c>
      <c r="GG119">
        <v>0</v>
      </c>
      <c r="GH119">
        <v>4</v>
      </c>
      <c r="GI119">
        <v>5</v>
      </c>
      <c r="GJ119">
        <v>4</v>
      </c>
      <c r="GK119">
        <v>3</v>
      </c>
      <c r="GL119">
        <v>1</v>
      </c>
      <c r="GM119">
        <v>4</v>
      </c>
      <c r="GN119">
        <v>3</v>
      </c>
      <c r="GO119">
        <v>1</v>
      </c>
      <c r="GP119">
        <v>5</v>
      </c>
      <c r="GQ119">
        <v>1</v>
      </c>
      <c r="GR119">
        <v>4</v>
      </c>
      <c r="GS119">
        <v>4</v>
      </c>
      <c r="GT119">
        <v>4</v>
      </c>
      <c r="GU119">
        <v>4</v>
      </c>
      <c r="GV119">
        <v>3</v>
      </c>
      <c r="GW119">
        <v>4</v>
      </c>
      <c r="GX119">
        <v>3</v>
      </c>
      <c r="GY119">
        <v>4</v>
      </c>
      <c r="GZ119">
        <v>3</v>
      </c>
      <c r="HA119">
        <v>4</v>
      </c>
      <c r="HB119">
        <v>5</v>
      </c>
      <c r="HC119">
        <v>5</v>
      </c>
      <c r="HD119">
        <v>3</v>
      </c>
      <c r="HE119">
        <v>3</v>
      </c>
      <c r="HF119">
        <v>2</v>
      </c>
      <c r="HG119">
        <v>3</v>
      </c>
      <c r="HH119">
        <v>2</v>
      </c>
      <c r="HI119">
        <v>1</v>
      </c>
      <c r="HJ119">
        <v>6</v>
      </c>
      <c r="HK119">
        <v>1</v>
      </c>
      <c r="HL119">
        <v>1</v>
      </c>
      <c r="HM119">
        <v>6</v>
      </c>
      <c r="HN119">
        <v>1</v>
      </c>
      <c r="HO119">
        <v>3</v>
      </c>
      <c r="HP119">
        <v>2</v>
      </c>
      <c r="HQ119">
        <v>3</v>
      </c>
      <c r="HR119">
        <v>2</v>
      </c>
      <c r="HS119">
        <v>2</v>
      </c>
      <c r="HT119">
        <v>1</v>
      </c>
      <c r="HU119">
        <v>2</v>
      </c>
      <c r="HV119">
        <v>1</v>
      </c>
      <c r="HW119">
        <v>3</v>
      </c>
      <c r="HX119">
        <v>1</v>
      </c>
      <c r="HY119">
        <v>2</v>
      </c>
      <c r="HZ119">
        <v>1</v>
      </c>
      <c r="IA119">
        <v>2</v>
      </c>
      <c r="IB119">
        <v>1</v>
      </c>
      <c r="IC119">
        <v>2</v>
      </c>
      <c r="ID119">
        <v>3</v>
      </c>
      <c r="IE119">
        <v>3</v>
      </c>
      <c r="IF119">
        <v>1</v>
      </c>
      <c r="IG119">
        <v>3</v>
      </c>
      <c r="IH119">
        <v>3</v>
      </c>
      <c r="II119">
        <v>2</v>
      </c>
      <c r="IJ119">
        <v>3</v>
      </c>
      <c r="IK119">
        <v>3</v>
      </c>
      <c r="IL119">
        <v>2</v>
      </c>
      <c r="IM119">
        <v>3</v>
      </c>
      <c r="IN119">
        <v>2</v>
      </c>
      <c r="IO119" t="s">
        <v>218</v>
      </c>
      <c r="IP119">
        <v>4</v>
      </c>
      <c r="IQ119">
        <v>2</v>
      </c>
      <c r="IR119">
        <v>0</v>
      </c>
      <c r="IS119">
        <v>1</v>
      </c>
      <c r="IT119">
        <v>1</v>
      </c>
      <c r="IU119">
        <v>2</v>
      </c>
      <c r="IV119">
        <v>2</v>
      </c>
      <c r="IW119">
        <v>1</v>
      </c>
      <c r="IX119">
        <v>0</v>
      </c>
      <c r="IY119">
        <v>2</v>
      </c>
      <c r="IZ119">
        <v>1</v>
      </c>
      <c r="JA119">
        <v>2</v>
      </c>
      <c r="JB119">
        <v>3</v>
      </c>
      <c r="JC119">
        <v>1</v>
      </c>
      <c r="JD119">
        <f>(CJ119)</f>
        <v>72</v>
      </c>
      <c r="JE119">
        <v>168.5</v>
      </c>
      <c r="JF119">
        <v>93</v>
      </c>
      <c r="JG119">
        <v>1</v>
      </c>
      <c r="JH119" s="1"/>
      <c r="JI119">
        <v>4</v>
      </c>
      <c r="JJ119" s="12">
        <v>2</v>
      </c>
      <c r="JK119" s="12">
        <v>0</v>
      </c>
      <c r="JL119">
        <v>1</v>
      </c>
      <c r="JM119">
        <v>3</v>
      </c>
      <c r="JN119">
        <v>1</v>
      </c>
      <c r="JO119">
        <v>3</v>
      </c>
      <c r="JP119" t="s">
        <v>427</v>
      </c>
      <c r="JQ119" t="s">
        <v>18</v>
      </c>
      <c r="JR119">
        <f t="shared" si="195"/>
        <v>0</v>
      </c>
      <c r="JS119" t="str">
        <f t="shared" ref="JS119:JS127" si="229">IF(OR(AND(ES119&gt;=3,OR(DD119&gt;=20,DW119&gt;=20,EJ119&gt;=20)),FC119&gt;=5,AND(FG119&gt;=600,ER119&gt;=5)),"umiarkowana",0)</f>
        <v>umiarkowana</v>
      </c>
      <c r="JT119">
        <v>1</v>
      </c>
      <c r="JU119">
        <f t="shared" si="196"/>
        <v>1</v>
      </c>
      <c r="JV119">
        <f t="shared" si="197"/>
        <v>0.14000000000000001</v>
      </c>
      <c r="JW119">
        <f t="shared" si="198"/>
        <v>0</v>
      </c>
      <c r="JX119">
        <f t="shared" si="199"/>
        <v>0.5</v>
      </c>
      <c r="JY119">
        <f t="shared" si="200"/>
        <v>0.5</v>
      </c>
      <c r="JZ119">
        <f t="shared" si="201"/>
        <v>0.5</v>
      </c>
      <c r="KA119">
        <f t="shared" si="202"/>
        <v>0.14000000000000001</v>
      </c>
      <c r="KB119">
        <f t="shared" si="203"/>
        <v>0.14000000000000001</v>
      </c>
      <c r="KC119">
        <f t="shared" si="204"/>
        <v>1</v>
      </c>
      <c r="KD119">
        <f t="shared" si="205"/>
        <v>1</v>
      </c>
      <c r="KE119">
        <f t="shared" si="206"/>
        <v>4.92</v>
      </c>
      <c r="KF119">
        <f t="shared" si="207"/>
        <v>0.5</v>
      </c>
      <c r="KG119">
        <f t="shared" si="208"/>
        <v>0.5</v>
      </c>
      <c r="KH119">
        <f t="shared" si="209"/>
        <v>0</v>
      </c>
      <c r="KI119">
        <f t="shared" si="210"/>
        <v>0.5</v>
      </c>
      <c r="KJ119">
        <f t="shared" si="211"/>
        <v>0.14000000000000001</v>
      </c>
      <c r="KK119">
        <f t="shared" si="212"/>
        <v>0</v>
      </c>
      <c r="KL119">
        <f t="shared" si="213"/>
        <v>0.5</v>
      </c>
      <c r="KM119">
        <f t="shared" si="214"/>
        <v>0.5</v>
      </c>
      <c r="KN119">
        <f t="shared" si="215"/>
        <v>0.14000000000000001</v>
      </c>
      <c r="KO119">
        <f t="shared" si="216"/>
        <v>0.14000000000000001</v>
      </c>
      <c r="KP119">
        <f t="shared" si="217"/>
        <v>0.06</v>
      </c>
      <c r="KQ119">
        <f t="shared" si="218"/>
        <v>0</v>
      </c>
      <c r="KR119">
        <f t="shared" si="219"/>
        <v>0</v>
      </c>
      <c r="KS119">
        <f t="shared" si="220"/>
        <v>0</v>
      </c>
      <c r="KT119">
        <f t="shared" si="221"/>
        <v>2.9800000000000004</v>
      </c>
      <c r="KU119">
        <f t="shared" si="222"/>
        <v>24.6</v>
      </c>
      <c r="KV119">
        <f t="shared" si="223"/>
        <v>10.642857142857144</v>
      </c>
    </row>
    <row r="120" spans="1:308">
      <c r="A120" s="2"/>
      <c r="B120" s="1"/>
      <c r="C120">
        <v>37</v>
      </c>
      <c r="D120" s="2" t="s">
        <v>14</v>
      </c>
      <c r="E120" t="s">
        <v>481</v>
      </c>
      <c r="F120">
        <v>90</v>
      </c>
      <c r="G120">
        <v>12</v>
      </c>
      <c r="H120">
        <v>25</v>
      </c>
      <c r="I120">
        <v>53</v>
      </c>
      <c r="K120" s="2">
        <v>2004</v>
      </c>
      <c r="L120" s="2">
        <f t="shared" si="170"/>
        <v>16</v>
      </c>
      <c r="M120" s="15">
        <v>1</v>
      </c>
      <c r="N120" s="15">
        <v>3</v>
      </c>
      <c r="O120" s="2" t="s">
        <v>37</v>
      </c>
      <c r="P120" s="2">
        <v>16</v>
      </c>
      <c r="Q120" s="2" t="s">
        <v>37</v>
      </c>
      <c r="R120" s="2">
        <v>36</v>
      </c>
      <c r="Y120" t="s">
        <v>37</v>
      </c>
      <c r="AC120" t="s">
        <v>37</v>
      </c>
      <c r="AF120" t="s">
        <v>37</v>
      </c>
      <c r="AM120" t="s">
        <v>37</v>
      </c>
      <c r="AR120" s="2" t="s">
        <v>37</v>
      </c>
      <c r="AW120" t="s">
        <v>37</v>
      </c>
      <c r="AY120" t="s">
        <v>11</v>
      </c>
      <c r="BA120" t="s">
        <v>37</v>
      </c>
      <c r="BD120" t="s">
        <v>37</v>
      </c>
      <c r="BM120" s="2" t="s">
        <v>37</v>
      </c>
      <c r="BN120" t="s">
        <v>37</v>
      </c>
      <c r="BW120" t="s">
        <v>392</v>
      </c>
      <c r="BX120" s="2" t="s">
        <v>37</v>
      </c>
      <c r="BY120" t="s">
        <v>37</v>
      </c>
      <c r="CA120" t="s">
        <v>37</v>
      </c>
      <c r="CH120" t="s">
        <v>37</v>
      </c>
      <c r="CI120" s="11">
        <v>1.75</v>
      </c>
      <c r="CJ120" s="10">
        <v>93</v>
      </c>
      <c r="CK120" s="2">
        <f t="shared" si="171"/>
        <v>30.367346938775512</v>
      </c>
      <c r="CL120" s="2">
        <v>112.5</v>
      </c>
      <c r="CM120" s="2">
        <v>116</v>
      </c>
      <c r="CN120" s="5">
        <f t="shared" si="172"/>
        <v>0.96982758620689657</v>
      </c>
      <c r="CO120" s="2">
        <v>130</v>
      </c>
      <c r="CP120" s="2">
        <v>80</v>
      </c>
      <c r="CQ120" t="s">
        <v>393</v>
      </c>
      <c r="CS120" s="19">
        <v>37462.1</v>
      </c>
      <c r="CT120" s="19">
        <v>14853.8</v>
      </c>
      <c r="CU120" s="2">
        <v>89</v>
      </c>
      <c r="CV120" s="2">
        <v>2.13</v>
      </c>
      <c r="CW120" s="2">
        <v>160</v>
      </c>
      <c r="CX120" s="2">
        <v>37</v>
      </c>
      <c r="CY120" s="2">
        <v>96</v>
      </c>
      <c r="CZ120" s="2">
        <v>133</v>
      </c>
      <c r="DA120" s="2">
        <v>117</v>
      </c>
      <c r="DB120" t="s">
        <v>42</v>
      </c>
      <c r="DE120" s="2">
        <f t="shared" si="226"/>
        <v>0</v>
      </c>
      <c r="DH120" s="2">
        <f t="shared" si="227"/>
        <v>0</v>
      </c>
      <c r="DK120" s="2">
        <f t="shared" si="228"/>
        <v>0</v>
      </c>
      <c r="DL120" s="2">
        <f t="shared" si="173"/>
        <v>0</v>
      </c>
      <c r="DM120">
        <v>2</v>
      </c>
      <c r="DN120">
        <v>60</v>
      </c>
      <c r="DO120" t="s">
        <v>42</v>
      </c>
      <c r="DQ120" s="2">
        <v>0</v>
      </c>
      <c r="DR120">
        <v>1</v>
      </c>
      <c r="DS120">
        <v>30</v>
      </c>
      <c r="DT120" s="2">
        <f>3.3*DS120*DR120</f>
        <v>99</v>
      </c>
      <c r="DU120" s="2">
        <f t="shared" si="174"/>
        <v>99</v>
      </c>
      <c r="DV120" t="s">
        <v>42</v>
      </c>
      <c r="DX120" s="2">
        <v>0</v>
      </c>
      <c r="DY120" t="s">
        <v>42</v>
      </c>
      <c r="EA120" s="2">
        <v>0</v>
      </c>
      <c r="EB120" t="s">
        <v>42</v>
      </c>
      <c r="ED120" s="2">
        <v>0</v>
      </c>
      <c r="EE120" s="2">
        <f t="shared" si="175"/>
        <v>0</v>
      </c>
      <c r="EF120" t="s">
        <v>42</v>
      </c>
      <c r="EH120" s="2">
        <v>0</v>
      </c>
      <c r="EI120" t="s">
        <v>42</v>
      </c>
      <c r="EK120" s="2">
        <v>0</v>
      </c>
      <c r="EL120" t="s">
        <v>42</v>
      </c>
      <c r="EN120" s="2">
        <v>0</v>
      </c>
      <c r="EO120" s="2">
        <f t="shared" si="176"/>
        <v>0</v>
      </c>
      <c r="EP120">
        <v>780</v>
      </c>
      <c r="EQ120">
        <v>780</v>
      </c>
      <c r="ER120">
        <f t="shared" si="177"/>
        <v>1</v>
      </c>
      <c r="ES120" s="11">
        <f t="shared" si="178"/>
        <v>0</v>
      </c>
      <c r="ET120" s="11">
        <f t="shared" si="179"/>
        <v>1</v>
      </c>
      <c r="EU120" s="11">
        <f t="shared" si="180"/>
        <v>0</v>
      </c>
      <c r="EV120" s="11">
        <f t="shared" si="181"/>
        <v>0</v>
      </c>
      <c r="EW120" s="11">
        <f t="shared" si="182"/>
        <v>0</v>
      </c>
      <c r="EX120" s="11">
        <f t="shared" si="183"/>
        <v>1</v>
      </c>
      <c r="EY120" s="11">
        <f t="shared" si="184"/>
        <v>0</v>
      </c>
      <c r="EZ120" s="11">
        <f t="shared" si="185"/>
        <v>0</v>
      </c>
      <c r="FA120" s="11">
        <f t="shared" si="186"/>
        <v>0</v>
      </c>
      <c r="FB120" s="11">
        <f t="shared" si="187"/>
        <v>0</v>
      </c>
      <c r="FC120" s="11">
        <f t="shared" si="188"/>
        <v>1</v>
      </c>
      <c r="FD120" s="2">
        <f t="shared" si="189"/>
        <v>99</v>
      </c>
      <c r="FE120" s="2">
        <f t="shared" si="190"/>
        <v>0</v>
      </c>
      <c r="FF120" s="2">
        <f t="shared" si="191"/>
        <v>0</v>
      </c>
      <c r="FG120" s="2">
        <f t="shared" si="192"/>
        <v>99</v>
      </c>
      <c r="FH120" s="2">
        <f t="shared" si="193"/>
        <v>5460</v>
      </c>
      <c r="FI120" s="10">
        <f t="shared" si="194"/>
        <v>780</v>
      </c>
      <c r="FJ120" s="2">
        <v>117</v>
      </c>
      <c r="FK120" s="1">
        <v>43833</v>
      </c>
      <c r="FL120">
        <v>2</v>
      </c>
      <c r="FM120">
        <v>1</v>
      </c>
      <c r="FN120">
        <v>6</v>
      </c>
      <c r="FO120">
        <v>1</v>
      </c>
      <c r="FP120">
        <v>0</v>
      </c>
      <c r="FQ120">
        <v>0</v>
      </c>
      <c r="FR120">
        <v>0</v>
      </c>
      <c r="FS120">
        <v>1</v>
      </c>
      <c r="FT120">
        <v>1</v>
      </c>
      <c r="FU120">
        <v>1</v>
      </c>
      <c r="FV120">
        <v>0</v>
      </c>
      <c r="FW120">
        <v>1</v>
      </c>
      <c r="FX120" t="s">
        <v>206</v>
      </c>
      <c r="FY120">
        <v>5</v>
      </c>
      <c r="FZ120">
        <v>3</v>
      </c>
      <c r="GA120">
        <v>4</v>
      </c>
      <c r="GB120">
        <v>1</v>
      </c>
      <c r="GC120">
        <v>2</v>
      </c>
      <c r="GD120">
        <v>1</v>
      </c>
      <c r="GE120">
        <v>2</v>
      </c>
      <c r="GF120">
        <v>1</v>
      </c>
      <c r="GG120">
        <v>0</v>
      </c>
      <c r="GH120">
        <v>4</v>
      </c>
      <c r="GI120">
        <v>1</v>
      </c>
      <c r="GJ120">
        <v>3</v>
      </c>
      <c r="GK120">
        <v>3</v>
      </c>
      <c r="GL120">
        <v>1</v>
      </c>
      <c r="GM120">
        <v>4</v>
      </c>
      <c r="GN120">
        <v>4</v>
      </c>
      <c r="GO120">
        <v>1</v>
      </c>
      <c r="GP120">
        <v>4</v>
      </c>
      <c r="GQ120">
        <v>2</v>
      </c>
      <c r="GR120">
        <v>2</v>
      </c>
      <c r="GS120">
        <v>3</v>
      </c>
      <c r="GT120">
        <v>3</v>
      </c>
      <c r="GU120">
        <v>2</v>
      </c>
      <c r="GV120">
        <v>3</v>
      </c>
      <c r="GW120">
        <v>3</v>
      </c>
      <c r="GX120">
        <v>2</v>
      </c>
      <c r="GY120">
        <v>2</v>
      </c>
      <c r="GZ120">
        <v>1</v>
      </c>
      <c r="HA120">
        <v>4</v>
      </c>
      <c r="HB120">
        <v>3</v>
      </c>
      <c r="HC120">
        <v>4</v>
      </c>
      <c r="HD120">
        <v>2</v>
      </c>
      <c r="HE120">
        <v>3</v>
      </c>
      <c r="HF120">
        <v>1</v>
      </c>
      <c r="HG120">
        <v>2</v>
      </c>
      <c r="HH120">
        <v>2</v>
      </c>
      <c r="HI120">
        <v>1</v>
      </c>
      <c r="HJ120">
        <v>3</v>
      </c>
      <c r="HK120">
        <v>1</v>
      </c>
      <c r="HL120">
        <v>6</v>
      </c>
      <c r="HM120">
        <v>6</v>
      </c>
      <c r="HN120">
        <v>1</v>
      </c>
      <c r="HO120">
        <v>1</v>
      </c>
      <c r="HP120">
        <v>2</v>
      </c>
      <c r="HQ120">
        <v>1</v>
      </c>
      <c r="HR120">
        <v>1</v>
      </c>
      <c r="HS120">
        <v>2</v>
      </c>
      <c r="HT120">
        <v>1</v>
      </c>
      <c r="HU120">
        <v>2</v>
      </c>
      <c r="HV120">
        <v>1</v>
      </c>
      <c r="HW120">
        <v>1</v>
      </c>
      <c r="HX120">
        <v>1</v>
      </c>
      <c r="HY120">
        <v>2</v>
      </c>
      <c r="HZ120">
        <v>1</v>
      </c>
      <c r="IA120">
        <v>2</v>
      </c>
      <c r="IB120">
        <v>1</v>
      </c>
      <c r="IC120">
        <v>1</v>
      </c>
      <c r="ID120">
        <v>1</v>
      </c>
      <c r="IE120">
        <v>2</v>
      </c>
      <c r="IF120">
        <v>1</v>
      </c>
      <c r="IG120">
        <v>1</v>
      </c>
      <c r="IH120">
        <v>1</v>
      </c>
      <c r="II120">
        <v>1</v>
      </c>
      <c r="IJ120">
        <v>1</v>
      </c>
      <c r="IK120">
        <v>1</v>
      </c>
      <c r="IL120">
        <v>1</v>
      </c>
      <c r="IM120">
        <v>1</v>
      </c>
      <c r="IN120">
        <v>1</v>
      </c>
      <c r="IQ120">
        <v>1</v>
      </c>
      <c r="IR120">
        <v>4</v>
      </c>
      <c r="IS120">
        <v>2</v>
      </c>
      <c r="IT120">
        <v>2</v>
      </c>
      <c r="IU120">
        <v>3</v>
      </c>
      <c r="IV120">
        <v>3</v>
      </c>
      <c r="IW120">
        <v>6</v>
      </c>
      <c r="IX120">
        <v>0</v>
      </c>
      <c r="IY120">
        <v>1</v>
      </c>
      <c r="IZ120">
        <v>1</v>
      </c>
      <c r="JA120">
        <v>4</v>
      </c>
      <c r="JB120">
        <v>2</v>
      </c>
      <c r="JC120">
        <v>3</v>
      </c>
      <c r="JD120">
        <v>93</v>
      </c>
      <c r="JE120">
        <v>175</v>
      </c>
      <c r="JF120">
        <v>112.5</v>
      </c>
      <c r="JG120">
        <v>1</v>
      </c>
      <c r="JH120" s="1"/>
      <c r="JI120">
        <v>3</v>
      </c>
      <c r="JJ120" s="12">
        <v>1</v>
      </c>
      <c r="JK120" s="12">
        <v>0</v>
      </c>
      <c r="JL120">
        <v>1</v>
      </c>
      <c r="JM120">
        <v>3</v>
      </c>
      <c r="JN120">
        <v>1</v>
      </c>
      <c r="JO120">
        <v>3</v>
      </c>
      <c r="JP120" t="s">
        <v>21</v>
      </c>
      <c r="JQ120" t="s">
        <v>21</v>
      </c>
      <c r="JR120">
        <f t="shared" si="195"/>
        <v>0</v>
      </c>
      <c r="JS120">
        <f t="shared" si="229"/>
        <v>0</v>
      </c>
      <c r="JT120">
        <v>0</v>
      </c>
      <c r="JU120">
        <f t="shared" si="196"/>
        <v>0</v>
      </c>
      <c r="JV120">
        <f t="shared" si="197"/>
        <v>0.14000000000000001</v>
      </c>
      <c r="JW120">
        <f t="shared" si="198"/>
        <v>0.06</v>
      </c>
      <c r="JX120">
        <f t="shared" si="199"/>
        <v>0.06</v>
      </c>
      <c r="JY120">
        <f t="shared" si="200"/>
        <v>0.14000000000000001</v>
      </c>
      <c r="JZ120">
        <f t="shared" si="201"/>
        <v>0.14000000000000001</v>
      </c>
      <c r="KA120">
        <f t="shared" si="202"/>
        <v>0.06</v>
      </c>
      <c r="KB120">
        <f t="shared" si="203"/>
        <v>0</v>
      </c>
      <c r="KC120">
        <f t="shared" si="204"/>
        <v>0.14000000000000001</v>
      </c>
      <c r="KD120">
        <f t="shared" si="205"/>
        <v>0.5</v>
      </c>
      <c r="KE120">
        <f t="shared" si="206"/>
        <v>1.2400000000000002</v>
      </c>
      <c r="KF120">
        <f t="shared" si="207"/>
        <v>0.5</v>
      </c>
      <c r="KG120">
        <f t="shared" si="208"/>
        <v>0.14000000000000001</v>
      </c>
      <c r="KH120">
        <f t="shared" si="209"/>
        <v>0</v>
      </c>
      <c r="KI120">
        <f t="shared" si="210"/>
        <v>0.5</v>
      </c>
      <c r="KJ120">
        <f t="shared" si="211"/>
        <v>0.5</v>
      </c>
      <c r="KK120">
        <f t="shared" si="212"/>
        <v>0</v>
      </c>
      <c r="KL120">
        <f t="shared" si="213"/>
        <v>0.14000000000000001</v>
      </c>
      <c r="KM120">
        <f t="shared" si="214"/>
        <v>0.06</v>
      </c>
      <c r="KN120">
        <f t="shared" si="215"/>
        <v>0.14000000000000001</v>
      </c>
      <c r="KO120">
        <f t="shared" si="216"/>
        <v>0.06</v>
      </c>
      <c r="KP120">
        <f t="shared" si="217"/>
        <v>0</v>
      </c>
      <c r="KQ120">
        <f t="shared" si="218"/>
        <v>0</v>
      </c>
      <c r="KR120">
        <f t="shared" si="219"/>
        <v>2</v>
      </c>
      <c r="KS120">
        <f t="shared" si="220"/>
        <v>0</v>
      </c>
      <c r="KT120">
        <f t="shared" si="221"/>
        <v>4.0400000000000009</v>
      </c>
      <c r="KU120">
        <f t="shared" si="222"/>
        <v>6.2000000000000011</v>
      </c>
      <c r="KV120">
        <f t="shared" si="223"/>
        <v>14.428571428571432</v>
      </c>
    </row>
    <row r="121" spans="1:308">
      <c r="A121" s="2"/>
      <c r="B121" s="1"/>
      <c r="C121">
        <v>61</v>
      </c>
      <c r="D121" s="2" t="s">
        <v>478</v>
      </c>
      <c r="E121" t="s">
        <v>483</v>
      </c>
      <c r="F121" s="2">
        <v>109</v>
      </c>
      <c r="G121" s="2">
        <v>24</v>
      </c>
      <c r="H121" s="2">
        <v>35</v>
      </c>
      <c r="I121" s="2">
        <v>50</v>
      </c>
      <c r="K121" s="2">
        <v>2007</v>
      </c>
      <c r="L121" s="2">
        <f t="shared" si="170"/>
        <v>13</v>
      </c>
      <c r="M121" s="15">
        <v>4</v>
      </c>
      <c r="N121" s="15">
        <v>4</v>
      </c>
      <c r="O121" s="2" t="s">
        <v>37</v>
      </c>
      <c r="P121" s="2">
        <v>6</v>
      </c>
      <c r="Q121" s="2" t="s">
        <v>37</v>
      </c>
      <c r="R121" s="2">
        <v>24</v>
      </c>
      <c r="AD121" t="s">
        <v>37</v>
      </c>
      <c r="AE121" t="s">
        <v>37</v>
      </c>
      <c r="AR121" s="2" t="s">
        <v>37</v>
      </c>
      <c r="AW121" t="s">
        <v>37</v>
      </c>
      <c r="BA121" t="s">
        <v>37</v>
      </c>
      <c r="BD121" t="s">
        <v>37</v>
      </c>
      <c r="BF121" t="s">
        <v>37</v>
      </c>
      <c r="BH121" t="s">
        <v>37</v>
      </c>
      <c r="BJ121" t="s">
        <v>37</v>
      </c>
      <c r="BL121" t="s">
        <v>37</v>
      </c>
      <c r="BM121" s="2" t="s">
        <v>42</v>
      </c>
      <c r="BX121" s="2" t="s">
        <v>42</v>
      </c>
      <c r="CI121" s="11">
        <v>1.65</v>
      </c>
      <c r="CJ121" s="10">
        <v>110</v>
      </c>
      <c r="CK121" s="2">
        <f t="shared" si="171"/>
        <v>40.404040404040408</v>
      </c>
      <c r="CL121" s="2">
        <v>126</v>
      </c>
      <c r="CM121" s="2">
        <v>134</v>
      </c>
      <c r="CN121" s="5">
        <f t="shared" si="172"/>
        <v>0.94029850746268662</v>
      </c>
      <c r="CO121" s="2">
        <v>141</v>
      </c>
      <c r="CP121" s="2">
        <v>88</v>
      </c>
      <c r="CQ121" t="s">
        <v>266</v>
      </c>
      <c r="CR121" s="19">
        <v>1161.4000000000001</v>
      </c>
      <c r="CS121" s="19">
        <v>49918.1</v>
      </c>
      <c r="CT121" s="19">
        <v>17218.900000000001</v>
      </c>
      <c r="CU121" s="2">
        <v>96</v>
      </c>
      <c r="CV121" s="2">
        <v>7.0000000000000007E-2</v>
      </c>
      <c r="CW121" s="2">
        <v>170</v>
      </c>
      <c r="CX121" s="2">
        <v>40</v>
      </c>
      <c r="CY121" s="2">
        <v>104</v>
      </c>
      <c r="CZ121" s="2">
        <v>129</v>
      </c>
      <c r="DA121" s="2">
        <v>44</v>
      </c>
      <c r="DB121" t="s">
        <v>42</v>
      </c>
      <c r="DE121" s="2">
        <f t="shared" si="226"/>
        <v>0</v>
      </c>
      <c r="DH121" s="2">
        <f t="shared" si="227"/>
        <v>0</v>
      </c>
      <c r="DK121" s="2">
        <f t="shared" si="228"/>
        <v>0</v>
      </c>
      <c r="DL121" s="2">
        <f t="shared" si="173"/>
        <v>0</v>
      </c>
      <c r="DM121" t="s">
        <v>42</v>
      </c>
      <c r="DO121" t="s">
        <v>42</v>
      </c>
      <c r="DQ121" s="2">
        <v>0</v>
      </c>
      <c r="DR121" t="s">
        <v>42</v>
      </c>
      <c r="DT121" s="2">
        <v>0</v>
      </c>
      <c r="DU121" s="2">
        <f t="shared" si="174"/>
        <v>0</v>
      </c>
      <c r="DV121" t="s">
        <v>42</v>
      </c>
      <c r="DX121" s="2">
        <v>0</v>
      </c>
      <c r="DY121" t="s">
        <v>42</v>
      </c>
      <c r="EA121" s="2">
        <v>0</v>
      </c>
      <c r="EB121">
        <v>2</v>
      </c>
      <c r="EC121">
        <v>60</v>
      </c>
      <c r="ED121" s="2">
        <f>3*EC121*EB121</f>
        <v>360</v>
      </c>
      <c r="EE121" s="2">
        <f t="shared" si="175"/>
        <v>360</v>
      </c>
      <c r="EF121" t="s">
        <v>42</v>
      </c>
      <c r="EH121" s="2">
        <v>0</v>
      </c>
      <c r="EI121" t="s">
        <v>42</v>
      </c>
      <c r="EK121" s="2">
        <v>0</v>
      </c>
      <c r="EL121" t="s">
        <v>42</v>
      </c>
      <c r="EN121" s="2">
        <v>0</v>
      </c>
      <c r="EO121" s="2">
        <f t="shared" si="176"/>
        <v>0</v>
      </c>
      <c r="EP121">
        <v>840</v>
      </c>
      <c r="EQ121">
        <v>840</v>
      </c>
      <c r="ER121">
        <f t="shared" si="177"/>
        <v>2</v>
      </c>
      <c r="ES121" s="11">
        <f t="shared" si="178"/>
        <v>0</v>
      </c>
      <c r="ET121" s="11">
        <f t="shared" si="179"/>
        <v>2</v>
      </c>
      <c r="EU121" s="11">
        <f t="shared" si="180"/>
        <v>0</v>
      </c>
      <c r="EV121" s="11">
        <f t="shared" si="181"/>
        <v>0</v>
      </c>
      <c r="EW121" s="11">
        <f t="shared" si="182"/>
        <v>0</v>
      </c>
      <c r="EX121" s="11">
        <f t="shared" si="183"/>
        <v>0</v>
      </c>
      <c r="EY121" s="11">
        <f t="shared" si="184"/>
        <v>0</v>
      </c>
      <c r="EZ121" s="11">
        <f t="shared" si="185"/>
        <v>1</v>
      </c>
      <c r="FA121" s="11">
        <f t="shared" si="186"/>
        <v>0</v>
      </c>
      <c r="FB121" s="11">
        <f t="shared" si="187"/>
        <v>0</v>
      </c>
      <c r="FC121" s="11">
        <f t="shared" si="188"/>
        <v>1</v>
      </c>
      <c r="FD121" s="2">
        <f t="shared" si="189"/>
        <v>0</v>
      </c>
      <c r="FE121" s="2">
        <f t="shared" si="190"/>
        <v>360</v>
      </c>
      <c r="FF121" s="2">
        <f t="shared" si="191"/>
        <v>0</v>
      </c>
      <c r="FG121" s="2">
        <f t="shared" si="192"/>
        <v>360</v>
      </c>
      <c r="FH121" s="2">
        <f t="shared" si="193"/>
        <v>5880</v>
      </c>
      <c r="FI121" s="10">
        <f t="shared" si="194"/>
        <v>840</v>
      </c>
      <c r="FJ121" s="2">
        <v>44</v>
      </c>
      <c r="FK121" s="1">
        <v>43606</v>
      </c>
      <c r="FL121">
        <v>3</v>
      </c>
      <c r="FM121">
        <v>3</v>
      </c>
      <c r="FN121">
        <v>5</v>
      </c>
      <c r="FO121">
        <v>0</v>
      </c>
      <c r="FP121">
        <v>0</v>
      </c>
      <c r="FQ121">
        <v>0</v>
      </c>
      <c r="FR121">
        <v>0</v>
      </c>
      <c r="FS121">
        <v>1</v>
      </c>
      <c r="FT121">
        <v>0</v>
      </c>
      <c r="FU121">
        <v>0</v>
      </c>
      <c r="FV121">
        <v>0</v>
      </c>
      <c r="FW121">
        <v>2</v>
      </c>
      <c r="FX121" t="s">
        <v>251</v>
      </c>
      <c r="FY121">
        <v>1</v>
      </c>
      <c r="FZ121">
        <v>3</v>
      </c>
      <c r="GA121">
        <v>1</v>
      </c>
      <c r="GB121">
        <v>3</v>
      </c>
      <c r="GC121">
        <v>2</v>
      </c>
      <c r="GD121">
        <v>4</v>
      </c>
      <c r="GE121">
        <v>3</v>
      </c>
      <c r="GF121">
        <v>3</v>
      </c>
      <c r="GG121">
        <v>0</v>
      </c>
      <c r="GH121">
        <v>5</v>
      </c>
      <c r="GI121">
        <v>5</v>
      </c>
      <c r="GJ121">
        <v>4</v>
      </c>
      <c r="GK121">
        <v>1</v>
      </c>
      <c r="GL121">
        <v>3</v>
      </c>
      <c r="GM121">
        <v>5</v>
      </c>
      <c r="GN121">
        <v>1</v>
      </c>
      <c r="GO121">
        <v>1</v>
      </c>
      <c r="GP121">
        <v>5</v>
      </c>
      <c r="GQ121">
        <v>5</v>
      </c>
      <c r="GR121">
        <v>5</v>
      </c>
      <c r="GS121">
        <v>5</v>
      </c>
      <c r="GT121">
        <v>5</v>
      </c>
      <c r="GU121">
        <v>5</v>
      </c>
      <c r="GV121">
        <v>3</v>
      </c>
      <c r="GW121">
        <v>5</v>
      </c>
      <c r="GX121">
        <v>3</v>
      </c>
      <c r="GY121">
        <v>3</v>
      </c>
      <c r="GZ121">
        <v>3</v>
      </c>
      <c r="HA121">
        <v>5</v>
      </c>
      <c r="HB121">
        <v>5</v>
      </c>
      <c r="HC121">
        <v>5</v>
      </c>
      <c r="HD121">
        <v>6</v>
      </c>
      <c r="HE121">
        <v>1</v>
      </c>
      <c r="HF121">
        <v>3</v>
      </c>
      <c r="HG121">
        <v>1</v>
      </c>
      <c r="HH121">
        <v>5</v>
      </c>
      <c r="HI121">
        <v>1</v>
      </c>
      <c r="HJ121">
        <v>1</v>
      </c>
      <c r="HK121">
        <v>3</v>
      </c>
      <c r="HL121">
        <v>1</v>
      </c>
      <c r="HM121">
        <v>6</v>
      </c>
      <c r="HN121">
        <v>1</v>
      </c>
      <c r="HO121">
        <v>1</v>
      </c>
      <c r="HP121">
        <v>2</v>
      </c>
      <c r="HQ121">
        <v>1</v>
      </c>
      <c r="HR121">
        <v>3</v>
      </c>
      <c r="HS121">
        <v>2</v>
      </c>
      <c r="HT121">
        <v>1</v>
      </c>
      <c r="HU121">
        <v>2</v>
      </c>
      <c r="HV121">
        <v>1</v>
      </c>
      <c r="HW121">
        <v>2</v>
      </c>
      <c r="HX121">
        <v>1</v>
      </c>
      <c r="HY121">
        <v>2</v>
      </c>
      <c r="HZ121">
        <v>1</v>
      </c>
      <c r="IA121">
        <v>2</v>
      </c>
      <c r="IB121">
        <v>1</v>
      </c>
      <c r="IC121">
        <v>2</v>
      </c>
      <c r="ID121">
        <v>1</v>
      </c>
      <c r="IE121">
        <v>1</v>
      </c>
      <c r="IF121">
        <v>1</v>
      </c>
      <c r="IG121">
        <v>2</v>
      </c>
      <c r="IH121">
        <v>1</v>
      </c>
      <c r="II121">
        <v>3</v>
      </c>
      <c r="IJ121">
        <v>1</v>
      </c>
      <c r="IK121">
        <v>1</v>
      </c>
      <c r="IL121">
        <v>1</v>
      </c>
      <c r="IM121">
        <v>1</v>
      </c>
      <c r="IN121">
        <v>1</v>
      </c>
      <c r="IQ121">
        <v>1</v>
      </c>
      <c r="IR121">
        <v>0</v>
      </c>
      <c r="IS121">
        <v>1</v>
      </c>
      <c r="IT121">
        <v>1</v>
      </c>
      <c r="IU121">
        <v>2</v>
      </c>
      <c r="IV121">
        <v>2</v>
      </c>
      <c r="IW121">
        <v>2</v>
      </c>
      <c r="IX121">
        <v>0</v>
      </c>
      <c r="IY121">
        <v>1</v>
      </c>
      <c r="IZ121">
        <v>1</v>
      </c>
      <c r="JA121">
        <v>3</v>
      </c>
      <c r="JB121">
        <v>3</v>
      </c>
      <c r="JC121">
        <v>1</v>
      </c>
      <c r="JD121">
        <f>(CJ121)</f>
        <v>110</v>
      </c>
      <c r="JE121">
        <v>165</v>
      </c>
      <c r="JF121">
        <v>126</v>
      </c>
      <c r="JG121">
        <v>2</v>
      </c>
      <c r="JH121" s="1"/>
      <c r="JI121">
        <v>3</v>
      </c>
      <c r="JJ121" s="12">
        <v>3</v>
      </c>
      <c r="JK121" s="12">
        <v>0</v>
      </c>
      <c r="JL121">
        <v>2</v>
      </c>
      <c r="JM121">
        <v>3</v>
      </c>
      <c r="JN121">
        <v>1</v>
      </c>
      <c r="JO121">
        <v>2</v>
      </c>
      <c r="JP121" t="s">
        <v>21</v>
      </c>
      <c r="JQ121" t="s">
        <v>21</v>
      </c>
      <c r="JR121">
        <f t="shared" si="195"/>
        <v>0</v>
      </c>
      <c r="JS121">
        <f t="shared" si="229"/>
        <v>0</v>
      </c>
      <c r="JT121">
        <v>0</v>
      </c>
      <c r="JU121">
        <f t="shared" si="196"/>
        <v>1</v>
      </c>
      <c r="JV121">
        <f t="shared" si="197"/>
        <v>0</v>
      </c>
      <c r="JW121">
        <f t="shared" si="198"/>
        <v>1</v>
      </c>
      <c r="JX121">
        <f t="shared" si="199"/>
        <v>1</v>
      </c>
      <c r="JY121">
        <f t="shared" si="200"/>
        <v>1</v>
      </c>
      <c r="JZ121">
        <f t="shared" si="201"/>
        <v>1</v>
      </c>
      <c r="KA121">
        <f t="shared" si="202"/>
        <v>0.14000000000000001</v>
      </c>
      <c r="KB121">
        <f t="shared" si="203"/>
        <v>0.14000000000000001</v>
      </c>
      <c r="KC121">
        <f t="shared" si="204"/>
        <v>1</v>
      </c>
      <c r="KD121">
        <f t="shared" si="205"/>
        <v>1</v>
      </c>
      <c r="KE121">
        <f t="shared" si="206"/>
        <v>7.2799999999999994</v>
      </c>
      <c r="KF121">
        <f t="shared" si="207"/>
        <v>1</v>
      </c>
      <c r="KG121">
        <f t="shared" si="208"/>
        <v>0.5</v>
      </c>
      <c r="KH121">
        <f t="shared" si="209"/>
        <v>0.14000000000000001</v>
      </c>
      <c r="KI121">
        <f t="shared" si="210"/>
        <v>1</v>
      </c>
      <c r="KJ121">
        <f t="shared" si="211"/>
        <v>0</v>
      </c>
      <c r="KK121">
        <f t="shared" si="212"/>
        <v>0</v>
      </c>
      <c r="KL121">
        <f t="shared" si="213"/>
        <v>1</v>
      </c>
      <c r="KM121">
        <f t="shared" si="214"/>
        <v>1</v>
      </c>
      <c r="KN121">
        <f t="shared" si="215"/>
        <v>0.14000000000000001</v>
      </c>
      <c r="KO121">
        <f t="shared" si="216"/>
        <v>2</v>
      </c>
      <c r="KP121">
        <f t="shared" si="217"/>
        <v>0.14000000000000001</v>
      </c>
      <c r="KQ121">
        <f t="shared" si="218"/>
        <v>0.14000000000000001</v>
      </c>
      <c r="KR121">
        <f t="shared" si="219"/>
        <v>0</v>
      </c>
      <c r="KS121">
        <f t="shared" si="220"/>
        <v>0</v>
      </c>
      <c r="KT121">
        <f t="shared" si="221"/>
        <v>7.06</v>
      </c>
      <c r="KU121">
        <f t="shared" si="222"/>
        <v>36.4</v>
      </c>
      <c r="KV121">
        <f t="shared" si="223"/>
        <v>25.214285714285715</v>
      </c>
    </row>
    <row r="122" spans="1:308">
      <c r="A122" s="2"/>
      <c r="B122" s="1"/>
      <c r="C122">
        <v>56</v>
      </c>
      <c r="D122" s="2" t="s">
        <v>478</v>
      </c>
      <c r="E122" t="s">
        <v>483</v>
      </c>
      <c r="K122" s="2">
        <v>2006</v>
      </c>
      <c r="L122" s="2">
        <f t="shared" si="170"/>
        <v>14</v>
      </c>
      <c r="M122" s="15">
        <v>1</v>
      </c>
      <c r="N122" s="15">
        <v>2</v>
      </c>
      <c r="O122" s="2" t="s">
        <v>37</v>
      </c>
      <c r="P122" s="2">
        <v>14</v>
      </c>
      <c r="Q122" s="2" t="s">
        <v>42</v>
      </c>
      <c r="U122" t="s">
        <v>37</v>
      </c>
      <c r="V122" t="s">
        <v>37</v>
      </c>
      <c r="AA122" t="s">
        <v>32</v>
      </c>
      <c r="AF122" t="s">
        <v>37</v>
      </c>
      <c r="AR122" s="2" t="s">
        <v>37</v>
      </c>
      <c r="AS122" t="s">
        <v>37</v>
      </c>
      <c r="AT122" t="s">
        <v>37</v>
      </c>
      <c r="AZ122" t="s">
        <v>39</v>
      </c>
      <c r="BA122" t="s">
        <v>37</v>
      </c>
      <c r="BM122" s="2" t="s">
        <v>37</v>
      </c>
      <c r="BW122" t="s">
        <v>257</v>
      </c>
      <c r="BX122" s="2" t="s">
        <v>42</v>
      </c>
      <c r="CI122" s="11">
        <v>1.6</v>
      </c>
      <c r="CJ122" s="10">
        <v>50.5</v>
      </c>
      <c r="CK122" s="2">
        <f t="shared" si="171"/>
        <v>19.726562499999996</v>
      </c>
      <c r="CL122" s="2">
        <v>79</v>
      </c>
      <c r="CM122" s="2">
        <v>92</v>
      </c>
      <c r="CN122" s="5">
        <f t="shared" si="172"/>
        <v>0.85869565217391308</v>
      </c>
      <c r="CO122" s="2">
        <v>95</v>
      </c>
      <c r="CP122" s="2">
        <v>65</v>
      </c>
      <c r="CQ122" t="s">
        <v>380</v>
      </c>
      <c r="CR122" s="19">
        <v>386.26</v>
      </c>
      <c r="CS122" s="19">
        <v>21129.200000000001</v>
      </c>
      <c r="CT122" s="19">
        <v>18516.8</v>
      </c>
      <c r="CU122" s="2">
        <v>125</v>
      </c>
      <c r="CV122" s="2">
        <v>1.57</v>
      </c>
      <c r="CW122" s="2">
        <v>191</v>
      </c>
      <c r="CX122" s="2">
        <v>66</v>
      </c>
      <c r="CY122" s="2">
        <v>96</v>
      </c>
      <c r="CZ122" s="2">
        <v>147</v>
      </c>
      <c r="DA122" s="2">
        <v>107</v>
      </c>
      <c r="DB122" t="s">
        <v>42</v>
      </c>
      <c r="DE122" s="2">
        <f t="shared" si="226"/>
        <v>0</v>
      </c>
      <c r="DH122" s="2">
        <f t="shared" si="227"/>
        <v>0</v>
      </c>
      <c r="DK122" s="2">
        <f t="shared" si="228"/>
        <v>0</v>
      </c>
      <c r="DL122" s="2">
        <f t="shared" si="173"/>
        <v>0</v>
      </c>
      <c r="DM122">
        <v>2</v>
      </c>
      <c r="DN122">
        <v>30</v>
      </c>
      <c r="DO122" t="s">
        <v>42</v>
      </c>
      <c r="DQ122" s="2">
        <v>0</v>
      </c>
      <c r="DR122" t="s">
        <v>42</v>
      </c>
      <c r="DT122" s="2">
        <v>0</v>
      </c>
      <c r="DU122" s="2">
        <f t="shared" si="174"/>
        <v>0</v>
      </c>
      <c r="DV122" t="s">
        <v>42</v>
      </c>
      <c r="DX122" s="2">
        <v>0</v>
      </c>
      <c r="DY122" t="s">
        <v>42</v>
      </c>
      <c r="EA122" s="2">
        <v>0</v>
      </c>
      <c r="EB122">
        <v>3</v>
      </c>
      <c r="EC122">
        <v>150</v>
      </c>
      <c r="ED122" s="2">
        <f>3*EC122*EB122</f>
        <v>1350</v>
      </c>
      <c r="EE122" s="2">
        <f t="shared" si="175"/>
        <v>1350</v>
      </c>
      <c r="EF122" t="s">
        <v>42</v>
      </c>
      <c r="EH122" s="2">
        <v>0</v>
      </c>
      <c r="EI122" t="s">
        <v>42</v>
      </c>
      <c r="EK122" s="2">
        <v>0</v>
      </c>
      <c r="EL122" t="s">
        <v>42</v>
      </c>
      <c r="EN122" s="2">
        <v>0</v>
      </c>
      <c r="EO122" s="2">
        <f t="shared" si="176"/>
        <v>0</v>
      </c>
      <c r="EP122">
        <v>720</v>
      </c>
      <c r="EQ122">
        <v>660</v>
      </c>
      <c r="ER122">
        <f t="shared" si="177"/>
        <v>3</v>
      </c>
      <c r="ES122" s="11">
        <f t="shared" si="178"/>
        <v>0</v>
      </c>
      <c r="ET122" s="11">
        <f t="shared" si="179"/>
        <v>3</v>
      </c>
      <c r="EU122" s="11">
        <f t="shared" si="180"/>
        <v>0</v>
      </c>
      <c r="EV122" s="11">
        <f t="shared" si="181"/>
        <v>0</v>
      </c>
      <c r="EW122" s="11">
        <f t="shared" si="182"/>
        <v>0</v>
      </c>
      <c r="EX122" s="11">
        <f t="shared" si="183"/>
        <v>0</v>
      </c>
      <c r="EY122" s="11">
        <f t="shared" si="184"/>
        <v>0</v>
      </c>
      <c r="EZ122" s="11">
        <f t="shared" si="185"/>
        <v>1</v>
      </c>
      <c r="FA122" s="11">
        <f t="shared" si="186"/>
        <v>0</v>
      </c>
      <c r="FB122" s="11">
        <f t="shared" si="187"/>
        <v>0</v>
      </c>
      <c r="FC122" s="11">
        <f t="shared" si="188"/>
        <v>1</v>
      </c>
      <c r="FD122" s="2">
        <f t="shared" si="189"/>
        <v>0</v>
      </c>
      <c r="FE122" s="2">
        <f t="shared" si="190"/>
        <v>1350</v>
      </c>
      <c r="FF122" s="2">
        <f t="shared" si="191"/>
        <v>0</v>
      </c>
      <c r="FG122" s="2">
        <f t="shared" si="192"/>
        <v>1350</v>
      </c>
      <c r="FH122" s="2">
        <f t="shared" si="193"/>
        <v>4920</v>
      </c>
      <c r="FI122" s="10">
        <f t="shared" si="194"/>
        <v>702.85714285714289</v>
      </c>
      <c r="FJ122" s="2">
        <v>107</v>
      </c>
      <c r="FK122" s="1">
        <v>43809</v>
      </c>
      <c r="FL122">
        <v>2</v>
      </c>
      <c r="FM122">
        <v>3</v>
      </c>
      <c r="FN122">
        <v>5</v>
      </c>
      <c r="FO122">
        <v>1</v>
      </c>
      <c r="FP122">
        <v>0</v>
      </c>
      <c r="FQ122">
        <v>0</v>
      </c>
      <c r="FR122">
        <v>0</v>
      </c>
      <c r="FS122">
        <v>1</v>
      </c>
      <c r="FT122">
        <v>0</v>
      </c>
      <c r="FU122">
        <v>0</v>
      </c>
      <c r="FV122">
        <v>0</v>
      </c>
      <c r="FW122">
        <v>0</v>
      </c>
      <c r="FX122" t="s">
        <v>198</v>
      </c>
      <c r="FY122">
        <v>5</v>
      </c>
      <c r="FZ122">
        <v>3</v>
      </c>
      <c r="GA122">
        <v>3</v>
      </c>
      <c r="GB122">
        <v>1</v>
      </c>
      <c r="GC122">
        <v>1</v>
      </c>
      <c r="GD122">
        <v>1</v>
      </c>
      <c r="GE122">
        <v>2</v>
      </c>
      <c r="GF122">
        <v>1</v>
      </c>
      <c r="GG122">
        <v>0</v>
      </c>
      <c r="GH122">
        <v>3</v>
      </c>
      <c r="GI122">
        <v>4</v>
      </c>
      <c r="GJ122">
        <v>2</v>
      </c>
      <c r="GK122">
        <v>2</v>
      </c>
      <c r="GL122">
        <v>1</v>
      </c>
      <c r="GM122">
        <v>3</v>
      </c>
      <c r="GN122">
        <v>2</v>
      </c>
      <c r="GO122">
        <v>1</v>
      </c>
      <c r="GP122">
        <v>2</v>
      </c>
      <c r="GQ122">
        <v>1</v>
      </c>
      <c r="GR122">
        <v>3</v>
      </c>
      <c r="GS122">
        <v>2</v>
      </c>
      <c r="GT122">
        <v>3</v>
      </c>
      <c r="GU122">
        <v>4</v>
      </c>
      <c r="GV122">
        <v>2</v>
      </c>
      <c r="GW122">
        <v>2</v>
      </c>
      <c r="GX122">
        <v>1</v>
      </c>
      <c r="GY122">
        <v>2</v>
      </c>
      <c r="GZ122">
        <v>2</v>
      </c>
      <c r="HA122">
        <v>4</v>
      </c>
      <c r="HB122">
        <v>4</v>
      </c>
      <c r="HC122">
        <v>4</v>
      </c>
      <c r="HD122">
        <v>5</v>
      </c>
      <c r="HE122">
        <v>1</v>
      </c>
      <c r="HF122">
        <v>1</v>
      </c>
      <c r="HG122">
        <v>2</v>
      </c>
      <c r="HH122">
        <v>5</v>
      </c>
      <c r="HI122">
        <v>1</v>
      </c>
      <c r="HJ122">
        <v>6</v>
      </c>
      <c r="HK122">
        <v>2</v>
      </c>
      <c r="HL122">
        <v>1</v>
      </c>
      <c r="HM122">
        <v>4</v>
      </c>
      <c r="HN122">
        <v>1</v>
      </c>
      <c r="HO122">
        <v>1</v>
      </c>
      <c r="HP122">
        <v>2</v>
      </c>
      <c r="HQ122">
        <v>2</v>
      </c>
      <c r="HR122">
        <v>2</v>
      </c>
      <c r="HS122">
        <v>2</v>
      </c>
      <c r="HT122">
        <v>1</v>
      </c>
      <c r="HU122">
        <v>2</v>
      </c>
      <c r="HV122">
        <v>1</v>
      </c>
      <c r="HW122">
        <v>1</v>
      </c>
      <c r="HX122">
        <v>1</v>
      </c>
      <c r="HY122">
        <v>1</v>
      </c>
      <c r="HZ122">
        <v>1</v>
      </c>
      <c r="IA122">
        <v>2</v>
      </c>
      <c r="IB122">
        <v>1</v>
      </c>
      <c r="IC122">
        <v>1</v>
      </c>
      <c r="ID122">
        <v>2</v>
      </c>
      <c r="IE122">
        <v>2</v>
      </c>
      <c r="IF122">
        <v>1</v>
      </c>
      <c r="IG122">
        <v>2</v>
      </c>
      <c r="IH122">
        <v>1</v>
      </c>
      <c r="II122">
        <v>2</v>
      </c>
      <c r="IJ122">
        <v>3</v>
      </c>
      <c r="IK122">
        <v>2</v>
      </c>
      <c r="IL122">
        <v>2</v>
      </c>
      <c r="IM122">
        <v>2</v>
      </c>
      <c r="IN122">
        <v>1</v>
      </c>
      <c r="IQ122">
        <v>1</v>
      </c>
      <c r="IR122">
        <v>0</v>
      </c>
      <c r="IS122">
        <v>2</v>
      </c>
      <c r="IT122">
        <v>2</v>
      </c>
      <c r="IU122">
        <v>3</v>
      </c>
      <c r="IV122">
        <v>3</v>
      </c>
      <c r="IW122">
        <v>2</v>
      </c>
      <c r="IX122">
        <v>0</v>
      </c>
      <c r="IY122">
        <v>1</v>
      </c>
      <c r="IZ122">
        <v>1</v>
      </c>
      <c r="JA122">
        <v>2</v>
      </c>
      <c r="JB122">
        <v>2</v>
      </c>
      <c r="JC122">
        <v>1</v>
      </c>
      <c r="JD122">
        <v>50.5</v>
      </c>
      <c r="JE122">
        <v>160</v>
      </c>
      <c r="JF122">
        <v>79</v>
      </c>
      <c r="JG122">
        <v>2</v>
      </c>
      <c r="JH122" s="1"/>
      <c r="JI122">
        <v>1</v>
      </c>
      <c r="JJ122" s="12">
        <v>2</v>
      </c>
      <c r="JK122" s="12">
        <v>0</v>
      </c>
      <c r="JL122">
        <v>2</v>
      </c>
      <c r="JM122">
        <v>3</v>
      </c>
      <c r="JN122">
        <v>1</v>
      </c>
      <c r="JO122">
        <v>3</v>
      </c>
      <c r="JP122" t="s">
        <v>428</v>
      </c>
      <c r="JQ122" t="s">
        <v>428</v>
      </c>
      <c r="JR122">
        <f t="shared" si="195"/>
        <v>0</v>
      </c>
      <c r="JS122">
        <f t="shared" si="229"/>
        <v>0</v>
      </c>
      <c r="JT122">
        <v>0</v>
      </c>
      <c r="JU122">
        <f t="shared" si="196"/>
        <v>0.5</v>
      </c>
      <c r="JV122">
        <f t="shared" si="197"/>
        <v>0.06</v>
      </c>
      <c r="JW122">
        <f t="shared" si="198"/>
        <v>0</v>
      </c>
      <c r="JX122">
        <f t="shared" si="199"/>
        <v>0.14000000000000001</v>
      </c>
      <c r="JY122">
        <f t="shared" si="200"/>
        <v>0.06</v>
      </c>
      <c r="JZ122">
        <f t="shared" si="201"/>
        <v>0.06</v>
      </c>
      <c r="KA122">
        <f t="shared" si="202"/>
        <v>0</v>
      </c>
      <c r="KB122">
        <f t="shared" si="203"/>
        <v>0.06</v>
      </c>
      <c r="KC122">
        <f t="shared" si="204"/>
        <v>0.5</v>
      </c>
      <c r="KD122">
        <f t="shared" si="205"/>
        <v>0.5</v>
      </c>
      <c r="KE122">
        <f t="shared" si="206"/>
        <v>1.8800000000000001</v>
      </c>
      <c r="KF122">
        <f t="shared" si="207"/>
        <v>0.14000000000000001</v>
      </c>
      <c r="KG122">
        <f t="shared" si="208"/>
        <v>0.06</v>
      </c>
      <c r="KH122">
        <f t="shared" si="209"/>
        <v>0</v>
      </c>
      <c r="KI122">
        <f t="shared" si="210"/>
        <v>0.14000000000000001</v>
      </c>
      <c r="KJ122">
        <f t="shared" si="211"/>
        <v>0.06</v>
      </c>
      <c r="KK122">
        <f t="shared" si="212"/>
        <v>0</v>
      </c>
      <c r="KL122">
        <f t="shared" si="213"/>
        <v>0.14000000000000001</v>
      </c>
      <c r="KM122">
        <f t="shared" si="214"/>
        <v>0.5</v>
      </c>
      <c r="KN122">
        <f t="shared" si="215"/>
        <v>0.06</v>
      </c>
      <c r="KO122">
        <f t="shared" si="216"/>
        <v>1</v>
      </c>
      <c r="KP122">
        <f t="shared" si="217"/>
        <v>0</v>
      </c>
      <c r="KQ122">
        <f t="shared" si="218"/>
        <v>0.06</v>
      </c>
      <c r="KR122">
        <f t="shared" si="219"/>
        <v>0</v>
      </c>
      <c r="KS122">
        <f t="shared" si="220"/>
        <v>0</v>
      </c>
      <c r="KT122">
        <f t="shared" si="221"/>
        <v>2.16</v>
      </c>
      <c r="KU122">
        <f t="shared" si="222"/>
        <v>9.4</v>
      </c>
      <c r="KV122">
        <f t="shared" si="223"/>
        <v>7.7142857142857153</v>
      </c>
    </row>
    <row r="123" spans="1:308">
      <c r="A123" s="2"/>
      <c r="B123" s="1"/>
      <c r="C123">
        <v>44</v>
      </c>
      <c r="D123" s="2" t="s">
        <v>14</v>
      </c>
      <c r="E123" t="s">
        <v>483</v>
      </c>
      <c r="K123" s="2">
        <v>2018</v>
      </c>
      <c r="L123" s="2">
        <f t="shared" si="170"/>
        <v>2</v>
      </c>
      <c r="M123" s="15">
        <v>1</v>
      </c>
      <c r="N123" s="15">
        <v>1</v>
      </c>
      <c r="O123" s="2" t="s">
        <v>37</v>
      </c>
      <c r="P123" s="2">
        <v>2</v>
      </c>
      <c r="Q123" s="2" t="s">
        <v>42</v>
      </c>
      <c r="U123" t="s">
        <v>37</v>
      </c>
      <c r="AB123" t="s">
        <v>39</v>
      </c>
      <c r="AF123" t="s">
        <v>37</v>
      </c>
      <c r="AR123" s="2" t="s">
        <v>42</v>
      </c>
      <c r="BM123" s="2" t="s">
        <v>42</v>
      </c>
      <c r="BX123" s="2" t="s">
        <v>42</v>
      </c>
      <c r="CI123" s="11">
        <v>1.74</v>
      </c>
      <c r="CJ123" s="10">
        <v>81</v>
      </c>
      <c r="CK123" s="2">
        <f t="shared" si="171"/>
        <v>26.753864447086801</v>
      </c>
      <c r="CL123" s="2">
        <v>102</v>
      </c>
      <c r="CM123" s="2">
        <v>103</v>
      </c>
      <c r="CN123" s="5">
        <f t="shared" si="172"/>
        <v>0.99029126213592233</v>
      </c>
      <c r="CO123" s="2">
        <v>132</v>
      </c>
      <c r="CP123" s="2">
        <v>83</v>
      </c>
      <c r="CQ123" t="s">
        <v>389</v>
      </c>
      <c r="CS123" s="19">
        <v>10082.4</v>
      </c>
      <c r="CT123" s="19">
        <v>7171.76</v>
      </c>
      <c r="CU123" s="2">
        <v>86</v>
      </c>
      <c r="CV123" s="2">
        <v>1.91</v>
      </c>
      <c r="CW123" s="2">
        <v>254</v>
      </c>
      <c r="CX123" s="2">
        <v>51</v>
      </c>
      <c r="CY123" s="2">
        <v>171</v>
      </c>
      <c r="CZ123" s="2">
        <v>160</v>
      </c>
      <c r="DA123" s="2">
        <v>115</v>
      </c>
      <c r="DB123" t="s">
        <v>37</v>
      </c>
      <c r="DC123" s="2">
        <v>2</v>
      </c>
      <c r="DD123" s="2">
        <v>50</v>
      </c>
      <c r="DE123" s="2">
        <f t="shared" si="226"/>
        <v>800</v>
      </c>
      <c r="DF123" t="s">
        <v>42</v>
      </c>
      <c r="DH123" s="2">
        <v>0</v>
      </c>
      <c r="DI123" t="s">
        <v>42</v>
      </c>
      <c r="DK123" s="2">
        <v>0</v>
      </c>
      <c r="DL123" s="2">
        <f t="shared" si="173"/>
        <v>800</v>
      </c>
      <c r="DM123">
        <v>4</v>
      </c>
      <c r="DN123">
        <v>60</v>
      </c>
      <c r="DO123" t="s">
        <v>42</v>
      </c>
      <c r="DQ123" s="2">
        <v>0</v>
      </c>
      <c r="DR123">
        <v>2</v>
      </c>
      <c r="DS123">
        <v>30</v>
      </c>
      <c r="DT123" s="2">
        <f>3.3*DS123*DR123</f>
        <v>198</v>
      </c>
      <c r="DU123" s="2">
        <f t="shared" si="174"/>
        <v>198</v>
      </c>
      <c r="DV123" t="s">
        <v>42</v>
      </c>
      <c r="DX123" s="2">
        <v>0</v>
      </c>
      <c r="DY123" t="s">
        <v>42</v>
      </c>
      <c r="EA123" s="2">
        <v>0</v>
      </c>
      <c r="EB123" t="s">
        <v>42</v>
      </c>
      <c r="ED123" s="2">
        <v>0</v>
      </c>
      <c r="EE123" s="2">
        <f t="shared" si="175"/>
        <v>0</v>
      </c>
      <c r="EF123" t="s">
        <v>42</v>
      </c>
      <c r="EH123" s="2">
        <v>0</v>
      </c>
      <c r="EI123" t="s">
        <v>42</v>
      </c>
      <c r="EK123" s="2">
        <v>0</v>
      </c>
      <c r="EL123" t="s">
        <v>42</v>
      </c>
      <c r="EN123" s="2">
        <v>0</v>
      </c>
      <c r="EO123" s="2">
        <f t="shared" si="176"/>
        <v>0</v>
      </c>
      <c r="EP123">
        <v>720</v>
      </c>
      <c r="EQ123">
        <v>720</v>
      </c>
      <c r="ER123">
        <f t="shared" si="177"/>
        <v>4</v>
      </c>
      <c r="ES123" s="11">
        <f t="shared" si="178"/>
        <v>2</v>
      </c>
      <c r="ET123" s="11">
        <f t="shared" si="179"/>
        <v>2</v>
      </c>
      <c r="EU123" s="11">
        <f t="shared" si="180"/>
        <v>0</v>
      </c>
      <c r="EV123" s="11">
        <f t="shared" si="181"/>
        <v>0</v>
      </c>
      <c r="EW123" s="11">
        <f t="shared" si="182"/>
        <v>0</v>
      </c>
      <c r="EX123" s="11">
        <f t="shared" si="183"/>
        <v>1</v>
      </c>
      <c r="EY123" s="11">
        <f t="shared" si="184"/>
        <v>0</v>
      </c>
      <c r="EZ123" s="11">
        <f t="shared" si="185"/>
        <v>0</v>
      </c>
      <c r="FA123" s="11">
        <f t="shared" si="186"/>
        <v>0</v>
      </c>
      <c r="FB123" s="11">
        <f t="shared" si="187"/>
        <v>0</v>
      </c>
      <c r="FC123" s="11">
        <f t="shared" si="188"/>
        <v>1</v>
      </c>
      <c r="FD123" s="2">
        <f t="shared" si="189"/>
        <v>198</v>
      </c>
      <c r="FE123" s="2">
        <f t="shared" si="190"/>
        <v>0</v>
      </c>
      <c r="FF123" s="2">
        <f t="shared" si="191"/>
        <v>800</v>
      </c>
      <c r="FG123" s="2">
        <f t="shared" si="192"/>
        <v>998</v>
      </c>
      <c r="FH123" s="2">
        <f t="shared" si="193"/>
        <v>5040</v>
      </c>
      <c r="FI123" s="10">
        <f t="shared" si="194"/>
        <v>720</v>
      </c>
      <c r="FJ123" s="2">
        <v>115</v>
      </c>
      <c r="FK123" s="1">
        <v>43832</v>
      </c>
      <c r="FL123">
        <v>3</v>
      </c>
      <c r="FM123">
        <v>3</v>
      </c>
      <c r="FN123">
        <v>4</v>
      </c>
      <c r="FO123">
        <v>1</v>
      </c>
      <c r="FP123">
        <v>0</v>
      </c>
      <c r="FQ123">
        <v>0</v>
      </c>
      <c r="FR123">
        <v>0</v>
      </c>
      <c r="FS123">
        <v>1</v>
      </c>
      <c r="FT123">
        <v>0</v>
      </c>
      <c r="FU123">
        <v>0</v>
      </c>
      <c r="FV123">
        <v>0</v>
      </c>
      <c r="FW123">
        <v>1</v>
      </c>
      <c r="FX123">
        <v>4</v>
      </c>
      <c r="FY123">
        <v>5</v>
      </c>
      <c r="FZ123">
        <v>3</v>
      </c>
      <c r="GA123">
        <v>3</v>
      </c>
      <c r="GB123">
        <v>1</v>
      </c>
      <c r="GC123">
        <v>2</v>
      </c>
      <c r="GD123">
        <v>1</v>
      </c>
      <c r="GE123">
        <v>3</v>
      </c>
      <c r="GF123">
        <v>3</v>
      </c>
      <c r="GG123">
        <v>0</v>
      </c>
      <c r="GH123">
        <v>6</v>
      </c>
      <c r="GI123">
        <v>5</v>
      </c>
      <c r="GJ123">
        <v>4</v>
      </c>
      <c r="GK123">
        <v>3</v>
      </c>
      <c r="GL123">
        <v>2</v>
      </c>
      <c r="GM123">
        <v>3</v>
      </c>
      <c r="GN123">
        <v>6</v>
      </c>
      <c r="GO123">
        <v>1</v>
      </c>
      <c r="GP123">
        <v>4</v>
      </c>
      <c r="GQ123">
        <v>6</v>
      </c>
      <c r="GR123">
        <v>4</v>
      </c>
      <c r="GS123">
        <v>5</v>
      </c>
      <c r="GT123">
        <v>5</v>
      </c>
      <c r="GU123">
        <v>6</v>
      </c>
      <c r="GV123">
        <v>4</v>
      </c>
      <c r="GW123">
        <v>4</v>
      </c>
      <c r="GX123">
        <v>2</v>
      </c>
      <c r="GY123">
        <v>3</v>
      </c>
      <c r="GZ123">
        <v>1</v>
      </c>
      <c r="HA123">
        <v>4</v>
      </c>
      <c r="HB123">
        <v>6</v>
      </c>
      <c r="HC123">
        <v>5</v>
      </c>
      <c r="HD123">
        <v>5</v>
      </c>
      <c r="HE123">
        <v>1</v>
      </c>
      <c r="HF123">
        <v>1</v>
      </c>
      <c r="HG123">
        <v>3</v>
      </c>
      <c r="HH123">
        <v>4</v>
      </c>
      <c r="HI123">
        <v>1</v>
      </c>
      <c r="HJ123">
        <v>6</v>
      </c>
      <c r="HK123">
        <v>4</v>
      </c>
      <c r="HL123">
        <v>1</v>
      </c>
      <c r="HM123">
        <v>6</v>
      </c>
      <c r="HN123">
        <v>3</v>
      </c>
      <c r="HO123">
        <v>1</v>
      </c>
      <c r="HP123">
        <v>2</v>
      </c>
      <c r="HQ123">
        <v>2</v>
      </c>
      <c r="HR123">
        <v>3</v>
      </c>
      <c r="HS123">
        <v>2</v>
      </c>
      <c r="HT123">
        <v>1</v>
      </c>
      <c r="HU123">
        <v>1</v>
      </c>
      <c r="HV123">
        <v>1</v>
      </c>
      <c r="HW123">
        <v>3</v>
      </c>
      <c r="HX123">
        <v>3</v>
      </c>
      <c r="HY123">
        <v>1</v>
      </c>
      <c r="HZ123">
        <v>3</v>
      </c>
      <c r="IA123">
        <v>2</v>
      </c>
      <c r="IB123">
        <v>3</v>
      </c>
      <c r="IC123">
        <v>3</v>
      </c>
      <c r="ID123">
        <v>3</v>
      </c>
      <c r="IE123">
        <v>1</v>
      </c>
      <c r="IF123">
        <v>1</v>
      </c>
      <c r="IG123">
        <v>3</v>
      </c>
      <c r="IH123">
        <v>3</v>
      </c>
      <c r="II123">
        <v>3</v>
      </c>
      <c r="IJ123">
        <v>3</v>
      </c>
      <c r="IK123">
        <v>3</v>
      </c>
      <c r="IL123">
        <v>1</v>
      </c>
      <c r="IM123">
        <v>2</v>
      </c>
      <c r="IN123">
        <v>1</v>
      </c>
      <c r="IQ123">
        <v>2</v>
      </c>
      <c r="IR123">
        <v>1</v>
      </c>
      <c r="IS123">
        <v>1</v>
      </c>
      <c r="IT123">
        <v>1</v>
      </c>
      <c r="IU123">
        <v>2</v>
      </c>
      <c r="IV123">
        <v>3</v>
      </c>
      <c r="IW123">
        <v>2</v>
      </c>
      <c r="IX123">
        <v>3</v>
      </c>
      <c r="IY123">
        <v>1</v>
      </c>
      <c r="IZ123">
        <v>2</v>
      </c>
      <c r="JA123">
        <v>2</v>
      </c>
      <c r="JB123">
        <v>3</v>
      </c>
      <c r="JC123">
        <v>1</v>
      </c>
      <c r="JD123">
        <v>81</v>
      </c>
      <c r="JE123">
        <v>174</v>
      </c>
      <c r="JF123">
        <v>102</v>
      </c>
      <c r="JG123">
        <v>1</v>
      </c>
      <c r="JH123" s="1"/>
      <c r="JI123">
        <v>3</v>
      </c>
      <c r="JJ123" s="12">
        <v>6</v>
      </c>
      <c r="JK123" s="12">
        <v>1</v>
      </c>
      <c r="JL123">
        <v>2</v>
      </c>
      <c r="JM123">
        <v>4</v>
      </c>
      <c r="JN123">
        <v>4</v>
      </c>
      <c r="JO123">
        <v>4</v>
      </c>
      <c r="JP123" t="s">
        <v>428</v>
      </c>
      <c r="JQ123" t="s">
        <v>428</v>
      </c>
      <c r="JR123">
        <f t="shared" si="195"/>
        <v>0</v>
      </c>
      <c r="JS123">
        <f t="shared" si="229"/>
        <v>0</v>
      </c>
      <c r="JT123">
        <v>0</v>
      </c>
      <c r="JU123">
        <f t="shared" si="196"/>
        <v>1</v>
      </c>
      <c r="JV123">
        <f t="shared" si="197"/>
        <v>0.14000000000000001</v>
      </c>
      <c r="JW123">
        <f t="shared" si="198"/>
        <v>2</v>
      </c>
      <c r="JX123">
        <f t="shared" si="199"/>
        <v>0.5</v>
      </c>
      <c r="JY123">
        <f t="shared" si="200"/>
        <v>1</v>
      </c>
      <c r="JZ123">
        <f t="shared" si="201"/>
        <v>0.5</v>
      </c>
      <c r="KA123">
        <f t="shared" si="202"/>
        <v>0.06</v>
      </c>
      <c r="KB123">
        <f t="shared" si="203"/>
        <v>0</v>
      </c>
      <c r="KC123">
        <f t="shared" si="204"/>
        <v>2</v>
      </c>
      <c r="KD123">
        <f t="shared" si="205"/>
        <v>1</v>
      </c>
      <c r="KE123">
        <f t="shared" si="206"/>
        <v>8.1999999999999993</v>
      </c>
      <c r="KF123">
        <f t="shared" si="207"/>
        <v>2</v>
      </c>
      <c r="KG123">
        <f t="shared" si="208"/>
        <v>0.5</v>
      </c>
      <c r="KH123">
        <f t="shared" si="209"/>
        <v>0.06</v>
      </c>
      <c r="KI123">
        <f t="shared" si="210"/>
        <v>0.14000000000000001</v>
      </c>
      <c r="KJ123">
        <f t="shared" si="211"/>
        <v>2</v>
      </c>
      <c r="KK123">
        <f t="shared" si="212"/>
        <v>0</v>
      </c>
      <c r="KL123">
        <f t="shared" si="213"/>
        <v>1</v>
      </c>
      <c r="KM123">
        <f t="shared" si="214"/>
        <v>2</v>
      </c>
      <c r="KN123">
        <f t="shared" si="215"/>
        <v>0.5</v>
      </c>
      <c r="KO123">
        <f t="shared" si="216"/>
        <v>1</v>
      </c>
      <c r="KP123">
        <f t="shared" si="217"/>
        <v>0</v>
      </c>
      <c r="KQ123">
        <f t="shared" si="218"/>
        <v>0.5</v>
      </c>
      <c r="KR123">
        <f t="shared" si="219"/>
        <v>0</v>
      </c>
      <c r="KS123">
        <f t="shared" si="220"/>
        <v>0.14000000000000001</v>
      </c>
      <c r="KT123">
        <f t="shared" si="221"/>
        <v>9.84</v>
      </c>
      <c r="KU123">
        <f t="shared" si="222"/>
        <v>41</v>
      </c>
      <c r="KV123">
        <f t="shared" si="223"/>
        <v>35.142857142857146</v>
      </c>
    </row>
    <row r="124" spans="1:308">
      <c r="A124" s="2"/>
      <c r="B124" s="1"/>
      <c r="C124">
        <v>51</v>
      </c>
      <c r="D124" s="2" t="s">
        <v>14</v>
      </c>
      <c r="E124" t="s">
        <v>19</v>
      </c>
      <c r="J124">
        <v>27</v>
      </c>
      <c r="K124" s="2">
        <v>2017</v>
      </c>
      <c r="L124" s="2">
        <f t="shared" si="170"/>
        <v>3</v>
      </c>
      <c r="M124" s="15">
        <v>1</v>
      </c>
      <c r="N124" s="15">
        <v>1</v>
      </c>
      <c r="O124" s="2" t="s">
        <v>37</v>
      </c>
      <c r="P124" s="2">
        <v>3</v>
      </c>
      <c r="Q124" s="2" t="s">
        <v>42</v>
      </c>
      <c r="V124" t="s">
        <v>37</v>
      </c>
      <c r="AB124" t="s">
        <v>39</v>
      </c>
      <c r="AF124" t="s">
        <v>37</v>
      </c>
      <c r="AR124" s="2" t="s">
        <v>37</v>
      </c>
      <c r="AY124" t="s">
        <v>11</v>
      </c>
      <c r="AZ124" t="s">
        <v>39</v>
      </c>
      <c r="BA124" t="s">
        <v>37</v>
      </c>
      <c r="BM124" s="2" t="s">
        <v>37</v>
      </c>
      <c r="BN124" t="s">
        <v>37</v>
      </c>
      <c r="BQ124" t="s">
        <v>37</v>
      </c>
      <c r="BX124" s="2" t="s">
        <v>37</v>
      </c>
      <c r="BY124" t="s">
        <v>37</v>
      </c>
      <c r="CA124" t="s">
        <v>37</v>
      </c>
      <c r="CI124" s="11">
        <v>1.86</v>
      </c>
      <c r="CJ124" s="10">
        <v>118</v>
      </c>
      <c r="CK124" s="2">
        <f t="shared" si="171"/>
        <v>34.107989362932123</v>
      </c>
      <c r="CL124" s="2">
        <v>127</v>
      </c>
      <c r="CM124" s="2">
        <v>118</v>
      </c>
      <c r="CN124" s="5">
        <f t="shared" si="172"/>
        <v>1.076271186440678</v>
      </c>
      <c r="CO124" s="2">
        <v>130</v>
      </c>
      <c r="CP124" s="2">
        <v>85</v>
      </c>
      <c r="CQ124" t="s">
        <v>362</v>
      </c>
      <c r="CR124" s="19">
        <v>68.400000000000006</v>
      </c>
      <c r="CS124" s="19">
        <v>16873.400000000001</v>
      </c>
      <c r="CT124" s="19">
        <v>9295.35</v>
      </c>
      <c r="CU124" s="2">
        <v>280</v>
      </c>
      <c r="CV124" s="2">
        <v>1.71</v>
      </c>
      <c r="CW124" s="2">
        <v>216</v>
      </c>
      <c r="CX124" s="2">
        <v>48</v>
      </c>
      <c r="CY124" s="2">
        <v>96</v>
      </c>
      <c r="CZ124" s="2">
        <v>361</v>
      </c>
      <c r="DA124" s="2">
        <v>93</v>
      </c>
      <c r="DB124" t="s">
        <v>42</v>
      </c>
      <c r="DE124" s="2">
        <f t="shared" si="226"/>
        <v>0</v>
      </c>
      <c r="DH124" s="2">
        <f>4*DG124*DF124</f>
        <v>0</v>
      </c>
      <c r="DK124" s="2">
        <f>3.3*DJ124*DI124</f>
        <v>0</v>
      </c>
      <c r="DL124" s="2">
        <f t="shared" si="173"/>
        <v>0</v>
      </c>
      <c r="DM124">
        <v>3</v>
      </c>
      <c r="DN124">
        <v>30</v>
      </c>
      <c r="DO124" t="s">
        <v>42</v>
      </c>
      <c r="DQ124" s="2">
        <v>0</v>
      </c>
      <c r="DR124">
        <v>1</v>
      </c>
      <c r="DS124">
        <v>30</v>
      </c>
      <c r="DT124" s="2">
        <f>3.3*DS124*DR124</f>
        <v>99</v>
      </c>
      <c r="DU124" s="2">
        <f t="shared" si="174"/>
        <v>99</v>
      </c>
      <c r="DV124" t="s">
        <v>42</v>
      </c>
      <c r="DX124" s="2">
        <v>0</v>
      </c>
      <c r="DY124" t="s">
        <v>42</v>
      </c>
      <c r="EA124" s="2">
        <v>0</v>
      </c>
      <c r="EB124" t="s">
        <v>42</v>
      </c>
      <c r="ED124" s="2">
        <v>0</v>
      </c>
      <c r="EE124" s="2">
        <f t="shared" si="175"/>
        <v>0</v>
      </c>
      <c r="EF124">
        <v>5</v>
      </c>
      <c r="EG124">
        <v>20</v>
      </c>
      <c r="EH124" s="2">
        <f>3.3*EG124*EF124</f>
        <v>330</v>
      </c>
      <c r="EI124" t="s">
        <v>42</v>
      </c>
      <c r="EK124" s="2">
        <v>0</v>
      </c>
      <c r="EL124" t="s">
        <v>42</v>
      </c>
      <c r="EN124" s="2">
        <v>0</v>
      </c>
      <c r="EO124" s="2">
        <f t="shared" si="176"/>
        <v>330</v>
      </c>
      <c r="EP124">
        <v>960</v>
      </c>
      <c r="EQ124">
        <v>960</v>
      </c>
      <c r="ER124">
        <f t="shared" si="177"/>
        <v>6</v>
      </c>
      <c r="ES124" s="11">
        <f t="shared" si="178"/>
        <v>0</v>
      </c>
      <c r="ET124" s="11">
        <f t="shared" si="179"/>
        <v>6</v>
      </c>
      <c r="EU124" s="11">
        <f t="shared" si="180"/>
        <v>0</v>
      </c>
      <c r="EV124" s="11">
        <f t="shared" si="181"/>
        <v>0</v>
      </c>
      <c r="EW124" s="11">
        <f t="shared" si="182"/>
        <v>0</v>
      </c>
      <c r="EX124" s="11">
        <f t="shared" si="183"/>
        <v>1</v>
      </c>
      <c r="EY124" s="11">
        <f t="shared" si="184"/>
        <v>0</v>
      </c>
      <c r="EZ124" s="11">
        <f t="shared" si="185"/>
        <v>0</v>
      </c>
      <c r="FA124" s="11">
        <f t="shared" si="186"/>
        <v>0</v>
      </c>
      <c r="FB124" s="11">
        <f t="shared" si="187"/>
        <v>0</v>
      </c>
      <c r="FC124" s="11">
        <f t="shared" si="188"/>
        <v>1</v>
      </c>
      <c r="FD124" s="2">
        <f t="shared" si="189"/>
        <v>429</v>
      </c>
      <c r="FE124" s="2">
        <f t="shared" si="190"/>
        <v>0</v>
      </c>
      <c r="FF124" s="2">
        <f t="shared" si="191"/>
        <v>0</v>
      </c>
      <c r="FG124" s="2">
        <f t="shared" si="192"/>
        <v>429</v>
      </c>
      <c r="FH124" s="2">
        <f t="shared" si="193"/>
        <v>6720</v>
      </c>
      <c r="FI124" s="10">
        <f t="shared" si="194"/>
        <v>960</v>
      </c>
      <c r="FJ124" s="2">
        <v>93</v>
      </c>
      <c r="FK124" s="1">
        <v>43791</v>
      </c>
      <c r="FL124">
        <v>3</v>
      </c>
      <c r="FM124">
        <v>1</v>
      </c>
      <c r="FN124">
        <v>3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1</v>
      </c>
      <c r="FW124">
        <v>2</v>
      </c>
      <c r="FX124">
        <v>5</v>
      </c>
      <c r="FY124">
        <v>1</v>
      </c>
      <c r="FZ124">
        <v>3</v>
      </c>
      <c r="GA124">
        <v>1</v>
      </c>
      <c r="GB124">
        <v>3</v>
      </c>
      <c r="GC124">
        <v>2</v>
      </c>
      <c r="GD124">
        <v>2</v>
      </c>
      <c r="GE124">
        <v>3</v>
      </c>
      <c r="GF124">
        <v>0</v>
      </c>
      <c r="GG124">
        <v>0</v>
      </c>
      <c r="GH124">
        <v>6</v>
      </c>
      <c r="GI124">
        <v>1</v>
      </c>
      <c r="GJ124">
        <v>4</v>
      </c>
      <c r="GK124">
        <v>1</v>
      </c>
      <c r="GL124">
        <v>2</v>
      </c>
      <c r="GM124">
        <v>4</v>
      </c>
      <c r="GN124">
        <v>3</v>
      </c>
      <c r="GO124">
        <v>2</v>
      </c>
      <c r="GP124">
        <v>3</v>
      </c>
      <c r="GQ124">
        <v>4</v>
      </c>
      <c r="GR124">
        <v>1</v>
      </c>
      <c r="GS124">
        <v>2</v>
      </c>
      <c r="GT124">
        <v>3</v>
      </c>
      <c r="GU124">
        <v>3</v>
      </c>
      <c r="GV124">
        <v>3</v>
      </c>
      <c r="GW124">
        <v>3</v>
      </c>
      <c r="GX124">
        <v>3</v>
      </c>
      <c r="GY124">
        <v>4</v>
      </c>
      <c r="GZ124">
        <v>2</v>
      </c>
      <c r="HA124">
        <v>4</v>
      </c>
      <c r="HB124">
        <v>2</v>
      </c>
      <c r="HC124">
        <v>3</v>
      </c>
      <c r="HD124">
        <v>2</v>
      </c>
      <c r="HE124">
        <v>3</v>
      </c>
      <c r="HF124">
        <v>4</v>
      </c>
      <c r="HG124">
        <v>4</v>
      </c>
      <c r="HH124">
        <v>2</v>
      </c>
      <c r="HI124">
        <v>1</v>
      </c>
      <c r="HJ124">
        <v>1</v>
      </c>
      <c r="HK124">
        <v>2</v>
      </c>
      <c r="HL124">
        <v>1</v>
      </c>
      <c r="HM124">
        <v>6</v>
      </c>
      <c r="HN124">
        <v>5</v>
      </c>
      <c r="HO124">
        <v>1</v>
      </c>
      <c r="HP124">
        <v>2</v>
      </c>
      <c r="HQ124">
        <v>2</v>
      </c>
      <c r="HR124">
        <v>3</v>
      </c>
      <c r="HS124">
        <v>2</v>
      </c>
      <c r="HT124">
        <v>1</v>
      </c>
      <c r="HU124">
        <v>1</v>
      </c>
      <c r="HV124">
        <v>1</v>
      </c>
      <c r="HW124">
        <v>1</v>
      </c>
      <c r="HX124">
        <v>1</v>
      </c>
      <c r="HY124">
        <v>2</v>
      </c>
      <c r="HZ124">
        <v>1</v>
      </c>
      <c r="IA124">
        <v>2</v>
      </c>
      <c r="IB124">
        <v>1</v>
      </c>
      <c r="IC124">
        <v>2</v>
      </c>
      <c r="ID124">
        <v>1</v>
      </c>
      <c r="IE124">
        <v>2</v>
      </c>
      <c r="IF124">
        <v>2</v>
      </c>
      <c r="IG124">
        <v>3</v>
      </c>
      <c r="IH124">
        <v>1</v>
      </c>
      <c r="II124">
        <v>2</v>
      </c>
      <c r="IJ124">
        <v>2</v>
      </c>
      <c r="IK124">
        <v>3</v>
      </c>
      <c r="IL124">
        <v>3</v>
      </c>
      <c r="IM124">
        <v>1</v>
      </c>
      <c r="IN124">
        <v>1</v>
      </c>
      <c r="IQ124">
        <v>1</v>
      </c>
      <c r="IR124">
        <v>1</v>
      </c>
      <c r="IS124">
        <v>2</v>
      </c>
      <c r="IT124">
        <v>2</v>
      </c>
      <c r="IU124">
        <v>1</v>
      </c>
      <c r="IV124">
        <v>1</v>
      </c>
      <c r="IW124">
        <v>5</v>
      </c>
      <c r="IX124">
        <v>0</v>
      </c>
      <c r="IY124">
        <v>1</v>
      </c>
      <c r="IZ124">
        <v>1</v>
      </c>
      <c r="JA124">
        <v>2</v>
      </c>
      <c r="JB124">
        <v>2</v>
      </c>
      <c r="JC124">
        <v>2</v>
      </c>
      <c r="JD124">
        <v>118</v>
      </c>
      <c r="JE124">
        <v>186</v>
      </c>
      <c r="JF124">
        <v>127</v>
      </c>
      <c r="JG124">
        <v>1</v>
      </c>
      <c r="JH124" s="1"/>
      <c r="JI124">
        <v>3</v>
      </c>
      <c r="JJ124" s="12">
        <v>3</v>
      </c>
      <c r="JK124" s="12">
        <v>1</v>
      </c>
      <c r="JL124">
        <v>2</v>
      </c>
      <c r="JM124">
        <v>3</v>
      </c>
      <c r="JN124">
        <v>1</v>
      </c>
      <c r="JO124">
        <v>4</v>
      </c>
      <c r="JP124" t="s">
        <v>427</v>
      </c>
      <c r="JQ124" t="s">
        <v>19</v>
      </c>
      <c r="JR124">
        <f t="shared" si="195"/>
        <v>0</v>
      </c>
      <c r="JS124">
        <f t="shared" si="229"/>
        <v>0</v>
      </c>
      <c r="JT124">
        <v>0</v>
      </c>
      <c r="JU124">
        <f t="shared" si="196"/>
        <v>0</v>
      </c>
      <c r="JV124">
        <f t="shared" si="197"/>
        <v>0</v>
      </c>
      <c r="JW124">
        <f t="shared" si="198"/>
        <v>0.5</v>
      </c>
      <c r="JX124">
        <f t="shared" si="199"/>
        <v>0</v>
      </c>
      <c r="JY124">
        <f t="shared" si="200"/>
        <v>0.06</v>
      </c>
      <c r="JZ124">
        <f t="shared" si="201"/>
        <v>0.14000000000000001</v>
      </c>
      <c r="KA124">
        <f t="shared" si="202"/>
        <v>0.14000000000000001</v>
      </c>
      <c r="KB124">
        <f t="shared" si="203"/>
        <v>0.06</v>
      </c>
      <c r="KC124">
        <f t="shared" si="204"/>
        <v>0.06</v>
      </c>
      <c r="KD124">
        <f t="shared" si="205"/>
        <v>0.14000000000000001</v>
      </c>
      <c r="KE124">
        <f t="shared" si="206"/>
        <v>1.1000000000000001</v>
      </c>
      <c r="KF124">
        <f t="shared" si="207"/>
        <v>2</v>
      </c>
      <c r="KG124">
        <f t="shared" si="208"/>
        <v>0.5</v>
      </c>
      <c r="KH124">
        <f t="shared" si="209"/>
        <v>0.06</v>
      </c>
      <c r="KI124">
        <f t="shared" si="210"/>
        <v>0.5</v>
      </c>
      <c r="KJ124">
        <f t="shared" si="211"/>
        <v>0.14000000000000001</v>
      </c>
      <c r="KK124">
        <f t="shared" si="212"/>
        <v>0.06</v>
      </c>
      <c r="KL124">
        <f t="shared" si="213"/>
        <v>0.14000000000000001</v>
      </c>
      <c r="KM124">
        <f t="shared" si="214"/>
        <v>0.14000000000000001</v>
      </c>
      <c r="KN124">
        <f t="shared" si="215"/>
        <v>0.14000000000000001</v>
      </c>
      <c r="KO124">
        <f t="shared" si="216"/>
        <v>0.06</v>
      </c>
      <c r="KP124">
        <f t="shared" si="217"/>
        <v>0.5</v>
      </c>
      <c r="KQ124">
        <f t="shared" si="218"/>
        <v>0.06</v>
      </c>
      <c r="KR124">
        <f t="shared" si="219"/>
        <v>0</v>
      </c>
      <c r="KS124">
        <f t="shared" si="220"/>
        <v>1</v>
      </c>
      <c r="KT124">
        <f t="shared" si="221"/>
        <v>5.3</v>
      </c>
      <c r="KU124">
        <f t="shared" si="222"/>
        <v>5.5</v>
      </c>
      <c r="KV124">
        <f t="shared" si="223"/>
        <v>18.928571428571431</v>
      </c>
    </row>
    <row r="125" spans="1:308">
      <c r="A125" s="2"/>
      <c r="B125" s="1"/>
      <c r="C125">
        <v>50</v>
      </c>
      <c r="D125" s="2" t="s">
        <v>14</v>
      </c>
      <c r="E125" t="s">
        <v>481</v>
      </c>
      <c r="F125" s="2">
        <v>99</v>
      </c>
      <c r="G125" s="2">
        <v>21</v>
      </c>
      <c r="H125" s="2">
        <v>27</v>
      </c>
      <c r="I125" s="2">
        <v>51</v>
      </c>
      <c r="K125" s="2">
        <v>2000</v>
      </c>
      <c r="L125" s="2">
        <f t="shared" si="170"/>
        <v>20</v>
      </c>
      <c r="M125" s="15">
        <v>2</v>
      </c>
      <c r="N125" s="15">
        <v>2</v>
      </c>
      <c r="O125" s="2" t="s">
        <v>37</v>
      </c>
      <c r="P125" s="2">
        <v>19</v>
      </c>
      <c r="Q125" s="2" t="s">
        <v>37</v>
      </c>
      <c r="R125" s="2">
        <v>48</v>
      </c>
      <c r="Y125" t="s">
        <v>37</v>
      </c>
      <c r="AD125" t="s">
        <v>37</v>
      </c>
      <c r="AR125" s="2" t="s">
        <v>37</v>
      </c>
      <c r="AT125" t="s">
        <v>37</v>
      </c>
      <c r="AW125" t="s">
        <v>37</v>
      </c>
      <c r="AY125" t="s">
        <v>11</v>
      </c>
      <c r="BD125" t="s">
        <v>37</v>
      </c>
      <c r="BG125" t="s">
        <v>37</v>
      </c>
      <c r="BM125" s="2" t="s">
        <v>42</v>
      </c>
      <c r="BX125" s="2" t="s">
        <v>42</v>
      </c>
      <c r="CI125" s="11">
        <v>1.73</v>
      </c>
      <c r="CJ125" s="10">
        <v>74</v>
      </c>
      <c r="CK125" s="2">
        <f t="shared" si="171"/>
        <v>24.725182932941294</v>
      </c>
      <c r="CL125" s="2">
        <v>93</v>
      </c>
      <c r="CM125" s="2">
        <v>100</v>
      </c>
      <c r="CN125" s="5">
        <f t="shared" si="172"/>
        <v>0.93</v>
      </c>
      <c r="CO125" s="2">
        <v>90</v>
      </c>
      <c r="CP125" s="2">
        <v>60</v>
      </c>
      <c r="CQ125" t="s">
        <v>343</v>
      </c>
      <c r="CS125" s="19">
        <v>4268.22</v>
      </c>
      <c r="CT125" s="19">
        <v>15597.1</v>
      </c>
      <c r="CU125" s="2">
        <v>86</v>
      </c>
      <c r="CV125" s="2">
        <v>0.88</v>
      </c>
      <c r="CW125" s="2">
        <v>148</v>
      </c>
      <c r="CX125" s="2">
        <v>46</v>
      </c>
      <c r="CY125" s="2">
        <v>91</v>
      </c>
      <c r="CZ125" s="2">
        <v>56</v>
      </c>
      <c r="DA125" s="2">
        <v>83</v>
      </c>
      <c r="DB125" t="s">
        <v>42</v>
      </c>
      <c r="DE125" s="2">
        <f t="shared" si="226"/>
        <v>0</v>
      </c>
      <c r="DH125" s="2">
        <f>4*DG125*DF125</f>
        <v>0</v>
      </c>
      <c r="DK125" s="2">
        <f>3.3*DJ125*DI125</f>
        <v>0</v>
      </c>
      <c r="DL125" s="2">
        <f t="shared" si="173"/>
        <v>0</v>
      </c>
      <c r="DM125">
        <v>1</v>
      </c>
      <c r="DN125">
        <v>30</v>
      </c>
      <c r="DO125" t="s">
        <v>42</v>
      </c>
      <c r="DQ125" s="2">
        <v>0</v>
      </c>
      <c r="DR125" t="s">
        <v>42</v>
      </c>
      <c r="DT125" s="2">
        <v>0</v>
      </c>
      <c r="DU125" s="2">
        <f t="shared" si="174"/>
        <v>0</v>
      </c>
      <c r="DV125" t="s">
        <v>42</v>
      </c>
      <c r="DX125" s="2">
        <v>0</v>
      </c>
      <c r="DY125" t="s">
        <v>42</v>
      </c>
      <c r="EA125" s="2">
        <v>0</v>
      </c>
      <c r="EB125">
        <v>1</v>
      </c>
      <c r="EC125">
        <v>10</v>
      </c>
      <c r="ED125" s="2">
        <f>3*EC125*EB125</f>
        <v>30</v>
      </c>
      <c r="EE125" s="2">
        <f t="shared" si="175"/>
        <v>30</v>
      </c>
      <c r="EF125">
        <v>2</v>
      </c>
      <c r="EG125">
        <v>15</v>
      </c>
      <c r="EH125" s="2">
        <f>3.3*EG125*EF125</f>
        <v>99</v>
      </c>
      <c r="EI125" t="s">
        <v>42</v>
      </c>
      <c r="EK125" s="2">
        <v>0</v>
      </c>
      <c r="EL125">
        <v>3</v>
      </c>
      <c r="EM125">
        <v>15</v>
      </c>
      <c r="EN125" s="2">
        <f>4*EM125*EL125</f>
        <v>180</v>
      </c>
      <c r="EO125" s="2">
        <f t="shared" si="176"/>
        <v>279</v>
      </c>
      <c r="EP125">
        <v>900</v>
      </c>
      <c r="EQ125">
        <v>900</v>
      </c>
      <c r="ER125">
        <f t="shared" si="177"/>
        <v>6</v>
      </c>
      <c r="ES125" s="11">
        <f t="shared" si="178"/>
        <v>0</v>
      </c>
      <c r="ET125" s="11">
        <f t="shared" si="179"/>
        <v>6</v>
      </c>
      <c r="EU125" s="11">
        <f t="shared" si="180"/>
        <v>0</v>
      </c>
      <c r="EV125" s="11">
        <f t="shared" si="181"/>
        <v>0</v>
      </c>
      <c r="EW125" s="11">
        <f t="shared" si="182"/>
        <v>0</v>
      </c>
      <c r="EX125" s="11">
        <f t="shared" si="183"/>
        <v>0</v>
      </c>
      <c r="EY125" s="11">
        <f t="shared" si="184"/>
        <v>0</v>
      </c>
      <c r="EZ125" s="11">
        <f t="shared" si="185"/>
        <v>0</v>
      </c>
      <c r="FA125" s="11">
        <f t="shared" si="186"/>
        <v>0</v>
      </c>
      <c r="FB125" s="11">
        <f t="shared" si="187"/>
        <v>0</v>
      </c>
      <c r="FC125" s="11">
        <f t="shared" si="188"/>
        <v>0</v>
      </c>
      <c r="FD125" s="2">
        <f t="shared" si="189"/>
        <v>99</v>
      </c>
      <c r="FE125" s="2">
        <f t="shared" si="190"/>
        <v>210</v>
      </c>
      <c r="FF125" s="2">
        <f t="shared" si="191"/>
        <v>0</v>
      </c>
      <c r="FG125" s="2">
        <f t="shared" si="192"/>
        <v>309</v>
      </c>
      <c r="FH125" s="2">
        <f t="shared" si="193"/>
        <v>6300</v>
      </c>
      <c r="FI125" s="10">
        <f t="shared" si="194"/>
        <v>900</v>
      </c>
      <c r="FJ125" s="2">
        <v>83</v>
      </c>
      <c r="FK125" s="1">
        <v>43753</v>
      </c>
      <c r="FL125">
        <v>3</v>
      </c>
      <c r="FM125">
        <v>3</v>
      </c>
      <c r="FN125">
        <v>4</v>
      </c>
      <c r="FO125">
        <v>0</v>
      </c>
      <c r="FP125">
        <v>0</v>
      </c>
      <c r="FQ125">
        <v>0</v>
      </c>
      <c r="FR125">
        <v>1</v>
      </c>
      <c r="FS125">
        <v>0</v>
      </c>
      <c r="FT125">
        <v>1</v>
      </c>
      <c r="FU125">
        <v>0</v>
      </c>
      <c r="FV125">
        <v>0</v>
      </c>
      <c r="FW125">
        <v>1</v>
      </c>
      <c r="FX125">
        <v>5</v>
      </c>
      <c r="FY125">
        <v>5</v>
      </c>
      <c r="FZ125">
        <v>3</v>
      </c>
      <c r="GA125">
        <v>2</v>
      </c>
      <c r="GB125">
        <v>2</v>
      </c>
      <c r="GC125">
        <v>2</v>
      </c>
      <c r="GD125">
        <v>2</v>
      </c>
      <c r="GE125">
        <v>3</v>
      </c>
      <c r="GF125">
        <v>0</v>
      </c>
      <c r="GG125">
        <v>0</v>
      </c>
      <c r="GH125">
        <v>5</v>
      </c>
      <c r="GI125">
        <v>2</v>
      </c>
      <c r="GJ125">
        <v>4</v>
      </c>
      <c r="GK125">
        <v>1</v>
      </c>
      <c r="GL125">
        <v>3</v>
      </c>
      <c r="GM125">
        <v>4</v>
      </c>
      <c r="GN125">
        <v>4</v>
      </c>
      <c r="GO125">
        <v>2</v>
      </c>
      <c r="GP125">
        <v>4</v>
      </c>
      <c r="GQ125">
        <v>6</v>
      </c>
      <c r="GR125">
        <v>2</v>
      </c>
      <c r="GS125">
        <v>4</v>
      </c>
      <c r="GT125">
        <v>4</v>
      </c>
      <c r="GU125">
        <v>2</v>
      </c>
      <c r="GV125">
        <v>2</v>
      </c>
      <c r="GW125">
        <v>1</v>
      </c>
      <c r="GX125">
        <v>2</v>
      </c>
      <c r="GY125">
        <v>2</v>
      </c>
      <c r="GZ125">
        <v>2</v>
      </c>
      <c r="HA125">
        <v>4</v>
      </c>
      <c r="HB125">
        <v>3</v>
      </c>
      <c r="HC125">
        <v>5</v>
      </c>
      <c r="HD125">
        <v>5</v>
      </c>
      <c r="HE125">
        <v>3</v>
      </c>
      <c r="HF125">
        <v>2</v>
      </c>
      <c r="HG125">
        <v>3</v>
      </c>
      <c r="HH125">
        <v>1</v>
      </c>
      <c r="HI125">
        <v>1</v>
      </c>
      <c r="HJ125">
        <v>6</v>
      </c>
      <c r="HK125">
        <v>5</v>
      </c>
      <c r="HL125">
        <v>6</v>
      </c>
      <c r="HM125">
        <v>6</v>
      </c>
      <c r="HN125">
        <v>5</v>
      </c>
      <c r="HO125">
        <v>1</v>
      </c>
      <c r="HP125">
        <v>2</v>
      </c>
      <c r="HQ125">
        <v>2</v>
      </c>
      <c r="HR125">
        <v>1</v>
      </c>
      <c r="HS125">
        <v>3</v>
      </c>
      <c r="HT125">
        <v>1</v>
      </c>
      <c r="HU125">
        <v>2</v>
      </c>
      <c r="HV125">
        <v>2</v>
      </c>
      <c r="HW125">
        <v>3</v>
      </c>
      <c r="HX125">
        <v>1</v>
      </c>
      <c r="HY125">
        <v>1</v>
      </c>
      <c r="HZ125">
        <v>3</v>
      </c>
      <c r="IA125">
        <v>2</v>
      </c>
      <c r="IB125">
        <v>2</v>
      </c>
      <c r="IC125">
        <v>2</v>
      </c>
      <c r="ID125">
        <v>1</v>
      </c>
      <c r="IE125">
        <v>3</v>
      </c>
      <c r="IF125">
        <v>1</v>
      </c>
      <c r="IG125">
        <v>3</v>
      </c>
      <c r="IH125">
        <v>1</v>
      </c>
      <c r="II125">
        <v>3</v>
      </c>
      <c r="IJ125">
        <v>3</v>
      </c>
      <c r="IK125">
        <v>1</v>
      </c>
      <c r="IL125">
        <v>1</v>
      </c>
      <c r="IM125">
        <v>3</v>
      </c>
      <c r="IN125">
        <v>3</v>
      </c>
      <c r="IO125" t="s">
        <v>214</v>
      </c>
      <c r="IP125">
        <v>5</v>
      </c>
      <c r="IQ125">
        <v>1</v>
      </c>
      <c r="IR125">
        <v>1</v>
      </c>
      <c r="IS125">
        <v>2</v>
      </c>
      <c r="IT125">
        <v>2</v>
      </c>
      <c r="IU125">
        <v>2</v>
      </c>
      <c r="IV125">
        <v>2</v>
      </c>
      <c r="IW125">
        <v>3</v>
      </c>
      <c r="IX125">
        <v>0</v>
      </c>
      <c r="IY125">
        <v>1</v>
      </c>
      <c r="IZ125">
        <v>2</v>
      </c>
      <c r="JA125">
        <v>2</v>
      </c>
      <c r="JB125">
        <v>3</v>
      </c>
      <c r="JC125">
        <v>1</v>
      </c>
      <c r="JD125">
        <v>74</v>
      </c>
      <c r="JE125">
        <v>173</v>
      </c>
      <c r="JF125">
        <v>93</v>
      </c>
      <c r="JG125">
        <v>1</v>
      </c>
      <c r="JH125" s="1"/>
      <c r="JI125">
        <v>4</v>
      </c>
      <c r="JJ125" s="12">
        <v>1</v>
      </c>
      <c r="JK125" s="12">
        <v>0</v>
      </c>
      <c r="JL125">
        <v>1</v>
      </c>
      <c r="JM125">
        <v>2</v>
      </c>
      <c r="JN125">
        <v>1</v>
      </c>
      <c r="JO125">
        <v>3</v>
      </c>
      <c r="JP125" t="s">
        <v>21</v>
      </c>
      <c r="JQ125" t="s">
        <v>21</v>
      </c>
      <c r="JR125">
        <f t="shared" si="195"/>
        <v>0</v>
      </c>
      <c r="JS125">
        <f t="shared" si="229"/>
        <v>0</v>
      </c>
      <c r="JT125">
        <v>0</v>
      </c>
      <c r="JU125">
        <f t="shared" si="196"/>
        <v>0.06</v>
      </c>
      <c r="JV125">
        <f t="shared" si="197"/>
        <v>0</v>
      </c>
      <c r="JW125">
        <f t="shared" si="198"/>
        <v>2</v>
      </c>
      <c r="JX125">
        <f t="shared" si="199"/>
        <v>0.06</v>
      </c>
      <c r="JY125">
        <f t="shared" si="200"/>
        <v>0.5</v>
      </c>
      <c r="JZ125">
        <f t="shared" si="201"/>
        <v>0</v>
      </c>
      <c r="KA125">
        <f t="shared" si="202"/>
        <v>0.06</v>
      </c>
      <c r="KB125">
        <f t="shared" si="203"/>
        <v>0.06</v>
      </c>
      <c r="KC125">
        <f t="shared" si="204"/>
        <v>0.14000000000000001</v>
      </c>
      <c r="KD125">
        <f t="shared" si="205"/>
        <v>1</v>
      </c>
      <c r="KE125">
        <f t="shared" si="206"/>
        <v>3.8800000000000003</v>
      </c>
      <c r="KF125">
        <f t="shared" si="207"/>
        <v>1</v>
      </c>
      <c r="KG125">
        <f t="shared" si="208"/>
        <v>0.5</v>
      </c>
      <c r="KH125">
        <f t="shared" si="209"/>
        <v>0.14000000000000001</v>
      </c>
      <c r="KI125">
        <f t="shared" si="210"/>
        <v>0.5</v>
      </c>
      <c r="KJ125">
        <f t="shared" si="211"/>
        <v>0.5</v>
      </c>
      <c r="KK125">
        <f t="shared" si="212"/>
        <v>0.06</v>
      </c>
      <c r="KL125">
        <f t="shared" si="213"/>
        <v>0.5</v>
      </c>
      <c r="KM125">
        <f t="shared" si="214"/>
        <v>0.06</v>
      </c>
      <c r="KN125">
        <f t="shared" si="215"/>
        <v>0.06</v>
      </c>
      <c r="KO125">
        <f t="shared" si="216"/>
        <v>1</v>
      </c>
      <c r="KP125">
        <f t="shared" si="217"/>
        <v>0.06</v>
      </c>
      <c r="KQ125">
        <f t="shared" si="218"/>
        <v>1</v>
      </c>
      <c r="KR125">
        <f t="shared" si="219"/>
        <v>2</v>
      </c>
      <c r="KS125">
        <f t="shared" si="220"/>
        <v>1</v>
      </c>
      <c r="KT125">
        <f t="shared" si="221"/>
        <v>8.379999999999999</v>
      </c>
      <c r="KU125">
        <f t="shared" si="222"/>
        <v>19.400000000000002</v>
      </c>
      <c r="KV125">
        <f t="shared" si="223"/>
        <v>29.928571428571427</v>
      </c>
    </row>
    <row r="126" spans="1:308">
      <c r="A126" s="2"/>
      <c r="B126" s="1"/>
      <c r="C126">
        <v>62</v>
      </c>
      <c r="D126" s="2" t="s">
        <v>478</v>
      </c>
      <c r="E126" t="s">
        <v>482</v>
      </c>
      <c r="F126" s="2"/>
      <c r="G126" s="2"/>
      <c r="H126" s="2"/>
      <c r="I126" s="2"/>
      <c r="J126">
        <v>32</v>
      </c>
      <c r="K126" s="2">
        <v>2018</v>
      </c>
      <c r="L126" s="2">
        <f t="shared" si="170"/>
        <v>2</v>
      </c>
      <c r="M126" s="15">
        <v>1</v>
      </c>
      <c r="N126" s="15">
        <v>1</v>
      </c>
      <c r="O126" s="2" t="s">
        <v>37</v>
      </c>
      <c r="P126" s="2">
        <v>0.5</v>
      </c>
      <c r="Q126" s="2" t="s">
        <v>42</v>
      </c>
      <c r="U126" t="s">
        <v>37</v>
      </c>
      <c r="AE126" t="s">
        <v>37</v>
      </c>
      <c r="AR126" s="2" t="s">
        <v>37</v>
      </c>
      <c r="AX126" t="s">
        <v>37</v>
      </c>
      <c r="AY126" t="s">
        <v>30</v>
      </c>
      <c r="AZ126" t="s">
        <v>39</v>
      </c>
      <c r="BM126" s="2" t="s">
        <v>37</v>
      </c>
      <c r="BW126" t="s">
        <v>291</v>
      </c>
      <c r="BX126" s="2" t="s">
        <v>42</v>
      </c>
      <c r="CI126" s="11">
        <v>1.59</v>
      </c>
      <c r="CJ126" s="10">
        <v>73</v>
      </c>
      <c r="CK126" s="2">
        <f t="shared" si="171"/>
        <v>28.875440053795337</v>
      </c>
      <c r="CL126" s="2">
        <v>95</v>
      </c>
      <c r="CM126" s="2">
        <v>106</v>
      </c>
      <c r="CN126" s="5">
        <f t="shared" si="172"/>
        <v>0.89622641509433965</v>
      </c>
      <c r="CO126" s="2">
        <v>132</v>
      </c>
      <c r="CP126" s="2">
        <v>87</v>
      </c>
      <c r="CQ126" t="s">
        <v>292</v>
      </c>
      <c r="CS126" s="19">
        <v>26794.6</v>
      </c>
      <c r="CT126" s="19">
        <v>13414.9</v>
      </c>
      <c r="CU126" s="2">
        <v>93</v>
      </c>
      <c r="CV126" s="2">
        <v>1.33</v>
      </c>
      <c r="CW126" s="2">
        <v>181</v>
      </c>
      <c r="CX126" s="2">
        <v>53</v>
      </c>
      <c r="CY126" s="2">
        <v>106</v>
      </c>
      <c r="CZ126" s="2">
        <v>111</v>
      </c>
      <c r="DA126" s="2">
        <v>55</v>
      </c>
      <c r="DB126" t="s">
        <v>42</v>
      </c>
      <c r="DE126" s="2">
        <f t="shared" si="226"/>
        <v>0</v>
      </c>
      <c r="DH126" s="2">
        <f>4*DG126*DF126</f>
        <v>0</v>
      </c>
      <c r="DK126" s="2">
        <f>3.3*DJ126*DI126</f>
        <v>0</v>
      </c>
      <c r="DL126" s="2">
        <f t="shared" si="173"/>
        <v>0</v>
      </c>
      <c r="DM126">
        <v>4</v>
      </c>
      <c r="DN126">
        <v>90</v>
      </c>
      <c r="DO126">
        <v>4</v>
      </c>
      <c r="DP126">
        <v>30</v>
      </c>
      <c r="DQ126" s="2">
        <f>6*DP126*DO126</f>
        <v>720</v>
      </c>
      <c r="DR126" t="s">
        <v>42</v>
      </c>
      <c r="DT126" s="2">
        <v>0</v>
      </c>
      <c r="DU126" s="2">
        <f t="shared" si="174"/>
        <v>720</v>
      </c>
      <c r="DV126" t="s">
        <v>42</v>
      </c>
      <c r="DX126" s="2">
        <v>0</v>
      </c>
      <c r="DY126" t="s">
        <v>42</v>
      </c>
      <c r="EA126" s="2">
        <v>0</v>
      </c>
      <c r="EB126">
        <v>2</v>
      </c>
      <c r="EC126">
        <v>45</v>
      </c>
      <c r="ED126" s="2">
        <f>3*EC126*EB126</f>
        <v>270</v>
      </c>
      <c r="EE126" s="2">
        <f t="shared" si="175"/>
        <v>270</v>
      </c>
      <c r="EF126" t="s">
        <v>42</v>
      </c>
      <c r="EH126" s="2">
        <v>0</v>
      </c>
      <c r="EI126" t="s">
        <v>42</v>
      </c>
      <c r="EK126" s="2">
        <v>0</v>
      </c>
      <c r="EL126">
        <v>1</v>
      </c>
      <c r="EM126">
        <v>30</v>
      </c>
      <c r="EN126" s="2">
        <f>4*EM126*EL126</f>
        <v>120</v>
      </c>
      <c r="EO126" s="2">
        <f t="shared" si="176"/>
        <v>120</v>
      </c>
      <c r="EP126">
        <v>560</v>
      </c>
      <c r="EQ126">
        <v>600</v>
      </c>
      <c r="ER126">
        <f t="shared" si="177"/>
        <v>7</v>
      </c>
      <c r="ES126" s="11">
        <f t="shared" si="178"/>
        <v>0</v>
      </c>
      <c r="ET126" s="11">
        <f t="shared" si="179"/>
        <v>7</v>
      </c>
      <c r="EU126" s="11">
        <f t="shared" si="180"/>
        <v>0</v>
      </c>
      <c r="EV126" s="11">
        <f t="shared" si="181"/>
        <v>0</v>
      </c>
      <c r="EW126" s="11">
        <f t="shared" si="182"/>
        <v>1</v>
      </c>
      <c r="EX126" s="11">
        <f t="shared" si="183"/>
        <v>0</v>
      </c>
      <c r="EY126" s="11">
        <f t="shared" si="184"/>
        <v>0</v>
      </c>
      <c r="EZ126" s="11">
        <f t="shared" si="185"/>
        <v>1</v>
      </c>
      <c r="FA126" s="11">
        <f t="shared" si="186"/>
        <v>0</v>
      </c>
      <c r="FB126" s="11">
        <f t="shared" si="187"/>
        <v>1</v>
      </c>
      <c r="FC126" s="11">
        <f t="shared" si="188"/>
        <v>3</v>
      </c>
      <c r="FD126" s="2">
        <f t="shared" si="189"/>
        <v>0</v>
      </c>
      <c r="FE126" s="2">
        <f t="shared" si="190"/>
        <v>1110</v>
      </c>
      <c r="FF126" s="2">
        <f t="shared" si="191"/>
        <v>0</v>
      </c>
      <c r="FG126" s="2">
        <f t="shared" si="192"/>
        <v>1110</v>
      </c>
      <c r="FH126" s="2">
        <f t="shared" si="193"/>
        <v>4000</v>
      </c>
      <c r="FI126" s="10">
        <f t="shared" si="194"/>
        <v>571.42857142857144</v>
      </c>
      <c r="FJ126" s="2">
        <v>55</v>
      </c>
      <c r="FK126" s="1">
        <v>43635</v>
      </c>
      <c r="FL126">
        <v>3</v>
      </c>
      <c r="FM126">
        <v>2</v>
      </c>
      <c r="FN126">
        <v>4</v>
      </c>
      <c r="FO126">
        <v>1</v>
      </c>
      <c r="FP126">
        <v>1</v>
      </c>
      <c r="FQ126">
        <v>1</v>
      </c>
      <c r="FR126">
        <v>0</v>
      </c>
      <c r="FS126">
        <v>1</v>
      </c>
      <c r="FT126">
        <v>1</v>
      </c>
      <c r="FU126">
        <v>1</v>
      </c>
      <c r="FV126">
        <v>0</v>
      </c>
      <c r="FW126">
        <v>1</v>
      </c>
      <c r="FX126" t="s">
        <v>192</v>
      </c>
      <c r="FY126">
        <v>5</v>
      </c>
      <c r="FZ126">
        <v>3</v>
      </c>
      <c r="GA126">
        <v>2</v>
      </c>
      <c r="GB126">
        <v>1</v>
      </c>
      <c r="GC126">
        <v>2</v>
      </c>
      <c r="GD126">
        <v>7</v>
      </c>
      <c r="GE126">
        <v>4</v>
      </c>
      <c r="GF126">
        <v>2</v>
      </c>
      <c r="GG126">
        <v>0</v>
      </c>
      <c r="GH126">
        <v>6</v>
      </c>
      <c r="GI126">
        <v>4</v>
      </c>
      <c r="GJ126">
        <v>4</v>
      </c>
      <c r="GK126">
        <v>4</v>
      </c>
      <c r="GL126">
        <v>2</v>
      </c>
      <c r="GM126">
        <v>4</v>
      </c>
      <c r="GN126">
        <v>6</v>
      </c>
      <c r="GO126">
        <v>2</v>
      </c>
      <c r="GP126">
        <v>5</v>
      </c>
      <c r="GQ126">
        <v>6</v>
      </c>
      <c r="GR126">
        <v>4</v>
      </c>
      <c r="GS126">
        <v>4</v>
      </c>
      <c r="GT126">
        <v>4</v>
      </c>
      <c r="GU126">
        <v>4</v>
      </c>
      <c r="GV126">
        <v>4</v>
      </c>
      <c r="GW126">
        <v>4</v>
      </c>
      <c r="GX126">
        <v>3</v>
      </c>
      <c r="GY126">
        <v>4</v>
      </c>
      <c r="GZ126">
        <v>4</v>
      </c>
      <c r="HA126">
        <v>4</v>
      </c>
      <c r="HB126">
        <v>4</v>
      </c>
      <c r="HC126">
        <v>4</v>
      </c>
      <c r="HD126">
        <v>4</v>
      </c>
      <c r="HE126">
        <v>1</v>
      </c>
      <c r="HF126">
        <v>3</v>
      </c>
      <c r="HG126">
        <v>4</v>
      </c>
      <c r="HH126">
        <v>2</v>
      </c>
      <c r="HI126">
        <v>2</v>
      </c>
      <c r="HJ126">
        <v>6</v>
      </c>
      <c r="HK126">
        <v>2</v>
      </c>
      <c r="HL126">
        <v>1</v>
      </c>
      <c r="HM126">
        <v>6</v>
      </c>
      <c r="HN126">
        <v>3</v>
      </c>
      <c r="HO126">
        <v>1</v>
      </c>
      <c r="HP126">
        <v>2</v>
      </c>
      <c r="HQ126">
        <v>1</v>
      </c>
      <c r="HR126">
        <v>1</v>
      </c>
      <c r="HS126">
        <v>2</v>
      </c>
      <c r="HT126">
        <v>2</v>
      </c>
      <c r="HU126">
        <v>2</v>
      </c>
      <c r="HV126">
        <v>2</v>
      </c>
      <c r="HW126">
        <v>2</v>
      </c>
      <c r="HX126">
        <v>1</v>
      </c>
      <c r="HY126">
        <v>2</v>
      </c>
      <c r="HZ126">
        <v>1</v>
      </c>
      <c r="IA126">
        <v>2</v>
      </c>
      <c r="IB126">
        <v>1</v>
      </c>
      <c r="IC126">
        <v>3</v>
      </c>
      <c r="ID126">
        <v>2</v>
      </c>
      <c r="IE126">
        <v>2</v>
      </c>
      <c r="IF126">
        <v>1</v>
      </c>
      <c r="IG126">
        <v>3</v>
      </c>
      <c r="IH126">
        <v>1</v>
      </c>
      <c r="II126">
        <v>1</v>
      </c>
      <c r="IJ126">
        <v>3</v>
      </c>
      <c r="IK126">
        <v>1</v>
      </c>
      <c r="IL126">
        <v>3</v>
      </c>
      <c r="IM126">
        <v>2</v>
      </c>
      <c r="IN126">
        <v>1</v>
      </c>
      <c r="IQ126">
        <v>1</v>
      </c>
      <c r="IR126">
        <v>2</v>
      </c>
      <c r="IS126">
        <v>1</v>
      </c>
      <c r="IT126">
        <v>1</v>
      </c>
      <c r="IU126">
        <v>2</v>
      </c>
      <c r="IV126">
        <v>3</v>
      </c>
      <c r="IW126">
        <v>1</v>
      </c>
      <c r="IX126">
        <v>0</v>
      </c>
      <c r="IY126">
        <v>2</v>
      </c>
      <c r="IZ126">
        <v>2</v>
      </c>
      <c r="JA126">
        <v>2</v>
      </c>
      <c r="JB126">
        <v>3</v>
      </c>
      <c r="JC126">
        <v>2</v>
      </c>
      <c r="JD126">
        <f>(CJ126)</f>
        <v>73</v>
      </c>
      <c r="JE126">
        <v>159</v>
      </c>
      <c r="JF126">
        <v>95</v>
      </c>
      <c r="JG126">
        <v>2</v>
      </c>
      <c r="JH126" s="1"/>
      <c r="JI126">
        <v>1</v>
      </c>
      <c r="JJ126" s="12">
        <v>2</v>
      </c>
      <c r="JK126" s="12">
        <v>0</v>
      </c>
      <c r="JL126">
        <v>2</v>
      </c>
      <c r="JM126">
        <v>3</v>
      </c>
      <c r="JN126">
        <v>1</v>
      </c>
      <c r="JO126">
        <v>4</v>
      </c>
      <c r="JP126" t="s">
        <v>427</v>
      </c>
      <c r="JQ126" t="s">
        <v>18</v>
      </c>
      <c r="JR126">
        <f t="shared" si="195"/>
        <v>0</v>
      </c>
      <c r="JS126" t="str">
        <f t="shared" si="229"/>
        <v>umiarkowana</v>
      </c>
      <c r="JT126">
        <v>1</v>
      </c>
      <c r="JU126">
        <f t="shared" si="196"/>
        <v>0.5</v>
      </c>
      <c r="JV126">
        <f t="shared" si="197"/>
        <v>0.5</v>
      </c>
      <c r="JW126">
        <f t="shared" si="198"/>
        <v>2</v>
      </c>
      <c r="JX126">
        <f t="shared" si="199"/>
        <v>0.5</v>
      </c>
      <c r="JY126">
        <f t="shared" si="200"/>
        <v>0.5</v>
      </c>
      <c r="JZ126">
        <f t="shared" si="201"/>
        <v>0.5</v>
      </c>
      <c r="KA126">
        <f t="shared" si="202"/>
        <v>0.14000000000000001</v>
      </c>
      <c r="KB126">
        <f t="shared" si="203"/>
        <v>0.5</v>
      </c>
      <c r="KC126">
        <f t="shared" si="204"/>
        <v>0.5</v>
      </c>
      <c r="KD126">
        <f t="shared" si="205"/>
        <v>0.5</v>
      </c>
      <c r="KE126">
        <f t="shared" si="206"/>
        <v>6.14</v>
      </c>
      <c r="KF126">
        <f t="shared" si="207"/>
        <v>2</v>
      </c>
      <c r="KG126">
        <f t="shared" si="208"/>
        <v>0.5</v>
      </c>
      <c r="KH126">
        <f t="shared" si="209"/>
        <v>0.06</v>
      </c>
      <c r="KI126">
        <f t="shared" si="210"/>
        <v>0.5</v>
      </c>
      <c r="KJ126">
        <f t="shared" si="211"/>
        <v>2</v>
      </c>
      <c r="KK126">
        <f t="shared" si="212"/>
        <v>0.06</v>
      </c>
      <c r="KL126">
        <f t="shared" si="213"/>
        <v>0.5</v>
      </c>
      <c r="KM126">
        <f t="shared" si="214"/>
        <v>0.5</v>
      </c>
      <c r="KN126">
        <f t="shared" si="215"/>
        <v>0.5</v>
      </c>
      <c r="KO126">
        <f t="shared" si="216"/>
        <v>0.5</v>
      </c>
      <c r="KP126">
        <f t="shared" si="217"/>
        <v>0.14000000000000001</v>
      </c>
      <c r="KQ126">
        <f t="shared" si="218"/>
        <v>0.06</v>
      </c>
      <c r="KR126">
        <f t="shared" si="219"/>
        <v>0</v>
      </c>
      <c r="KS126">
        <f t="shared" si="220"/>
        <v>0.14000000000000001</v>
      </c>
      <c r="KT126">
        <f t="shared" si="221"/>
        <v>7.4599999999999991</v>
      </c>
      <c r="KU126">
        <f t="shared" si="222"/>
        <v>30.7</v>
      </c>
      <c r="KV126">
        <f t="shared" si="223"/>
        <v>26.642857142857142</v>
      </c>
    </row>
    <row r="127" spans="1:308">
      <c r="A127" s="2"/>
      <c r="B127" s="1"/>
      <c r="C127">
        <v>68</v>
      </c>
      <c r="D127" s="2" t="s">
        <v>478</v>
      </c>
      <c r="E127" t="s">
        <v>481</v>
      </c>
      <c r="F127" s="2">
        <v>95</v>
      </c>
      <c r="G127" s="2">
        <v>22</v>
      </c>
      <c r="H127" s="2">
        <v>28</v>
      </c>
      <c r="I127" s="2">
        <v>45</v>
      </c>
      <c r="K127" s="2">
        <v>1980</v>
      </c>
      <c r="L127" s="2">
        <f t="shared" si="170"/>
        <v>40</v>
      </c>
      <c r="M127" s="15">
        <v>4</v>
      </c>
      <c r="N127" s="15">
        <v>4</v>
      </c>
      <c r="O127" s="2" t="s">
        <v>37</v>
      </c>
      <c r="P127" s="2">
        <v>38</v>
      </c>
      <c r="Q127" s="2" t="s">
        <v>42</v>
      </c>
      <c r="Y127" t="s">
        <v>37</v>
      </c>
      <c r="AD127" t="s">
        <v>37</v>
      </c>
      <c r="AR127" s="2" t="s">
        <v>37</v>
      </c>
      <c r="AW127" t="s">
        <v>37</v>
      </c>
      <c r="BD127" t="s">
        <v>37</v>
      </c>
      <c r="BF127" t="s">
        <v>37</v>
      </c>
      <c r="BH127" t="s">
        <v>37</v>
      </c>
      <c r="BL127" t="s">
        <v>37</v>
      </c>
      <c r="BM127" s="2" t="s">
        <v>37</v>
      </c>
      <c r="BQ127" t="s">
        <v>37</v>
      </c>
      <c r="BW127" s="2" t="s">
        <v>240</v>
      </c>
      <c r="BX127" s="2" t="s">
        <v>37</v>
      </c>
      <c r="BY127" t="s">
        <v>37</v>
      </c>
      <c r="CA127" t="s">
        <v>37</v>
      </c>
      <c r="CH127" t="s">
        <v>37</v>
      </c>
      <c r="CI127" s="11">
        <v>1.64</v>
      </c>
      <c r="CJ127" s="10">
        <v>67</v>
      </c>
      <c r="CK127" s="2">
        <f t="shared" si="171"/>
        <v>24.910767400356935</v>
      </c>
      <c r="CL127" s="2">
        <v>98</v>
      </c>
      <c r="CM127" s="2">
        <v>110</v>
      </c>
      <c r="CN127" s="5">
        <f t="shared" si="172"/>
        <v>0.89090909090909087</v>
      </c>
      <c r="CO127" s="2">
        <v>108</v>
      </c>
      <c r="CP127" s="2">
        <v>78</v>
      </c>
      <c r="CQ127" t="s">
        <v>303</v>
      </c>
      <c r="CR127" s="19">
        <v>359.31</v>
      </c>
      <c r="CS127" s="19">
        <v>44308.3</v>
      </c>
      <c r="CT127" s="19">
        <v>12453.3</v>
      </c>
      <c r="CU127" s="2">
        <v>122</v>
      </c>
      <c r="CV127" s="2">
        <v>1.37</v>
      </c>
      <c r="CW127" s="2">
        <v>106</v>
      </c>
      <c r="CX127" s="2">
        <v>48</v>
      </c>
      <c r="CY127" s="2">
        <v>42</v>
      </c>
      <c r="CZ127" s="2">
        <v>78</v>
      </c>
      <c r="DA127" s="2">
        <v>62</v>
      </c>
      <c r="DB127" t="s">
        <v>42</v>
      </c>
      <c r="DE127" s="2">
        <f t="shared" si="226"/>
        <v>0</v>
      </c>
      <c r="DH127" s="2">
        <f>4*DG127*DF127</f>
        <v>0</v>
      </c>
      <c r="DK127" s="2">
        <f>3.3*DJ127*DI127</f>
        <v>0</v>
      </c>
      <c r="DL127" s="2">
        <f t="shared" si="173"/>
        <v>0</v>
      </c>
      <c r="DM127" t="s">
        <v>42</v>
      </c>
      <c r="DO127" t="s">
        <v>42</v>
      </c>
      <c r="DQ127" s="2">
        <v>0</v>
      </c>
      <c r="DR127" t="s">
        <v>42</v>
      </c>
      <c r="DT127" s="2">
        <v>0</v>
      </c>
      <c r="DU127" s="2">
        <f t="shared" si="174"/>
        <v>0</v>
      </c>
      <c r="DV127" t="s">
        <v>42</v>
      </c>
      <c r="DX127" s="2">
        <v>0</v>
      </c>
      <c r="DY127" t="s">
        <v>42</v>
      </c>
      <c r="EA127" s="2">
        <v>0</v>
      </c>
      <c r="EB127" t="s">
        <v>42</v>
      </c>
      <c r="ED127" s="2">
        <v>0</v>
      </c>
      <c r="EE127" s="2">
        <f t="shared" si="175"/>
        <v>0</v>
      </c>
      <c r="EF127" t="s">
        <v>42</v>
      </c>
      <c r="EH127" s="2">
        <v>0</v>
      </c>
      <c r="EI127" t="s">
        <v>42</v>
      </c>
      <c r="EK127" s="2">
        <v>0</v>
      </c>
      <c r="EL127" t="s">
        <v>42</v>
      </c>
      <c r="EN127" s="2">
        <v>0</v>
      </c>
      <c r="EO127" s="2">
        <f t="shared" si="176"/>
        <v>0</v>
      </c>
      <c r="EP127">
        <v>720</v>
      </c>
      <c r="EQ127">
        <v>720</v>
      </c>
      <c r="ER127">
        <f t="shared" si="177"/>
        <v>0</v>
      </c>
      <c r="ES127" s="11">
        <f t="shared" si="178"/>
        <v>0</v>
      </c>
      <c r="ET127" s="11">
        <f t="shared" si="179"/>
        <v>0</v>
      </c>
      <c r="EU127" s="11">
        <f t="shared" si="180"/>
        <v>0</v>
      </c>
      <c r="EV127" s="11">
        <f t="shared" si="181"/>
        <v>0</v>
      </c>
      <c r="EW127" s="11">
        <f t="shared" si="182"/>
        <v>0</v>
      </c>
      <c r="EX127" s="11">
        <f t="shared" si="183"/>
        <v>0</v>
      </c>
      <c r="EY127" s="11">
        <f t="shared" si="184"/>
        <v>0</v>
      </c>
      <c r="EZ127" s="11">
        <f t="shared" si="185"/>
        <v>0</v>
      </c>
      <c r="FA127" s="11">
        <f t="shared" si="186"/>
        <v>0</v>
      </c>
      <c r="FB127" s="11">
        <f t="shared" si="187"/>
        <v>0</v>
      </c>
      <c r="FC127" s="11">
        <f t="shared" si="188"/>
        <v>0</v>
      </c>
      <c r="FD127" s="2">
        <f t="shared" si="189"/>
        <v>0</v>
      </c>
      <c r="FE127" s="2">
        <f t="shared" si="190"/>
        <v>0</v>
      </c>
      <c r="FF127" s="2">
        <f t="shared" si="191"/>
        <v>0</v>
      </c>
      <c r="FG127" s="2">
        <f t="shared" si="192"/>
        <v>0</v>
      </c>
      <c r="FH127" s="2">
        <f t="shared" si="193"/>
        <v>5040</v>
      </c>
      <c r="FI127" s="10">
        <f t="shared" si="194"/>
        <v>720</v>
      </c>
      <c r="FJ127" s="2">
        <v>62</v>
      </c>
      <c r="FK127" s="1">
        <v>43663</v>
      </c>
      <c r="FL127">
        <v>3</v>
      </c>
      <c r="FM127">
        <v>2</v>
      </c>
      <c r="FN127">
        <v>6</v>
      </c>
      <c r="FO127">
        <v>1</v>
      </c>
      <c r="FP127">
        <v>0</v>
      </c>
      <c r="FQ127">
        <v>1</v>
      </c>
      <c r="FR127">
        <v>0</v>
      </c>
      <c r="FS127">
        <v>1</v>
      </c>
      <c r="FT127">
        <v>0</v>
      </c>
      <c r="FU127">
        <v>1</v>
      </c>
      <c r="FV127">
        <v>0</v>
      </c>
      <c r="FW127">
        <v>1</v>
      </c>
      <c r="FX127">
        <v>6</v>
      </c>
      <c r="FY127">
        <v>4</v>
      </c>
      <c r="FZ127">
        <v>3</v>
      </c>
      <c r="GA127">
        <v>3</v>
      </c>
      <c r="GB127">
        <v>1</v>
      </c>
      <c r="GC127">
        <v>3</v>
      </c>
      <c r="GD127">
        <v>2</v>
      </c>
      <c r="GE127">
        <v>3</v>
      </c>
      <c r="GF127">
        <v>1</v>
      </c>
      <c r="GG127">
        <v>0</v>
      </c>
      <c r="GH127">
        <v>6</v>
      </c>
      <c r="GI127">
        <v>3</v>
      </c>
      <c r="GJ127">
        <v>4</v>
      </c>
      <c r="GK127">
        <v>4</v>
      </c>
      <c r="GL127">
        <v>1</v>
      </c>
      <c r="GM127">
        <v>4</v>
      </c>
      <c r="GN127">
        <v>6</v>
      </c>
      <c r="GO127">
        <v>1</v>
      </c>
      <c r="GP127">
        <v>6</v>
      </c>
      <c r="GQ127">
        <v>6</v>
      </c>
      <c r="GR127">
        <v>5</v>
      </c>
      <c r="GS127">
        <v>4</v>
      </c>
      <c r="GT127">
        <v>4</v>
      </c>
      <c r="GU127">
        <v>1</v>
      </c>
      <c r="GV127">
        <v>1</v>
      </c>
      <c r="GW127">
        <v>1</v>
      </c>
      <c r="GX127">
        <v>3</v>
      </c>
      <c r="GY127">
        <v>3</v>
      </c>
      <c r="GZ127">
        <v>1</v>
      </c>
      <c r="HA127">
        <v>4</v>
      </c>
      <c r="HB127">
        <v>5</v>
      </c>
      <c r="HC127">
        <v>5</v>
      </c>
      <c r="HD127">
        <v>6</v>
      </c>
      <c r="HE127">
        <v>1</v>
      </c>
      <c r="HF127">
        <v>1</v>
      </c>
      <c r="HG127">
        <v>2</v>
      </c>
      <c r="HH127">
        <v>1</v>
      </c>
      <c r="HI127">
        <v>1</v>
      </c>
      <c r="HJ127">
        <v>6</v>
      </c>
      <c r="HK127">
        <v>4</v>
      </c>
      <c r="HL127">
        <v>1</v>
      </c>
      <c r="HM127">
        <v>6</v>
      </c>
      <c r="HN127">
        <v>1</v>
      </c>
      <c r="HO127">
        <v>2</v>
      </c>
      <c r="HP127">
        <v>2</v>
      </c>
      <c r="HQ127">
        <v>1</v>
      </c>
      <c r="HR127">
        <v>1</v>
      </c>
      <c r="HS127">
        <v>1</v>
      </c>
      <c r="HT127">
        <v>1</v>
      </c>
      <c r="HU127">
        <v>1</v>
      </c>
      <c r="HV127">
        <v>1</v>
      </c>
      <c r="HW127">
        <v>1</v>
      </c>
      <c r="HX127">
        <v>1</v>
      </c>
      <c r="HY127">
        <v>1</v>
      </c>
      <c r="HZ127">
        <v>2</v>
      </c>
      <c r="IA127">
        <v>1</v>
      </c>
      <c r="IB127">
        <v>1</v>
      </c>
      <c r="IC127">
        <v>1</v>
      </c>
      <c r="ID127">
        <v>3</v>
      </c>
      <c r="IE127">
        <v>3</v>
      </c>
      <c r="IF127">
        <v>1</v>
      </c>
      <c r="IG127">
        <v>3</v>
      </c>
      <c r="IH127">
        <v>1</v>
      </c>
      <c r="II127">
        <v>3</v>
      </c>
      <c r="IJ127">
        <v>2</v>
      </c>
      <c r="IK127">
        <v>2</v>
      </c>
      <c r="IL127">
        <v>1</v>
      </c>
      <c r="IM127">
        <v>3</v>
      </c>
      <c r="IN127">
        <v>1</v>
      </c>
      <c r="IQ127">
        <v>1</v>
      </c>
      <c r="IR127">
        <v>0</v>
      </c>
      <c r="IS127">
        <v>2</v>
      </c>
      <c r="IT127">
        <v>2</v>
      </c>
      <c r="IU127">
        <v>3</v>
      </c>
      <c r="IV127">
        <v>3</v>
      </c>
      <c r="IW127">
        <v>5</v>
      </c>
      <c r="IX127">
        <v>0</v>
      </c>
      <c r="IY127">
        <v>1</v>
      </c>
      <c r="IZ127">
        <v>1</v>
      </c>
      <c r="JA127">
        <v>2</v>
      </c>
      <c r="JB127">
        <v>3</v>
      </c>
      <c r="JC127">
        <v>1</v>
      </c>
      <c r="JD127">
        <f>(CJ127)</f>
        <v>67</v>
      </c>
      <c r="JE127">
        <v>164</v>
      </c>
      <c r="JF127">
        <v>98</v>
      </c>
      <c r="JG127">
        <v>2</v>
      </c>
      <c r="JH127" s="1"/>
      <c r="JI127">
        <v>2</v>
      </c>
      <c r="JJ127" s="12">
        <v>1</v>
      </c>
      <c r="JK127" s="12">
        <v>0</v>
      </c>
      <c r="JL127">
        <v>1</v>
      </c>
      <c r="JM127">
        <v>2</v>
      </c>
      <c r="JN127">
        <v>1</v>
      </c>
      <c r="JO127">
        <v>1</v>
      </c>
      <c r="JP127" t="s">
        <v>21</v>
      </c>
      <c r="JQ127" t="s">
        <v>21</v>
      </c>
      <c r="JR127">
        <f t="shared" si="195"/>
        <v>0</v>
      </c>
      <c r="JS127">
        <f t="shared" si="229"/>
        <v>0</v>
      </c>
      <c r="JT127">
        <v>0</v>
      </c>
      <c r="JU127">
        <f t="shared" si="196"/>
        <v>0.14000000000000001</v>
      </c>
      <c r="JV127">
        <f t="shared" si="197"/>
        <v>0.5</v>
      </c>
      <c r="JW127">
        <f t="shared" si="198"/>
        <v>2</v>
      </c>
      <c r="JX127">
        <f t="shared" si="199"/>
        <v>1</v>
      </c>
      <c r="JY127">
        <f t="shared" si="200"/>
        <v>0.5</v>
      </c>
      <c r="JZ127">
        <f t="shared" si="201"/>
        <v>0</v>
      </c>
      <c r="KA127">
        <f t="shared" si="202"/>
        <v>0.14000000000000001</v>
      </c>
      <c r="KB127">
        <f t="shared" si="203"/>
        <v>0</v>
      </c>
      <c r="KC127">
        <f t="shared" si="204"/>
        <v>1</v>
      </c>
      <c r="KD127">
        <f t="shared" si="205"/>
        <v>1</v>
      </c>
      <c r="KE127">
        <f t="shared" si="206"/>
        <v>6.28</v>
      </c>
      <c r="KF127">
        <f t="shared" si="207"/>
        <v>2</v>
      </c>
      <c r="KG127">
        <f t="shared" si="208"/>
        <v>0.5</v>
      </c>
      <c r="KH127">
        <f t="shared" si="209"/>
        <v>0</v>
      </c>
      <c r="KI127">
        <f t="shared" si="210"/>
        <v>0.5</v>
      </c>
      <c r="KJ127">
        <f t="shared" si="211"/>
        <v>2</v>
      </c>
      <c r="KK127">
        <f t="shared" si="212"/>
        <v>0</v>
      </c>
      <c r="KL127">
        <f t="shared" si="213"/>
        <v>0.5</v>
      </c>
      <c r="KM127">
        <f t="shared" si="214"/>
        <v>0</v>
      </c>
      <c r="KN127">
        <f t="shared" si="215"/>
        <v>0</v>
      </c>
      <c r="KO127">
        <f t="shared" si="216"/>
        <v>2</v>
      </c>
      <c r="KP127">
        <f t="shared" si="217"/>
        <v>0</v>
      </c>
      <c r="KQ127">
        <f t="shared" si="218"/>
        <v>0.5</v>
      </c>
      <c r="KR127">
        <f t="shared" si="219"/>
        <v>0</v>
      </c>
      <c r="KS127">
        <f t="shared" si="220"/>
        <v>0</v>
      </c>
      <c r="KT127">
        <f t="shared" si="221"/>
        <v>8</v>
      </c>
      <c r="KU127">
        <f t="shared" si="222"/>
        <v>31.400000000000002</v>
      </c>
      <c r="KV127">
        <f t="shared" si="223"/>
        <v>28.571428571428573</v>
      </c>
    </row>
    <row r="128" spans="1:308">
      <c r="S128" t="s">
        <v>431</v>
      </c>
      <c r="T128">
        <f t="shared" ref="T128:AQ128" si="230">COUNTIFS($JP$2:$JP$127,"chad",T$2:T$127,"t")</f>
        <v>17</v>
      </c>
      <c r="U128">
        <f t="shared" si="230"/>
        <v>23</v>
      </c>
      <c r="V128">
        <f t="shared" si="230"/>
        <v>18</v>
      </c>
      <c r="W128">
        <f t="shared" si="230"/>
        <v>7</v>
      </c>
      <c r="X128">
        <f t="shared" si="230"/>
        <v>2</v>
      </c>
      <c r="Y128">
        <f t="shared" si="230"/>
        <v>16</v>
      </c>
      <c r="Z128">
        <f t="shared" si="230"/>
        <v>2</v>
      </c>
      <c r="AA128">
        <f t="shared" si="230"/>
        <v>0</v>
      </c>
      <c r="AB128">
        <f t="shared" si="230"/>
        <v>0</v>
      </c>
      <c r="AC128">
        <f t="shared" si="230"/>
        <v>8</v>
      </c>
      <c r="AD128">
        <f t="shared" si="230"/>
        <v>4</v>
      </c>
      <c r="AE128">
        <f t="shared" si="230"/>
        <v>15</v>
      </c>
      <c r="AF128">
        <f t="shared" si="230"/>
        <v>26</v>
      </c>
      <c r="AG128">
        <f t="shared" si="230"/>
        <v>0</v>
      </c>
      <c r="AH128">
        <f t="shared" si="230"/>
        <v>2</v>
      </c>
      <c r="AI128">
        <f t="shared" si="230"/>
        <v>0</v>
      </c>
      <c r="AJ128">
        <f t="shared" si="230"/>
        <v>0</v>
      </c>
      <c r="AK128">
        <f t="shared" si="230"/>
        <v>6</v>
      </c>
      <c r="AL128">
        <f t="shared" si="230"/>
        <v>2</v>
      </c>
      <c r="AM128">
        <f t="shared" si="230"/>
        <v>0</v>
      </c>
      <c r="AN128">
        <f t="shared" si="230"/>
        <v>0</v>
      </c>
      <c r="AO128">
        <f t="shared" si="230"/>
        <v>0</v>
      </c>
      <c r="AP128">
        <f t="shared" si="230"/>
        <v>0</v>
      </c>
      <c r="AQ128">
        <f t="shared" si="230"/>
        <v>0</v>
      </c>
      <c r="BM128" s="2" t="s">
        <v>431</v>
      </c>
      <c r="BN128">
        <f t="shared" ref="BN128:BV128" si="231">COUNTIFS($JP$2:$JP$127,"chad",BN$2:BN$127,"t")</f>
        <v>6</v>
      </c>
      <c r="BO128">
        <f t="shared" si="231"/>
        <v>2</v>
      </c>
      <c r="BP128">
        <f t="shared" si="231"/>
        <v>11</v>
      </c>
      <c r="BQ128">
        <f t="shared" si="231"/>
        <v>4</v>
      </c>
      <c r="BR128">
        <f t="shared" si="231"/>
        <v>1</v>
      </c>
      <c r="BS128">
        <f t="shared" si="231"/>
        <v>2</v>
      </c>
      <c r="BT128">
        <f t="shared" si="231"/>
        <v>2</v>
      </c>
      <c r="BU128">
        <f t="shared" si="231"/>
        <v>1</v>
      </c>
      <c r="BV128">
        <f t="shared" si="231"/>
        <v>2</v>
      </c>
      <c r="BX128" s="2" t="s">
        <v>431</v>
      </c>
      <c r="BY128">
        <f t="shared" ref="BY128:CH128" si="232">COUNTIFS($JP$2:$JP$127,"chad",BY$2:BY$127,"t")</f>
        <v>8</v>
      </c>
      <c r="BZ128">
        <f t="shared" si="232"/>
        <v>3</v>
      </c>
      <c r="CA128">
        <f t="shared" si="232"/>
        <v>8</v>
      </c>
      <c r="CB128">
        <f t="shared" si="232"/>
        <v>1</v>
      </c>
      <c r="CC128">
        <f t="shared" si="232"/>
        <v>0</v>
      </c>
      <c r="CD128">
        <f t="shared" si="232"/>
        <v>2</v>
      </c>
      <c r="CE128">
        <f t="shared" si="232"/>
        <v>10</v>
      </c>
      <c r="CF128">
        <f t="shared" si="232"/>
        <v>2</v>
      </c>
      <c r="CG128">
        <f t="shared" si="232"/>
        <v>0</v>
      </c>
      <c r="CH128">
        <f t="shared" si="232"/>
        <v>9</v>
      </c>
    </row>
    <row r="129" spans="19:86">
      <c r="S129" t="s">
        <v>21</v>
      </c>
      <c r="T129">
        <f t="shared" ref="T129:AQ129" si="233">COUNTIFS($JP$2:$JP$127,"schizofrenia",T$2:T$127,"t")</f>
        <v>5</v>
      </c>
      <c r="U129">
        <f t="shared" si="233"/>
        <v>4</v>
      </c>
      <c r="V129">
        <f t="shared" si="233"/>
        <v>1</v>
      </c>
      <c r="W129">
        <f t="shared" si="233"/>
        <v>1</v>
      </c>
      <c r="X129">
        <f t="shared" si="233"/>
        <v>0</v>
      </c>
      <c r="Y129">
        <f t="shared" si="233"/>
        <v>18</v>
      </c>
      <c r="Z129">
        <f t="shared" si="233"/>
        <v>0</v>
      </c>
      <c r="AA129">
        <f t="shared" si="233"/>
        <v>0</v>
      </c>
      <c r="AB129">
        <f t="shared" si="233"/>
        <v>0</v>
      </c>
      <c r="AC129">
        <f t="shared" si="233"/>
        <v>4</v>
      </c>
      <c r="AD129">
        <f t="shared" si="233"/>
        <v>17</v>
      </c>
      <c r="AE129">
        <f t="shared" si="233"/>
        <v>14</v>
      </c>
      <c r="AF129">
        <f t="shared" si="233"/>
        <v>6</v>
      </c>
      <c r="AG129">
        <f t="shared" si="233"/>
        <v>8</v>
      </c>
      <c r="AH129">
        <f t="shared" si="233"/>
        <v>3</v>
      </c>
      <c r="AI129">
        <f t="shared" si="233"/>
        <v>0</v>
      </c>
      <c r="AJ129">
        <f t="shared" si="233"/>
        <v>1</v>
      </c>
      <c r="AK129">
        <f t="shared" si="233"/>
        <v>9</v>
      </c>
      <c r="AL129">
        <f t="shared" si="233"/>
        <v>5</v>
      </c>
      <c r="AM129">
        <f t="shared" si="233"/>
        <v>2</v>
      </c>
      <c r="AN129">
        <f t="shared" si="233"/>
        <v>1</v>
      </c>
      <c r="AO129">
        <f t="shared" si="233"/>
        <v>1</v>
      </c>
      <c r="AP129">
        <f t="shared" si="233"/>
        <v>1</v>
      </c>
      <c r="AQ129">
        <f t="shared" si="233"/>
        <v>3</v>
      </c>
      <c r="BM129" s="2" t="s">
        <v>433</v>
      </c>
      <c r="BN129">
        <f t="shared" ref="BN129:BV129" si="234">COUNTIFS($JP$2:$JP$127,"schizofrenia",BN$2:BN$127,"t")</f>
        <v>3</v>
      </c>
      <c r="BO129">
        <f t="shared" si="234"/>
        <v>3</v>
      </c>
      <c r="BP129">
        <f t="shared" si="234"/>
        <v>5</v>
      </c>
      <c r="BQ129">
        <f t="shared" si="234"/>
        <v>3</v>
      </c>
      <c r="BR129">
        <f t="shared" si="234"/>
        <v>0</v>
      </c>
      <c r="BS129">
        <f t="shared" si="234"/>
        <v>0</v>
      </c>
      <c r="BT129">
        <f t="shared" si="234"/>
        <v>2</v>
      </c>
      <c r="BU129">
        <f t="shared" si="234"/>
        <v>0</v>
      </c>
      <c r="BV129">
        <f t="shared" si="234"/>
        <v>1</v>
      </c>
      <c r="BX129" s="2" t="s">
        <v>21</v>
      </c>
      <c r="BY129">
        <f t="shared" ref="BY129:CH129" si="235">COUNTIFS($JP$2:$JP$127,"schizofrenia",BY$2:BY$127,"t")</f>
        <v>5</v>
      </c>
      <c r="BZ129">
        <f t="shared" si="235"/>
        <v>3</v>
      </c>
      <c r="CA129">
        <f t="shared" si="235"/>
        <v>5</v>
      </c>
      <c r="CB129">
        <f t="shared" si="235"/>
        <v>1</v>
      </c>
      <c r="CC129">
        <f t="shared" si="235"/>
        <v>1</v>
      </c>
      <c r="CD129">
        <f t="shared" si="235"/>
        <v>0</v>
      </c>
      <c r="CE129">
        <f t="shared" si="235"/>
        <v>5</v>
      </c>
      <c r="CF129">
        <f t="shared" si="235"/>
        <v>1</v>
      </c>
      <c r="CG129">
        <f t="shared" si="235"/>
        <v>1</v>
      </c>
      <c r="CH129">
        <f t="shared" si="235"/>
        <v>8</v>
      </c>
    </row>
    <row r="130" spans="19:86">
      <c r="S130" t="s">
        <v>432</v>
      </c>
      <c r="T130">
        <f t="shared" ref="T130:AQ130" si="236">COUNTIFS($JP$2:$JP$127,"odniesienia",T$2:T$127,"t")</f>
        <v>2</v>
      </c>
      <c r="U130">
        <f t="shared" si="236"/>
        <v>16</v>
      </c>
      <c r="V130">
        <f t="shared" si="236"/>
        <v>5</v>
      </c>
      <c r="W130">
        <f t="shared" si="236"/>
        <v>4</v>
      </c>
      <c r="X130">
        <f t="shared" si="236"/>
        <v>0</v>
      </c>
      <c r="Y130">
        <f t="shared" si="236"/>
        <v>0</v>
      </c>
      <c r="Z130">
        <f t="shared" si="236"/>
        <v>0</v>
      </c>
      <c r="AA130">
        <f t="shared" si="236"/>
        <v>0</v>
      </c>
      <c r="AB130">
        <f t="shared" si="236"/>
        <v>1</v>
      </c>
      <c r="AC130">
        <f t="shared" si="236"/>
        <v>3</v>
      </c>
      <c r="AD130">
        <f t="shared" si="236"/>
        <v>4</v>
      </c>
      <c r="AE130">
        <f t="shared" si="236"/>
        <v>4</v>
      </c>
      <c r="AF130">
        <f t="shared" si="236"/>
        <v>13</v>
      </c>
      <c r="AG130">
        <f t="shared" si="236"/>
        <v>0</v>
      </c>
      <c r="AH130">
        <f t="shared" si="236"/>
        <v>0</v>
      </c>
      <c r="AI130">
        <f t="shared" si="236"/>
        <v>0</v>
      </c>
      <c r="AJ130">
        <f t="shared" si="236"/>
        <v>0</v>
      </c>
      <c r="AK130">
        <f t="shared" si="236"/>
        <v>4</v>
      </c>
      <c r="AL130">
        <f t="shared" si="236"/>
        <v>2</v>
      </c>
      <c r="AM130">
        <f t="shared" si="236"/>
        <v>0</v>
      </c>
      <c r="AN130">
        <f t="shared" si="236"/>
        <v>1</v>
      </c>
      <c r="AO130">
        <f t="shared" si="236"/>
        <v>0</v>
      </c>
      <c r="AP130">
        <f t="shared" si="236"/>
        <v>0</v>
      </c>
      <c r="AQ130">
        <f t="shared" si="236"/>
        <v>0</v>
      </c>
      <c r="BM130" s="2" t="s">
        <v>432</v>
      </c>
      <c r="BN130">
        <f t="shared" ref="BN130:BV130" si="237">COUNTIFS($JP$2:$JP$127,"odniesienia",BN$2:BN$127,"t")</f>
        <v>8</v>
      </c>
      <c r="BO130">
        <f t="shared" si="237"/>
        <v>1</v>
      </c>
      <c r="BP130">
        <f t="shared" si="237"/>
        <v>7</v>
      </c>
      <c r="BQ130">
        <f t="shared" si="237"/>
        <v>0</v>
      </c>
      <c r="BR130">
        <f t="shared" si="237"/>
        <v>1</v>
      </c>
      <c r="BS130">
        <f t="shared" si="237"/>
        <v>1</v>
      </c>
      <c r="BT130">
        <f t="shared" si="237"/>
        <v>2</v>
      </c>
      <c r="BU130">
        <f t="shared" si="237"/>
        <v>0</v>
      </c>
      <c r="BV130">
        <f t="shared" si="237"/>
        <v>0</v>
      </c>
      <c r="BX130" s="2" t="s">
        <v>432</v>
      </c>
      <c r="BY130">
        <f t="shared" ref="BY130:CH130" si="238">COUNTIFS($JP$2:$JP$127,"odniesienia",BY$2:BY$127,"t")</f>
        <v>9</v>
      </c>
      <c r="BZ130">
        <f t="shared" si="238"/>
        <v>2</v>
      </c>
      <c r="CA130">
        <f t="shared" si="238"/>
        <v>0</v>
      </c>
      <c r="CB130">
        <f t="shared" si="238"/>
        <v>0</v>
      </c>
      <c r="CC130">
        <f t="shared" si="238"/>
        <v>0</v>
      </c>
      <c r="CD130">
        <f t="shared" si="238"/>
        <v>0</v>
      </c>
      <c r="CE130">
        <f t="shared" si="238"/>
        <v>7</v>
      </c>
      <c r="CF130">
        <f t="shared" si="238"/>
        <v>0</v>
      </c>
      <c r="CG130">
        <f t="shared" si="238"/>
        <v>0</v>
      </c>
      <c r="CH130">
        <f t="shared" si="238"/>
        <v>0</v>
      </c>
    </row>
  </sheetData>
  <sortState xmlns:xlrd2="http://schemas.microsoft.com/office/spreadsheetml/2017/richdata2" ref="A2:KW130">
    <sortCondition ref="A2:A130"/>
    <sortCondition ref="C2:C130"/>
    <sortCondition ref="D2:D130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'categories data'!$B$1:$B$4</xm:f>
          </x14:formula1>
          <xm:sqref>E8:E25 E94:E104 E27:E92 F120:F121</xm:sqref>
        </x14:dataValidation>
        <x14:dataValidation type="list" allowBlank="1" showInputMessage="1" showErrorMessage="1" xr:uid="{00000000-0002-0000-0000-000001000000}">
          <x14:formula1>
            <xm:f>'categories data'!$E$2:$E$8</xm:f>
          </x14:formula1>
          <xm:sqref>AA2:AA121 AY3:AY10</xm:sqref>
        </x14:dataValidation>
        <x14:dataValidation type="list" allowBlank="1" showInputMessage="1" showErrorMessage="1" xr:uid="{00000000-0002-0000-0000-000002000000}">
          <x14:formula1>
            <xm:f>'categories data'!$G$2:$G$3</xm:f>
          </x14:formula1>
          <xm:sqref>AB2:AB121 AZ2:AZ37</xm:sqref>
        </x14:dataValidation>
        <x14:dataValidation type="list" allowBlank="1" showInputMessage="1" showErrorMessage="1" xr:uid="{00000000-0002-0000-0000-000003000000}">
          <x14:formula1>
            <xm:f>'categories data'!$E$2:$E$9</xm:f>
          </x14:formula1>
          <xm:sqref>AY2 AY11:AY36</xm:sqref>
        </x14:dataValidation>
        <x14:dataValidation type="list" allowBlank="1" showInputMessage="1" showErrorMessage="1" xr:uid="{00000000-0002-0000-0000-000004000000}">
          <x14:formula1>
            <xm:f>'categories data'!$I$2:$I$6</xm:f>
          </x14:formula1>
          <xm:sqref>FL2:FL27</xm:sqref>
        </x14:dataValidation>
        <x14:dataValidation type="list" allowBlank="1" showInputMessage="1" showErrorMessage="1" xr:uid="{00000000-0002-0000-0000-000005000000}">
          <x14:formula1>
            <xm:f>'categories data'!$K$2:$K$4</xm:f>
          </x14:formula1>
          <xm:sqref>FM2:FM38</xm:sqref>
        </x14:dataValidation>
        <x14:dataValidation type="list" allowBlank="1" showInputMessage="1" showErrorMessage="1" xr:uid="{00000000-0002-0000-0000-000006000000}">
          <x14:formula1>
            <xm:f>'categories data'!$B$1:$B$5</xm:f>
          </x14:formula1>
          <xm:sqref>E93 E105:E272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5"/>
  <sheetViews>
    <sheetView workbookViewId="0">
      <selection activeCell="B6" sqref="B6"/>
    </sheetView>
  </sheetViews>
  <sheetFormatPr defaultRowHeight="14.4"/>
  <cols>
    <col min="2" max="2" width="15.88671875" customWidth="1"/>
    <col min="5" max="5" width="13.88671875" customWidth="1"/>
    <col min="6" max="6" width="11.5546875" customWidth="1"/>
    <col min="7" max="7" width="12.6640625" customWidth="1"/>
    <col min="11" max="11" width="20.109375" customWidth="1"/>
    <col min="14" max="14" width="24.88671875" customWidth="1"/>
    <col min="16" max="16" width="10.21875" customWidth="1"/>
  </cols>
  <sheetData>
    <row r="1" spans="2:16">
      <c r="B1" t="s">
        <v>482</v>
      </c>
      <c r="E1" t="s">
        <v>26</v>
      </c>
      <c r="G1" t="s">
        <v>27</v>
      </c>
      <c r="I1" s="2" t="s">
        <v>76</v>
      </c>
      <c r="K1" t="s">
        <v>77</v>
      </c>
      <c r="N1" t="s">
        <v>485</v>
      </c>
    </row>
    <row r="2" spans="2:16">
      <c r="B2" t="s">
        <v>19</v>
      </c>
      <c r="E2" t="s">
        <v>29</v>
      </c>
      <c r="G2" t="s">
        <v>39</v>
      </c>
      <c r="I2" s="2">
        <v>1</v>
      </c>
      <c r="K2">
        <v>3</v>
      </c>
      <c r="O2">
        <v>1</v>
      </c>
      <c r="P2" s="14" t="s">
        <v>414</v>
      </c>
    </row>
    <row r="3" spans="2:16">
      <c r="B3" t="s">
        <v>481</v>
      </c>
      <c r="E3" t="s">
        <v>30</v>
      </c>
      <c r="G3" t="s">
        <v>40</v>
      </c>
      <c r="I3" s="2">
        <v>2</v>
      </c>
      <c r="K3">
        <v>2</v>
      </c>
      <c r="N3" t="s">
        <v>486</v>
      </c>
      <c r="O3">
        <v>2</v>
      </c>
      <c r="P3" t="s">
        <v>415</v>
      </c>
    </row>
    <row r="4" spans="2:16">
      <c r="B4" t="s">
        <v>483</v>
      </c>
      <c r="E4" t="s">
        <v>31</v>
      </c>
      <c r="G4" t="s">
        <v>11</v>
      </c>
      <c r="I4" s="2">
        <v>3</v>
      </c>
      <c r="K4">
        <v>1</v>
      </c>
      <c r="O4">
        <v>3</v>
      </c>
      <c r="P4" t="s">
        <v>416</v>
      </c>
    </row>
    <row r="5" spans="2:16">
      <c r="B5" t="s">
        <v>484</v>
      </c>
      <c r="E5" t="s">
        <v>32</v>
      </c>
      <c r="I5" s="2">
        <v>4</v>
      </c>
      <c r="O5">
        <v>4</v>
      </c>
      <c r="P5" t="s">
        <v>201</v>
      </c>
    </row>
    <row r="6" spans="2:16">
      <c r="E6" t="s">
        <v>33</v>
      </c>
      <c r="I6" s="2">
        <v>5</v>
      </c>
    </row>
    <row r="7" spans="2:16">
      <c r="E7" t="s">
        <v>34</v>
      </c>
    </row>
    <row r="8" spans="2:16">
      <c r="E8" t="s">
        <v>35</v>
      </c>
    </row>
    <row r="9" spans="2:16">
      <c r="E9" t="s">
        <v>11</v>
      </c>
    </row>
    <row r="12" spans="2:16">
      <c r="K12" t="s">
        <v>417</v>
      </c>
    </row>
    <row r="13" spans="2:16">
      <c r="L13">
        <v>0</v>
      </c>
    </row>
    <row r="14" spans="2:16">
      <c r="K14" t="s">
        <v>487</v>
      </c>
      <c r="L14" t="s">
        <v>418</v>
      </c>
    </row>
    <row r="16" spans="2:16">
      <c r="B16" t="s">
        <v>477</v>
      </c>
      <c r="C16" t="s">
        <v>478</v>
      </c>
      <c r="D16" t="s">
        <v>14</v>
      </c>
    </row>
    <row r="17" spans="2:14">
      <c r="B17" t="s">
        <v>228</v>
      </c>
      <c r="C17">
        <v>17</v>
      </c>
      <c r="D17">
        <v>14</v>
      </c>
    </row>
    <row r="18" spans="2:14">
      <c r="B18" t="s">
        <v>229</v>
      </c>
      <c r="C18">
        <v>11</v>
      </c>
      <c r="D18">
        <v>12</v>
      </c>
      <c r="E18">
        <v>54</v>
      </c>
    </row>
    <row r="19" spans="2:14">
      <c r="B19" t="s">
        <v>230</v>
      </c>
      <c r="C19">
        <v>22</v>
      </c>
      <c r="D19">
        <v>25</v>
      </c>
      <c r="E19">
        <v>47</v>
      </c>
    </row>
    <row r="20" spans="2:14">
      <c r="B20" t="s">
        <v>479</v>
      </c>
      <c r="C20">
        <v>11</v>
      </c>
      <c r="D20">
        <v>8</v>
      </c>
      <c r="E20">
        <v>19</v>
      </c>
      <c r="N20" s="2"/>
    </row>
    <row r="21" spans="2:14">
      <c r="B21" t="s">
        <v>480</v>
      </c>
      <c r="C21">
        <v>3</v>
      </c>
      <c r="D21">
        <v>3</v>
      </c>
      <c r="E21">
        <v>6</v>
      </c>
    </row>
    <row r="22" spans="2:14">
      <c r="C22">
        <v>50</v>
      </c>
      <c r="D22">
        <v>51</v>
      </c>
    </row>
    <row r="23" spans="2:14">
      <c r="B23" t="s">
        <v>476</v>
      </c>
      <c r="D23">
        <v>101</v>
      </c>
      <c r="E23">
        <v>25</v>
      </c>
    </row>
    <row r="25" spans="2:14">
      <c r="B25" t="s">
        <v>475</v>
      </c>
      <c r="C25">
        <v>7</v>
      </c>
      <c r="D25">
        <v>8</v>
      </c>
      <c r="E25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17"/>
  <sheetViews>
    <sheetView workbookViewId="0">
      <selection activeCell="I28" sqref="I28"/>
    </sheetView>
  </sheetViews>
  <sheetFormatPr defaultRowHeight="14.4"/>
  <sheetData>
    <row r="2" spans="2:26">
      <c r="C2" s="2" t="s">
        <v>17</v>
      </c>
      <c r="D2" s="2" t="s">
        <v>22</v>
      </c>
      <c r="E2" s="2" t="s">
        <v>36</v>
      </c>
      <c r="F2" s="2" t="s">
        <v>41</v>
      </c>
      <c r="G2" s="2" t="s">
        <v>187</v>
      </c>
      <c r="H2" s="2" t="s">
        <v>24</v>
      </c>
      <c r="I2" s="2" t="s">
        <v>38</v>
      </c>
      <c r="J2" s="2" t="s">
        <v>26</v>
      </c>
      <c r="K2" s="2" t="s">
        <v>27</v>
      </c>
      <c r="L2" s="2" t="s">
        <v>28</v>
      </c>
      <c r="M2" s="2" t="s">
        <v>75</v>
      </c>
      <c r="N2" s="2" t="s">
        <v>25</v>
      </c>
      <c r="O2" s="2" t="s">
        <v>23</v>
      </c>
      <c r="P2" s="2" t="s">
        <v>212</v>
      </c>
      <c r="Q2" s="2" t="s">
        <v>58</v>
      </c>
      <c r="R2" s="2" t="s">
        <v>57</v>
      </c>
      <c r="S2" s="2" t="s">
        <v>347</v>
      </c>
      <c r="T2" s="2" t="s">
        <v>60</v>
      </c>
      <c r="U2" s="2" t="s">
        <v>59</v>
      </c>
      <c r="V2" s="2" t="s">
        <v>284</v>
      </c>
      <c r="W2" s="2" t="s">
        <v>316</v>
      </c>
      <c r="X2" s="2" t="s">
        <v>394</v>
      </c>
      <c r="Y2" s="2" t="s">
        <v>310</v>
      </c>
      <c r="Z2" s="2" t="s">
        <v>202</v>
      </c>
    </row>
    <row r="3" spans="2:26">
      <c r="B3" t="s">
        <v>431</v>
      </c>
      <c r="C3">
        <v>17</v>
      </c>
      <c r="D3">
        <v>23</v>
      </c>
      <c r="E3">
        <v>18</v>
      </c>
      <c r="F3">
        <v>7</v>
      </c>
      <c r="G3">
        <v>2</v>
      </c>
      <c r="H3">
        <v>16</v>
      </c>
      <c r="I3">
        <v>2</v>
      </c>
      <c r="J3">
        <v>0</v>
      </c>
      <c r="K3">
        <v>0</v>
      </c>
      <c r="L3">
        <v>8</v>
      </c>
      <c r="M3">
        <v>4</v>
      </c>
      <c r="N3">
        <v>15</v>
      </c>
      <c r="O3">
        <v>26</v>
      </c>
      <c r="P3">
        <v>0</v>
      </c>
      <c r="Q3">
        <v>2</v>
      </c>
      <c r="R3">
        <v>0</v>
      </c>
      <c r="S3">
        <v>0</v>
      </c>
      <c r="T3">
        <v>6</v>
      </c>
      <c r="U3">
        <v>2</v>
      </c>
      <c r="V3">
        <v>0</v>
      </c>
      <c r="W3">
        <v>0</v>
      </c>
      <c r="X3">
        <v>0</v>
      </c>
      <c r="Y3">
        <v>0</v>
      </c>
      <c r="Z3">
        <v>0</v>
      </c>
    </row>
    <row r="4" spans="2:26">
      <c r="B4" t="s">
        <v>21</v>
      </c>
      <c r="C4">
        <v>5</v>
      </c>
      <c r="D4">
        <v>4</v>
      </c>
      <c r="E4">
        <v>1</v>
      </c>
      <c r="F4">
        <v>1</v>
      </c>
      <c r="G4">
        <v>0</v>
      </c>
      <c r="H4">
        <v>18</v>
      </c>
      <c r="I4">
        <v>0</v>
      </c>
      <c r="J4">
        <v>0</v>
      </c>
      <c r="K4">
        <v>0</v>
      </c>
      <c r="L4">
        <v>4</v>
      </c>
      <c r="M4">
        <v>17</v>
      </c>
      <c r="N4">
        <v>14</v>
      </c>
      <c r="O4">
        <v>6</v>
      </c>
      <c r="P4">
        <v>8</v>
      </c>
      <c r="Q4">
        <v>3</v>
      </c>
      <c r="R4">
        <v>0</v>
      </c>
      <c r="S4">
        <v>1</v>
      </c>
      <c r="T4">
        <v>9</v>
      </c>
      <c r="U4">
        <v>5</v>
      </c>
      <c r="V4">
        <v>2</v>
      </c>
      <c r="W4">
        <v>1</v>
      </c>
      <c r="X4">
        <v>1</v>
      </c>
      <c r="Y4">
        <v>1</v>
      </c>
      <c r="Z4">
        <v>3</v>
      </c>
    </row>
    <row r="5" spans="2:26">
      <c r="B5" t="s">
        <v>432</v>
      </c>
      <c r="C5">
        <v>2</v>
      </c>
      <c r="D5">
        <v>16</v>
      </c>
      <c r="E5">
        <v>5</v>
      </c>
      <c r="F5">
        <v>4</v>
      </c>
      <c r="G5">
        <v>0</v>
      </c>
      <c r="H5">
        <v>0</v>
      </c>
      <c r="I5">
        <v>0</v>
      </c>
      <c r="J5">
        <v>0</v>
      </c>
      <c r="K5">
        <v>1</v>
      </c>
      <c r="L5">
        <v>3</v>
      </c>
      <c r="M5">
        <v>4</v>
      </c>
      <c r="N5">
        <v>4</v>
      </c>
      <c r="O5">
        <v>13</v>
      </c>
      <c r="P5">
        <v>0</v>
      </c>
      <c r="Q5">
        <v>0</v>
      </c>
      <c r="R5">
        <v>0</v>
      </c>
      <c r="S5">
        <v>0</v>
      </c>
      <c r="T5">
        <v>4</v>
      </c>
      <c r="U5">
        <v>2</v>
      </c>
      <c r="V5">
        <v>0</v>
      </c>
      <c r="W5">
        <v>1</v>
      </c>
      <c r="X5">
        <v>0</v>
      </c>
      <c r="Y5">
        <v>0</v>
      </c>
      <c r="Z5">
        <v>0</v>
      </c>
    </row>
    <row r="8" spans="2:26">
      <c r="C8" s="2" t="s">
        <v>43</v>
      </c>
      <c r="D8" s="2" t="s">
        <v>216</v>
      </c>
      <c r="E8" s="2" t="s">
        <v>10</v>
      </c>
      <c r="F8" s="2" t="s">
        <v>44</v>
      </c>
      <c r="G8" s="2" t="s">
        <v>288</v>
      </c>
      <c r="H8" s="2" t="s">
        <v>48</v>
      </c>
      <c r="I8" s="2" t="s">
        <v>47</v>
      </c>
      <c r="J8" s="2" t="s">
        <v>45</v>
      </c>
      <c r="K8" s="2" t="s">
        <v>46</v>
      </c>
    </row>
    <row r="9" spans="2:26">
      <c r="B9" t="s">
        <v>431</v>
      </c>
      <c r="C9">
        <v>6</v>
      </c>
      <c r="D9">
        <v>2</v>
      </c>
      <c r="E9">
        <v>11</v>
      </c>
      <c r="F9">
        <v>4</v>
      </c>
      <c r="G9">
        <v>1</v>
      </c>
      <c r="H9">
        <v>2</v>
      </c>
      <c r="I9">
        <v>2</v>
      </c>
      <c r="J9">
        <v>1</v>
      </c>
      <c r="K9">
        <v>2</v>
      </c>
    </row>
    <row r="10" spans="2:26">
      <c r="B10" t="s">
        <v>21</v>
      </c>
      <c r="C10">
        <v>3</v>
      </c>
      <c r="D10">
        <v>3</v>
      </c>
      <c r="E10">
        <v>5</v>
      </c>
      <c r="F10">
        <v>3</v>
      </c>
      <c r="G10">
        <v>0</v>
      </c>
      <c r="H10">
        <v>0</v>
      </c>
      <c r="I10">
        <v>2</v>
      </c>
      <c r="J10">
        <v>0</v>
      </c>
      <c r="K10">
        <v>1</v>
      </c>
    </row>
    <row r="11" spans="2:26">
      <c r="B11" t="s">
        <v>432</v>
      </c>
      <c r="C11">
        <v>8</v>
      </c>
      <c r="D11">
        <v>1</v>
      </c>
      <c r="E11">
        <v>7</v>
      </c>
      <c r="F11">
        <v>0</v>
      </c>
      <c r="G11">
        <v>1</v>
      </c>
      <c r="H11">
        <v>1</v>
      </c>
      <c r="I11">
        <v>2</v>
      </c>
      <c r="J11">
        <v>0</v>
      </c>
      <c r="K11">
        <v>0</v>
      </c>
    </row>
    <row r="14" spans="2:26">
      <c r="C14" s="2" t="s">
        <v>49</v>
      </c>
      <c r="D14" s="2" t="s">
        <v>217</v>
      </c>
      <c r="E14" s="2" t="s">
        <v>50</v>
      </c>
      <c r="F14" s="2" t="s">
        <v>55</v>
      </c>
      <c r="G14" s="2" t="s">
        <v>56</v>
      </c>
      <c r="H14" s="2" t="s">
        <v>53</v>
      </c>
      <c r="I14" s="2" t="s">
        <v>51</v>
      </c>
      <c r="J14" s="2" t="s">
        <v>52</v>
      </c>
      <c r="K14" s="2" t="s">
        <v>258</v>
      </c>
      <c r="L14" s="2" t="s">
        <v>54</v>
      </c>
    </row>
    <row r="15" spans="2:26">
      <c r="B15" t="s">
        <v>431</v>
      </c>
      <c r="C15">
        <v>8</v>
      </c>
      <c r="D15">
        <v>3</v>
      </c>
      <c r="E15">
        <v>8</v>
      </c>
      <c r="F15">
        <v>1</v>
      </c>
      <c r="G15">
        <v>0</v>
      </c>
      <c r="H15">
        <v>2</v>
      </c>
      <c r="I15">
        <v>10</v>
      </c>
      <c r="J15">
        <v>2</v>
      </c>
      <c r="K15">
        <v>0</v>
      </c>
      <c r="L15">
        <v>9</v>
      </c>
    </row>
    <row r="16" spans="2:26">
      <c r="B16" t="s">
        <v>21</v>
      </c>
      <c r="C16">
        <v>5</v>
      </c>
      <c r="D16">
        <v>3</v>
      </c>
      <c r="E16">
        <v>5</v>
      </c>
      <c r="F16">
        <v>1</v>
      </c>
      <c r="G16">
        <v>1</v>
      </c>
      <c r="H16">
        <v>0</v>
      </c>
      <c r="I16">
        <v>5</v>
      </c>
      <c r="J16">
        <v>1</v>
      </c>
      <c r="K16">
        <v>1</v>
      </c>
      <c r="L16">
        <v>8</v>
      </c>
    </row>
    <row r="17" spans="2:12">
      <c r="B17" t="s">
        <v>432</v>
      </c>
      <c r="C17">
        <v>9</v>
      </c>
      <c r="D17">
        <v>2</v>
      </c>
      <c r="E17">
        <v>0</v>
      </c>
      <c r="F17">
        <v>0</v>
      </c>
      <c r="G17">
        <v>0</v>
      </c>
      <c r="H17">
        <v>0</v>
      </c>
      <c r="I17">
        <v>7</v>
      </c>
      <c r="J17">
        <v>0</v>
      </c>
      <c r="K17">
        <v>0</v>
      </c>
      <c r="L1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7"/>
  <sheetViews>
    <sheetView workbookViewId="0">
      <selection activeCell="J2" sqref="J2"/>
    </sheetView>
  </sheetViews>
  <sheetFormatPr defaultRowHeight="14.4"/>
  <cols>
    <col min="2" max="2" width="17.88671875" customWidth="1"/>
    <col min="7" max="7" width="9.88671875" bestFit="1" customWidth="1"/>
  </cols>
  <sheetData>
    <row r="1" spans="1:12">
      <c r="A1" s="2"/>
      <c r="B1" s="2" t="s">
        <v>0</v>
      </c>
      <c r="C1" s="2" t="s">
        <v>412</v>
      </c>
      <c r="D1" s="2" t="s">
        <v>413</v>
      </c>
    </row>
    <row r="2" spans="1:12">
      <c r="A2" s="2"/>
      <c r="B2" s="1">
        <v>33044</v>
      </c>
      <c r="C2" s="2">
        <f t="shared" ref="C2:C33" ca="1" si="0">DATEDIF(B2,TODAY(),"Y")</f>
        <v>32</v>
      </c>
      <c r="D2" s="2" t="s">
        <v>9</v>
      </c>
      <c r="F2" s="16" t="s">
        <v>280</v>
      </c>
      <c r="G2" s="17">
        <v>33044</v>
      </c>
      <c r="H2" s="16">
        <v>29</v>
      </c>
      <c r="I2" s="16" t="s">
        <v>9</v>
      </c>
      <c r="J2" t="b">
        <f>EXACT(A2,F2)</f>
        <v>0</v>
      </c>
      <c r="K2" t="b">
        <f ca="1">EXACT(C2,H2)</f>
        <v>0</v>
      </c>
      <c r="L2" t="b">
        <f>EXACT(D2,I2)</f>
        <v>1</v>
      </c>
    </row>
    <row r="3" spans="1:12">
      <c r="A3" s="2"/>
      <c r="B3" s="1">
        <v>27404</v>
      </c>
      <c r="C3" s="2">
        <f t="shared" ca="1" si="0"/>
        <v>48</v>
      </c>
      <c r="D3" s="2" t="s">
        <v>14</v>
      </c>
      <c r="F3" s="16" t="s">
        <v>346</v>
      </c>
      <c r="G3" s="17">
        <v>27404</v>
      </c>
      <c r="H3" s="16">
        <v>45</v>
      </c>
      <c r="I3" s="16" t="s">
        <v>14</v>
      </c>
      <c r="J3" t="b">
        <f t="shared" ref="J3:J66" si="1">EXACT(A3,F3)</f>
        <v>0</v>
      </c>
      <c r="K3" t="b">
        <f t="shared" ref="K3:K66" ca="1" si="2">EXACT(C3,H3)</f>
        <v>0</v>
      </c>
      <c r="L3" t="b">
        <f t="shared" ref="L3:L66" si="3">EXACT(D3,I3)</f>
        <v>1</v>
      </c>
    </row>
    <row r="4" spans="1:12">
      <c r="A4" s="2"/>
      <c r="B4" s="1">
        <v>29931</v>
      </c>
      <c r="C4" s="2">
        <f t="shared" ca="1" si="0"/>
        <v>41</v>
      </c>
      <c r="D4" s="2" t="s">
        <v>14</v>
      </c>
      <c r="F4" s="16" t="s">
        <v>233</v>
      </c>
      <c r="G4" s="17">
        <v>29931</v>
      </c>
      <c r="H4" s="16">
        <v>38</v>
      </c>
      <c r="I4" s="16" t="s">
        <v>14</v>
      </c>
      <c r="J4" t="b">
        <f t="shared" si="1"/>
        <v>0</v>
      </c>
      <c r="K4" t="b">
        <f t="shared" ca="1" si="2"/>
        <v>0</v>
      </c>
      <c r="L4" t="b">
        <f t="shared" si="3"/>
        <v>1</v>
      </c>
    </row>
    <row r="5" spans="1:12">
      <c r="A5" s="2"/>
      <c r="B5" s="1">
        <v>21788</v>
      </c>
      <c r="C5" s="2">
        <f t="shared" ca="1" si="0"/>
        <v>63</v>
      </c>
      <c r="D5" s="2" t="s">
        <v>14</v>
      </c>
      <c r="F5" s="16" t="s">
        <v>254</v>
      </c>
      <c r="G5" s="17">
        <v>21788</v>
      </c>
      <c r="H5" s="16">
        <v>60</v>
      </c>
      <c r="I5" s="16" t="s">
        <v>14</v>
      </c>
      <c r="J5" t="b">
        <f t="shared" si="1"/>
        <v>0</v>
      </c>
      <c r="K5" t="b">
        <f t="shared" ca="1" si="2"/>
        <v>0</v>
      </c>
      <c r="L5" t="b">
        <f t="shared" si="3"/>
        <v>1</v>
      </c>
    </row>
    <row r="6" spans="1:12">
      <c r="A6" s="2"/>
      <c r="B6" s="4">
        <v>30741</v>
      </c>
      <c r="C6" s="2">
        <f t="shared" ca="1" si="0"/>
        <v>39</v>
      </c>
      <c r="D6" s="2" t="s">
        <v>9</v>
      </c>
      <c r="F6" s="16" t="s">
        <v>208</v>
      </c>
      <c r="G6" s="17">
        <v>30741</v>
      </c>
      <c r="H6" s="16">
        <v>36</v>
      </c>
      <c r="I6" s="16" t="s">
        <v>9</v>
      </c>
      <c r="J6" t="b">
        <f t="shared" si="1"/>
        <v>0</v>
      </c>
      <c r="K6" t="b">
        <f t="shared" ca="1" si="2"/>
        <v>0</v>
      </c>
      <c r="L6" t="b">
        <f t="shared" si="3"/>
        <v>1</v>
      </c>
    </row>
    <row r="7" spans="1:12">
      <c r="A7" s="2"/>
      <c r="B7" s="1">
        <v>25706</v>
      </c>
      <c r="C7" s="2">
        <f t="shared" ca="1" si="0"/>
        <v>52</v>
      </c>
      <c r="D7" s="2" t="s">
        <v>14</v>
      </c>
      <c r="F7" s="16" t="s">
        <v>358</v>
      </c>
      <c r="G7" s="17">
        <v>25706</v>
      </c>
      <c r="H7" s="16">
        <v>49</v>
      </c>
      <c r="I7" s="16" t="s">
        <v>14</v>
      </c>
      <c r="J7" t="b">
        <f t="shared" si="1"/>
        <v>0</v>
      </c>
      <c r="K7" t="b">
        <f t="shared" ca="1" si="2"/>
        <v>0</v>
      </c>
      <c r="L7" t="b">
        <f t="shared" si="3"/>
        <v>1</v>
      </c>
    </row>
    <row r="8" spans="1:12">
      <c r="A8" s="2"/>
      <c r="B8" s="1">
        <v>25080</v>
      </c>
      <c r="C8" s="2">
        <f t="shared" ca="1" si="0"/>
        <v>54</v>
      </c>
      <c r="D8" s="2" t="s">
        <v>9</v>
      </c>
      <c r="F8" s="16" t="s">
        <v>358</v>
      </c>
      <c r="G8" s="17">
        <v>25080</v>
      </c>
      <c r="H8" s="16">
        <v>51</v>
      </c>
      <c r="I8" s="16" t="s">
        <v>9</v>
      </c>
      <c r="J8" t="b">
        <f t="shared" si="1"/>
        <v>0</v>
      </c>
      <c r="K8" t="b">
        <f t="shared" ca="1" si="2"/>
        <v>0</v>
      </c>
      <c r="L8" t="b">
        <f t="shared" si="3"/>
        <v>1</v>
      </c>
    </row>
    <row r="9" spans="1:12">
      <c r="A9" s="2"/>
      <c r="B9" s="1">
        <v>25217</v>
      </c>
      <c r="C9" s="2">
        <f t="shared" ca="1" si="0"/>
        <v>54</v>
      </c>
      <c r="D9" s="2" t="s">
        <v>14</v>
      </c>
      <c r="F9" s="16" t="s">
        <v>358</v>
      </c>
      <c r="G9" s="17">
        <v>25217</v>
      </c>
      <c r="H9" s="16">
        <v>51</v>
      </c>
      <c r="I9" s="16" t="s">
        <v>14</v>
      </c>
      <c r="J9" t="b">
        <f t="shared" si="1"/>
        <v>0</v>
      </c>
      <c r="K9" t="b">
        <f t="shared" ca="1" si="2"/>
        <v>0</v>
      </c>
      <c r="L9" t="b">
        <f t="shared" si="3"/>
        <v>1</v>
      </c>
    </row>
    <row r="10" spans="1:12">
      <c r="A10" s="2"/>
      <c r="B10" s="1">
        <v>19988</v>
      </c>
      <c r="C10" s="2">
        <f t="shared" ca="1" si="0"/>
        <v>68</v>
      </c>
      <c r="D10" s="2" t="s">
        <v>9</v>
      </c>
      <c r="F10" s="16" t="s">
        <v>358</v>
      </c>
      <c r="G10" s="17">
        <v>19988</v>
      </c>
      <c r="H10" s="16">
        <v>65</v>
      </c>
      <c r="I10" s="16" t="s">
        <v>9</v>
      </c>
      <c r="J10" t="b">
        <f t="shared" si="1"/>
        <v>0</v>
      </c>
      <c r="K10" t="b">
        <f t="shared" ca="1" si="2"/>
        <v>0</v>
      </c>
      <c r="L10" t="b">
        <f t="shared" si="3"/>
        <v>1</v>
      </c>
    </row>
    <row r="11" spans="1:12">
      <c r="A11" s="2"/>
      <c r="B11" s="4">
        <v>34218</v>
      </c>
      <c r="C11" s="2">
        <f t="shared" ca="1" si="0"/>
        <v>29</v>
      </c>
      <c r="D11" s="2" t="s">
        <v>9</v>
      </c>
      <c r="F11" s="16" t="s">
        <v>207</v>
      </c>
      <c r="G11" s="17">
        <v>34218</v>
      </c>
      <c r="H11" s="16">
        <v>26</v>
      </c>
      <c r="I11" s="16" t="s">
        <v>9</v>
      </c>
      <c r="J11" t="b">
        <f t="shared" si="1"/>
        <v>0</v>
      </c>
      <c r="K11" t="b">
        <f t="shared" ca="1" si="2"/>
        <v>0</v>
      </c>
      <c r="L11" t="b">
        <f t="shared" si="3"/>
        <v>1</v>
      </c>
    </row>
    <row r="12" spans="1:12">
      <c r="A12" s="2"/>
      <c r="B12" s="1">
        <v>28446</v>
      </c>
      <c r="C12" s="2">
        <f t="shared" ca="1" si="0"/>
        <v>45</v>
      </c>
      <c r="D12" s="2" t="s">
        <v>9</v>
      </c>
      <c r="F12" s="16" t="s">
        <v>207</v>
      </c>
      <c r="G12" s="17">
        <v>28446</v>
      </c>
      <c r="H12" s="16">
        <v>42</v>
      </c>
      <c r="I12" s="16" t="s">
        <v>9</v>
      </c>
      <c r="J12" t="b">
        <f t="shared" si="1"/>
        <v>0</v>
      </c>
      <c r="K12" t="b">
        <f t="shared" ca="1" si="2"/>
        <v>0</v>
      </c>
      <c r="L12" t="b">
        <f t="shared" si="3"/>
        <v>1</v>
      </c>
    </row>
    <row r="13" spans="1:12">
      <c r="A13" s="2"/>
      <c r="B13" s="4">
        <v>34958</v>
      </c>
      <c r="C13" s="2">
        <f t="shared" ca="1" si="0"/>
        <v>27</v>
      </c>
      <c r="D13" s="2" t="s">
        <v>9</v>
      </c>
      <c r="F13" s="16" t="s">
        <v>210</v>
      </c>
      <c r="G13" s="17">
        <v>34958</v>
      </c>
      <c r="H13" s="16">
        <v>24</v>
      </c>
      <c r="I13" s="16" t="s">
        <v>9</v>
      </c>
      <c r="J13" t="b">
        <f t="shared" si="1"/>
        <v>0</v>
      </c>
      <c r="K13" t="b">
        <f t="shared" ca="1" si="2"/>
        <v>0</v>
      </c>
      <c r="L13" t="b">
        <f t="shared" si="3"/>
        <v>1</v>
      </c>
    </row>
    <row r="14" spans="1:12">
      <c r="A14" s="2"/>
      <c r="B14" s="1">
        <v>32810</v>
      </c>
      <c r="C14" s="2">
        <f t="shared" ca="1" si="0"/>
        <v>33</v>
      </c>
      <c r="D14" s="2" t="s">
        <v>9</v>
      </c>
      <c r="F14" s="16" t="s">
        <v>210</v>
      </c>
      <c r="G14" s="17">
        <v>32810</v>
      </c>
      <c r="H14" s="16">
        <v>30</v>
      </c>
      <c r="I14" s="16" t="s">
        <v>9</v>
      </c>
      <c r="J14" t="b">
        <f t="shared" si="1"/>
        <v>0</v>
      </c>
      <c r="K14" t="b">
        <f t="shared" ca="1" si="2"/>
        <v>0</v>
      </c>
      <c r="L14" t="b">
        <f t="shared" si="3"/>
        <v>1</v>
      </c>
    </row>
    <row r="15" spans="1:12">
      <c r="A15" s="2"/>
      <c r="B15" s="3">
        <v>27459</v>
      </c>
      <c r="C15" s="2">
        <f t="shared" ca="1" si="0"/>
        <v>48</v>
      </c>
      <c r="D15" s="2" t="s">
        <v>9</v>
      </c>
      <c r="F15" s="16" t="s">
        <v>15</v>
      </c>
      <c r="G15" s="17">
        <v>27459</v>
      </c>
      <c r="H15" s="16">
        <v>45</v>
      </c>
      <c r="I15" s="16" t="s">
        <v>9</v>
      </c>
      <c r="J15" t="b">
        <f t="shared" si="1"/>
        <v>0</v>
      </c>
      <c r="K15" t="b">
        <f t="shared" ca="1" si="2"/>
        <v>0</v>
      </c>
      <c r="L15" t="b">
        <f t="shared" si="3"/>
        <v>1</v>
      </c>
    </row>
    <row r="16" spans="1:12">
      <c r="A16" s="2"/>
      <c r="B16" s="1">
        <v>36477</v>
      </c>
      <c r="C16" s="2">
        <f t="shared" ca="1" si="0"/>
        <v>23</v>
      </c>
      <c r="D16" s="2" t="s">
        <v>14</v>
      </c>
      <c r="F16" s="16" t="s">
        <v>16</v>
      </c>
      <c r="G16" s="17">
        <v>36477</v>
      </c>
      <c r="H16" s="16">
        <v>20</v>
      </c>
      <c r="I16" s="16" t="s">
        <v>14</v>
      </c>
      <c r="J16" t="b">
        <f t="shared" si="1"/>
        <v>0</v>
      </c>
      <c r="K16" t="b">
        <f t="shared" ca="1" si="2"/>
        <v>0</v>
      </c>
      <c r="L16" t="b">
        <f t="shared" si="3"/>
        <v>1</v>
      </c>
    </row>
    <row r="17" spans="1:12">
      <c r="A17" s="2"/>
      <c r="B17" s="3">
        <v>34820</v>
      </c>
      <c r="C17" s="2">
        <f t="shared" ca="1" si="0"/>
        <v>27</v>
      </c>
      <c r="D17" s="2" t="s">
        <v>9</v>
      </c>
      <c r="F17" s="16" t="s">
        <v>16</v>
      </c>
      <c r="G17" s="17">
        <v>34820</v>
      </c>
      <c r="H17" s="16">
        <v>24</v>
      </c>
      <c r="I17" s="16" t="s">
        <v>9</v>
      </c>
      <c r="J17" t="b">
        <f t="shared" si="1"/>
        <v>0</v>
      </c>
      <c r="K17" t="b">
        <f t="shared" ca="1" si="2"/>
        <v>0</v>
      </c>
      <c r="L17" t="b">
        <f t="shared" si="3"/>
        <v>1</v>
      </c>
    </row>
    <row r="18" spans="1:12">
      <c r="A18" s="2"/>
      <c r="B18" s="1">
        <v>23692</v>
      </c>
      <c r="C18" s="2">
        <f t="shared" ca="1" si="0"/>
        <v>58</v>
      </c>
      <c r="D18" s="2" t="s">
        <v>9</v>
      </c>
      <c r="F18" s="16" t="s">
        <v>248</v>
      </c>
      <c r="G18" s="17">
        <v>23692</v>
      </c>
      <c r="H18" s="16">
        <v>55</v>
      </c>
      <c r="I18" s="16" t="s">
        <v>9</v>
      </c>
      <c r="J18" t="b">
        <f t="shared" si="1"/>
        <v>0</v>
      </c>
      <c r="K18" t="b">
        <f t="shared" ca="1" si="2"/>
        <v>0</v>
      </c>
      <c r="L18" t="b">
        <f t="shared" si="3"/>
        <v>1</v>
      </c>
    </row>
    <row r="19" spans="1:12">
      <c r="A19" s="2"/>
      <c r="B19" s="1">
        <v>30812</v>
      </c>
      <c r="C19" s="2">
        <f t="shared" ca="1" si="0"/>
        <v>38</v>
      </c>
      <c r="D19" s="2" t="s">
        <v>9</v>
      </c>
      <c r="F19" s="16" t="s">
        <v>338</v>
      </c>
      <c r="G19" s="17">
        <v>30812</v>
      </c>
      <c r="H19" s="16">
        <v>35</v>
      </c>
      <c r="I19" s="16" t="s">
        <v>9</v>
      </c>
      <c r="J19" t="b">
        <f t="shared" si="1"/>
        <v>0</v>
      </c>
      <c r="K19" t="b">
        <f t="shared" ca="1" si="2"/>
        <v>0</v>
      </c>
      <c r="L19" t="b">
        <f t="shared" si="3"/>
        <v>1</v>
      </c>
    </row>
    <row r="20" spans="1:12">
      <c r="A20" s="2"/>
      <c r="B20" s="1">
        <v>26839</v>
      </c>
      <c r="C20" s="2">
        <f t="shared" ca="1" si="0"/>
        <v>49</v>
      </c>
      <c r="D20" s="2" t="s">
        <v>9</v>
      </c>
      <c r="F20" s="16" t="s">
        <v>299</v>
      </c>
      <c r="G20" s="17">
        <v>26839</v>
      </c>
      <c r="H20" s="16">
        <v>46</v>
      </c>
      <c r="I20" s="16" t="s">
        <v>9</v>
      </c>
      <c r="J20" t="b">
        <f t="shared" si="1"/>
        <v>0</v>
      </c>
      <c r="K20" t="b">
        <f t="shared" ca="1" si="2"/>
        <v>0</v>
      </c>
      <c r="L20" t="b">
        <f t="shared" si="3"/>
        <v>1</v>
      </c>
    </row>
    <row r="21" spans="1:12">
      <c r="A21" s="2"/>
      <c r="B21" s="1">
        <v>28230</v>
      </c>
      <c r="C21" s="2">
        <f t="shared" ca="1" si="0"/>
        <v>46</v>
      </c>
      <c r="D21" s="2" t="s">
        <v>9</v>
      </c>
      <c r="F21" s="16" t="s">
        <v>363</v>
      </c>
      <c r="G21" s="17">
        <v>28230</v>
      </c>
      <c r="H21" s="16">
        <v>43</v>
      </c>
      <c r="I21" s="16" t="s">
        <v>9</v>
      </c>
      <c r="J21" t="b">
        <f t="shared" si="1"/>
        <v>0</v>
      </c>
      <c r="K21" t="b">
        <f t="shared" ca="1" si="2"/>
        <v>0</v>
      </c>
      <c r="L21" t="b">
        <f t="shared" si="3"/>
        <v>1</v>
      </c>
    </row>
    <row r="22" spans="1:12">
      <c r="A22" s="2"/>
      <c r="B22" s="1">
        <v>20479</v>
      </c>
      <c r="C22" s="2">
        <f t="shared" ca="1" si="0"/>
        <v>67</v>
      </c>
      <c r="D22" s="2" t="s">
        <v>9</v>
      </c>
      <c r="F22" s="16" t="s">
        <v>330</v>
      </c>
      <c r="G22" s="17">
        <v>20479</v>
      </c>
      <c r="H22" s="16">
        <v>64</v>
      </c>
      <c r="I22" s="16" t="s">
        <v>9</v>
      </c>
      <c r="J22" t="b">
        <f t="shared" si="1"/>
        <v>0</v>
      </c>
      <c r="K22" t="b">
        <f t="shared" ca="1" si="2"/>
        <v>0</v>
      </c>
      <c r="L22" t="b">
        <f t="shared" si="3"/>
        <v>1</v>
      </c>
    </row>
    <row r="23" spans="1:12">
      <c r="A23" s="2"/>
      <c r="B23" s="1">
        <v>20541</v>
      </c>
      <c r="C23" s="2">
        <f t="shared" ca="1" si="0"/>
        <v>67</v>
      </c>
      <c r="D23" s="2" t="s">
        <v>14</v>
      </c>
      <c r="F23" s="16" t="s">
        <v>330</v>
      </c>
      <c r="G23" s="17">
        <v>20541</v>
      </c>
      <c r="H23" s="16">
        <v>64</v>
      </c>
      <c r="I23" s="16" t="s">
        <v>14</v>
      </c>
      <c r="J23" t="b">
        <f t="shared" si="1"/>
        <v>0</v>
      </c>
      <c r="K23" t="b">
        <f t="shared" ca="1" si="2"/>
        <v>0</v>
      </c>
      <c r="L23" t="b">
        <f t="shared" si="3"/>
        <v>1</v>
      </c>
    </row>
    <row r="24" spans="1:12">
      <c r="A24" s="2"/>
      <c r="B24" s="1">
        <v>29348</v>
      </c>
      <c r="C24" s="2">
        <f t="shared" ca="1" si="0"/>
        <v>42</v>
      </c>
      <c r="D24" s="2" t="s">
        <v>14</v>
      </c>
      <c r="F24" s="16" t="s">
        <v>252</v>
      </c>
      <c r="G24" s="17">
        <v>29348</v>
      </c>
      <c r="H24" s="16">
        <v>39</v>
      </c>
      <c r="I24" s="16" t="s">
        <v>14</v>
      </c>
      <c r="J24" t="b">
        <f t="shared" si="1"/>
        <v>0</v>
      </c>
      <c r="K24" t="b">
        <f t="shared" ca="1" si="2"/>
        <v>0</v>
      </c>
      <c r="L24" t="b">
        <f t="shared" si="3"/>
        <v>1</v>
      </c>
    </row>
    <row r="25" spans="1:12">
      <c r="A25" s="2"/>
      <c r="B25" s="1">
        <v>28529</v>
      </c>
      <c r="C25" s="2">
        <f t="shared" ca="1" si="0"/>
        <v>45</v>
      </c>
      <c r="D25" s="2" t="s">
        <v>14</v>
      </c>
      <c r="F25" s="16" t="s">
        <v>252</v>
      </c>
      <c r="G25" s="17">
        <v>28529</v>
      </c>
      <c r="H25" s="16">
        <v>42</v>
      </c>
      <c r="I25" s="16" t="s">
        <v>14</v>
      </c>
      <c r="J25" t="b">
        <f t="shared" si="1"/>
        <v>0</v>
      </c>
      <c r="K25" t="b">
        <f t="shared" ca="1" si="2"/>
        <v>0</v>
      </c>
      <c r="L25" t="b">
        <f t="shared" si="3"/>
        <v>1</v>
      </c>
    </row>
    <row r="26" spans="1:12">
      <c r="A26" s="2"/>
      <c r="B26" s="1">
        <v>30289</v>
      </c>
      <c r="C26" s="2">
        <f t="shared" ca="1" si="0"/>
        <v>40</v>
      </c>
      <c r="D26" s="2" t="s">
        <v>14</v>
      </c>
      <c r="F26" s="16" t="s">
        <v>278</v>
      </c>
      <c r="G26" s="17">
        <v>30289</v>
      </c>
      <c r="H26" s="16">
        <v>37</v>
      </c>
      <c r="I26" s="16" t="s">
        <v>14</v>
      </c>
      <c r="J26" t="b">
        <f t="shared" si="1"/>
        <v>0</v>
      </c>
      <c r="K26" t="b">
        <f t="shared" ca="1" si="2"/>
        <v>0</v>
      </c>
      <c r="L26" t="b">
        <f t="shared" si="3"/>
        <v>1</v>
      </c>
    </row>
    <row r="27" spans="1:12">
      <c r="A27" s="2"/>
      <c r="B27" s="4">
        <v>32381</v>
      </c>
      <c r="C27" s="2">
        <f t="shared" ca="1" si="0"/>
        <v>34</v>
      </c>
      <c r="D27" s="2" t="s">
        <v>14</v>
      </c>
      <c r="F27" s="16" t="s">
        <v>98</v>
      </c>
      <c r="G27" s="17">
        <v>32381</v>
      </c>
      <c r="H27" s="16">
        <v>31</v>
      </c>
      <c r="I27" s="16" t="s">
        <v>14</v>
      </c>
      <c r="J27" t="b">
        <f t="shared" si="1"/>
        <v>0</v>
      </c>
      <c r="K27" t="b">
        <f t="shared" ca="1" si="2"/>
        <v>0</v>
      </c>
      <c r="L27" t="b">
        <f t="shared" si="3"/>
        <v>1</v>
      </c>
    </row>
    <row r="28" spans="1:12">
      <c r="A28" s="2"/>
      <c r="B28" s="1">
        <v>30390</v>
      </c>
      <c r="C28" s="2">
        <f t="shared" ca="1" si="0"/>
        <v>40</v>
      </c>
      <c r="D28" s="2" t="s">
        <v>14</v>
      </c>
      <c r="F28" s="16" t="s">
        <v>396</v>
      </c>
      <c r="G28" s="17">
        <v>30390</v>
      </c>
      <c r="H28" s="16">
        <v>37</v>
      </c>
      <c r="I28" s="16" t="s">
        <v>14</v>
      </c>
      <c r="J28" t="b">
        <f t="shared" si="1"/>
        <v>0</v>
      </c>
      <c r="K28" t="b">
        <f t="shared" ca="1" si="2"/>
        <v>0</v>
      </c>
      <c r="L28" t="b">
        <f t="shared" si="3"/>
        <v>1</v>
      </c>
    </row>
    <row r="29" spans="1:12">
      <c r="A29" s="2"/>
      <c r="B29" s="1">
        <v>26791</v>
      </c>
      <c r="C29" s="2">
        <f t="shared" ca="1" si="0"/>
        <v>49</v>
      </c>
      <c r="D29" s="2" t="s">
        <v>14</v>
      </c>
      <c r="F29" s="16" t="s">
        <v>293</v>
      </c>
      <c r="G29" s="17">
        <v>26791</v>
      </c>
      <c r="H29" s="16">
        <v>46</v>
      </c>
      <c r="I29" s="16" t="s">
        <v>14</v>
      </c>
      <c r="J29" t="b">
        <f t="shared" si="1"/>
        <v>0</v>
      </c>
      <c r="K29" t="b">
        <f t="shared" ca="1" si="2"/>
        <v>0</v>
      </c>
      <c r="L29" t="b">
        <f t="shared" si="3"/>
        <v>1</v>
      </c>
    </row>
    <row r="30" spans="1:12">
      <c r="A30" s="2"/>
      <c r="B30" s="1">
        <v>31184</v>
      </c>
      <c r="C30" s="2">
        <f t="shared" ca="1" si="0"/>
        <v>37</v>
      </c>
      <c r="D30" s="2" t="s">
        <v>9</v>
      </c>
      <c r="F30" s="16" t="s">
        <v>231</v>
      </c>
      <c r="G30" s="17">
        <v>31184</v>
      </c>
      <c r="H30" s="16">
        <v>34</v>
      </c>
      <c r="I30" s="16" t="s">
        <v>9</v>
      </c>
      <c r="J30" t="b">
        <f t="shared" si="1"/>
        <v>0</v>
      </c>
      <c r="K30" t="b">
        <f t="shared" ca="1" si="2"/>
        <v>0</v>
      </c>
      <c r="L30" t="b">
        <f t="shared" si="3"/>
        <v>1</v>
      </c>
    </row>
    <row r="31" spans="1:12">
      <c r="A31" s="2"/>
      <c r="B31" s="1">
        <v>31068</v>
      </c>
      <c r="C31" s="2">
        <f t="shared" ca="1" si="0"/>
        <v>38</v>
      </c>
      <c r="D31" s="2" t="s">
        <v>14</v>
      </c>
      <c r="F31" s="16" t="s">
        <v>231</v>
      </c>
      <c r="G31" s="17">
        <v>31068</v>
      </c>
      <c r="H31" s="16">
        <v>35</v>
      </c>
      <c r="I31" s="16" t="s">
        <v>14</v>
      </c>
      <c r="J31" t="b">
        <f t="shared" si="1"/>
        <v>0</v>
      </c>
      <c r="K31" t="b">
        <f t="shared" ca="1" si="2"/>
        <v>0</v>
      </c>
      <c r="L31" t="b">
        <f t="shared" si="3"/>
        <v>1</v>
      </c>
    </row>
    <row r="32" spans="1:12">
      <c r="A32" s="2"/>
      <c r="B32" s="1">
        <v>33589</v>
      </c>
      <c r="C32" s="2">
        <f t="shared" ca="1" si="0"/>
        <v>31</v>
      </c>
      <c r="D32" s="2" t="s">
        <v>9</v>
      </c>
      <c r="F32" s="16" t="s">
        <v>377</v>
      </c>
      <c r="G32" s="17">
        <v>33589</v>
      </c>
      <c r="H32" s="16">
        <v>28</v>
      </c>
      <c r="I32" s="16" t="s">
        <v>9</v>
      </c>
      <c r="J32" t="b">
        <f t="shared" si="1"/>
        <v>0</v>
      </c>
      <c r="K32" t="b">
        <f t="shared" ca="1" si="2"/>
        <v>0</v>
      </c>
      <c r="L32" t="b">
        <f t="shared" si="3"/>
        <v>1</v>
      </c>
    </row>
    <row r="33" spans="1:12">
      <c r="A33" s="2"/>
      <c r="B33" s="1">
        <v>20145</v>
      </c>
      <c r="C33" s="2">
        <f t="shared" ca="1" si="0"/>
        <v>68</v>
      </c>
      <c r="D33" s="2" t="s">
        <v>9</v>
      </c>
      <c r="F33" s="16" t="s">
        <v>301</v>
      </c>
      <c r="G33" s="17">
        <v>20145</v>
      </c>
      <c r="H33" s="16">
        <v>65</v>
      </c>
      <c r="I33" s="16" t="s">
        <v>9</v>
      </c>
      <c r="J33" t="b">
        <f t="shared" si="1"/>
        <v>0</v>
      </c>
      <c r="K33" t="b">
        <f t="shared" ca="1" si="2"/>
        <v>0</v>
      </c>
      <c r="L33" t="b">
        <f t="shared" si="3"/>
        <v>1</v>
      </c>
    </row>
    <row r="34" spans="1:12">
      <c r="A34" s="2"/>
      <c r="B34" s="1">
        <v>35511</v>
      </c>
      <c r="C34" s="2">
        <f t="shared" ref="C34:C65" ca="1" si="4">DATEDIF(B34,TODAY(),"Y")</f>
        <v>26</v>
      </c>
      <c r="D34" s="2" t="s">
        <v>14</v>
      </c>
      <c r="F34" s="16" t="s">
        <v>325</v>
      </c>
      <c r="G34" s="17">
        <v>35511</v>
      </c>
      <c r="H34" s="16">
        <v>23</v>
      </c>
      <c r="I34" s="16" t="s">
        <v>14</v>
      </c>
      <c r="J34" t="b">
        <f t="shared" si="1"/>
        <v>0</v>
      </c>
      <c r="K34" t="b">
        <f t="shared" ca="1" si="2"/>
        <v>0</v>
      </c>
      <c r="L34" t="b">
        <f t="shared" si="3"/>
        <v>1</v>
      </c>
    </row>
    <row r="35" spans="1:12">
      <c r="A35" s="2"/>
      <c r="B35" s="4">
        <v>26843</v>
      </c>
      <c r="C35" s="2">
        <f t="shared" ca="1" si="4"/>
        <v>49</v>
      </c>
      <c r="D35" s="2" t="s">
        <v>9</v>
      </c>
      <c r="F35" s="16" t="s">
        <v>61</v>
      </c>
      <c r="G35" s="17">
        <v>26843</v>
      </c>
      <c r="H35" s="16">
        <v>46</v>
      </c>
      <c r="I35" s="16" t="s">
        <v>9</v>
      </c>
      <c r="J35" t="b">
        <f t="shared" si="1"/>
        <v>0</v>
      </c>
      <c r="K35" t="b">
        <f t="shared" ca="1" si="2"/>
        <v>0</v>
      </c>
      <c r="L35" t="b">
        <f t="shared" si="3"/>
        <v>1</v>
      </c>
    </row>
    <row r="36" spans="1:12">
      <c r="A36" s="2"/>
      <c r="B36" s="4">
        <v>22592</v>
      </c>
      <c r="C36" s="2">
        <f t="shared" ca="1" si="4"/>
        <v>61</v>
      </c>
      <c r="D36" s="2" t="s">
        <v>9</v>
      </c>
      <c r="F36" s="16" t="s">
        <v>20</v>
      </c>
      <c r="G36" s="17">
        <v>22592</v>
      </c>
      <c r="H36" s="16">
        <v>58</v>
      </c>
      <c r="I36" s="16" t="s">
        <v>9</v>
      </c>
      <c r="J36" t="b">
        <f t="shared" si="1"/>
        <v>0</v>
      </c>
      <c r="K36" t="b">
        <f t="shared" ca="1" si="2"/>
        <v>0</v>
      </c>
      <c r="L36" t="b">
        <f t="shared" si="3"/>
        <v>1</v>
      </c>
    </row>
    <row r="37" spans="1:12">
      <c r="A37" s="2"/>
      <c r="B37" s="1">
        <v>20600</v>
      </c>
      <c r="C37" s="2">
        <f t="shared" ca="1" si="4"/>
        <v>66</v>
      </c>
      <c r="D37" s="2" t="s">
        <v>9</v>
      </c>
      <c r="F37" s="16" t="s">
        <v>226</v>
      </c>
      <c r="G37" s="17">
        <v>20600</v>
      </c>
      <c r="H37" s="16">
        <v>63</v>
      </c>
      <c r="I37" s="16" t="s">
        <v>9</v>
      </c>
      <c r="J37" t="b">
        <f t="shared" si="1"/>
        <v>0</v>
      </c>
      <c r="K37" t="b">
        <f t="shared" ca="1" si="2"/>
        <v>0</v>
      </c>
      <c r="L37" t="b">
        <f t="shared" si="3"/>
        <v>1</v>
      </c>
    </row>
    <row r="38" spans="1:12">
      <c r="A38" s="2"/>
      <c r="B38" s="1">
        <v>28095</v>
      </c>
      <c r="C38" s="2">
        <f t="shared" ca="1" si="4"/>
        <v>46</v>
      </c>
      <c r="D38" s="2" t="s">
        <v>9</v>
      </c>
      <c r="F38" s="16" t="s">
        <v>373</v>
      </c>
      <c r="G38" s="17">
        <v>28095</v>
      </c>
      <c r="H38" s="16">
        <v>43</v>
      </c>
      <c r="I38" s="16" t="s">
        <v>9</v>
      </c>
      <c r="J38" t="b">
        <f t="shared" si="1"/>
        <v>0</v>
      </c>
      <c r="K38" t="b">
        <f t="shared" ca="1" si="2"/>
        <v>0</v>
      </c>
      <c r="L38" t="b">
        <f t="shared" si="3"/>
        <v>1</v>
      </c>
    </row>
    <row r="39" spans="1:12">
      <c r="A39" s="2"/>
      <c r="B39" s="1">
        <v>34543</v>
      </c>
      <c r="C39" s="2">
        <f t="shared" ca="1" si="4"/>
        <v>28</v>
      </c>
      <c r="D39" s="2" t="s">
        <v>9</v>
      </c>
      <c r="F39" s="16" t="s">
        <v>334</v>
      </c>
      <c r="G39" s="17">
        <v>34543</v>
      </c>
      <c r="H39" s="16">
        <v>25</v>
      </c>
      <c r="I39" s="16" t="s">
        <v>9</v>
      </c>
      <c r="J39" t="b">
        <f t="shared" si="1"/>
        <v>0</v>
      </c>
      <c r="K39" t="b">
        <f t="shared" ca="1" si="2"/>
        <v>0</v>
      </c>
      <c r="L39" t="b">
        <f t="shared" si="3"/>
        <v>1</v>
      </c>
    </row>
    <row r="40" spans="1:12">
      <c r="A40" s="2"/>
      <c r="B40" s="4">
        <v>19728</v>
      </c>
      <c r="C40" s="2">
        <f t="shared" ca="1" si="4"/>
        <v>69</v>
      </c>
      <c r="D40" s="2" t="s">
        <v>9</v>
      </c>
      <c r="F40" s="16" t="s">
        <v>8</v>
      </c>
      <c r="G40" s="17">
        <v>19728</v>
      </c>
      <c r="H40" s="16">
        <v>66</v>
      </c>
      <c r="I40" s="16" t="s">
        <v>9</v>
      </c>
      <c r="J40" t="b">
        <f t="shared" si="1"/>
        <v>0</v>
      </c>
      <c r="K40" t="b">
        <f t="shared" ca="1" si="2"/>
        <v>0</v>
      </c>
      <c r="L40" t="b">
        <f t="shared" si="3"/>
        <v>1</v>
      </c>
    </row>
    <row r="41" spans="1:12">
      <c r="A41" s="2"/>
      <c r="B41" s="1">
        <v>32999</v>
      </c>
      <c r="C41" s="2">
        <f t="shared" ca="1" si="4"/>
        <v>32</v>
      </c>
      <c r="D41" s="2" t="s">
        <v>9</v>
      </c>
      <c r="F41" s="16" t="s">
        <v>200</v>
      </c>
      <c r="G41" s="17">
        <v>32999</v>
      </c>
      <c r="H41" s="16">
        <v>29</v>
      </c>
      <c r="I41" s="16" t="s">
        <v>9</v>
      </c>
      <c r="J41" t="b">
        <f t="shared" si="1"/>
        <v>0</v>
      </c>
      <c r="K41" t="b">
        <f t="shared" ca="1" si="2"/>
        <v>0</v>
      </c>
      <c r="L41" t="b">
        <f t="shared" si="3"/>
        <v>1</v>
      </c>
    </row>
    <row r="42" spans="1:12">
      <c r="A42" s="2"/>
      <c r="B42" s="4">
        <v>30614</v>
      </c>
      <c r="C42" s="2">
        <f t="shared" ca="1" si="4"/>
        <v>39</v>
      </c>
      <c r="D42" s="2" t="s">
        <v>9</v>
      </c>
      <c r="F42" s="16" t="s">
        <v>200</v>
      </c>
      <c r="G42" s="17">
        <v>30614</v>
      </c>
      <c r="H42" s="16">
        <v>36</v>
      </c>
      <c r="I42" s="16" t="s">
        <v>9</v>
      </c>
      <c r="J42" t="b">
        <f t="shared" si="1"/>
        <v>0</v>
      </c>
      <c r="K42" t="b">
        <f t="shared" ca="1" si="2"/>
        <v>0</v>
      </c>
      <c r="L42" t="b">
        <f t="shared" si="3"/>
        <v>1</v>
      </c>
    </row>
    <row r="43" spans="1:12">
      <c r="A43" s="2"/>
      <c r="B43" s="1">
        <v>22975</v>
      </c>
      <c r="C43" s="2">
        <f t="shared" ca="1" si="4"/>
        <v>60</v>
      </c>
      <c r="D43" s="2" t="s">
        <v>9</v>
      </c>
      <c r="F43" s="16" t="s">
        <v>200</v>
      </c>
      <c r="G43" s="17">
        <v>22975</v>
      </c>
      <c r="H43" s="16">
        <v>57</v>
      </c>
      <c r="I43" s="16" t="s">
        <v>9</v>
      </c>
      <c r="J43" t="b">
        <f t="shared" si="1"/>
        <v>0</v>
      </c>
      <c r="K43" t="b">
        <f t="shared" ca="1" si="2"/>
        <v>0</v>
      </c>
      <c r="L43" t="b">
        <f t="shared" si="3"/>
        <v>1</v>
      </c>
    </row>
    <row r="44" spans="1:12">
      <c r="A44" s="2"/>
      <c r="B44" s="4">
        <v>25826</v>
      </c>
      <c r="C44" s="2">
        <f t="shared" ca="1" si="4"/>
        <v>52</v>
      </c>
      <c r="D44" s="2" t="s">
        <v>9</v>
      </c>
      <c r="F44" s="16" t="s">
        <v>204</v>
      </c>
      <c r="G44" s="17">
        <v>25826</v>
      </c>
      <c r="H44" s="16">
        <v>49</v>
      </c>
      <c r="I44" s="16" t="s">
        <v>9</v>
      </c>
      <c r="J44" t="b">
        <f t="shared" si="1"/>
        <v>0</v>
      </c>
      <c r="K44" t="b">
        <f t="shared" ca="1" si="2"/>
        <v>0</v>
      </c>
      <c r="L44" t="b">
        <f t="shared" si="3"/>
        <v>1</v>
      </c>
    </row>
    <row r="45" spans="1:12">
      <c r="A45" s="2"/>
      <c r="B45" s="1">
        <v>22639</v>
      </c>
      <c r="C45" s="2">
        <f t="shared" ca="1" si="4"/>
        <v>61</v>
      </c>
      <c r="D45" s="2" t="s">
        <v>9</v>
      </c>
      <c r="F45" s="16" t="s">
        <v>403</v>
      </c>
      <c r="G45" s="17">
        <v>22639</v>
      </c>
      <c r="H45" s="16">
        <v>58</v>
      </c>
      <c r="I45" s="16" t="s">
        <v>9</v>
      </c>
      <c r="J45" t="b">
        <f t="shared" si="1"/>
        <v>0</v>
      </c>
      <c r="K45" t="b">
        <f t="shared" ca="1" si="2"/>
        <v>0</v>
      </c>
      <c r="L45" t="b">
        <f t="shared" si="3"/>
        <v>1</v>
      </c>
    </row>
    <row r="46" spans="1:12">
      <c r="A46" s="2"/>
      <c r="B46" s="1">
        <v>33582</v>
      </c>
      <c r="C46" s="2">
        <f t="shared" ca="1" si="4"/>
        <v>31</v>
      </c>
      <c r="D46" s="2" t="s">
        <v>9</v>
      </c>
      <c r="F46" s="16" t="s">
        <v>239</v>
      </c>
      <c r="G46" s="17">
        <v>33582</v>
      </c>
      <c r="H46" s="16">
        <v>28</v>
      </c>
      <c r="I46" s="16" t="s">
        <v>9</v>
      </c>
      <c r="J46" t="b">
        <f t="shared" si="1"/>
        <v>0</v>
      </c>
      <c r="K46" t="b">
        <f t="shared" ca="1" si="2"/>
        <v>0</v>
      </c>
      <c r="L46" t="b">
        <f t="shared" si="3"/>
        <v>1</v>
      </c>
    </row>
    <row r="47" spans="1:12">
      <c r="A47" s="2"/>
      <c r="B47" s="1">
        <v>27844</v>
      </c>
      <c r="C47" s="2">
        <f t="shared" ca="1" si="4"/>
        <v>47</v>
      </c>
      <c r="D47" s="2" t="s">
        <v>14</v>
      </c>
      <c r="F47" s="16" t="s">
        <v>282</v>
      </c>
      <c r="G47" s="17">
        <v>27844</v>
      </c>
      <c r="H47" s="16">
        <v>44</v>
      </c>
      <c r="I47" s="16" t="s">
        <v>14</v>
      </c>
      <c r="J47" t="b">
        <f t="shared" si="1"/>
        <v>0</v>
      </c>
      <c r="K47" t="b">
        <f t="shared" ca="1" si="2"/>
        <v>0</v>
      </c>
      <c r="L47" t="b">
        <f t="shared" si="3"/>
        <v>1</v>
      </c>
    </row>
    <row r="48" spans="1:12">
      <c r="A48" s="2"/>
      <c r="B48" s="1">
        <v>31268</v>
      </c>
      <c r="C48" s="2">
        <f t="shared" ca="1" si="4"/>
        <v>37</v>
      </c>
      <c r="D48" s="2" t="s">
        <v>9</v>
      </c>
      <c r="F48" s="16" t="s">
        <v>219</v>
      </c>
      <c r="G48" s="17">
        <v>31268</v>
      </c>
      <c r="H48" s="16">
        <v>34</v>
      </c>
      <c r="I48" s="16" t="s">
        <v>9</v>
      </c>
      <c r="J48" t="b">
        <f t="shared" si="1"/>
        <v>0</v>
      </c>
      <c r="K48" t="b">
        <f t="shared" ca="1" si="2"/>
        <v>0</v>
      </c>
      <c r="L48" t="b">
        <f t="shared" si="3"/>
        <v>1</v>
      </c>
    </row>
    <row r="49" spans="1:12">
      <c r="A49" s="2"/>
      <c r="B49" s="1">
        <v>28287</v>
      </c>
      <c r="C49" s="2">
        <f t="shared" ca="1" si="4"/>
        <v>45</v>
      </c>
      <c r="D49" s="2" t="s">
        <v>9</v>
      </c>
      <c r="F49" s="16" t="s">
        <v>324</v>
      </c>
      <c r="G49" s="17">
        <v>28287</v>
      </c>
      <c r="H49" s="16">
        <v>42</v>
      </c>
      <c r="I49" s="16" t="s">
        <v>9</v>
      </c>
      <c r="J49" t="b">
        <f t="shared" si="1"/>
        <v>0</v>
      </c>
      <c r="K49" t="b">
        <f t="shared" ca="1" si="2"/>
        <v>0</v>
      </c>
      <c r="L49" t="b">
        <f t="shared" si="3"/>
        <v>1</v>
      </c>
    </row>
    <row r="50" spans="1:12">
      <c r="A50" s="2"/>
      <c r="B50" s="1">
        <v>31408</v>
      </c>
      <c r="C50" s="2">
        <f t="shared" ca="1" si="4"/>
        <v>37</v>
      </c>
      <c r="D50" s="2" t="s">
        <v>9</v>
      </c>
      <c r="F50" s="16" t="s">
        <v>387</v>
      </c>
      <c r="G50" s="17">
        <v>31408</v>
      </c>
      <c r="H50" s="16">
        <v>34</v>
      </c>
      <c r="I50" s="16" t="s">
        <v>9</v>
      </c>
      <c r="J50" t="b">
        <f t="shared" si="1"/>
        <v>0</v>
      </c>
      <c r="K50" t="b">
        <f t="shared" ca="1" si="2"/>
        <v>0</v>
      </c>
      <c r="L50" t="b">
        <f t="shared" si="3"/>
        <v>1</v>
      </c>
    </row>
    <row r="51" spans="1:12">
      <c r="A51" s="2"/>
      <c r="B51" s="4">
        <v>32886</v>
      </c>
      <c r="C51" s="2">
        <f t="shared" ca="1" si="4"/>
        <v>33</v>
      </c>
      <c r="D51" s="2" t="s">
        <v>14</v>
      </c>
      <c r="F51" s="16" t="s">
        <v>213</v>
      </c>
      <c r="G51" s="17">
        <v>32886</v>
      </c>
      <c r="H51" s="16">
        <v>30</v>
      </c>
      <c r="I51" s="16" t="s">
        <v>14</v>
      </c>
      <c r="J51" t="b">
        <f t="shared" si="1"/>
        <v>0</v>
      </c>
      <c r="K51" t="b">
        <f t="shared" ca="1" si="2"/>
        <v>0</v>
      </c>
      <c r="L51" t="b">
        <f t="shared" si="3"/>
        <v>1</v>
      </c>
    </row>
    <row r="52" spans="1:12">
      <c r="A52" s="2"/>
      <c r="B52" s="1">
        <v>21676</v>
      </c>
      <c r="C52" s="2">
        <f t="shared" ca="1" si="4"/>
        <v>63</v>
      </c>
      <c r="D52" s="2" t="s">
        <v>14</v>
      </c>
      <c r="F52" s="16" t="s">
        <v>213</v>
      </c>
      <c r="G52" s="17">
        <v>21676</v>
      </c>
      <c r="H52" s="16">
        <v>60</v>
      </c>
      <c r="I52" s="16" t="s">
        <v>14</v>
      </c>
      <c r="J52" t="b">
        <f t="shared" si="1"/>
        <v>0</v>
      </c>
      <c r="K52" t="b">
        <f t="shared" ca="1" si="2"/>
        <v>0</v>
      </c>
      <c r="L52" t="b">
        <f t="shared" si="3"/>
        <v>1</v>
      </c>
    </row>
    <row r="53" spans="1:12">
      <c r="A53" s="2"/>
      <c r="B53" s="1">
        <v>35517</v>
      </c>
      <c r="C53" s="2">
        <f t="shared" ca="1" si="4"/>
        <v>26</v>
      </c>
      <c r="D53" s="2" t="s">
        <v>14</v>
      </c>
      <c r="F53" s="16" t="s">
        <v>321</v>
      </c>
      <c r="G53" s="17">
        <v>35517</v>
      </c>
      <c r="H53" s="16">
        <v>23</v>
      </c>
      <c r="I53" s="16" t="s">
        <v>14</v>
      </c>
      <c r="J53" t="b">
        <f t="shared" si="1"/>
        <v>0</v>
      </c>
      <c r="K53" t="b">
        <f t="shared" ca="1" si="2"/>
        <v>0</v>
      </c>
      <c r="L53" t="b">
        <f t="shared" si="3"/>
        <v>1</v>
      </c>
    </row>
    <row r="54" spans="1:12">
      <c r="A54" s="2"/>
      <c r="B54" s="1">
        <v>30293</v>
      </c>
      <c r="C54" s="2">
        <f t="shared" ca="1" si="4"/>
        <v>40</v>
      </c>
      <c r="D54" s="2" t="s">
        <v>9</v>
      </c>
      <c r="F54" s="16" t="s">
        <v>237</v>
      </c>
      <c r="G54" s="17">
        <v>30293</v>
      </c>
      <c r="H54" s="16">
        <v>37</v>
      </c>
      <c r="I54" s="16" t="s">
        <v>9</v>
      </c>
      <c r="J54" t="b">
        <f t="shared" si="1"/>
        <v>0</v>
      </c>
      <c r="K54" t="b">
        <f t="shared" ca="1" si="2"/>
        <v>0</v>
      </c>
      <c r="L54" t="b">
        <f t="shared" si="3"/>
        <v>1</v>
      </c>
    </row>
    <row r="55" spans="1:12">
      <c r="A55" s="2"/>
      <c r="B55" s="1">
        <v>29373</v>
      </c>
      <c r="C55" s="2">
        <f t="shared" ca="1" si="4"/>
        <v>42</v>
      </c>
      <c r="D55" s="2" t="s">
        <v>9</v>
      </c>
      <c r="F55" s="16" t="s">
        <v>255</v>
      </c>
      <c r="G55" s="17">
        <v>29373</v>
      </c>
      <c r="H55" s="16">
        <v>39</v>
      </c>
      <c r="I55" s="16" t="s">
        <v>9</v>
      </c>
      <c r="J55" t="b">
        <f t="shared" si="1"/>
        <v>0</v>
      </c>
      <c r="K55" t="b">
        <f t="shared" ca="1" si="2"/>
        <v>0</v>
      </c>
      <c r="L55" t="b">
        <f t="shared" si="3"/>
        <v>1</v>
      </c>
    </row>
    <row r="56" spans="1:12">
      <c r="A56" s="2"/>
      <c r="B56" s="1">
        <v>36160</v>
      </c>
      <c r="C56" s="2">
        <f t="shared" ca="1" si="4"/>
        <v>24</v>
      </c>
      <c r="D56" s="2" t="s">
        <v>14</v>
      </c>
      <c r="F56" s="16" t="s">
        <v>309</v>
      </c>
      <c r="G56" s="17">
        <v>36160</v>
      </c>
      <c r="H56" s="16">
        <v>21</v>
      </c>
      <c r="I56" s="16" t="s">
        <v>14</v>
      </c>
      <c r="J56" t="b">
        <f t="shared" si="1"/>
        <v>0</v>
      </c>
      <c r="K56" t="b">
        <f t="shared" ca="1" si="2"/>
        <v>0</v>
      </c>
      <c r="L56" t="b">
        <f t="shared" si="3"/>
        <v>1</v>
      </c>
    </row>
    <row r="57" spans="1:12">
      <c r="A57" s="2"/>
      <c r="B57" s="1">
        <v>24927</v>
      </c>
      <c r="C57" s="2">
        <f t="shared" ca="1" si="4"/>
        <v>55</v>
      </c>
      <c r="D57" s="2" t="s">
        <v>14</v>
      </c>
      <c r="F57" s="16" t="s">
        <v>309</v>
      </c>
      <c r="G57" s="17">
        <v>24927</v>
      </c>
      <c r="H57" s="16">
        <v>52</v>
      </c>
      <c r="I57" s="16" t="s">
        <v>14</v>
      </c>
      <c r="J57" t="b">
        <f t="shared" si="1"/>
        <v>0</v>
      </c>
      <c r="K57" t="b">
        <f t="shared" ca="1" si="2"/>
        <v>0</v>
      </c>
      <c r="L57" t="b">
        <f t="shared" si="3"/>
        <v>1</v>
      </c>
    </row>
    <row r="58" spans="1:12">
      <c r="A58" s="2"/>
      <c r="B58" s="1">
        <v>20034</v>
      </c>
      <c r="C58" s="2">
        <f t="shared" ca="1" si="4"/>
        <v>68</v>
      </c>
      <c r="D58" s="2" t="s">
        <v>9</v>
      </c>
      <c r="F58" s="16" t="s">
        <v>309</v>
      </c>
      <c r="G58" s="17">
        <v>20034</v>
      </c>
      <c r="H58" s="16">
        <v>65</v>
      </c>
      <c r="I58" s="16" t="s">
        <v>9</v>
      </c>
      <c r="J58" t="b">
        <f t="shared" si="1"/>
        <v>0</v>
      </c>
      <c r="K58" t="b">
        <f t="shared" ca="1" si="2"/>
        <v>0</v>
      </c>
      <c r="L58" t="b">
        <f t="shared" si="3"/>
        <v>1</v>
      </c>
    </row>
    <row r="59" spans="1:12">
      <c r="A59" s="2"/>
      <c r="B59" s="1">
        <v>20194</v>
      </c>
      <c r="C59" s="2">
        <f t="shared" ca="1" si="4"/>
        <v>68</v>
      </c>
      <c r="D59" s="2" t="s">
        <v>14</v>
      </c>
      <c r="F59" s="16" t="s">
        <v>260</v>
      </c>
      <c r="G59" s="17">
        <v>20194</v>
      </c>
      <c r="H59" s="16">
        <v>65</v>
      </c>
      <c r="I59" s="16" t="s">
        <v>14</v>
      </c>
      <c r="J59" t="b">
        <f t="shared" si="1"/>
        <v>0</v>
      </c>
      <c r="K59" t="b">
        <f t="shared" ca="1" si="2"/>
        <v>0</v>
      </c>
      <c r="L59" t="b">
        <f t="shared" si="3"/>
        <v>1</v>
      </c>
    </row>
    <row r="60" spans="1:12">
      <c r="A60" s="2"/>
      <c r="B60" s="1">
        <v>36615</v>
      </c>
      <c r="C60" s="2">
        <f t="shared" ca="1" si="4"/>
        <v>23</v>
      </c>
      <c r="D60" s="2" t="s">
        <v>9</v>
      </c>
      <c r="F60" s="16" t="s">
        <v>12</v>
      </c>
      <c r="G60" s="17">
        <v>36615</v>
      </c>
      <c r="H60" s="16">
        <v>20</v>
      </c>
      <c r="I60" s="16" t="s">
        <v>9</v>
      </c>
      <c r="J60" t="b">
        <f t="shared" si="1"/>
        <v>0</v>
      </c>
      <c r="K60" t="b">
        <f t="shared" ca="1" si="2"/>
        <v>0</v>
      </c>
      <c r="L60" t="b">
        <f t="shared" si="3"/>
        <v>1</v>
      </c>
    </row>
    <row r="61" spans="1:12">
      <c r="A61" s="6"/>
      <c r="B61" s="4">
        <v>34199</v>
      </c>
      <c r="C61" s="2">
        <f t="shared" ca="1" si="4"/>
        <v>29</v>
      </c>
      <c r="D61" s="2" t="s">
        <v>9</v>
      </c>
      <c r="F61" s="16" t="s">
        <v>12</v>
      </c>
      <c r="G61" s="17">
        <v>34199</v>
      </c>
      <c r="H61" s="16">
        <v>26</v>
      </c>
      <c r="I61" s="16" t="s">
        <v>9</v>
      </c>
      <c r="J61" t="b">
        <f t="shared" si="1"/>
        <v>0</v>
      </c>
      <c r="K61" t="b">
        <f t="shared" ca="1" si="2"/>
        <v>0</v>
      </c>
      <c r="L61" t="b">
        <f t="shared" si="3"/>
        <v>1</v>
      </c>
    </row>
    <row r="62" spans="1:12">
      <c r="A62" s="2"/>
      <c r="B62" s="1">
        <v>33909</v>
      </c>
      <c r="C62" s="2">
        <f t="shared" ca="1" si="4"/>
        <v>30</v>
      </c>
      <c r="D62" s="2" t="s">
        <v>9</v>
      </c>
      <c r="F62" s="16" t="s">
        <v>304</v>
      </c>
      <c r="G62" s="17">
        <v>33909</v>
      </c>
      <c r="H62" s="16">
        <v>27</v>
      </c>
      <c r="I62" s="16" t="s">
        <v>9</v>
      </c>
      <c r="J62" t="b">
        <f t="shared" si="1"/>
        <v>0</v>
      </c>
      <c r="K62" t="b">
        <f t="shared" ca="1" si="2"/>
        <v>0</v>
      </c>
      <c r="L62" t="b">
        <f t="shared" si="3"/>
        <v>1</v>
      </c>
    </row>
    <row r="63" spans="1:12">
      <c r="A63" s="2"/>
      <c r="B63" s="1">
        <v>31909</v>
      </c>
      <c r="C63" s="2">
        <f t="shared" ca="1" si="4"/>
        <v>35</v>
      </c>
      <c r="D63" s="2" t="s">
        <v>9</v>
      </c>
      <c r="F63" s="16" t="s">
        <v>211</v>
      </c>
      <c r="G63" s="17">
        <v>31909</v>
      </c>
      <c r="H63" s="16">
        <v>32</v>
      </c>
      <c r="I63" s="16" t="s">
        <v>9</v>
      </c>
      <c r="J63" t="b">
        <f t="shared" si="1"/>
        <v>0</v>
      </c>
      <c r="K63" t="b">
        <f t="shared" ca="1" si="2"/>
        <v>0</v>
      </c>
      <c r="L63" t="b">
        <f t="shared" si="3"/>
        <v>1</v>
      </c>
    </row>
    <row r="64" spans="1:12">
      <c r="A64" s="2"/>
      <c r="B64" s="1">
        <v>29857</v>
      </c>
      <c r="C64" s="2">
        <f t="shared" ca="1" si="4"/>
        <v>41</v>
      </c>
      <c r="D64" s="2" t="s">
        <v>14</v>
      </c>
      <c r="F64" s="16" t="s">
        <v>211</v>
      </c>
      <c r="G64" s="17">
        <v>29857</v>
      </c>
      <c r="H64" s="16">
        <v>38</v>
      </c>
      <c r="I64" s="16" t="s">
        <v>14</v>
      </c>
      <c r="J64" t="b">
        <f t="shared" si="1"/>
        <v>0</v>
      </c>
      <c r="K64" t="b">
        <f t="shared" ca="1" si="2"/>
        <v>0</v>
      </c>
      <c r="L64" t="b">
        <f t="shared" si="3"/>
        <v>1</v>
      </c>
    </row>
    <row r="65" spans="1:12">
      <c r="A65" s="2"/>
      <c r="B65" s="4">
        <v>24534</v>
      </c>
      <c r="C65" s="2">
        <f t="shared" ca="1" si="4"/>
        <v>56</v>
      </c>
      <c r="D65" s="2" t="s">
        <v>9</v>
      </c>
      <c r="F65" s="16" t="s">
        <v>211</v>
      </c>
      <c r="G65" s="17">
        <v>24534</v>
      </c>
      <c r="H65" s="16">
        <v>53</v>
      </c>
      <c r="I65" s="16" t="s">
        <v>9</v>
      </c>
      <c r="J65" t="b">
        <f t="shared" si="1"/>
        <v>0</v>
      </c>
      <c r="K65" t="b">
        <f t="shared" ca="1" si="2"/>
        <v>0</v>
      </c>
      <c r="L65" t="b">
        <f t="shared" si="3"/>
        <v>1</v>
      </c>
    </row>
    <row r="66" spans="1:12">
      <c r="A66" s="2"/>
      <c r="B66" s="1">
        <v>34349</v>
      </c>
      <c r="C66" s="2">
        <f t="shared" ref="C66:C97" ca="1" si="5">DATEDIF(B66,TODAY(),"Y")</f>
        <v>29</v>
      </c>
      <c r="D66" s="2" t="s">
        <v>14</v>
      </c>
      <c r="F66" s="16" t="s">
        <v>378</v>
      </c>
      <c r="G66" s="17">
        <v>34349</v>
      </c>
      <c r="H66" s="16">
        <v>26</v>
      </c>
      <c r="I66" s="16" t="s">
        <v>14</v>
      </c>
      <c r="J66" t="b">
        <f t="shared" si="1"/>
        <v>0</v>
      </c>
      <c r="K66" t="b">
        <f t="shared" ca="1" si="2"/>
        <v>0</v>
      </c>
      <c r="L66" t="b">
        <f t="shared" si="3"/>
        <v>1</v>
      </c>
    </row>
    <row r="67" spans="1:12">
      <c r="A67" s="2"/>
      <c r="B67" s="1">
        <v>33041</v>
      </c>
      <c r="C67" s="2">
        <f t="shared" ca="1" si="5"/>
        <v>32</v>
      </c>
      <c r="D67" s="2" t="s">
        <v>9</v>
      </c>
      <c r="F67" s="16" t="s">
        <v>390</v>
      </c>
      <c r="G67" s="17">
        <v>33041</v>
      </c>
      <c r="H67" s="16">
        <v>29</v>
      </c>
      <c r="I67" s="16" t="s">
        <v>9</v>
      </c>
      <c r="J67" t="b">
        <f t="shared" ref="J67:J127" si="6">EXACT(A67,F67)</f>
        <v>0</v>
      </c>
      <c r="K67" t="b">
        <f t="shared" ref="K67:K126" ca="1" si="7">EXACT(C67,H67)</f>
        <v>0</v>
      </c>
      <c r="L67" t="b">
        <f t="shared" ref="L67:L127" si="8">EXACT(D67,I67)</f>
        <v>1</v>
      </c>
    </row>
    <row r="68" spans="1:12">
      <c r="A68" s="2"/>
      <c r="B68" s="1">
        <v>22528</v>
      </c>
      <c r="C68" s="2">
        <f t="shared" ca="1" si="5"/>
        <v>61</v>
      </c>
      <c r="D68" s="2" t="s">
        <v>9</v>
      </c>
      <c r="F68" s="16" t="s">
        <v>235</v>
      </c>
      <c r="G68" s="17">
        <v>22528</v>
      </c>
      <c r="H68" s="16">
        <v>58</v>
      </c>
      <c r="I68" s="16" t="s">
        <v>9</v>
      </c>
      <c r="J68" t="b">
        <f t="shared" si="6"/>
        <v>0</v>
      </c>
      <c r="K68" t="b">
        <f t="shared" ca="1" si="7"/>
        <v>0</v>
      </c>
      <c r="L68" t="b">
        <f t="shared" si="8"/>
        <v>1</v>
      </c>
    </row>
    <row r="69" spans="1:12">
      <c r="A69" s="2"/>
      <c r="B69" s="1">
        <v>35328</v>
      </c>
      <c r="C69" s="2">
        <f t="shared" ca="1" si="5"/>
        <v>26</v>
      </c>
      <c r="D69" s="2" t="s">
        <v>9</v>
      </c>
      <c r="F69" s="16" t="s">
        <v>349</v>
      </c>
      <c r="G69" s="17">
        <v>35328</v>
      </c>
      <c r="H69" s="16">
        <v>23</v>
      </c>
      <c r="I69" s="16" t="s">
        <v>9</v>
      </c>
      <c r="J69" t="b">
        <f t="shared" si="6"/>
        <v>0</v>
      </c>
      <c r="K69" t="b">
        <f t="shared" ca="1" si="7"/>
        <v>0</v>
      </c>
      <c r="L69" t="b">
        <f t="shared" si="8"/>
        <v>1</v>
      </c>
    </row>
    <row r="70" spans="1:12">
      <c r="A70" s="2"/>
      <c r="B70" s="1">
        <v>22058</v>
      </c>
      <c r="C70" s="2">
        <f t="shared" ca="1" si="5"/>
        <v>62</v>
      </c>
      <c r="D70" s="2" t="s">
        <v>9</v>
      </c>
      <c r="F70" s="16" t="s">
        <v>370</v>
      </c>
      <c r="G70" s="17">
        <v>22058</v>
      </c>
      <c r="H70" s="16">
        <v>59</v>
      </c>
      <c r="I70" s="16" t="s">
        <v>9</v>
      </c>
      <c r="J70" t="b">
        <f t="shared" si="6"/>
        <v>0</v>
      </c>
      <c r="K70" t="b">
        <f t="shared" ca="1" si="7"/>
        <v>0</v>
      </c>
      <c r="L70" t="b">
        <f t="shared" si="8"/>
        <v>1</v>
      </c>
    </row>
    <row r="71" spans="1:12">
      <c r="A71" s="2"/>
      <c r="B71" s="1">
        <v>26408</v>
      </c>
      <c r="C71" s="2">
        <f t="shared" ca="1" si="5"/>
        <v>51</v>
      </c>
      <c r="D71" s="2" t="s">
        <v>9</v>
      </c>
      <c r="F71" s="16" t="s">
        <v>319</v>
      </c>
      <c r="G71" s="17">
        <v>26408</v>
      </c>
      <c r="H71" s="16">
        <v>47</v>
      </c>
      <c r="I71" s="16" t="s">
        <v>9</v>
      </c>
      <c r="J71" t="b">
        <f t="shared" si="6"/>
        <v>0</v>
      </c>
      <c r="K71" t="b">
        <f t="shared" ca="1" si="7"/>
        <v>0</v>
      </c>
      <c r="L71" t="b">
        <f t="shared" si="8"/>
        <v>1</v>
      </c>
    </row>
    <row r="72" spans="1:12">
      <c r="A72" s="2"/>
      <c r="B72" s="1">
        <v>29899</v>
      </c>
      <c r="C72" s="2">
        <f t="shared" ca="1" si="5"/>
        <v>41</v>
      </c>
      <c r="D72" s="2" t="s">
        <v>9</v>
      </c>
      <c r="F72" s="16" t="s">
        <v>365</v>
      </c>
      <c r="G72" s="17">
        <v>29899</v>
      </c>
      <c r="H72" s="16">
        <v>38</v>
      </c>
      <c r="I72" s="16" t="s">
        <v>9</v>
      </c>
      <c r="J72" t="b">
        <f t="shared" si="6"/>
        <v>0</v>
      </c>
      <c r="K72" t="b">
        <f t="shared" ca="1" si="7"/>
        <v>0</v>
      </c>
      <c r="L72" t="b">
        <f t="shared" si="8"/>
        <v>1</v>
      </c>
    </row>
    <row r="73" spans="1:12">
      <c r="A73" s="2"/>
      <c r="B73" s="1">
        <v>32596</v>
      </c>
      <c r="C73" s="2">
        <f t="shared" ca="1" si="5"/>
        <v>34</v>
      </c>
      <c r="D73" s="2" t="s">
        <v>9</v>
      </c>
      <c r="F73" s="16" t="s">
        <v>267</v>
      </c>
      <c r="G73" s="17">
        <v>32596</v>
      </c>
      <c r="H73" s="16">
        <v>31</v>
      </c>
      <c r="I73" s="16" t="s">
        <v>9</v>
      </c>
      <c r="J73" t="b">
        <f t="shared" si="6"/>
        <v>0</v>
      </c>
      <c r="K73" t="b">
        <f t="shared" ca="1" si="7"/>
        <v>0</v>
      </c>
      <c r="L73" t="b">
        <f t="shared" si="8"/>
        <v>1</v>
      </c>
    </row>
    <row r="74" spans="1:12">
      <c r="A74" s="2"/>
      <c r="B74" s="1">
        <v>31997</v>
      </c>
      <c r="C74" s="2">
        <f t="shared" ca="1" si="5"/>
        <v>35</v>
      </c>
      <c r="D74" s="2" t="s">
        <v>14</v>
      </c>
      <c r="F74" s="16" t="s">
        <v>267</v>
      </c>
      <c r="G74" s="17">
        <v>31997</v>
      </c>
      <c r="H74" s="16">
        <v>32</v>
      </c>
      <c r="I74" s="16" t="s">
        <v>14</v>
      </c>
      <c r="J74" t="b">
        <f t="shared" si="6"/>
        <v>0</v>
      </c>
      <c r="K74" t="b">
        <f t="shared" ca="1" si="7"/>
        <v>0</v>
      </c>
      <c r="L74" t="b">
        <f t="shared" si="8"/>
        <v>1</v>
      </c>
    </row>
    <row r="75" spans="1:12">
      <c r="A75" s="2"/>
      <c r="B75" s="1">
        <v>32576</v>
      </c>
      <c r="C75" s="2">
        <f t="shared" ca="1" si="5"/>
        <v>34</v>
      </c>
      <c r="D75" s="2" t="s">
        <v>14</v>
      </c>
      <c r="F75" s="16" t="s">
        <v>317</v>
      </c>
      <c r="G75" s="17">
        <v>32576</v>
      </c>
      <c r="H75" s="16">
        <v>31</v>
      </c>
      <c r="I75" s="16" t="s">
        <v>14</v>
      </c>
      <c r="J75" t="b">
        <f t="shared" si="6"/>
        <v>0</v>
      </c>
      <c r="K75" t="b">
        <f t="shared" ca="1" si="7"/>
        <v>0</v>
      </c>
      <c r="L75" t="b">
        <f t="shared" si="8"/>
        <v>1</v>
      </c>
    </row>
    <row r="76" spans="1:12">
      <c r="A76" s="2"/>
      <c r="B76" s="1">
        <v>36045</v>
      </c>
      <c r="C76" s="2">
        <f t="shared" ca="1" si="5"/>
        <v>24</v>
      </c>
      <c r="D76" s="2" t="s">
        <v>14</v>
      </c>
      <c r="F76" s="16" t="s">
        <v>191</v>
      </c>
      <c r="G76" s="17">
        <v>36045</v>
      </c>
      <c r="H76" s="16">
        <v>21</v>
      </c>
      <c r="I76" s="16" t="s">
        <v>14</v>
      </c>
      <c r="J76" t="b">
        <f t="shared" si="6"/>
        <v>0</v>
      </c>
      <c r="K76" t="b">
        <f t="shared" ca="1" si="7"/>
        <v>0</v>
      </c>
      <c r="L76" t="b">
        <f t="shared" si="8"/>
        <v>1</v>
      </c>
    </row>
    <row r="77" spans="1:12">
      <c r="A77" s="2"/>
      <c r="B77" s="4">
        <v>35475</v>
      </c>
      <c r="C77" s="2">
        <f t="shared" ca="1" si="5"/>
        <v>26</v>
      </c>
      <c r="D77" s="2" t="s">
        <v>14</v>
      </c>
      <c r="F77" s="16" t="s">
        <v>191</v>
      </c>
      <c r="G77" s="17">
        <v>35475</v>
      </c>
      <c r="H77" s="16">
        <v>23</v>
      </c>
      <c r="I77" s="16" t="s">
        <v>14</v>
      </c>
      <c r="J77" t="b">
        <f t="shared" si="6"/>
        <v>0</v>
      </c>
      <c r="K77" t="b">
        <f t="shared" ca="1" si="7"/>
        <v>0</v>
      </c>
      <c r="L77" t="b">
        <f t="shared" si="8"/>
        <v>1</v>
      </c>
    </row>
    <row r="78" spans="1:12">
      <c r="A78" s="2"/>
      <c r="B78" s="4">
        <v>25194</v>
      </c>
      <c r="C78" s="2">
        <f t="shared" ca="1" si="5"/>
        <v>54</v>
      </c>
      <c r="D78" s="2" t="s">
        <v>9</v>
      </c>
      <c r="F78" s="16" t="s">
        <v>191</v>
      </c>
      <c r="G78" s="17">
        <v>25194</v>
      </c>
      <c r="H78" s="16">
        <v>51</v>
      </c>
      <c r="I78" s="16" t="s">
        <v>9</v>
      </c>
      <c r="J78" t="b">
        <f t="shared" si="6"/>
        <v>0</v>
      </c>
      <c r="K78" t="b">
        <f t="shared" ca="1" si="7"/>
        <v>0</v>
      </c>
      <c r="L78" t="b">
        <f t="shared" si="8"/>
        <v>1</v>
      </c>
    </row>
    <row r="79" spans="1:12">
      <c r="A79" s="2"/>
      <c r="B79" s="1">
        <v>21979</v>
      </c>
      <c r="C79" s="2">
        <f t="shared" ca="1" si="5"/>
        <v>63</v>
      </c>
      <c r="D79" s="2" t="s">
        <v>14</v>
      </c>
      <c r="F79" s="16" t="s">
        <v>191</v>
      </c>
      <c r="G79" s="17">
        <v>21979</v>
      </c>
      <c r="H79" s="16">
        <v>60</v>
      </c>
      <c r="I79" s="16" t="s">
        <v>14</v>
      </c>
      <c r="J79" t="b">
        <f t="shared" si="6"/>
        <v>0</v>
      </c>
      <c r="K79" t="b">
        <f t="shared" ca="1" si="7"/>
        <v>0</v>
      </c>
      <c r="L79" t="b">
        <f t="shared" si="8"/>
        <v>1</v>
      </c>
    </row>
    <row r="80" spans="1:12">
      <c r="A80" s="2"/>
      <c r="B80" s="1">
        <v>21643</v>
      </c>
      <c r="C80" s="2">
        <f t="shared" ca="1" si="5"/>
        <v>64</v>
      </c>
      <c r="D80" s="2" t="s">
        <v>9</v>
      </c>
      <c r="F80" s="16" t="s">
        <v>367</v>
      </c>
      <c r="G80" s="17">
        <v>21643</v>
      </c>
      <c r="H80" s="16">
        <v>61</v>
      </c>
      <c r="I80" s="16" t="s">
        <v>9</v>
      </c>
      <c r="J80" t="b">
        <f t="shared" si="6"/>
        <v>0</v>
      </c>
      <c r="K80" t="b">
        <f t="shared" ca="1" si="7"/>
        <v>0</v>
      </c>
      <c r="L80" t="b">
        <f t="shared" si="8"/>
        <v>1</v>
      </c>
    </row>
    <row r="81" spans="1:12">
      <c r="A81" s="2"/>
      <c r="B81" s="1">
        <v>36055</v>
      </c>
      <c r="C81" s="2">
        <f t="shared" ca="1" si="5"/>
        <v>24</v>
      </c>
      <c r="D81" s="2" t="s">
        <v>9</v>
      </c>
      <c r="F81" s="16" t="s">
        <v>285</v>
      </c>
      <c r="G81" s="17">
        <v>36055</v>
      </c>
      <c r="H81" s="16">
        <v>21</v>
      </c>
      <c r="I81" s="16" t="s">
        <v>9</v>
      </c>
      <c r="J81" t="b">
        <f t="shared" si="6"/>
        <v>0</v>
      </c>
      <c r="K81" t="b">
        <f t="shared" ca="1" si="7"/>
        <v>0</v>
      </c>
      <c r="L81" t="b">
        <f t="shared" si="8"/>
        <v>1</v>
      </c>
    </row>
    <row r="82" spans="1:12">
      <c r="A82" s="2"/>
      <c r="B82" s="1">
        <v>30486</v>
      </c>
      <c r="C82" s="2">
        <f t="shared" ca="1" si="5"/>
        <v>39</v>
      </c>
      <c r="D82" s="2" t="s">
        <v>9</v>
      </c>
      <c r="F82" s="16" t="s">
        <v>285</v>
      </c>
      <c r="G82" s="17">
        <v>30486</v>
      </c>
      <c r="H82" s="16">
        <v>36</v>
      </c>
      <c r="I82" s="16" t="s">
        <v>9</v>
      </c>
      <c r="J82" t="b">
        <f t="shared" si="6"/>
        <v>0</v>
      </c>
      <c r="K82" t="b">
        <f t="shared" ca="1" si="7"/>
        <v>0</v>
      </c>
      <c r="L82" t="b">
        <f t="shared" si="8"/>
        <v>1</v>
      </c>
    </row>
    <row r="83" spans="1:12">
      <c r="A83" s="2"/>
      <c r="B83" s="1">
        <v>23234</v>
      </c>
      <c r="C83" s="2">
        <f t="shared" ca="1" si="5"/>
        <v>59</v>
      </c>
      <c r="D83" s="2" t="s">
        <v>9</v>
      </c>
      <c r="F83" s="16" t="s">
        <v>242</v>
      </c>
      <c r="G83" s="17">
        <v>23234</v>
      </c>
      <c r="H83" s="16">
        <v>56</v>
      </c>
      <c r="I83" s="16" t="s">
        <v>9</v>
      </c>
      <c r="J83" t="b">
        <f t="shared" si="6"/>
        <v>0</v>
      </c>
      <c r="K83" t="b">
        <f t="shared" ca="1" si="7"/>
        <v>0</v>
      </c>
      <c r="L83" t="b">
        <f t="shared" si="8"/>
        <v>1</v>
      </c>
    </row>
    <row r="84" spans="1:12">
      <c r="A84" s="2"/>
      <c r="B84" s="1">
        <v>28982</v>
      </c>
      <c r="C84" s="2">
        <f t="shared" ca="1" si="5"/>
        <v>43</v>
      </c>
      <c r="D84" s="2" t="s">
        <v>14</v>
      </c>
      <c r="F84" s="16" t="s">
        <v>99</v>
      </c>
      <c r="G84" s="17">
        <v>28982</v>
      </c>
      <c r="H84" s="16">
        <v>40</v>
      </c>
      <c r="I84" s="16" t="s">
        <v>14</v>
      </c>
      <c r="J84" t="b">
        <f t="shared" si="6"/>
        <v>0</v>
      </c>
      <c r="K84" t="b">
        <f t="shared" ca="1" si="7"/>
        <v>0</v>
      </c>
      <c r="L84" t="b">
        <f t="shared" si="8"/>
        <v>1</v>
      </c>
    </row>
    <row r="85" spans="1:12">
      <c r="A85" s="2"/>
      <c r="B85" s="1">
        <v>27684</v>
      </c>
      <c r="C85" s="2">
        <f t="shared" ca="1" si="5"/>
        <v>47</v>
      </c>
      <c r="D85" s="2" t="s">
        <v>14</v>
      </c>
      <c r="F85" s="16" t="s">
        <v>99</v>
      </c>
      <c r="G85" s="17">
        <v>27684</v>
      </c>
      <c r="H85" s="16">
        <v>44</v>
      </c>
      <c r="I85" s="16" t="s">
        <v>14</v>
      </c>
      <c r="J85" t="b">
        <f t="shared" si="6"/>
        <v>0</v>
      </c>
      <c r="K85" t="b">
        <f t="shared" ca="1" si="7"/>
        <v>0</v>
      </c>
      <c r="L85" t="b">
        <f t="shared" si="8"/>
        <v>1</v>
      </c>
    </row>
    <row r="86" spans="1:12">
      <c r="A86" s="2"/>
      <c r="B86" s="4">
        <v>27483</v>
      </c>
      <c r="C86" s="2">
        <f t="shared" ca="1" si="5"/>
        <v>48</v>
      </c>
      <c r="D86" s="2" t="s">
        <v>14</v>
      </c>
      <c r="F86" s="16" t="s">
        <v>99</v>
      </c>
      <c r="G86" s="17">
        <v>27483</v>
      </c>
      <c r="H86" s="16">
        <v>45</v>
      </c>
      <c r="I86" s="16" t="s">
        <v>14</v>
      </c>
      <c r="J86" t="b">
        <f t="shared" si="6"/>
        <v>0</v>
      </c>
      <c r="K86" t="b">
        <f t="shared" ca="1" si="7"/>
        <v>0</v>
      </c>
      <c r="L86" t="b">
        <f t="shared" si="8"/>
        <v>1</v>
      </c>
    </row>
    <row r="87" spans="1:12">
      <c r="A87" s="2"/>
      <c r="B87" s="1">
        <v>28476</v>
      </c>
      <c r="C87" s="2">
        <f t="shared" ca="1" si="5"/>
        <v>45</v>
      </c>
      <c r="D87" s="2" t="s">
        <v>9</v>
      </c>
      <c r="F87" s="16" t="s">
        <v>383</v>
      </c>
      <c r="G87" s="17">
        <v>28476</v>
      </c>
      <c r="H87" s="16">
        <v>42</v>
      </c>
      <c r="I87" s="16" t="s">
        <v>9</v>
      </c>
      <c r="J87" t="b">
        <f t="shared" si="6"/>
        <v>0</v>
      </c>
      <c r="K87" t="b">
        <f t="shared" ca="1" si="7"/>
        <v>0</v>
      </c>
      <c r="L87" t="b">
        <f t="shared" si="8"/>
        <v>1</v>
      </c>
    </row>
    <row r="88" spans="1:12">
      <c r="A88" s="2"/>
      <c r="B88" s="1">
        <v>34149</v>
      </c>
      <c r="C88" s="2">
        <f t="shared" ca="1" si="5"/>
        <v>29</v>
      </c>
      <c r="D88" s="2" t="s">
        <v>9</v>
      </c>
      <c r="F88" s="16" t="s">
        <v>215</v>
      </c>
      <c r="G88" s="17">
        <v>34149</v>
      </c>
      <c r="H88" s="16">
        <v>26</v>
      </c>
      <c r="I88" s="16" t="s">
        <v>9</v>
      </c>
      <c r="J88" t="b">
        <f t="shared" si="6"/>
        <v>0</v>
      </c>
      <c r="K88" t="b">
        <f t="shared" ca="1" si="7"/>
        <v>0</v>
      </c>
      <c r="L88" t="b">
        <f t="shared" si="8"/>
        <v>1</v>
      </c>
    </row>
    <row r="89" spans="1:12">
      <c r="A89" s="2"/>
      <c r="B89" s="1">
        <v>34127</v>
      </c>
      <c r="C89" s="2">
        <f t="shared" ca="1" si="5"/>
        <v>29</v>
      </c>
      <c r="D89" s="2" t="s">
        <v>14</v>
      </c>
      <c r="F89" s="16" t="s">
        <v>215</v>
      </c>
      <c r="G89" s="17">
        <v>34127</v>
      </c>
      <c r="H89" s="16">
        <v>26</v>
      </c>
      <c r="I89" s="16" t="s">
        <v>14</v>
      </c>
      <c r="J89" t="b">
        <f t="shared" si="6"/>
        <v>0</v>
      </c>
      <c r="K89" t="b">
        <f t="shared" ca="1" si="7"/>
        <v>0</v>
      </c>
      <c r="L89" t="b">
        <f t="shared" si="8"/>
        <v>1</v>
      </c>
    </row>
    <row r="90" spans="1:12">
      <c r="A90" s="2"/>
      <c r="B90" s="1">
        <v>29830</v>
      </c>
      <c r="C90" s="2">
        <f t="shared" ca="1" si="5"/>
        <v>41</v>
      </c>
      <c r="D90" s="2" t="s">
        <v>14</v>
      </c>
      <c r="F90" s="16" t="s">
        <v>215</v>
      </c>
      <c r="G90" s="17">
        <v>29830</v>
      </c>
      <c r="H90" s="16">
        <v>38</v>
      </c>
      <c r="I90" s="16" t="s">
        <v>14</v>
      </c>
      <c r="J90" t="b">
        <f t="shared" si="6"/>
        <v>0</v>
      </c>
      <c r="K90" t="b">
        <f t="shared" ca="1" si="7"/>
        <v>0</v>
      </c>
      <c r="L90" t="b">
        <f t="shared" si="8"/>
        <v>1</v>
      </c>
    </row>
    <row r="91" spans="1:12">
      <c r="A91" s="2"/>
      <c r="B91" s="1">
        <v>21050</v>
      </c>
      <c r="C91" s="2">
        <f t="shared" ca="1" si="5"/>
        <v>65</v>
      </c>
      <c r="D91" s="2" t="s">
        <v>14</v>
      </c>
      <c r="F91" s="16" t="s">
        <v>215</v>
      </c>
      <c r="G91" s="17">
        <v>21050</v>
      </c>
      <c r="H91" s="16">
        <v>62</v>
      </c>
      <c r="I91" s="16" t="s">
        <v>14</v>
      </c>
      <c r="J91" t="b">
        <f t="shared" si="6"/>
        <v>0</v>
      </c>
      <c r="K91" t="b">
        <f t="shared" ca="1" si="7"/>
        <v>0</v>
      </c>
      <c r="L91" t="b">
        <f t="shared" si="8"/>
        <v>1</v>
      </c>
    </row>
    <row r="92" spans="1:12">
      <c r="A92" s="2"/>
      <c r="B92" s="1">
        <v>27206</v>
      </c>
      <c r="C92" s="2">
        <f t="shared" ca="1" si="5"/>
        <v>48</v>
      </c>
      <c r="D92" s="2" t="s">
        <v>14</v>
      </c>
      <c r="F92" s="16" t="s">
        <v>273</v>
      </c>
      <c r="G92" s="17">
        <v>27206</v>
      </c>
      <c r="H92" s="16">
        <v>45</v>
      </c>
      <c r="I92" s="16" t="s">
        <v>14</v>
      </c>
      <c r="J92" t="b">
        <f t="shared" si="6"/>
        <v>0</v>
      </c>
      <c r="K92" t="b">
        <f t="shared" ca="1" si="7"/>
        <v>0</v>
      </c>
      <c r="L92" t="b">
        <f t="shared" si="8"/>
        <v>1</v>
      </c>
    </row>
    <row r="93" spans="1:12">
      <c r="A93" s="2"/>
      <c r="B93" s="1">
        <v>28171</v>
      </c>
      <c r="C93" s="2">
        <f t="shared" ca="1" si="5"/>
        <v>46</v>
      </c>
      <c r="D93" s="2" t="s">
        <v>14</v>
      </c>
      <c r="F93" s="16" t="s">
        <v>245</v>
      </c>
      <c r="G93" s="17">
        <v>28171</v>
      </c>
      <c r="H93" s="16">
        <v>43</v>
      </c>
      <c r="I93" s="16" t="s">
        <v>14</v>
      </c>
      <c r="J93" t="b">
        <f t="shared" si="6"/>
        <v>0</v>
      </c>
      <c r="K93" t="b">
        <f t="shared" ca="1" si="7"/>
        <v>0</v>
      </c>
      <c r="L93" t="b">
        <f t="shared" si="8"/>
        <v>1</v>
      </c>
    </row>
    <row r="94" spans="1:12">
      <c r="A94" s="2"/>
      <c r="B94" s="1">
        <v>32496</v>
      </c>
      <c r="C94" s="2">
        <f t="shared" ca="1" si="5"/>
        <v>34</v>
      </c>
      <c r="D94" s="2" t="s">
        <v>9</v>
      </c>
      <c r="F94" s="16" t="s">
        <v>384</v>
      </c>
      <c r="G94" s="17">
        <v>32496</v>
      </c>
      <c r="H94" s="16">
        <v>31</v>
      </c>
      <c r="I94" s="16" t="s">
        <v>9</v>
      </c>
      <c r="J94" t="b">
        <f t="shared" si="6"/>
        <v>0</v>
      </c>
      <c r="K94" t="b">
        <f t="shared" ca="1" si="7"/>
        <v>0</v>
      </c>
      <c r="L94" t="b">
        <f t="shared" si="8"/>
        <v>1</v>
      </c>
    </row>
    <row r="95" spans="1:12">
      <c r="A95" s="2"/>
      <c r="B95" s="1">
        <v>29996</v>
      </c>
      <c r="C95" s="2">
        <f t="shared" ca="1" si="5"/>
        <v>41</v>
      </c>
      <c r="D95" s="2" t="s">
        <v>14</v>
      </c>
      <c r="F95" s="16" t="s">
        <v>223</v>
      </c>
      <c r="G95" s="17">
        <v>29996</v>
      </c>
      <c r="H95" s="16">
        <v>38</v>
      </c>
      <c r="I95" s="16" t="s">
        <v>14</v>
      </c>
      <c r="J95" t="b">
        <f t="shared" si="6"/>
        <v>0</v>
      </c>
      <c r="K95" t="b">
        <f t="shared" ca="1" si="7"/>
        <v>0</v>
      </c>
      <c r="L95" t="b">
        <f t="shared" si="8"/>
        <v>1</v>
      </c>
    </row>
    <row r="96" spans="1:12">
      <c r="A96" s="2"/>
      <c r="B96" s="1">
        <v>26854</v>
      </c>
      <c r="C96" s="2">
        <f t="shared" ca="1" si="5"/>
        <v>49</v>
      </c>
      <c r="D96" s="2" t="s">
        <v>9</v>
      </c>
      <c r="F96" s="16" t="s">
        <v>269</v>
      </c>
      <c r="G96" s="17">
        <v>26854</v>
      </c>
      <c r="H96" s="16">
        <v>46</v>
      </c>
      <c r="I96" s="16" t="s">
        <v>9</v>
      </c>
      <c r="J96" t="b">
        <f t="shared" si="6"/>
        <v>0</v>
      </c>
      <c r="K96" t="b">
        <f t="shared" ca="1" si="7"/>
        <v>0</v>
      </c>
      <c r="L96" t="b">
        <f t="shared" si="8"/>
        <v>1</v>
      </c>
    </row>
    <row r="97" spans="1:12">
      <c r="A97" s="2"/>
      <c r="B97" s="1">
        <v>36298</v>
      </c>
      <c r="C97" s="2">
        <f t="shared" ca="1" si="5"/>
        <v>23</v>
      </c>
      <c r="D97" s="2" t="s">
        <v>14</v>
      </c>
      <c r="F97" s="16" t="s">
        <v>275</v>
      </c>
      <c r="G97" s="17">
        <v>36298</v>
      </c>
      <c r="H97" s="16">
        <v>20</v>
      </c>
      <c r="I97" s="16" t="s">
        <v>14</v>
      </c>
      <c r="J97" t="b">
        <f t="shared" si="6"/>
        <v>0</v>
      </c>
      <c r="K97" t="b">
        <f t="shared" ca="1" si="7"/>
        <v>0</v>
      </c>
      <c r="L97" t="b">
        <f t="shared" si="8"/>
        <v>1</v>
      </c>
    </row>
    <row r="98" spans="1:12">
      <c r="A98" s="2"/>
      <c r="B98" s="1">
        <v>20602</v>
      </c>
      <c r="C98" s="2">
        <f t="shared" ref="C98:C105" ca="1" si="9">DATEDIF(B98,TODAY(),"Y")</f>
        <v>66</v>
      </c>
      <c r="D98" s="2" t="s">
        <v>14</v>
      </c>
      <c r="F98" s="16" t="s">
        <v>404</v>
      </c>
      <c r="G98" s="17">
        <v>20602</v>
      </c>
      <c r="H98" s="16">
        <v>63</v>
      </c>
      <c r="I98" s="16" t="s">
        <v>14</v>
      </c>
      <c r="J98" t="b">
        <f t="shared" si="6"/>
        <v>0</v>
      </c>
      <c r="K98" t="b">
        <f t="shared" ca="1" si="7"/>
        <v>0</v>
      </c>
      <c r="L98" t="b">
        <f t="shared" si="8"/>
        <v>1</v>
      </c>
    </row>
    <row r="99" spans="1:12">
      <c r="A99" s="2"/>
      <c r="B99" s="1">
        <v>26958</v>
      </c>
      <c r="C99" s="2">
        <f t="shared" ca="1" si="9"/>
        <v>49</v>
      </c>
      <c r="D99" s="2" t="s">
        <v>14</v>
      </c>
      <c r="F99" s="16" t="s">
        <v>398</v>
      </c>
      <c r="G99" s="17">
        <v>26958</v>
      </c>
      <c r="H99" s="16">
        <v>46</v>
      </c>
      <c r="I99" s="16" t="s">
        <v>14</v>
      </c>
      <c r="J99" t="b">
        <f t="shared" si="6"/>
        <v>0</v>
      </c>
      <c r="K99" t="b">
        <f t="shared" ca="1" si="7"/>
        <v>0</v>
      </c>
      <c r="L99" t="b">
        <f t="shared" si="8"/>
        <v>1</v>
      </c>
    </row>
    <row r="100" spans="1:12">
      <c r="A100" s="6"/>
      <c r="B100" s="4">
        <v>30726</v>
      </c>
      <c r="C100" s="2">
        <f t="shared" ca="1" si="9"/>
        <v>39</v>
      </c>
      <c r="D100" s="2" t="s">
        <v>14</v>
      </c>
      <c r="F100" s="16" t="s">
        <v>13</v>
      </c>
      <c r="G100" s="17">
        <v>30726</v>
      </c>
      <c r="H100" s="16">
        <v>36</v>
      </c>
      <c r="I100" s="16" t="s">
        <v>14</v>
      </c>
      <c r="J100" t="b">
        <f t="shared" si="6"/>
        <v>0</v>
      </c>
      <c r="K100" t="b">
        <f t="shared" ca="1" si="7"/>
        <v>0</v>
      </c>
      <c r="L100" t="b">
        <f t="shared" si="8"/>
        <v>1</v>
      </c>
    </row>
    <row r="101" spans="1:12">
      <c r="A101" s="2"/>
      <c r="B101" s="1">
        <v>29139</v>
      </c>
      <c r="C101" s="2">
        <f t="shared" ca="1" si="9"/>
        <v>43</v>
      </c>
      <c r="D101" s="2" t="s">
        <v>14</v>
      </c>
      <c r="F101" s="16" t="s">
        <v>13</v>
      </c>
      <c r="G101" s="17">
        <v>29139</v>
      </c>
      <c r="H101" s="16">
        <v>40</v>
      </c>
      <c r="I101" s="16" t="s">
        <v>14</v>
      </c>
      <c r="J101" t="b">
        <f t="shared" si="6"/>
        <v>0</v>
      </c>
      <c r="K101" t="b">
        <f t="shared" ca="1" si="7"/>
        <v>0</v>
      </c>
      <c r="L101" t="b">
        <f t="shared" si="8"/>
        <v>1</v>
      </c>
    </row>
    <row r="102" spans="1:12">
      <c r="A102" s="2"/>
      <c r="B102" s="1">
        <v>26494</v>
      </c>
      <c r="C102" s="2">
        <f t="shared" ca="1" si="9"/>
        <v>50</v>
      </c>
      <c r="D102" s="2" t="s">
        <v>14</v>
      </c>
      <c r="F102" s="16" t="s">
        <v>339</v>
      </c>
      <c r="G102" s="17">
        <v>26494</v>
      </c>
      <c r="H102" s="16">
        <v>47</v>
      </c>
      <c r="I102" s="16" t="s">
        <v>14</v>
      </c>
      <c r="J102" t="b">
        <f t="shared" si="6"/>
        <v>0</v>
      </c>
      <c r="K102" t="b">
        <f t="shared" ca="1" si="7"/>
        <v>0</v>
      </c>
      <c r="L102" t="b">
        <f t="shared" si="8"/>
        <v>1</v>
      </c>
    </row>
    <row r="103" spans="1:12">
      <c r="A103" s="2"/>
      <c r="B103" s="1">
        <v>28980</v>
      </c>
      <c r="C103" s="2">
        <f t="shared" ca="1" si="9"/>
        <v>43</v>
      </c>
      <c r="D103" s="2" t="s">
        <v>14</v>
      </c>
      <c r="F103" s="16" t="s">
        <v>244</v>
      </c>
      <c r="G103" s="17">
        <v>28980</v>
      </c>
      <c r="H103" s="16">
        <v>40</v>
      </c>
      <c r="I103" s="16" t="s">
        <v>14</v>
      </c>
      <c r="J103" t="b">
        <f t="shared" si="6"/>
        <v>0</v>
      </c>
      <c r="K103" t="b">
        <f t="shared" ca="1" si="7"/>
        <v>0</v>
      </c>
      <c r="L103" t="b">
        <f t="shared" si="8"/>
        <v>1</v>
      </c>
    </row>
    <row r="104" spans="1:12">
      <c r="A104" s="2"/>
      <c r="B104" s="1">
        <v>23181</v>
      </c>
      <c r="C104" s="2">
        <f t="shared" ca="1" si="9"/>
        <v>59</v>
      </c>
      <c r="D104" s="2" t="s">
        <v>14</v>
      </c>
      <c r="F104" s="16" t="s">
        <v>332</v>
      </c>
      <c r="G104" s="17">
        <v>23181</v>
      </c>
      <c r="H104" s="16">
        <v>56</v>
      </c>
      <c r="I104" s="16" t="s">
        <v>14</v>
      </c>
      <c r="J104" t="b">
        <f t="shared" si="6"/>
        <v>0</v>
      </c>
      <c r="K104" t="b">
        <f t="shared" ca="1" si="7"/>
        <v>0</v>
      </c>
      <c r="L104" t="b">
        <f t="shared" si="8"/>
        <v>1</v>
      </c>
    </row>
    <row r="105" spans="1:12">
      <c r="A105" s="2"/>
      <c r="B105" s="1">
        <v>23966</v>
      </c>
      <c r="C105" s="2">
        <f t="shared" ca="1" si="9"/>
        <v>57</v>
      </c>
      <c r="D105" s="2" t="s">
        <v>14</v>
      </c>
      <c r="F105" s="16" t="s">
        <v>221</v>
      </c>
      <c r="G105" s="17">
        <v>23966</v>
      </c>
      <c r="H105" s="16">
        <v>54</v>
      </c>
      <c r="I105" s="16" t="s">
        <v>14</v>
      </c>
      <c r="J105" t="b">
        <f t="shared" si="6"/>
        <v>0</v>
      </c>
      <c r="K105" t="b">
        <f t="shared" ca="1" si="7"/>
        <v>0</v>
      </c>
      <c r="L105" t="b">
        <f t="shared" si="8"/>
        <v>1</v>
      </c>
    </row>
    <row r="106" spans="1:12">
      <c r="A106" s="2"/>
      <c r="B106" s="1">
        <v>25276</v>
      </c>
      <c r="C106" s="2">
        <v>51</v>
      </c>
      <c r="D106" s="2" t="s">
        <v>14</v>
      </c>
      <c r="F106" s="16" t="s">
        <v>407</v>
      </c>
      <c r="G106" s="17">
        <v>25276</v>
      </c>
      <c r="H106" s="16">
        <v>51</v>
      </c>
      <c r="I106" s="16" t="s">
        <v>14</v>
      </c>
      <c r="J106" t="b">
        <f t="shared" si="6"/>
        <v>0</v>
      </c>
      <c r="K106" t="b">
        <f t="shared" si="7"/>
        <v>1</v>
      </c>
      <c r="L106" t="b">
        <f t="shared" si="8"/>
        <v>1</v>
      </c>
    </row>
    <row r="107" spans="1:12">
      <c r="A107" s="2"/>
      <c r="B107" s="4">
        <v>33973</v>
      </c>
      <c r="C107" s="2">
        <f t="shared" ref="C107:C127" ca="1" si="10">DATEDIF(B107,TODAY(),"Y")</f>
        <v>30</v>
      </c>
      <c r="D107" s="2" t="s">
        <v>9</v>
      </c>
      <c r="F107" s="16" t="s">
        <v>203</v>
      </c>
      <c r="G107" s="17">
        <v>33973</v>
      </c>
      <c r="H107" s="16">
        <v>27</v>
      </c>
      <c r="I107" s="16" t="s">
        <v>9</v>
      </c>
      <c r="J107" t="b">
        <f t="shared" si="6"/>
        <v>0</v>
      </c>
      <c r="K107" t="b">
        <f t="shared" ca="1" si="7"/>
        <v>0</v>
      </c>
      <c r="L107" t="b">
        <f t="shared" si="8"/>
        <v>1</v>
      </c>
    </row>
    <row r="108" spans="1:12">
      <c r="A108" s="2"/>
      <c r="B108" s="4">
        <v>26760</v>
      </c>
      <c r="C108" s="2">
        <f t="shared" ca="1" si="10"/>
        <v>50</v>
      </c>
      <c r="D108" s="2" t="s">
        <v>14</v>
      </c>
      <c r="F108" s="16" t="s">
        <v>203</v>
      </c>
      <c r="G108" s="17">
        <v>26760</v>
      </c>
      <c r="H108" s="16">
        <v>47</v>
      </c>
      <c r="I108" s="16" t="s">
        <v>14</v>
      </c>
      <c r="J108" t="b">
        <f t="shared" si="6"/>
        <v>0</v>
      </c>
      <c r="K108" t="b">
        <f t="shared" ca="1" si="7"/>
        <v>0</v>
      </c>
      <c r="L108" t="b">
        <f t="shared" si="8"/>
        <v>1</v>
      </c>
    </row>
    <row r="109" spans="1:12">
      <c r="A109" s="2"/>
      <c r="B109" s="1">
        <v>34182</v>
      </c>
      <c r="C109" s="2">
        <f t="shared" ca="1" si="10"/>
        <v>29</v>
      </c>
      <c r="D109" s="2" t="s">
        <v>14</v>
      </c>
      <c r="F109" s="16" t="s">
        <v>344</v>
      </c>
      <c r="G109" s="17">
        <v>34182</v>
      </c>
      <c r="H109" s="16">
        <v>26</v>
      </c>
      <c r="I109" s="16" t="s">
        <v>14</v>
      </c>
      <c r="J109" t="b">
        <f t="shared" si="6"/>
        <v>0</v>
      </c>
      <c r="K109" t="b">
        <f t="shared" ca="1" si="7"/>
        <v>0</v>
      </c>
      <c r="L109" t="b">
        <f t="shared" si="8"/>
        <v>1</v>
      </c>
    </row>
    <row r="110" spans="1:12">
      <c r="A110" s="2"/>
      <c r="B110" s="1">
        <v>24139</v>
      </c>
      <c r="C110" s="2">
        <f t="shared" ca="1" si="10"/>
        <v>57</v>
      </c>
      <c r="D110" s="2" t="s">
        <v>14</v>
      </c>
      <c r="F110" s="16" t="s">
        <v>315</v>
      </c>
      <c r="G110" s="17">
        <v>24139</v>
      </c>
      <c r="H110" s="16">
        <v>54</v>
      </c>
      <c r="I110" s="16" t="s">
        <v>14</v>
      </c>
      <c r="J110" t="b">
        <f t="shared" si="6"/>
        <v>0</v>
      </c>
      <c r="K110" t="b">
        <f t="shared" ca="1" si="7"/>
        <v>0</v>
      </c>
      <c r="L110" t="b">
        <f t="shared" si="8"/>
        <v>1</v>
      </c>
    </row>
    <row r="111" spans="1:12">
      <c r="A111" s="2"/>
      <c r="B111" s="1">
        <v>30018</v>
      </c>
      <c r="C111" s="2">
        <f t="shared" ca="1" si="10"/>
        <v>41</v>
      </c>
      <c r="D111" s="2" t="s">
        <v>9</v>
      </c>
      <c r="F111" s="16" t="s">
        <v>298</v>
      </c>
      <c r="G111" s="17">
        <v>30018</v>
      </c>
      <c r="H111" s="16">
        <v>38</v>
      </c>
      <c r="I111" s="16" t="s">
        <v>9</v>
      </c>
      <c r="J111" t="b">
        <f t="shared" si="6"/>
        <v>0</v>
      </c>
      <c r="K111" t="b">
        <f t="shared" ca="1" si="7"/>
        <v>0</v>
      </c>
      <c r="L111" t="b">
        <f t="shared" si="8"/>
        <v>1</v>
      </c>
    </row>
    <row r="112" spans="1:12">
      <c r="A112" s="2"/>
      <c r="B112" s="1">
        <v>32881</v>
      </c>
      <c r="C112" s="2">
        <f t="shared" ca="1" si="10"/>
        <v>33</v>
      </c>
      <c r="D112" s="2" t="s">
        <v>14</v>
      </c>
      <c r="F112" s="16" t="s">
        <v>351</v>
      </c>
      <c r="G112" s="17">
        <v>32881</v>
      </c>
      <c r="H112" s="16">
        <v>30</v>
      </c>
      <c r="I112" s="16" t="s">
        <v>14</v>
      </c>
      <c r="J112" t="b">
        <f t="shared" si="6"/>
        <v>0</v>
      </c>
      <c r="K112" t="b">
        <f t="shared" ca="1" si="7"/>
        <v>0</v>
      </c>
      <c r="L112" t="b">
        <f t="shared" si="8"/>
        <v>1</v>
      </c>
    </row>
    <row r="113" spans="1:12">
      <c r="A113" s="2"/>
      <c r="B113" s="1">
        <v>21609</v>
      </c>
      <c r="C113" s="2">
        <f t="shared" ca="1" si="10"/>
        <v>64</v>
      </c>
      <c r="D113" s="2" t="s">
        <v>14</v>
      </c>
      <c r="F113" s="16" t="s">
        <v>371</v>
      </c>
      <c r="G113" s="17">
        <v>21609</v>
      </c>
      <c r="H113" s="16">
        <v>61</v>
      </c>
      <c r="I113" s="16" t="s">
        <v>14</v>
      </c>
      <c r="J113" t="b">
        <f t="shared" si="6"/>
        <v>0</v>
      </c>
      <c r="K113" t="b">
        <f t="shared" ca="1" si="7"/>
        <v>0</v>
      </c>
      <c r="L113" t="b">
        <f t="shared" si="8"/>
        <v>1</v>
      </c>
    </row>
    <row r="114" spans="1:12">
      <c r="A114" s="2"/>
      <c r="B114" s="1">
        <v>23256</v>
      </c>
      <c r="C114" s="2">
        <f t="shared" ca="1" si="10"/>
        <v>59</v>
      </c>
      <c r="D114" s="2" t="s">
        <v>9</v>
      </c>
      <c r="F114" s="16" t="s">
        <v>353</v>
      </c>
      <c r="G114" s="17">
        <v>23256</v>
      </c>
      <c r="H114" s="16">
        <v>56</v>
      </c>
      <c r="I114" s="16" t="s">
        <v>9</v>
      </c>
      <c r="J114" t="b">
        <f t="shared" si="6"/>
        <v>0</v>
      </c>
      <c r="K114" t="b">
        <f t="shared" ca="1" si="7"/>
        <v>0</v>
      </c>
      <c r="L114" t="b">
        <f t="shared" si="8"/>
        <v>1</v>
      </c>
    </row>
    <row r="115" spans="1:12">
      <c r="A115" s="2"/>
      <c r="B115" s="1">
        <v>32948</v>
      </c>
      <c r="C115" s="2">
        <f t="shared" ca="1" si="10"/>
        <v>33</v>
      </c>
      <c r="D115" s="2" t="s">
        <v>14</v>
      </c>
      <c r="F115" s="16" t="s">
        <v>336</v>
      </c>
      <c r="G115" s="17">
        <v>32948</v>
      </c>
      <c r="H115" s="16">
        <v>30</v>
      </c>
      <c r="I115" s="16" t="s">
        <v>14</v>
      </c>
      <c r="J115" t="b">
        <f t="shared" si="6"/>
        <v>0</v>
      </c>
      <c r="K115" t="b">
        <f t="shared" ca="1" si="7"/>
        <v>0</v>
      </c>
      <c r="L115" t="b">
        <f t="shared" si="8"/>
        <v>1</v>
      </c>
    </row>
    <row r="116" spans="1:12">
      <c r="A116" s="2"/>
      <c r="B116" s="1">
        <v>25180</v>
      </c>
      <c r="C116" s="2">
        <f t="shared" ca="1" si="10"/>
        <v>54</v>
      </c>
      <c r="D116" s="2" t="s">
        <v>14</v>
      </c>
      <c r="F116" s="16" t="s">
        <v>312</v>
      </c>
      <c r="G116" s="17">
        <v>25180</v>
      </c>
      <c r="H116" s="16">
        <v>51</v>
      </c>
      <c r="I116" s="16" t="s">
        <v>14</v>
      </c>
      <c r="J116" t="b">
        <f t="shared" si="6"/>
        <v>0</v>
      </c>
      <c r="K116" t="b">
        <f t="shared" ca="1" si="7"/>
        <v>0</v>
      </c>
      <c r="L116" t="b">
        <f t="shared" si="8"/>
        <v>1</v>
      </c>
    </row>
    <row r="117" spans="1:12">
      <c r="A117" s="2"/>
      <c r="B117" s="1">
        <v>29094</v>
      </c>
      <c r="C117" s="2">
        <f t="shared" ca="1" si="10"/>
        <v>43</v>
      </c>
      <c r="D117" s="2" t="s">
        <v>14</v>
      </c>
      <c r="F117" s="16" t="s">
        <v>306</v>
      </c>
      <c r="G117" s="17">
        <v>29094</v>
      </c>
      <c r="H117" s="16">
        <v>40</v>
      </c>
      <c r="I117" s="16" t="s">
        <v>14</v>
      </c>
      <c r="J117" t="b">
        <f t="shared" si="6"/>
        <v>0</v>
      </c>
      <c r="K117" t="b">
        <f t="shared" ca="1" si="7"/>
        <v>0</v>
      </c>
      <c r="L117" t="b">
        <f t="shared" si="8"/>
        <v>1</v>
      </c>
    </row>
    <row r="118" spans="1:12">
      <c r="A118" s="2"/>
      <c r="B118" s="4">
        <v>24974</v>
      </c>
      <c r="C118" s="2">
        <f t="shared" ca="1" si="10"/>
        <v>54</v>
      </c>
      <c r="D118" s="2" t="s">
        <v>14</v>
      </c>
      <c r="F118" s="16" t="s">
        <v>186</v>
      </c>
      <c r="G118" s="17">
        <v>24974</v>
      </c>
      <c r="H118" s="16">
        <v>51</v>
      </c>
      <c r="I118" s="16" t="s">
        <v>14</v>
      </c>
      <c r="J118" t="b">
        <f t="shared" si="6"/>
        <v>0</v>
      </c>
      <c r="K118" t="b">
        <f t="shared" ca="1" si="7"/>
        <v>0</v>
      </c>
      <c r="L118" t="b">
        <f t="shared" si="8"/>
        <v>1</v>
      </c>
    </row>
    <row r="119" spans="1:12">
      <c r="A119" s="2"/>
      <c r="B119" s="1">
        <v>22623</v>
      </c>
      <c r="C119" s="2">
        <f t="shared" ca="1" si="10"/>
        <v>61</v>
      </c>
      <c r="D119" s="2" t="s">
        <v>14</v>
      </c>
      <c r="F119" s="16" t="s">
        <v>287</v>
      </c>
      <c r="G119" s="17">
        <v>22623</v>
      </c>
      <c r="H119" s="16">
        <v>58</v>
      </c>
      <c r="I119" s="16" t="s">
        <v>14</v>
      </c>
      <c r="J119" t="b">
        <f t="shared" si="6"/>
        <v>0</v>
      </c>
      <c r="K119" t="b">
        <f t="shared" ca="1" si="7"/>
        <v>0</v>
      </c>
      <c r="L119" t="b">
        <f t="shared" si="8"/>
        <v>1</v>
      </c>
    </row>
    <row r="120" spans="1:12">
      <c r="A120" s="2"/>
      <c r="B120" s="1">
        <v>31493</v>
      </c>
      <c r="C120" s="2">
        <f t="shared" ca="1" si="10"/>
        <v>37</v>
      </c>
      <c r="D120" s="2" t="s">
        <v>14</v>
      </c>
      <c r="F120" s="16" t="s">
        <v>391</v>
      </c>
      <c r="G120" s="17">
        <v>31493</v>
      </c>
      <c r="H120" s="16">
        <v>34</v>
      </c>
      <c r="I120" s="16" t="s">
        <v>14</v>
      </c>
      <c r="J120" t="b">
        <f t="shared" si="6"/>
        <v>0</v>
      </c>
      <c r="K120" t="b">
        <f t="shared" ca="1" si="7"/>
        <v>0</v>
      </c>
      <c r="L120" t="b">
        <f t="shared" si="8"/>
        <v>1</v>
      </c>
    </row>
    <row r="121" spans="1:12">
      <c r="A121" s="2"/>
      <c r="B121" s="1">
        <v>22652</v>
      </c>
      <c r="C121" s="2">
        <f t="shared" ca="1" si="10"/>
        <v>61</v>
      </c>
      <c r="D121" s="2" t="s">
        <v>9</v>
      </c>
      <c r="F121" s="16" t="s">
        <v>265</v>
      </c>
      <c r="G121" s="17">
        <v>22652</v>
      </c>
      <c r="H121" s="16">
        <v>58</v>
      </c>
      <c r="I121" s="16" t="s">
        <v>9</v>
      </c>
      <c r="J121" t="b">
        <f t="shared" si="6"/>
        <v>0</v>
      </c>
      <c r="K121" t="b">
        <f t="shared" ca="1" si="7"/>
        <v>0</v>
      </c>
      <c r="L121" t="b">
        <f t="shared" si="8"/>
        <v>1</v>
      </c>
    </row>
    <row r="122" spans="1:12">
      <c r="A122" s="2"/>
      <c r="B122" s="1">
        <v>24520</v>
      </c>
      <c r="C122" s="2">
        <f t="shared" ca="1" si="10"/>
        <v>56</v>
      </c>
      <c r="D122" s="2" t="s">
        <v>9</v>
      </c>
      <c r="F122" s="16" t="s">
        <v>381</v>
      </c>
      <c r="G122" s="17">
        <v>24520</v>
      </c>
      <c r="H122" s="16">
        <v>53</v>
      </c>
      <c r="I122" s="16" t="s">
        <v>9</v>
      </c>
      <c r="J122" t="b">
        <f t="shared" si="6"/>
        <v>0</v>
      </c>
      <c r="K122" t="b">
        <f t="shared" ca="1" si="7"/>
        <v>0</v>
      </c>
      <c r="L122" t="b">
        <f t="shared" si="8"/>
        <v>1</v>
      </c>
    </row>
    <row r="123" spans="1:12">
      <c r="A123" s="2"/>
      <c r="B123" s="1">
        <v>28772</v>
      </c>
      <c r="C123" s="2">
        <f t="shared" ca="1" si="10"/>
        <v>44</v>
      </c>
      <c r="D123" s="2" t="s">
        <v>14</v>
      </c>
      <c r="F123" s="16" t="s">
        <v>361</v>
      </c>
      <c r="G123" s="17">
        <v>28772</v>
      </c>
      <c r="H123" s="16">
        <v>41</v>
      </c>
      <c r="I123" s="16" t="s">
        <v>14</v>
      </c>
      <c r="J123" t="b">
        <f t="shared" si="6"/>
        <v>0</v>
      </c>
      <c r="K123" t="b">
        <f t="shared" ca="1" si="7"/>
        <v>0</v>
      </c>
      <c r="L123" t="b">
        <f t="shared" si="8"/>
        <v>1</v>
      </c>
    </row>
    <row r="124" spans="1:12">
      <c r="A124" s="2"/>
      <c r="B124" s="1">
        <v>26376</v>
      </c>
      <c r="C124" s="2">
        <f t="shared" ca="1" si="10"/>
        <v>51</v>
      </c>
      <c r="D124" s="2" t="s">
        <v>14</v>
      </c>
      <c r="F124" s="16" t="s">
        <v>361</v>
      </c>
      <c r="G124" s="17">
        <v>26376</v>
      </c>
      <c r="H124" s="16">
        <v>48</v>
      </c>
      <c r="I124" s="16" t="s">
        <v>14</v>
      </c>
      <c r="J124" t="b">
        <f t="shared" si="6"/>
        <v>0</v>
      </c>
      <c r="K124" t="b">
        <f t="shared" ca="1" si="7"/>
        <v>0</v>
      </c>
      <c r="L124" t="b">
        <f t="shared" si="8"/>
        <v>1</v>
      </c>
    </row>
    <row r="125" spans="1:12">
      <c r="A125" s="2"/>
      <c r="B125" s="1">
        <v>26438</v>
      </c>
      <c r="C125" s="2">
        <f t="shared" ca="1" si="10"/>
        <v>50</v>
      </c>
      <c r="D125" s="2" t="s">
        <v>14</v>
      </c>
      <c r="F125" s="16" t="s">
        <v>342</v>
      </c>
      <c r="G125" s="17">
        <v>26438</v>
      </c>
      <c r="H125" s="16">
        <v>47</v>
      </c>
      <c r="I125" s="16" t="s">
        <v>14</v>
      </c>
      <c r="J125" t="b">
        <f t="shared" si="6"/>
        <v>0</v>
      </c>
      <c r="K125" t="b">
        <f t="shared" ca="1" si="7"/>
        <v>0</v>
      </c>
      <c r="L125" t="b">
        <f t="shared" si="8"/>
        <v>1</v>
      </c>
    </row>
    <row r="126" spans="1:12">
      <c r="A126" s="2"/>
      <c r="B126" s="1">
        <v>22048</v>
      </c>
      <c r="C126" s="2">
        <f t="shared" ca="1" si="10"/>
        <v>62</v>
      </c>
      <c r="D126" s="2" t="s">
        <v>9</v>
      </c>
      <c r="F126" s="16" t="s">
        <v>290</v>
      </c>
      <c r="G126" s="17">
        <v>22048</v>
      </c>
      <c r="H126" s="16">
        <v>59</v>
      </c>
      <c r="I126" s="16" t="s">
        <v>9</v>
      </c>
      <c r="J126" t="b">
        <f t="shared" si="6"/>
        <v>0</v>
      </c>
      <c r="K126" t="b">
        <f t="shared" ca="1" si="7"/>
        <v>0</v>
      </c>
      <c r="L126" t="b">
        <f t="shared" si="8"/>
        <v>1</v>
      </c>
    </row>
    <row r="127" spans="1:12">
      <c r="A127" s="2"/>
      <c r="B127" s="1">
        <v>20195</v>
      </c>
      <c r="C127" s="2">
        <f t="shared" ca="1" si="10"/>
        <v>68</v>
      </c>
      <c r="D127" s="2" t="s">
        <v>9</v>
      </c>
      <c r="F127" s="16" t="s">
        <v>290</v>
      </c>
      <c r="G127" s="17">
        <v>20195</v>
      </c>
      <c r="H127" s="16">
        <v>64</v>
      </c>
      <c r="I127" s="16" t="s">
        <v>9</v>
      </c>
      <c r="J127" t="b">
        <f t="shared" si="6"/>
        <v>0</v>
      </c>
      <c r="K127" t="b">
        <f ca="1">EXACT(C127,H127)</f>
        <v>0</v>
      </c>
      <c r="L127" t="b">
        <f t="shared" si="8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participants</vt:lpstr>
      <vt:lpstr>categories data</vt:lpstr>
      <vt:lpstr>numbers - drugs and diseases</vt:lpstr>
      <vt:lpstr>Arkusz6</vt:lpstr>
    </vt:vector>
  </TitlesOfParts>
  <Company>Szpital Kliniczny im. K. Jonschera UM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Pawlaczyk</dc:creator>
  <cp:lastModifiedBy>Magda</cp:lastModifiedBy>
  <dcterms:created xsi:type="dcterms:W3CDTF">2018-11-08T13:07:39Z</dcterms:created>
  <dcterms:modified xsi:type="dcterms:W3CDTF">2023-04-23T10:17:58Z</dcterms:modified>
</cp:coreProperties>
</file>