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fer3578\Documents\USYD\Publications\2 Submissions\11 Honeypot Ant Paper\2 Figures\10 Data for Submission\"/>
    </mc:Choice>
  </mc:AlternateContent>
  <xr:revisionPtr revIDLastSave="0" documentId="13_ncr:1_{2D9E40DD-C4C1-47D8-8731-1A8B1017C2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Cs" sheetId="16" r:id="rId1"/>
    <sheet name="Phenol" sheetId="17" r:id="rId2"/>
    <sheet name="Colour &amp; pH" sheetId="18" r:id="rId3"/>
    <sheet name="Moisture &amp; Water Activity" sheetId="19" r:id="rId4"/>
    <sheet name="Hydrogen Peroxide" sheetId="20" r:id="rId5"/>
    <sheet name="Phenolics-FC" sheetId="21" r:id="rId6"/>
    <sheet name="Phenolics-FBBB" sheetId="22" r:id="rId7"/>
    <sheet name="Antioxidants-FRAP" sheetId="23" r:id="rId8"/>
    <sheet name="Antioxidants-DPPH" sheetId="2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3" l="1"/>
  <c r="G7" i="23"/>
  <c r="G6" i="23"/>
  <c r="G5" i="23"/>
  <c r="G8" i="24" l="1"/>
  <c r="G7" i="24"/>
  <c r="G6" i="24"/>
  <c r="G5" i="24"/>
  <c r="G8" i="22"/>
  <c r="G7" i="22"/>
  <c r="G6" i="22"/>
  <c r="G5" i="22"/>
  <c r="G8" i="21"/>
  <c r="G7" i="21"/>
  <c r="G6" i="21"/>
  <c r="G5" i="21"/>
  <c r="K5" i="18" l="1"/>
  <c r="L5" i="18" s="1"/>
  <c r="K6" i="18"/>
  <c r="L6" i="18" s="1"/>
  <c r="P8" i="18" l="1"/>
  <c r="K8" i="18"/>
  <c r="L8" i="18" s="1"/>
  <c r="H8" i="18"/>
  <c r="P7" i="18"/>
  <c r="K7" i="18"/>
  <c r="L7" i="18" s="1"/>
  <c r="H7" i="18"/>
  <c r="P6" i="18"/>
  <c r="H6" i="18"/>
  <c r="P5" i="18"/>
  <c r="H5" i="18"/>
  <c r="Z32" i="16"/>
  <c r="V32" i="16"/>
  <c r="Z31" i="16"/>
  <c r="V31" i="16"/>
  <c r="Z30" i="16"/>
  <c r="V30" i="16"/>
  <c r="AH20" i="16"/>
  <c r="AD20" i="16"/>
  <c r="AH19" i="16"/>
  <c r="AD19" i="16"/>
  <c r="AH18" i="16"/>
  <c r="AD18" i="16"/>
  <c r="V8" i="16"/>
  <c r="V7" i="16"/>
  <c r="V6" i="16"/>
  <c r="R32" i="16"/>
  <c r="N32" i="16"/>
  <c r="J32" i="16"/>
  <c r="F32" i="16"/>
  <c r="R31" i="16"/>
  <c r="N31" i="16"/>
  <c r="J31" i="16"/>
  <c r="F31" i="16"/>
  <c r="R30" i="16"/>
  <c r="N30" i="16"/>
  <c r="J30" i="16"/>
  <c r="F30" i="16"/>
  <c r="R20" i="16"/>
  <c r="N20" i="16"/>
  <c r="R19" i="16"/>
  <c r="N19" i="16"/>
  <c r="R18" i="16"/>
  <c r="N18" i="16"/>
  <c r="F8" i="16"/>
  <c r="F7" i="16"/>
  <c r="F6" i="16"/>
</calcChain>
</file>

<file path=xl/sharedStrings.xml><?xml version="1.0" encoding="utf-8"?>
<sst xmlns="http://schemas.openxmlformats.org/spreadsheetml/2006/main" count="443" uniqueCount="90">
  <si>
    <t>Staphylococcus aureus</t>
  </si>
  <si>
    <t>Enterococcus faecalis</t>
  </si>
  <si>
    <t>Pseudomonas aeruginosa</t>
  </si>
  <si>
    <t>Escherichia coli</t>
  </si>
  <si>
    <t>Cryptococcus deuterogattii</t>
  </si>
  <si>
    <t>Aspergillus flavus</t>
  </si>
  <si>
    <t>R1</t>
  </si>
  <si>
    <t>R2</t>
  </si>
  <si>
    <t>Mode</t>
  </si>
  <si>
    <t>Ref.</t>
  </si>
  <si>
    <t>Name</t>
  </si>
  <si>
    <t>Candida albicans</t>
  </si>
  <si>
    <t>Microsporum gypseum</t>
  </si>
  <si>
    <t>MIC100</t>
  </si>
  <si>
    <t>MIC80</t>
  </si>
  <si>
    <t>MIC50</t>
  </si>
  <si>
    <t>&gt;32</t>
  </si>
  <si>
    <t>Candida glabrata</t>
  </si>
  <si>
    <t>Cryptococcus neoformans</t>
  </si>
  <si>
    <t>Aspergillus fumigatus</t>
  </si>
  <si>
    <t>Fusarium oxysporum</t>
  </si>
  <si>
    <t>Total Activity</t>
  </si>
  <si>
    <t>Non-Peroxide Activity</t>
  </si>
  <si>
    <t>Total Activity (% PE)</t>
  </si>
  <si>
    <t>Non-Peroxide Activity (% PE)</t>
  </si>
  <si>
    <t>Artificial</t>
  </si>
  <si>
    <t>N/A</t>
  </si>
  <si>
    <t>HPA</t>
  </si>
  <si>
    <t>ART</t>
  </si>
  <si>
    <t>PHENOL EQUIVALENCE</t>
  </si>
  <si>
    <t>Ave</t>
  </si>
  <si>
    <t>BACTERIA MICS</t>
  </si>
  <si>
    <t>YEAST MICS</t>
  </si>
  <si>
    <t>MOULD MICS</t>
  </si>
  <si>
    <t>COLOUR</t>
  </si>
  <si>
    <t>pH</t>
  </si>
  <si>
    <t>A450 (1cm)</t>
  </si>
  <si>
    <t>A720 (1cm)</t>
  </si>
  <si>
    <t>Colour (mAU)</t>
  </si>
  <si>
    <t>A635 (1cm)</t>
  </si>
  <si>
    <t>Pfund Value</t>
  </si>
  <si>
    <t>Honey Colour</t>
  </si>
  <si>
    <t>1g in 7.5mL</t>
  </si>
  <si>
    <t>˚Brix</t>
  </si>
  <si>
    <t>Correction</t>
  </si>
  <si>
    <t>Moisture %</t>
  </si>
  <si>
    <t>Temp (˚C)</t>
  </si>
  <si>
    <t>Moisture</t>
  </si>
  <si>
    <t>Water Activity</t>
  </si>
  <si>
    <t>Aw</t>
  </si>
  <si>
    <t>Aw Final</t>
  </si>
  <si>
    <t>MOISTURE &amp; WATER ACTIVITY</t>
  </si>
  <si>
    <t>Honeypot Ant</t>
  </si>
  <si>
    <t>Jarrah</t>
  </si>
  <si>
    <t>Manuka</t>
  </si>
  <si>
    <t>JAR</t>
  </si>
  <si>
    <t>MAN</t>
  </si>
  <si>
    <t>Time (h)</t>
  </si>
  <si>
    <t>Standards</t>
  </si>
  <si>
    <t>Conc. H2O2</t>
  </si>
  <si>
    <t>Abs</t>
  </si>
  <si>
    <t>Honeypot Ant R1</t>
  </si>
  <si>
    <t>Honeypot Ant R2</t>
  </si>
  <si>
    <t>Honeypot Ant Ave</t>
  </si>
  <si>
    <t>Artificial R1</t>
  </si>
  <si>
    <t>Artificial R2</t>
  </si>
  <si>
    <t>Artificial Ave</t>
  </si>
  <si>
    <t>Jarrah R1</t>
  </si>
  <si>
    <t>Jarrah R2</t>
  </si>
  <si>
    <t>Jarrah Ave</t>
  </si>
  <si>
    <t>Manuka R1</t>
  </si>
  <si>
    <t>Manuka R2</t>
  </si>
  <si>
    <t>Manuka Ave</t>
  </si>
  <si>
    <t>Honeypot 100% Inhibition</t>
  </si>
  <si>
    <t>Honeypot 80% Inhibition</t>
  </si>
  <si>
    <t>Honeypot 50% Inhibition</t>
  </si>
  <si>
    <t>FC ASSAY</t>
  </si>
  <si>
    <t>Honey Blank</t>
  </si>
  <si>
    <t>mg GAE/ kg</t>
  </si>
  <si>
    <t>R3</t>
  </si>
  <si>
    <t>FBBB ASSAY</t>
  </si>
  <si>
    <t>DPPH ASSAY</t>
  </si>
  <si>
    <t>µmol TE/kg</t>
  </si>
  <si>
    <t>FRAP ASSAY</t>
  </si>
  <si>
    <t>µmol Fe2+/kg</t>
  </si>
  <si>
    <t>Trolox (µM) Adjusted</t>
  </si>
  <si>
    <t>Gallic Acid (mg/ml) Adjusted</t>
  </si>
  <si>
    <t>FeSO4 (µM) Adjusted</t>
  </si>
  <si>
    <t>HYDROGEN PEROXIDE</t>
  </si>
  <si>
    <t>TRANSFORMED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</si>
</sst>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A8E8E"/>
        <bgColor indexed="64"/>
      </patternFill>
    </fill>
    <fill>
      <patternFill patternType="solid">
        <fgColor rgb="FFB390C6"/>
        <bgColor indexed="64"/>
      </patternFill>
    </fill>
    <fill>
      <patternFill patternType="solid">
        <fgColor rgb="FFE3D6EA"/>
        <bgColor indexed="64"/>
      </patternFill>
    </fill>
    <fill>
      <patternFill patternType="solid">
        <fgColor rgb="FFFCBAB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5" fontId="1" fillId="6" borderId="2" xfId="0" applyNumberFormat="1" applyFont="1" applyFill="1" applyBorder="1" applyAlignment="1">
      <alignment horizontal="center" vertical="center"/>
    </xf>
    <xf numFmtId="165" fontId="1" fillId="8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1" fillId="6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D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'Hydrogen Peroxide'!$N$3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16688538932633E-2"/>
                  <c:y val="0.18013888888888888"/>
                </c:manualLayout>
              </c:layout>
              <c:numFmt formatCode="General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'Hydrogen Peroxide'!$M$4:$M$11</c:f>
              <c:numCache>
                <c:formatCode>0.000</c:formatCode>
                <c:ptCount val="8"/>
                <c:pt idx="1">
                  <c:v>68.75</c:v>
                </c:pt>
                <c:pt idx="2">
                  <c:v>34.375</c:v>
                </c:pt>
                <c:pt idx="3">
                  <c:v>17.1875</c:v>
                </c:pt>
                <c:pt idx="4">
                  <c:v>8.59375</c:v>
                </c:pt>
                <c:pt idx="5">
                  <c:v>4.296875</c:v>
                </c:pt>
                <c:pt idx="6">
                  <c:v>2.1484375</c:v>
                </c:pt>
                <c:pt idx="7">
                  <c:v>1.07421875</c:v>
                </c:pt>
              </c:numCache>
            </c:numRef>
          </c:xVal>
          <c:yVal>
            <c:numRef>
              <c:f>'Hydrogen Peroxide'!$N$4:$N$11</c:f>
              <c:numCache>
                <c:formatCode>0.000</c:formatCode>
                <c:ptCount val="8"/>
                <c:pt idx="1">
                  <c:v>0.86</c:v>
                </c:pt>
                <c:pt idx="2">
                  <c:v>0.53300000000000003</c:v>
                </c:pt>
                <c:pt idx="3">
                  <c:v>0.312</c:v>
                </c:pt>
                <c:pt idx="4">
                  <c:v>0.183</c:v>
                </c:pt>
                <c:pt idx="5">
                  <c:v>0.11</c:v>
                </c:pt>
                <c:pt idx="6">
                  <c:v>7.1999999999999995E-2</c:v>
                </c:pt>
                <c:pt idx="7">
                  <c:v>5.1999999999999998E-2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3C-461C-A14C-9A84AFD5F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716991"/>
        <c:axId val="377753279"/>
      </c:scatterChart>
      <c:valAx>
        <c:axId val="412716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Conc. H2O2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7753279"/>
        <c:crosses val="autoZero"/>
        <c:crossBetween val="midCat"/>
      </c:valAx>
      <c:valAx>
        <c:axId val="37775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Abs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716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'Phenolics-FC'!$L$3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4269247594050746E-2"/>
                  <c:y val="0.24604512977544474"/>
                </c:manualLayout>
              </c:layout>
              <c:numFmt formatCode="General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'Phenolics-FC'!$K$4:$K$12</c:f>
              <c:numCache>
                <c:formatCode>General</c:formatCode>
                <c:ptCount val="9"/>
                <c:pt idx="1">
                  <c:v>1.7999999999999999E-2</c:v>
                </c:pt>
                <c:pt idx="2">
                  <c:v>1.6E-2</c:v>
                </c:pt>
                <c:pt idx="3">
                  <c:v>1.4000000000000002E-2</c:v>
                </c:pt>
                <c:pt idx="4">
                  <c:v>1.2E-2</c:v>
                </c:pt>
                <c:pt idx="5">
                  <c:v>1.0000000000000002E-2</c:v>
                </c:pt>
                <c:pt idx="6">
                  <c:v>8.0000000000000002E-3</c:v>
                </c:pt>
                <c:pt idx="7">
                  <c:v>6.0000000000000001E-3</c:v>
                </c:pt>
                <c:pt idx="8">
                  <c:v>4.0000000000000001E-3</c:v>
                </c:pt>
              </c:numCache>
            </c:numRef>
          </c:xVal>
          <c:yVal>
            <c:numRef>
              <c:f>'Phenolics-FC'!$L$4:$L$12</c:f>
              <c:numCache>
                <c:formatCode>0.000</c:formatCode>
                <c:ptCount val="9"/>
                <c:pt idx="1">
                  <c:v>0.63700000000000001</c:v>
                </c:pt>
                <c:pt idx="2">
                  <c:v>0.54166666666666674</c:v>
                </c:pt>
                <c:pt idx="3">
                  <c:v>0.46233333333333332</c:v>
                </c:pt>
                <c:pt idx="4">
                  <c:v>0.39300000000000002</c:v>
                </c:pt>
                <c:pt idx="5">
                  <c:v>0.32900000000000001</c:v>
                </c:pt>
                <c:pt idx="6">
                  <c:v>0.27100000000000002</c:v>
                </c:pt>
                <c:pt idx="7">
                  <c:v>0.21099999999999999</c:v>
                </c:pt>
                <c:pt idx="8">
                  <c:v>0.15733333333333333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C0-4D12-99B3-27BE462E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4847"/>
        <c:axId val="418039151"/>
      </c:scatterChart>
      <c:valAx>
        <c:axId val="38370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Gallic Acid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39151"/>
        <c:crosses val="autoZero"/>
        <c:crossBetween val="midCat"/>
      </c:valAx>
      <c:valAx>
        <c:axId val="41803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04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'Phenolics-FBBB'!$L$3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4269247594050746E-2"/>
                  <c:y val="0.24604512977544474"/>
                </c:manualLayout>
              </c:layout>
              <c:numFmt formatCode="General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'Phenolics-FBBB'!$K$4:$K$12</c:f>
              <c:numCache>
                <c:formatCode>0.000</c:formatCode>
                <c:ptCount val="9"/>
                <c:pt idx="1">
                  <c:v>1.4999999999999999E-2</c:v>
                </c:pt>
                <c:pt idx="2">
                  <c:v>1.3333333333333334E-2</c:v>
                </c:pt>
                <c:pt idx="3">
                  <c:v>1.1666666666666667E-2</c:v>
                </c:pt>
                <c:pt idx="4">
                  <c:v>0.01</c:v>
                </c:pt>
                <c:pt idx="5">
                  <c:v>8.3333333333333332E-3</c:v>
                </c:pt>
                <c:pt idx="6">
                  <c:v>6.6666666666666671E-3</c:v>
                </c:pt>
                <c:pt idx="7">
                  <c:v>5.0000000000000001E-3</c:v>
                </c:pt>
                <c:pt idx="8">
                  <c:v>3.3333333333333335E-3</c:v>
                </c:pt>
              </c:numCache>
            </c:numRef>
          </c:xVal>
          <c:yVal>
            <c:numRef>
              <c:f>'Phenolics-FBBB'!$L$4:$L$12</c:f>
              <c:numCache>
                <c:formatCode>0.000</c:formatCode>
                <c:ptCount val="9"/>
                <c:pt idx="1">
                  <c:v>0.48966666666666664</c:v>
                </c:pt>
                <c:pt idx="2">
                  <c:v>0.46266666666666662</c:v>
                </c:pt>
                <c:pt idx="3">
                  <c:v>0.42666666666666669</c:v>
                </c:pt>
                <c:pt idx="4">
                  <c:v>0.39733333333333332</c:v>
                </c:pt>
                <c:pt idx="5">
                  <c:v>0.39133333333333331</c:v>
                </c:pt>
                <c:pt idx="6">
                  <c:v>0.35833333333333334</c:v>
                </c:pt>
                <c:pt idx="7">
                  <c:v>0.29966666666666669</c:v>
                </c:pt>
                <c:pt idx="8">
                  <c:v>0.25566666666666665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C9-4178-972C-C44E5A62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4847"/>
        <c:axId val="418039151"/>
      </c:scatterChart>
      <c:valAx>
        <c:axId val="38370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Gallic Acid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39151"/>
        <c:crosses val="autoZero"/>
        <c:crossBetween val="midCat"/>
      </c:valAx>
      <c:valAx>
        <c:axId val="41803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04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'Antioxidants-FRAP'!$L$3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4269247594050746E-2"/>
                  <c:y val="0.24604512977544474"/>
                </c:manualLayout>
              </c:layout>
              <c:numFmt formatCode="General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'Antioxidants-FRAP'!$K$4:$K$14</c:f>
              <c:numCache>
                <c:formatCode>0</c:formatCode>
                <c:ptCount val="11"/>
                <c:pt idx="1">
                  <c:v>200</c:v>
                </c:pt>
                <c:pt idx="2">
                  <c:v>100</c:v>
                </c:pt>
                <c:pt idx="3">
                  <c:v>50</c:v>
                </c:pt>
                <c:pt idx="4">
                  <c:v>25</c:v>
                </c:pt>
                <c:pt idx="5">
                  <c:v>12.5</c:v>
                </c:pt>
                <c:pt idx="6">
                  <c:v>6.25</c:v>
                </c:pt>
                <c:pt idx="7">
                  <c:v>3.125</c:v>
                </c:pt>
                <c:pt idx="8">
                  <c:v>1.5625</c:v>
                </c:pt>
                <c:pt idx="9">
                  <c:v>0.78125</c:v>
                </c:pt>
                <c:pt idx="10">
                  <c:v>0.390625</c:v>
                </c:pt>
              </c:numCache>
            </c:numRef>
          </c:xVal>
          <c:yVal>
            <c:numRef>
              <c:f>'Antioxidants-FRAP'!$L$4:$L$14</c:f>
              <c:numCache>
                <c:formatCode>0.000</c:formatCode>
                <c:ptCount val="11"/>
                <c:pt idx="1">
                  <c:v>2.4700000000000002</c:v>
                </c:pt>
                <c:pt idx="2">
                  <c:v>1.8310000000000002</c:v>
                </c:pt>
                <c:pt idx="3">
                  <c:v>1.276</c:v>
                </c:pt>
                <c:pt idx="4">
                  <c:v>0.95433333333333337</c:v>
                </c:pt>
                <c:pt idx="5">
                  <c:v>0.80200000000000005</c:v>
                </c:pt>
                <c:pt idx="6">
                  <c:v>0.71499999999999986</c:v>
                </c:pt>
                <c:pt idx="7">
                  <c:v>0.70100000000000007</c:v>
                </c:pt>
                <c:pt idx="8">
                  <c:v>0.70733333333333326</c:v>
                </c:pt>
                <c:pt idx="9">
                  <c:v>0.68666666666666665</c:v>
                </c:pt>
                <c:pt idx="10">
                  <c:v>0.69533333333333325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5-4FEB-ABD8-43808AAB1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4847"/>
        <c:axId val="418039151"/>
      </c:scatterChart>
      <c:valAx>
        <c:axId val="38370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FeSO4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39151"/>
        <c:crosses val="autoZero"/>
        <c:crossBetween val="midCat"/>
      </c:valAx>
      <c:valAx>
        <c:axId val="41803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04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'Antioxidants-DPPH'!$L$3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449562554680663"/>
                  <c:y val="-0.10131270049577136"/>
                </c:manualLayout>
              </c:layout>
              <c:numFmt formatCode="General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'Antioxidants-DPPH'!$K$4:$K$16</c:f>
              <c:numCache>
                <c:formatCode>0</c:formatCode>
                <c:ptCount val="13"/>
                <c:pt idx="1">
                  <c:v>33.333333333333329</c:v>
                </c:pt>
                <c:pt idx="2">
                  <c:v>30.555555555555554</c:v>
                </c:pt>
                <c:pt idx="3">
                  <c:v>27.777777777777775</c:v>
                </c:pt>
                <c:pt idx="4">
                  <c:v>25</c:v>
                </c:pt>
                <c:pt idx="5">
                  <c:v>22.222222222222221</c:v>
                </c:pt>
                <c:pt idx="6">
                  <c:v>19.444444444444443</c:v>
                </c:pt>
                <c:pt idx="7">
                  <c:v>16.666666666666664</c:v>
                </c:pt>
                <c:pt idx="8">
                  <c:v>13.888888888888888</c:v>
                </c:pt>
                <c:pt idx="9">
                  <c:v>11.111111111111111</c:v>
                </c:pt>
                <c:pt idx="10">
                  <c:v>8.3333333333333321</c:v>
                </c:pt>
                <c:pt idx="11">
                  <c:v>5.5555555555555554</c:v>
                </c:pt>
                <c:pt idx="12">
                  <c:v>2.7777777777777777</c:v>
                </c:pt>
              </c:numCache>
            </c:numRef>
          </c:xVal>
          <c:yVal>
            <c:numRef>
              <c:f>'Antioxidants-DPPH'!$L$4:$L$16</c:f>
              <c:numCache>
                <c:formatCode>0.000</c:formatCode>
                <c:ptCount val="13"/>
                <c:pt idx="1">
                  <c:v>0.3056666666666667</c:v>
                </c:pt>
                <c:pt idx="2">
                  <c:v>0.38900000000000001</c:v>
                </c:pt>
                <c:pt idx="3">
                  <c:v>0.39999999999999997</c:v>
                </c:pt>
                <c:pt idx="4">
                  <c:v>0.47199999999999998</c:v>
                </c:pt>
                <c:pt idx="5">
                  <c:v>0.51166666666666671</c:v>
                </c:pt>
                <c:pt idx="6">
                  <c:v>0.56500000000000006</c:v>
                </c:pt>
                <c:pt idx="7">
                  <c:v>0.59766666666666657</c:v>
                </c:pt>
                <c:pt idx="8">
                  <c:v>0.65333333333333332</c:v>
                </c:pt>
                <c:pt idx="9">
                  <c:v>0.70800000000000007</c:v>
                </c:pt>
                <c:pt idx="10">
                  <c:v>0.75900000000000001</c:v>
                </c:pt>
                <c:pt idx="11">
                  <c:v>0.80799999999999994</c:v>
                </c:pt>
                <c:pt idx="12">
                  <c:v>0.85533333333333328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9B-4E48-929F-79A1E0F7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4847"/>
        <c:axId val="418039151"/>
      </c:scatterChart>
      <c:valAx>
        <c:axId val="38370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Trolox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39151"/>
        <c:crosses val="autoZero"/>
        <c:crossBetween val="midCat"/>
      </c:valAx>
      <c:valAx>
        <c:axId val="41803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04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22</xdr:col>
      <xdr:colOff>304800</xdr:colOff>
      <xdr:row>15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82ADB7-DDA1-4407-8662-231F9FF7D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20</xdr:col>
      <xdr:colOff>304800</xdr:colOff>
      <xdr:row>15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9EDF9C-1FA5-4839-AB8E-146A92736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20</xdr:col>
      <xdr:colOff>304800</xdr:colOff>
      <xdr:row>15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5A373D-69DF-4E53-AC0B-597E875F3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20</xdr:col>
      <xdr:colOff>304800</xdr:colOff>
      <xdr:row>15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E7D4A3-45B9-4FAC-A937-E7A65D8CD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20</xdr:col>
      <xdr:colOff>304800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B74182-3E4B-46EB-8D50-E05B31935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92EC-B4DA-462B-B5D5-A53CDAE5A5FA}">
  <dimension ref="A1:AH35"/>
  <sheetViews>
    <sheetView tabSelected="1" zoomScaleNormal="100" workbookViewId="0">
      <selection sqref="A1:A4"/>
    </sheetView>
  </sheetViews>
  <sheetFormatPr defaultColWidth="8.88671875" defaultRowHeight="14.4" x14ac:dyDescent="0.3"/>
  <cols>
    <col min="1" max="1" width="7.5546875" style="2" customWidth="1"/>
    <col min="2" max="2" width="17.5546875" style="2" customWidth="1"/>
    <col min="3" max="3" width="0.88671875" style="2" customWidth="1"/>
    <col min="4" max="6" width="5.77734375" style="9" customWidth="1"/>
    <col min="7" max="7" width="0.88671875" style="2" customWidth="1"/>
    <col min="8" max="10" width="5.77734375" style="9" customWidth="1"/>
    <col min="11" max="11" width="0.88671875" style="2" customWidth="1"/>
    <col min="12" max="14" width="5.77734375" style="9" customWidth="1"/>
    <col min="15" max="15" width="0.88671875" style="2" customWidth="1"/>
    <col min="16" max="18" width="5.77734375" style="9" customWidth="1"/>
    <col min="19" max="19" width="0.88671875" style="2" customWidth="1"/>
    <col min="20" max="22" width="5.77734375" style="9" customWidth="1"/>
    <col min="23" max="23" width="0.88671875" style="2" customWidth="1"/>
    <col min="24" max="26" width="5.77734375" style="9" customWidth="1"/>
    <col min="27" max="27" width="0.88671875" style="2" customWidth="1"/>
    <col min="28" max="30" width="5.77734375" style="9" customWidth="1"/>
    <col min="31" max="31" width="0.88671875" style="2" customWidth="1"/>
    <col min="32" max="34" width="5.77734375" style="9" customWidth="1"/>
    <col min="35" max="16384" width="8.88671875" style="2"/>
  </cols>
  <sheetData>
    <row r="1" spans="1:34" ht="21" x14ac:dyDescent="0.3">
      <c r="A1" s="23" t="s">
        <v>9</v>
      </c>
      <c r="B1" s="23" t="s">
        <v>10</v>
      </c>
      <c r="C1" s="1"/>
      <c r="D1" s="27" t="s">
        <v>31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4.4" customHeight="1" x14ac:dyDescent="0.3">
      <c r="A2" s="24"/>
      <c r="B2" s="24"/>
      <c r="C2" s="3"/>
      <c r="D2" s="26" t="s">
        <v>0</v>
      </c>
      <c r="E2" s="26"/>
      <c r="F2" s="26"/>
      <c r="G2" s="3"/>
      <c r="H2" s="26" t="s">
        <v>1</v>
      </c>
      <c r="I2" s="26"/>
      <c r="J2" s="26"/>
      <c r="K2" s="3"/>
      <c r="L2" s="26" t="s">
        <v>2</v>
      </c>
      <c r="M2" s="26"/>
      <c r="N2" s="26"/>
      <c r="O2" s="3"/>
      <c r="P2" s="26" t="s">
        <v>3</v>
      </c>
      <c r="Q2" s="26"/>
      <c r="R2" s="26"/>
      <c r="S2" s="3"/>
      <c r="T2" s="26" t="s">
        <v>0</v>
      </c>
      <c r="U2" s="26"/>
      <c r="V2" s="26"/>
      <c r="W2" s="3"/>
      <c r="X2" s="26" t="s">
        <v>1</v>
      </c>
      <c r="Y2" s="26"/>
      <c r="Z2" s="26"/>
      <c r="AA2" s="3"/>
      <c r="AB2" s="26" t="s">
        <v>2</v>
      </c>
      <c r="AC2" s="26"/>
      <c r="AD2" s="26"/>
      <c r="AE2" s="3"/>
      <c r="AF2" s="26" t="s">
        <v>3</v>
      </c>
      <c r="AG2" s="26"/>
      <c r="AH2" s="26"/>
    </row>
    <row r="3" spans="1:34" ht="14.4" customHeight="1" x14ac:dyDescent="0.3">
      <c r="A3" s="24"/>
      <c r="B3" s="24"/>
      <c r="C3" s="3"/>
      <c r="D3" s="22" t="s">
        <v>21</v>
      </c>
      <c r="E3" s="22"/>
      <c r="F3" s="22"/>
      <c r="G3" s="3"/>
      <c r="H3" s="22" t="s">
        <v>21</v>
      </c>
      <c r="I3" s="22"/>
      <c r="J3" s="22"/>
      <c r="K3" s="3"/>
      <c r="L3" s="22" t="s">
        <v>21</v>
      </c>
      <c r="M3" s="22"/>
      <c r="N3" s="22"/>
      <c r="O3" s="3"/>
      <c r="P3" s="22" t="s">
        <v>21</v>
      </c>
      <c r="Q3" s="22"/>
      <c r="R3" s="22"/>
      <c r="S3" s="3"/>
      <c r="T3" s="22" t="s">
        <v>22</v>
      </c>
      <c r="U3" s="22"/>
      <c r="V3" s="22"/>
      <c r="W3" s="3"/>
      <c r="X3" s="22" t="s">
        <v>22</v>
      </c>
      <c r="Y3" s="22"/>
      <c r="Z3" s="22"/>
      <c r="AA3" s="3"/>
      <c r="AB3" s="22" t="s">
        <v>22</v>
      </c>
      <c r="AC3" s="22"/>
      <c r="AD3" s="22"/>
      <c r="AE3" s="3"/>
      <c r="AF3" s="22" t="s">
        <v>22</v>
      </c>
      <c r="AG3" s="22"/>
      <c r="AH3" s="22"/>
    </row>
    <row r="4" spans="1:34" x14ac:dyDescent="0.3">
      <c r="A4" s="25"/>
      <c r="B4" s="25"/>
      <c r="C4" s="3"/>
      <c r="D4" s="4" t="s">
        <v>6</v>
      </c>
      <c r="E4" s="4" t="s">
        <v>7</v>
      </c>
      <c r="F4" s="4" t="s">
        <v>8</v>
      </c>
      <c r="G4" s="3"/>
      <c r="H4" s="4" t="s">
        <v>6</v>
      </c>
      <c r="I4" s="4" t="s">
        <v>7</v>
      </c>
      <c r="J4" s="4" t="s">
        <v>8</v>
      </c>
      <c r="K4" s="3"/>
      <c r="L4" s="4" t="s">
        <v>6</v>
      </c>
      <c r="M4" s="4" t="s">
        <v>7</v>
      </c>
      <c r="N4" s="4" t="s">
        <v>8</v>
      </c>
      <c r="O4" s="3"/>
      <c r="P4" s="4" t="s">
        <v>6</v>
      </c>
      <c r="Q4" s="4" t="s">
        <v>7</v>
      </c>
      <c r="R4" s="4" t="s">
        <v>8</v>
      </c>
      <c r="S4" s="3"/>
      <c r="T4" s="4" t="s">
        <v>6</v>
      </c>
      <c r="U4" s="4" t="s">
        <v>7</v>
      </c>
      <c r="V4" s="4" t="s">
        <v>8</v>
      </c>
      <c r="W4" s="3"/>
      <c r="X4" s="4" t="s">
        <v>6</v>
      </c>
      <c r="Y4" s="4" t="s">
        <v>7</v>
      </c>
      <c r="Z4" s="4" t="s">
        <v>8</v>
      </c>
      <c r="AA4" s="3"/>
      <c r="AB4" s="4" t="s">
        <v>6</v>
      </c>
      <c r="AC4" s="4" t="s">
        <v>7</v>
      </c>
      <c r="AD4" s="4" t="s">
        <v>8</v>
      </c>
      <c r="AE4" s="3"/>
      <c r="AF4" s="4" t="s">
        <v>6</v>
      </c>
      <c r="AG4" s="4" t="s">
        <v>7</v>
      </c>
      <c r="AH4" s="4" t="s">
        <v>8</v>
      </c>
    </row>
    <row r="5" spans="1:34" ht="5.0999999999999996" customHeight="1" x14ac:dyDescent="0.3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3">
      <c r="A6" s="6" t="s">
        <v>13</v>
      </c>
      <c r="B6" s="7" t="s">
        <v>73</v>
      </c>
      <c r="C6" s="8"/>
      <c r="D6" s="10">
        <v>8</v>
      </c>
      <c r="E6" s="10">
        <v>8</v>
      </c>
      <c r="F6" s="11">
        <f>MODE(D6:E6)</f>
        <v>8</v>
      </c>
      <c r="G6" s="8"/>
      <c r="H6" s="10" t="s">
        <v>16</v>
      </c>
      <c r="I6" s="10" t="s">
        <v>16</v>
      </c>
      <c r="J6" s="11" t="s">
        <v>16</v>
      </c>
      <c r="K6" s="8"/>
      <c r="L6" s="10" t="s">
        <v>16</v>
      </c>
      <c r="M6" s="10" t="s">
        <v>16</v>
      </c>
      <c r="N6" s="11" t="s">
        <v>16</v>
      </c>
      <c r="O6" s="8"/>
      <c r="P6" s="10" t="s">
        <v>16</v>
      </c>
      <c r="Q6" s="10" t="s">
        <v>16</v>
      </c>
      <c r="R6" s="11" t="s">
        <v>16</v>
      </c>
      <c r="S6" s="8"/>
      <c r="T6" s="10">
        <v>32</v>
      </c>
      <c r="U6" s="10">
        <v>32</v>
      </c>
      <c r="V6" s="11">
        <f>MODE(T6:U6)</f>
        <v>32</v>
      </c>
      <c r="W6" s="8"/>
      <c r="X6" s="12"/>
      <c r="Y6" s="12"/>
      <c r="Z6" s="12"/>
      <c r="AA6" s="8"/>
      <c r="AB6" s="12"/>
      <c r="AC6" s="12"/>
      <c r="AD6" s="12"/>
      <c r="AE6" s="8"/>
      <c r="AF6" s="12"/>
      <c r="AG6" s="12"/>
      <c r="AH6" s="12"/>
    </row>
    <row r="7" spans="1:34" x14ac:dyDescent="0.3">
      <c r="A7" s="6" t="s">
        <v>14</v>
      </c>
      <c r="B7" s="7" t="s">
        <v>74</v>
      </c>
      <c r="C7" s="8"/>
      <c r="D7" s="10">
        <v>8</v>
      </c>
      <c r="E7" s="10">
        <v>8</v>
      </c>
      <c r="F7" s="11">
        <f>MODE(D7:E7)</f>
        <v>8</v>
      </c>
      <c r="G7" s="8"/>
      <c r="H7" s="10">
        <v>32</v>
      </c>
      <c r="I7" s="10">
        <v>32</v>
      </c>
      <c r="J7" s="11">
        <v>32</v>
      </c>
      <c r="K7" s="8"/>
      <c r="L7" s="10" t="s">
        <v>16</v>
      </c>
      <c r="M7" s="10" t="s">
        <v>16</v>
      </c>
      <c r="N7" s="11" t="s">
        <v>16</v>
      </c>
      <c r="O7" s="8"/>
      <c r="P7" s="10">
        <v>32</v>
      </c>
      <c r="Q7" s="10">
        <v>32</v>
      </c>
      <c r="R7" s="11">
        <v>32</v>
      </c>
      <c r="S7" s="8"/>
      <c r="T7" s="10">
        <v>16</v>
      </c>
      <c r="U7" s="10">
        <v>16</v>
      </c>
      <c r="V7" s="11">
        <f>MODE(T7:U7)</f>
        <v>16</v>
      </c>
      <c r="W7" s="8"/>
      <c r="X7" s="12"/>
      <c r="Y7" s="12"/>
      <c r="Z7" s="12"/>
      <c r="AA7" s="8"/>
      <c r="AB7" s="12"/>
      <c r="AC7" s="12"/>
      <c r="AD7" s="12"/>
      <c r="AE7" s="8"/>
      <c r="AF7" s="12"/>
      <c r="AG7" s="12"/>
      <c r="AH7" s="12"/>
    </row>
    <row r="8" spans="1:34" x14ac:dyDescent="0.3">
      <c r="A8" s="6" t="s">
        <v>15</v>
      </c>
      <c r="B8" s="7" t="s">
        <v>75</v>
      </c>
      <c r="C8" s="8"/>
      <c r="D8" s="10">
        <v>8</v>
      </c>
      <c r="E8" s="10">
        <v>8</v>
      </c>
      <c r="F8" s="11">
        <f>MODE(D8:E8)</f>
        <v>8</v>
      </c>
      <c r="G8" s="8"/>
      <c r="H8" s="10">
        <v>32</v>
      </c>
      <c r="I8" s="10">
        <v>32</v>
      </c>
      <c r="J8" s="11">
        <v>32</v>
      </c>
      <c r="K8" s="8"/>
      <c r="L8" s="10">
        <v>32</v>
      </c>
      <c r="M8" s="10">
        <v>32</v>
      </c>
      <c r="N8" s="11">
        <v>32</v>
      </c>
      <c r="O8" s="8"/>
      <c r="P8" s="10">
        <v>32</v>
      </c>
      <c r="Q8" s="10">
        <v>32</v>
      </c>
      <c r="R8" s="11">
        <v>32</v>
      </c>
      <c r="S8" s="8"/>
      <c r="T8" s="10">
        <v>16</v>
      </c>
      <c r="U8" s="10">
        <v>16</v>
      </c>
      <c r="V8" s="11">
        <f>MODE(T8:U8)</f>
        <v>16</v>
      </c>
      <c r="W8" s="8"/>
      <c r="X8" s="12"/>
      <c r="Y8" s="12"/>
      <c r="Z8" s="12"/>
      <c r="AA8" s="8"/>
      <c r="AB8" s="12"/>
      <c r="AC8" s="12"/>
      <c r="AD8" s="12"/>
      <c r="AE8" s="8"/>
      <c r="AF8" s="12"/>
      <c r="AG8" s="12"/>
      <c r="AH8" s="12"/>
    </row>
    <row r="9" spans="1:34" x14ac:dyDescent="0.3">
      <c r="A9" s="6" t="s">
        <v>28</v>
      </c>
      <c r="B9" s="7" t="s">
        <v>25</v>
      </c>
      <c r="C9" s="8"/>
      <c r="D9" s="10" t="s">
        <v>16</v>
      </c>
      <c r="E9" s="10" t="s">
        <v>16</v>
      </c>
      <c r="F9" s="11" t="s">
        <v>16</v>
      </c>
      <c r="G9" s="8"/>
      <c r="H9" s="10" t="s">
        <v>16</v>
      </c>
      <c r="I9" s="10" t="s">
        <v>16</v>
      </c>
      <c r="J9" s="11" t="s">
        <v>16</v>
      </c>
      <c r="K9" s="8"/>
      <c r="L9" s="10">
        <v>32</v>
      </c>
      <c r="M9" s="10">
        <v>32</v>
      </c>
      <c r="N9" s="11">
        <v>32</v>
      </c>
      <c r="O9" s="8"/>
      <c r="P9" s="10" t="s">
        <v>16</v>
      </c>
      <c r="Q9" s="10" t="s">
        <v>16</v>
      </c>
      <c r="R9" s="11" t="s">
        <v>16</v>
      </c>
      <c r="S9" s="8"/>
      <c r="T9" s="12"/>
      <c r="U9" s="12"/>
      <c r="V9" s="12"/>
      <c r="W9" s="8"/>
      <c r="X9" s="12"/>
      <c r="Y9" s="12"/>
      <c r="Z9" s="12"/>
      <c r="AA9" s="8"/>
      <c r="AB9" s="12"/>
      <c r="AC9" s="12"/>
      <c r="AD9" s="12"/>
      <c r="AE9" s="8"/>
      <c r="AF9" s="12"/>
      <c r="AG9" s="12"/>
      <c r="AH9" s="12"/>
    </row>
    <row r="10" spans="1:34" x14ac:dyDescent="0.3">
      <c r="A10" s="6" t="s">
        <v>55</v>
      </c>
      <c r="B10" s="7" t="s">
        <v>53</v>
      </c>
      <c r="C10" s="8"/>
      <c r="D10" s="10">
        <v>16</v>
      </c>
      <c r="E10" s="10">
        <v>16</v>
      </c>
      <c r="F10" s="11">
        <v>16</v>
      </c>
      <c r="G10" s="8"/>
      <c r="H10" s="10">
        <v>16</v>
      </c>
      <c r="I10" s="10">
        <v>16</v>
      </c>
      <c r="J10" s="11">
        <v>16</v>
      </c>
      <c r="K10" s="8"/>
      <c r="L10" s="10">
        <v>16</v>
      </c>
      <c r="M10" s="10">
        <v>16</v>
      </c>
      <c r="N10" s="11">
        <v>16</v>
      </c>
      <c r="O10" s="8"/>
      <c r="P10" s="10">
        <v>16</v>
      </c>
      <c r="Q10" s="10">
        <v>16</v>
      </c>
      <c r="R10" s="11">
        <v>16</v>
      </c>
      <c r="S10" s="8"/>
      <c r="T10" s="12"/>
      <c r="U10" s="12"/>
      <c r="V10" s="12"/>
      <c r="W10" s="8"/>
      <c r="X10" s="12"/>
      <c r="Y10" s="12"/>
      <c r="Z10" s="12"/>
      <c r="AA10" s="8"/>
      <c r="AB10" s="12"/>
      <c r="AC10" s="12"/>
      <c r="AD10" s="12"/>
      <c r="AE10" s="8"/>
      <c r="AF10" s="12"/>
      <c r="AG10" s="12"/>
      <c r="AH10" s="12"/>
    </row>
    <row r="11" spans="1:34" x14ac:dyDescent="0.3">
      <c r="A11" s="6" t="s">
        <v>56</v>
      </c>
      <c r="B11" s="7" t="s">
        <v>54</v>
      </c>
      <c r="C11" s="8"/>
      <c r="D11" s="10">
        <v>8</v>
      </c>
      <c r="E11" s="10">
        <v>8</v>
      </c>
      <c r="F11" s="11">
        <v>8</v>
      </c>
      <c r="G11" s="8"/>
      <c r="H11" s="10">
        <v>16</v>
      </c>
      <c r="I11" s="10">
        <v>16</v>
      </c>
      <c r="J11" s="11">
        <v>16</v>
      </c>
      <c r="K11" s="8"/>
      <c r="L11" s="10">
        <v>16</v>
      </c>
      <c r="M11" s="10">
        <v>16</v>
      </c>
      <c r="N11" s="11">
        <v>16</v>
      </c>
      <c r="O11" s="8"/>
      <c r="P11" s="10">
        <v>16</v>
      </c>
      <c r="Q11" s="10">
        <v>16</v>
      </c>
      <c r="R11" s="11">
        <v>16</v>
      </c>
      <c r="S11" s="8"/>
      <c r="T11" s="12"/>
      <c r="U11" s="12"/>
      <c r="V11" s="12"/>
      <c r="W11" s="8"/>
      <c r="X11" s="12"/>
      <c r="Y11" s="12"/>
      <c r="Z11" s="12"/>
      <c r="AA11" s="8"/>
      <c r="AB11" s="12"/>
      <c r="AC11" s="12"/>
      <c r="AD11" s="12"/>
      <c r="AE11" s="8"/>
      <c r="AF11" s="12"/>
      <c r="AG11" s="12"/>
      <c r="AH11" s="12"/>
    </row>
    <row r="12" spans="1:34" ht="5.0999999999999996" customHeight="1" x14ac:dyDescent="0.3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1" x14ac:dyDescent="0.3">
      <c r="A13" s="23" t="s">
        <v>9</v>
      </c>
      <c r="B13" s="23" t="s">
        <v>10</v>
      </c>
      <c r="C13" s="1"/>
      <c r="D13" s="27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14.4" customHeight="1" x14ac:dyDescent="0.3">
      <c r="A14" s="24"/>
      <c r="B14" s="24"/>
      <c r="C14" s="3"/>
      <c r="D14" s="26" t="s">
        <v>11</v>
      </c>
      <c r="E14" s="26"/>
      <c r="F14" s="26"/>
      <c r="G14" s="3"/>
      <c r="H14" s="26" t="s">
        <v>17</v>
      </c>
      <c r="I14" s="26"/>
      <c r="J14" s="26"/>
      <c r="K14" s="3"/>
      <c r="L14" s="26" t="s">
        <v>18</v>
      </c>
      <c r="M14" s="26"/>
      <c r="N14" s="26"/>
      <c r="O14" s="3"/>
      <c r="P14" s="26" t="s">
        <v>4</v>
      </c>
      <c r="Q14" s="26"/>
      <c r="R14" s="26"/>
      <c r="S14" s="3"/>
      <c r="T14" s="26" t="s">
        <v>11</v>
      </c>
      <c r="U14" s="26"/>
      <c r="V14" s="26"/>
      <c r="W14" s="3"/>
      <c r="X14" s="26" t="s">
        <v>17</v>
      </c>
      <c r="Y14" s="26"/>
      <c r="Z14" s="26"/>
      <c r="AA14" s="3"/>
      <c r="AB14" s="26" t="s">
        <v>18</v>
      </c>
      <c r="AC14" s="26"/>
      <c r="AD14" s="26"/>
      <c r="AE14" s="3"/>
      <c r="AF14" s="26" t="s">
        <v>4</v>
      </c>
      <c r="AG14" s="26"/>
      <c r="AH14" s="26"/>
    </row>
    <row r="15" spans="1:34" ht="14.4" customHeight="1" x14ac:dyDescent="0.3">
      <c r="A15" s="24"/>
      <c r="B15" s="24"/>
      <c r="C15" s="3"/>
      <c r="D15" s="22" t="s">
        <v>21</v>
      </c>
      <c r="E15" s="22"/>
      <c r="F15" s="22"/>
      <c r="G15" s="3"/>
      <c r="H15" s="22" t="s">
        <v>21</v>
      </c>
      <c r="I15" s="22"/>
      <c r="J15" s="22"/>
      <c r="K15" s="3"/>
      <c r="L15" s="22" t="s">
        <v>21</v>
      </c>
      <c r="M15" s="22"/>
      <c r="N15" s="22"/>
      <c r="O15" s="3"/>
      <c r="P15" s="22" t="s">
        <v>21</v>
      </c>
      <c r="Q15" s="22"/>
      <c r="R15" s="22"/>
      <c r="S15" s="3"/>
      <c r="T15" s="22" t="s">
        <v>22</v>
      </c>
      <c r="U15" s="22"/>
      <c r="V15" s="22"/>
      <c r="W15" s="3"/>
      <c r="X15" s="22" t="s">
        <v>22</v>
      </c>
      <c r="Y15" s="22"/>
      <c r="Z15" s="22"/>
      <c r="AA15" s="3"/>
      <c r="AB15" s="22" t="s">
        <v>22</v>
      </c>
      <c r="AC15" s="22"/>
      <c r="AD15" s="22"/>
      <c r="AE15" s="3"/>
      <c r="AF15" s="22" t="s">
        <v>22</v>
      </c>
      <c r="AG15" s="22"/>
      <c r="AH15" s="22"/>
    </row>
    <row r="16" spans="1:34" x14ac:dyDescent="0.3">
      <c r="A16" s="25"/>
      <c r="B16" s="25"/>
      <c r="C16" s="3"/>
      <c r="D16" s="4" t="s">
        <v>6</v>
      </c>
      <c r="E16" s="4" t="s">
        <v>7</v>
      </c>
      <c r="F16" s="4" t="s">
        <v>8</v>
      </c>
      <c r="G16" s="3"/>
      <c r="H16" s="4" t="s">
        <v>6</v>
      </c>
      <c r="I16" s="4" t="s">
        <v>7</v>
      </c>
      <c r="J16" s="4" t="s">
        <v>8</v>
      </c>
      <c r="K16" s="3"/>
      <c r="L16" s="4" t="s">
        <v>6</v>
      </c>
      <c r="M16" s="4" t="s">
        <v>7</v>
      </c>
      <c r="N16" s="4" t="s">
        <v>8</v>
      </c>
      <c r="O16" s="3"/>
      <c r="P16" s="4" t="s">
        <v>6</v>
      </c>
      <c r="Q16" s="4" t="s">
        <v>7</v>
      </c>
      <c r="R16" s="4" t="s">
        <v>8</v>
      </c>
      <c r="S16" s="3"/>
      <c r="T16" s="4" t="s">
        <v>6</v>
      </c>
      <c r="U16" s="4" t="s">
        <v>7</v>
      </c>
      <c r="V16" s="4" t="s">
        <v>8</v>
      </c>
      <c r="W16" s="3"/>
      <c r="X16" s="4" t="s">
        <v>6</v>
      </c>
      <c r="Y16" s="4" t="s">
        <v>7</v>
      </c>
      <c r="Z16" s="4" t="s">
        <v>8</v>
      </c>
      <c r="AA16" s="3"/>
      <c r="AB16" s="4" t="s">
        <v>6</v>
      </c>
      <c r="AC16" s="4" t="s">
        <v>7</v>
      </c>
      <c r="AD16" s="4" t="s">
        <v>8</v>
      </c>
      <c r="AE16" s="3"/>
      <c r="AF16" s="4" t="s">
        <v>6</v>
      </c>
      <c r="AG16" s="4" t="s">
        <v>7</v>
      </c>
      <c r="AH16" s="4" t="s">
        <v>8</v>
      </c>
    </row>
    <row r="17" spans="1:34" ht="5.0999999999999996" customHeight="1" x14ac:dyDescent="0.3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3">
      <c r="A18" s="6" t="s">
        <v>13</v>
      </c>
      <c r="B18" s="7" t="s">
        <v>73</v>
      </c>
      <c r="C18" s="8"/>
      <c r="D18" s="10" t="s">
        <v>16</v>
      </c>
      <c r="E18" s="10" t="s">
        <v>16</v>
      </c>
      <c r="F18" s="11" t="s">
        <v>16</v>
      </c>
      <c r="G18" s="8"/>
      <c r="H18" s="10" t="s">
        <v>16</v>
      </c>
      <c r="I18" s="10" t="s">
        <v>16</v>
      </c>
      <c r="J18" s="11" t="s">
        <v>16</v>
      </c>
      <c r="K18" s="8"/>
      <c r="L18" s="10">
        <v>16</v>
      </c>
      <c r="M18" s="10">
        <v>16</v>
      </c>
      <c r="N18" s="11">
        <f>MODE(L18:M18)</f>
        <v>16</v>
      </c>
      <c r="O18" s="8"/>
      <c r="P18" s="10">
        <v>32</v>
      </c>
      <c r="Q18" s="10">
        <v>32</v>
      </c>
      <c r="R18" s="11">
        <f>MODE(P18:Q18)</f>
        <v>32</v>
      </c>
      <c r="S18" s="8"/>
      <c r="T18" s="12"/>
      <c r="U18" s="12"/>
      <c r="V18" s="12"/>
      <c r="W18" s="8"/>
      <c r="X18" s="12"/>
      <c r="Y18" s="12"/>
      <c r="Z18" s="12"/>
      <c r="AA18" s="8"/>
      <c r="AB18" s="10">
        <v>32</v>
      </c>
      <c r="AC18" s="10">
        <v>32</v>
      </c>
      <c r="AD18" s="11">
        <f>MODE(AB18:AC18)</f>
        <v>32</v>
      </c>
      <c r="AE18" s="8"/>
      <c r="AF18" s="10">
        <v>32</v>
      </c>
      <c r="AG18" s="10">
        <v>32</v>
      </c>
      <c r="AH18" s="11">
        <f>MODE(AF18:AG18)</f>
        <v>32</v>
      </c>
    </row>
    <row r="19" spans="1:34" x14ac:dyDescent="0.3">
      <c r="A19" s="6" t="s">
        <v>14</v>
      </c>
      <c r="B19" s="7" t="s">
        <v>74</v>
      </c>
      <c r="C19" s="8"/>
      <c r="D19" s="10" t="s">
        <v>16</v>
      </c>
      <c r="E19" s="10" t="s">
        <v>16</v>
      </c>
      <c r="F19" s="11" t="s">
        <v>16</v>
      </c>
      <c r="G19" s="8"/>
      <c r="H19" s="10" t="s">
        <v>16</v>
      </c>
      <c r="I19" s="10" t="s">
        <v>16</v>
      </c>
      <c r="J19" s="11" t="s">
        <v>16</v>
      </c>
      <c r="K19" s="8"/>
      <c r="L19" s="10">
        <v>8</v>
      </c>
      <c r="M19" s="10">
        <v>8</v>
      </c>
      <c r="N19" s="11">
        <f>MODE(L19:M19)</f>
        <v>8</v>
      </c>
      <c r="O19" s="8"/>
      <c r="P19" s="10">
        <v>16</v>
      </c>
      <c r="Q19" s="10">
        <v>16</v>
      </c>
      <c r="R19" s="11">
        <f>MODE(P19:Q19)</f>
        <v>16</v>
      </c>
      <c r="S19" s="8"/>
      <c r="T19" s="12"/>
      <c r="U19" s="12"/>
      <c r="V19" s="12"/>
      <c r="W19" s="8"/>
      <c r="X19" s="12"/>
      <c r="Y19" s="12"/>
      <c r="Z19" s="12"/>
      <c r="AA19" s="8"/>
      <c r="AB19" s="10">
        <v>16</v>
      </c>
      <c r="AC19" s="10">
        <v>16</v>
      </c>
      <c r="AD19" s="11">
        <f>MODE(AB19:AC19)</f>
        <v>16</v>
      </c>
      <c r="AE19" s="8"/>
      <c r="AF19" s="10">
        <v>16</v>
      </c>
      <c r="AG19" s="10">
        <v>16</v>
      </c>
      <c r="AH19" s="11">
        <f>MODE(AF19:AG19)</f>
        <v>16</v>
      </c>
    </row>
    <row r="20" spans="1:34" x14ac:dyDescent="0.3">
      <c r="A20" s="6" t="s">
        <v>15</v>
      </c>
      <c r="B20" s="7" t="s">
        <v>75</v>
      </c>
      <c r="C20" s="8"/>
      <c r="D20" s="10" t="s">
        <v>16</v>
      </c>
      <c r="E20" s="10" t="s">
        <v>16</v>
      </c>
      <c r="F20" s="11" t="s">
        <v>16</v>
      </c>
      <c r="G20" s="8"/>
      <c r="H20" s="10" t="s">
        <v>16</v>
      </c>
      <c r="I20" s="10" t="s">
        <v>16</v>
      </c>
      <c r="J20" s="11" t="s">
        <v>16</v>
      </c>
      <c r="K20" s="8"/>
      <c r="L20" s="10">
        <v>8</v>
      </c>
      <c r="M20" s="10">
        <v>8</v>
      </c>
      <c r="N20" s="11">
        <f>MODE(L20:M20)</f>
        <v>8</v>
      </c>
      <c r="O20" s="8"/>
      <c r="P20" s="10">
        <v>16</v>
      </c>
      <c r="Q20" s="10">
        <v>16</v>
      </c>
      <c r="R20" s="11">
        <f>MODE(P20:Q20)</f>
        <v>16</v>
      </c>
      <c r="S20" s="8"/>
      <c r="T20" s="12"/>
      <c r="U20" s="12"/>
      <c r="V20" s="12"/>
      <c r="W20" s="8"/>
      <c r="X20" s="12"/>
      <c r="Y20" s="12"/>
      <c r="Z20" s="12"/>
      <c r="AA20" s="8"/>
      <c r="AB20" s="10">
        <v>16</v>
      </c>
      <c r="AC20" s="10">
        <v>16</v>
      </c>
      <c r="AD20" s="11">
        <f>MODE(AB20:AC20)</f>
        <v>16</v>
      </c>
      <c r="AE20" s="8"/>
      <c r="AF20" s="10">
        <v>8</v>
      </c>
      <c r="AG20" s="10">
        <v>8</v>
      </c>
      <c r="AH20" s="11">
        <f>MODE(AF20:AG20)</f>
        <v>8</v>
      </c>
    </row>
    <row r="21" spans="1:34" x14ac:dyDescent="0.3">
      <c r="A21" s="6" t="s">
        <v>28</v>
      </c>
      <c r="B21" s="7" t="s">
        <v>25</v>
      </c>
      <c r="C21" s="8"/>
      <c r="D21" s="10" t="s">
        <v>16</v>
      </c>
      <c r="E21" s="10" t="s">
        <v>16</v>
      </c>
      <c r="F21" s="11" t="s">
        <v>16</v>
      </c>
      <c r="G21" s="8"/>
      <c r="H21" s="10" t="s">
        <v>16</v>
      </c>
      <c r="I21" s="10" t="s">
        <v>16</v>
      </c>
      <c r="J21" s="11" t="s">
        <v>16</v>
      </c>
      <c r="K21" s="8"/>
      <c r="L21" s="10" t="s">
        <v>16</v>
      </c>
      <c r="M21" s="10" t="s">
        <v>16</v>
      </c>
      <c r="N21" s="11" t="s">
        <v>16</v>
      </c>
      <c r="O21" s="8"/>
      <c r="P21" s="10" t="s">
        <v>16</v>
      </c>
      <c r="Q21" s="10" t="s">
        <v>16</v>
      </c>
      <c r="R21" s="11" t="s">
        <v>16</v>
      </c>
      <c r="S21" s="8"/>
      <c r="T21" s="12"/>
      <c r="U21" s="12"/>
      <c r="V21" s="12"/>
      <c r="W21" s="8"/>
      <c r="X21" s="12"/>
      <c r="Y21" s="12"/>
      <c r="Z21" s="12"/>
      <c r="AA21" s="8"/>
      <c r="AB21" s="12"/>
      <c r="AC21" s="12"/>
      <c r="AD21" s="12"/>
      <c r="AE21" s="8"/>
      <c r="AF21" s="12"/>
      <c r="AG21" s="12"/>
      <c r="AH21" s="12"/>
    </row>
    <row r="22" spans="1:34" x14ac:dyDescent="0.3">
      <c r="A22" s="6" t="s">
        <v>55</v>
      </c>
      <c r="B22" s="7" t="s">
        <v>53</v>
      </c>
      <c r="C22" s="8"/>
      <c r="D22" s="10">
        <v>16</v>
      </c>
      <c r="E22" s="10">
        <v>16</v>
      </c>
      <c r="F22" s="11">
        <v>16</v>
      </c>
      <c r="G22" s="8"/>
      <c r="H22" s="10">
        <v>16</v>
      </c>
      <c r="I22" s="10">
        <v>16</v>
      </c>
      <c r="J22" s="11">
        <v>16</v>
      </c>
      <c r="K22" s="8"/>
      <c r="L22" s="10">
        <v>16</v>
      </c>
      <c r="M22" s="10">
        <v>16</v>
      </c>
      <c r="N22" s="11">
        <v>16</v>
      </c>
      <c r="O22" s="8"/>
      <c r="P22" s="10">
        <v>16</v>
      </c>
      <c r="Q22" s="10">
        <v>16</v>
      </c>
      <c r="R22" s="11">
        <v>16</v>
      </c>
      <c r="S22" s="8"/>
      <c r="T22" s="12"/>
      <c r="U22" s="12"/>
      <c r="V22" s="12"/>
      <c r="W22" s="8"/>
      <c r="X22" s="12"/>
      <c r="Y22" s="12"/>
      <c r="Z22" s="12"/>
      <c r="AA22" s="8"/>
      <c r="AB22" s="12"/>
      <c r="AC22" s="12"/>
      <c r="AD22" s="12"/>
      <c r="AE22" s="8"/>
      <c r="AF22" s="12"/>
      <c r="AG22" s="12"/>
      <c r="AH22" s="12"/>
    </row>
    <row r="23" spans="1:34" x14ac:dyDescent="0.3">
      <c r="A23" s="6" t="s">
        <v>56</v>
      </c>
      <c r="B23" s="7" t="s">
        <v>54</v>
      </c>
      <c r="C23" s="8"/>
      <c r="D23" s="10">
        <v>16</v>
      </c>
      <c r="E23" s="10">
        <v>16</v>
      </c>
      <c r="F23" s="11">
        <v>16</v>
      </c>
      <c r="G23" s="8"/>
      <c r="H23" s="10">
        <v>16</v>
      </c>
      <c r="I23" s="10">
        <v>16</v>
      </c>
      <c r="J23" s="11">
        <v>16</v>
      </c>
      <c r="K23" s="8"/>
      <c r="L23" s="10">
        <v>16</v>
      </c>
      <c r="M23" s="10">
        <v>16</v>
      </c>
      <c r="N23" s="11">
        <v>16</v>
      </c>
      <c r="O23" s="8"/>
      <c r="P23" s="10">
        <v>16</v>
      </c>
      <c r="Q23" s="10">
        <v>16</v>
      </c>
      <c r="R23" s="11">
        <v>16</v>
      </c>
      <c r="S23" s="8"/>
      <c r="T23" s="12"/>
      <c r="U23" s="12"/>
      <c r="V23" s="12"/>
      <c r="W23" s="8"/>
      <c r="X23" s="12"/>
      <c r="Y23" s="12"/>
      <c r="Z23" s="12"/>
      <c r="AA23" s="8"/>
      <c r="AB23" s="12"/>
      <c r="AC23" s="12"/>
      <c r="AD23" s="12"/>
      <c r="AE23" s="8"/>
      <c r="AF23" s="12"/>
      <c r="AG23" s="12"/>
      <c r="AH23" s="12"/>
    </row>
    <row r="24" spans="1:34" ht="5.0999999999999996" customHeight="1" x14ac:dyDescent="0.3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1" x14ac:dyDescent="0.3">
      <c r="A25" s="23" t="s">
        <v>9</v>
      </c>
      <c r="B25" s="23" t="s">
        <v>10</v>
      </c>
      <c r="C25" s="1"/>
      <c r="D25" s="27" t="s">
        <v>33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4.4" customHeight="1" x14ac:dyDescent="0.3">
      <c r="A26" s="24"/>
      <c r="B26" s="24"/>
      <c r="C26" s="3"/>
      <c r="D26" s="26" t="s">
        <v>19</v>
      </c>
      <c r="E26" s="26"/>
      <c r="F26" s="26"/>
      <c r="G26" s="3"/>
      <c r="H26" s="26" t="s">
        <v>5</v>
      </c>
      <c r="I26" s="26"/>
      <c r="J26" s="26"/>
      <c r="K26" s="3"/>
      <c r="L26" s="26" t="s">
        <v>20</v>
      </c>
      <c r="M26" s="26"/>
      <c r="N26" s="26"/>
      <c r="O26" s="3"/>
      <c r="P26" s="26" t="s">
        <v>12</v>
      </c>
      <c r="Q26" s="26"/>
      <c r="R26" s="26"/>
      <c r="S26" s="3"/>
      <c r="T26" s="26" t="s">
        <v>19</v>
      </c>
      <c r="U26" s="26"/>
      <c r="V26" s="26"/>
      <c r="W26" s="3"/>
      <c r="X26" s="26" t="s">
        <v>5</v>
      </c>
      <c r="Y26" s="26"/>
      <c r="Z26" s="26"/>
      <c r="AA26" s="3"/>
      <c r="AB26" s="26" t="s">
        <v>20</v>
      </c>
      <c r="AC26" s="26"/>
      <c r="AD26" s="26"/>
      <c r="AE26" s="3"/>
      <c r="AF26" s="26" t="s">
        <v>12</v>
      </c>
      <c r="AG26" s="26"/>
      <c r="AH26" s="26"/>
    </row>
    <row r="27" spans="1:34" ht="14.4" customHeight="1" x14ac:dyDescent="0.3">
      <c r="A27" s="24"/>
      <c r="B27" s="24"/>
      <c r="C27" s="3"/>
      <c r="D27" s="22" t="s">
        <v>21</v>
      </c>
      <c r="E27" s="22"/>
      <c r="F27" s="22"/>
      <c r="G27" s="3"/>
      <c r="H27" s="22" t="s">
        <v>21</v>
      </c>
      <c r="I27" s="22"/>
      <c r="J27" s="22"/>
      <c r="K27" s="3"/>
      <c r="L27" s="22" t="s">
        <v>21</v>
      </c>
      <c r="M27" s="22"/>
      <c r="N27" s="22"/>
      <c r="O27" s="3"/>
      <c r="P27" s="22" t="s">
        <v>21</v>
      </c>
      <c r="Q27" s="22"/>
      <c r="R27" s="22"/>
      <c r="S27" s="3"/>
      <c r="T27" s="22" t="s">
        <v>22</v>
      </c>
      <c r="U27" s="22"/>
      <c r="V27" s="22"/>
      <c r="W27" s="3"/>
      <c r="X27" s="22" t="s">
        <v>22</v>
      </c>
      <c r="Y27" s="22"/>
      <c r="Z27" s="22"/>
      <c r="AA27" s="3"/>
      <c r="AB27" s="22" t="s">
        <v>22</v>
      </c>
      <c r="AC27" s="22"/>
      <c r="AD27" s="22"/>
      <c r="AE27" s="3"/>
      <c r="AF27" s="22" t="s">
        <v>22</v>
      </c>
      <c r="AG27" s="22"/>
      <c r="AH27" s="22"/>
    </row>
    <row r="28" spans="1:34" x14ac:dyDescent="0.3">
      <c r="A28" s="25"/>
      <c r="B28" s="25"/>
      <c r="C28" s="3"/>
      <c r="D28" s="4" t="s">
        <v>6</v>
      </c>
      <c r="E28" s="4" t="s">
        <v>7</v>
      </c>
      <c r="F28" s="4" t="s">
        <v>8</v>
      </c>
      <c r="G28" s="3"/>
      <c r="H28" s="4" t="s">
        <v>6</v>
      </c>
      <c r="I28" s="4" t="s">
        <v>7</v>
      </c>
      <c r="J28" s="4" t="s">
        <v>8</v>
      </c>
      <c r="K28" s="3"/>
      <c r="L28" s="4" t="s">
        <v>6</v>
      </c>
      <c r="M28" s="4" t="s">
        <v>7</v>
      </c>
      <c r="N28" s="4" t="s">
        <v>8</v>
      </c>
      <c r="O28" s="3"/>
      <c r="P28" s="4" t="s">
        <v>6</v>
      </c>
      <c r="Q28" s="4" t="s">
        <v>7</v>
      </c>
      <c r="R28" s="4" t="s">
        <v>8</v>
      </c>
      <c r="S28" s="3"/>
      <c r="T28" s="4" t="s">
        <v>6</v>
      </c>
      <c r="U28" s="4" t="s">
        <v>7</v>
      </c>
      <c r="V28" s="4" t="s">
        <v>8</v>
      </c>
      <c r="W28" s="3"/>
      <c r="X28" s="4" t="s">
        <v>6</v>
      </c>
      <c r="Y28" s="4" t="s">
        <v>7</v>
      </c>
      <c r="Z28" s="4" t="s">
        <v>8</v>
      </c>
      <c r="AA28" s="3"/>
      <c r="AB28" s="4" t="s">
        <v>6</v>
      </c>
      <c r="AC28" s="4" t="s">
        <v>7</v>
      </c>
      <c r="AD28" s="4" t="s">
        <v>8</v>
      </c>
      <c r="AE28" s="3"/>
      <c r="AF28" s="4" t="s">
        <v>6</v>
      </c>
      <c r="AG28" s="4" t="s">
        <v>7</v>
      </c>
      <c r="AH28" s="4" t="s">
        <v>8</v>
      </c>
    </row>
    <row r="29" spans="1:34" ht="5.0999999999999996" customHeight="1" x14ac:dyDescent="0.3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3">
      <c r="A30" s="6" t="s">
        <v>13</v>
      </c>
      <c r="B30" s="7" t="s">
        <v>73</v>
      </c>
      <c r="C30" s="8"/>
      <c r="D30" s="10">
        <v>16</v>
      </c>
      <c r="E30" s="10">
        <v>16</v>
      </c>
      <c r="F30" s="11">
        <f>MODE(D30:E30)</f>
        <v>16</v>
      </c>
      <c r="G30" s="8"/>
      <c r="H30" s="10">
        <v>16</v>
      </c>
      <c r="I30" s="10">
        <v>16</v>
      </c>
      <c r="J30" s="11">
        <f>MODE(H30:I30)</f>
        <v>16</v>
      </c>
      <c r="K30" s="8"/>
      <c r="L30" s="10">
        <v>32</v>
      </c>
      <c r="M30" s="10">
        <v>32</v>
      </c>
      <c r="N30" s="11">
        <f>MODE(L30:M30)</f>
        <v>32</v>
      </c>
      <c r="O30" s="8"/>
      <c r="P30" s="10">
        <v>32</v>
      </c>
      <c r="Q30" s="10">
        <v>32</v>
      </c>
      <c r="R30" s="11">
        <f>MODE(P30:Q30)</f>
        <v>32</v>
      </c>
      <c r="S30" s="8"/>
      <c r="T30" s="10">
        <v>16</v>
      </c>
      <c r="U30" s="10">
        <v>16</v>
      </c>
      <c r="V30" s="11">
        <f>MODE(T30:U30)</f>
        <v>16</v>
      </c>
      <c r="W30" s="8"/>
      <c r="X30" s="10">
        <v>16</v>
      </c>
      <c r="Y30" s="10">
        <v>16</v>
      </c>
      <c r="Z30" s="11">
        <f>MODE(X30:Y30)</f>
        <v>16</v>
      </c>
      <c r="AA30" s="8"/>
      <c r="AB30" s="12"/>
      <c r="AC30" s="12"/>
      <c r="AD30" s="12"/>
      <c r="AE30" s="8"/>
      <c r="AF30" s="12"/>
      <c r="AG30" s="12"/>
      <c r="AH30" s="12"/>
    </row>
    <row r="31" spans="1:34" x14ac:dyDescent="0.3">
      <c r="A31" s="6" t="s">
        <v>14</v>
      </c>
      <c r="B31" s="7" t="s">
        <v>74</v>
      </c>
      <c r="C31" s="8"/>
      <c r="D31" s="10">
        <v>16</v>
      </c>
      <c r="E31" s="10">
        <v>16</v>
      </c>
      <c r="F31" s="11">
        <f>MODE(D31:E31)</f>
        <v>16</v>
      </c>
      <c r="G31" s="8"/>
      <c r="H31" s="10">
        <v>16</v>
      </c>
      <c r="I31" s="10">
        <v>16</v>
      </c>
      <c r="J31" s="11">
        <f>MODE(H31:I31)</f>
        <v>16</v>
      </c>
      <c r="K31" s="8"/>
      <c r="L31" s="10">
        <v>32</v>
      </c>
      <c r="M31" s="10">
        <v>32</v>
      </c>
      <c r="N31" s="11">
        <f>MODE(L31:M31)</f>
        <v>32</v>
      </c>
      <c r="O31" s="8"/>
      <c r="P31" s="10">
        <v>32</v>
      </c>
      <c r="Q31" s="10">
        <v>32</v>
      </c>
      <c r="R31" s="11">
        <f>MODE(P31:Q31)</f>
        <v>32</v>
      </c>
      <c r="S31" s="8"/>
      <c r="T31" s="10">
        <v>16</v>
      </c>
      <c r="U31" s="10">
        <v>16</v>
      </c>
      <c r="V31" s="11">
        <f>MODE(T31:U31)</f>
        <v>16</v>
      </c>
      <c r="W31" s="8"/>
      <c r="X31" s="10">
        <v>16</v>
      </c>
      <c r="Y31" s="10">
        <v>16</v>
      </c>
      <c r="Z31" s="11">
        <f>MODE(X31:Y31)</f>
        <v>16</v>
      </c>
      <c r="AA31" s="8"/>
      <c r="AB31" s="12"/>
      <c r="AC31" s="12"/>
      <c r="AD31" s="12"/>
      <c r="AE31" s="8"/>
      <c r="AF31" s="12"/>
      <c r="AG31" s="12"/>
      <c r="AH31" s="12"/>
    </row>
    <row r="32" spans="1:34" x14ac:dyDescent="0.3">
      <c r="A32" s="6" t="s">
        <v>15</v>
      </c>
      <c r="B32" s="7" t="s">
        <v>75</v>
      </c>
      <c r="C32" s="8"/>
      <c r="D32" s="10">
        <v>16</v>
      </c>
      <c r="E32" s="10">
        <v>16</v>
      </c>
      <c r="F32" s="11">
        <f>MODE(D32:E32)</f>
        <v>16</v>
      </c>
      <c r="G32" s="8"/>
      <c r="H32" s="10">
        <v>8</v>
      </c>
      <c r="I32" s="10">
        <v>8</v>
      </c>
      <c r="J32" s="11">
        <f>MODE(H32:I32)</f>
        <v>8</v>
      </c>
      <c r="K32" s="8"/>
      <c r="L32" s="10">
        <v>32</v>
      </c>
      <c r="M32" s="10">
        <v>32</v>
      </c>
      <c r="N32" s="11">
        <f>MODE(L32:M32)</f>
        <v>32</v>
      </c>
      <c r="O32" s="8"/>
      <c r="P32" s="10">
        <v>32</v>
      </c>
      <c r="Q32" s="10">
        <v>32</v>
      </c>
      <c r="R32" s="11">
        <f>MODE(P32:Q32)</f>
        <v>32</v>
      </c>
      <c r="S32" s="8"/>
      <c r="T32" s="10">
        <v>16</v>
      </c>
      <c r="U32" s="10">
        <v>16</v>
      </c>
      <c r="V32" s="11">
        <f>MODE(T32:U32)</f>
        <v>16</v>
      </c>
      <c r="W32" s="8"/>
      <c r="X32" s="10">
        <v>8</v>
      </c>
      <c r="Y32" s="10">
        <v>8</v>
      </c>
      <c r="Z32" s="11">
        <f>MODE(X32:Y32)</f>
        <v>8</v>
      </c>
      <c r="AA32" s="8"/>
      <c r="AB32" s="12"/>
      <c r="AC32" s="12"/>
      <c r="AD32" s="12"/>
      <c r="AE32" s="8"/>
      <c r="AF32" s="12"/>
      <c r="AG32" s="12"/>
      <c r="AH32" s="12"/>
    </row>
    <row r="33" spans="1:34" x14ac:dyDescent="0.3">
      <c r="A33" s="6" t="s">
        <v>28</v>
      </c>
      <c r="B33" s="7" t="s">
        <v>25</v>
      </c>
      <c r="C33" s="8"/>
      <c r="D33" s="10" t="s">
        <v>16</v>
      </c>
      <c r="E33" s="10" t="s">
        <v>16</v>
      </c>
      <c r="F33" s="11" t="s">
        <v>16</v>
      </c>
      <c r="G33" s="8"/>
      <c r="H33" s="10" t="s">
        <v>16</v>
      </c>
      <c r="I33" s="10" t="s">
        <v>16</v>
      </c>
      <c r="J33" s="11" t="s">
        <v>16</v>
      </c>
      <c r="K33" s="8"/>
      <c r="L33" s="10" t="s">
        <v>16</v>
      </c>
      <c r="M33" s="10" t="s">
        <v>16</v>
      </c>
      <c r="N33" s="11" t="s">
        <v>16</v>
      </c>
      <c r="O33" s="8"/>
      <c r="P33" s="10" t="s">
        <v>16</v>
      </c>
      <c r="Q33" s="10" t="s">
        <v>16</v>
      </c>
      <c r="R33" s="11" t="s">
        <v>16</v>
      </c>
      <c r="S33" s="8"/>
      <c r="T33" s="12"/>
      <c r="U33" s="12"/>
      <c r="V33" s="12"/>
      <c r="W33" s="8"/>
      <c r="X33" s="12"/>
      <c r="Y33" s="12"/>
      <c r="Z33" s="12"/>
      <c r="AA33" s="8"/>
      <c r="AB33" s="12"/>
      <c r="AC33" s="12"/>
      <c r="AD33" s="12"/>
      <c r="AE33" s="8"/>
      <c r="AF33" s="12"/>
      <c r="AG33" s="12"/>
      <c r="AH33" s="12"/>
    </row>
    <row r="34" spans="1:34" x14ac:dyDescent="0.3">
      <c r="A34" s="6" t="s">
        <v>55</v>
      </c>
      <c r="B34" s="7" t="s">
        <v>53</v>
      </c>
      <c r="C34" s="8"/>
      <c r="D34" s="10">
        <v>16</v>
      </c>
      <c r="E34" s="10">
        <v>16</v>
      </c>
      <c r="F34" s="11">
        <v>16</v>
      </c>
      <c r="G34" s="8"/>
      <c r="H34" s="10">
        <v>16</v>
      </c>
      <c r="I34" s="10">
        <v>16</v>
      </c>
      <c r="J34" s="11">
        <v>16</v>
      </c>
      <c r="K34" s="8"/>
      <c r="L34" s="10">
        <v>16</v>
      </c>
      <c r="M34" s="10">
        <v>16</v>
      </c>
      <c r="N34" s="11">
        <v>16</v>
      </c>
      <c r="O34" s="8"/>
      <c r="P34" s="10">
        <v>8</v>
      </c>
      <c r="Q34" s="10">
        <v>8</v>
      </c>
      <c r="R34" s="11">
        <v>8</v>
      </c>
      <c r="S34" s="8"/>
      <c r="T34" s="12"/>
      <c r="U34" s="12"/>
      <c r="V34" s="12"/>
      <c r="W34" s="8"/>
      <c r="X34" s="12"/>
      <c r="Y34" s="12"/>
      <c r="Z34" s="12"/>
      <c r="AA34" s="8"/>
      <c r="AB34" s="12"/>
      <c r="AC34" s="12"/>
      <c r="AD34" s="12"/>
      <c r="AE34" s="8"/>
      <c r="AF34" s="12"/>
      <c r="AG34" s="12"/>
      <c r="AH34" s="12"/>
    </row>
    <row r="35" spans="1:34" x14ac:dyDescent="0.3">
      <c r="A35" s="6" t="s">
        <v>56</v>
      </c>
      <c r="B35" s="7" t="s">
        <v>54</v>
      </c>
      <c r="C35" s="8"/>
      <c r="D35" s="10">
        <v>16</v>
      </c>
      <c r="E35" s="10">
        <v>16</v>
      </c>
      <c r="F35" s="11">
        <v>16</v>
      </c>
      <c r="G35" s="8"/>
      <c r="H35" s="10">
        <v>16</v>
      </c>
      <c r="I35" s="10">
        <v>16</v>
      </c>
      <c r="J35" s="11">
        <v>16</v>
      </c>
      <c r="K35" s="8"/>
      <c r="L35" s="10">
        <v>8</v>
      </c>
      <c r="M35" s="10">
        <v>8</v>
      </c>
      <c r="N35" s="11">
        <v>8</v>
      </c>
      <c r="O35" s="8"/>
      <c r="P35" s="10">
        <v>8</v>
      </c>
      <c r="Q35" s="10">
        <v>8</v>
      </c>
      <c r="R35" s="11">
        <v>8</v>
      </c>
      <c r="S35" s="8"/>
      <c r="T35" s="12"/>
      <c r="U35" s="12"/>
      <c r="V35" s="12"/>
      <c r="W35" s="8"/>
      <c r="X35" s="12"/>
      <c r="Y35" s="12"/>
      <c r="Z35" s="12"/>
      <c r="AA35" s="8"/>
      <c r="AB35" s="12"/>
      <c r="AC35" s="12"/>
      <c r="AD35" s="12"/>
      <c r="AE35" s="8"/>
      <c r="AF35" s="12"/>
      <c r="AG35" s="12"/>
      <c r="AH35" s="12"/>
    </row>
  </sheetData>
  <mergeCells count="57">
    <mergeCell ref="X26:Z26"/>
    <mergeCell ref="AB26:AD26"/>
    <mergeCell ref="AF26:AH26"/>
    <mergeCell ref="X3:Z3"/>
    <mergeCell ref="AB3:AD3"/>
    <mergeCell ref="AF3:AH3"/>
    <mergeCell ref="T14:V14"/>
    <mergeCell ref="X14:Z14"/>
    <mergeCell ref="AB14:AD14"/>
    <mergeCell ref="AF14:AH14"/>
    <mergeCell ref="A1:A4"/>
    <mergeCell ref="B1:B4"/>
    <mergeCell ref="H2:J2"/>
    <mergeCell ref="L2:N2"/>
    <mergeCell ref="P2:R2"/>
    <mergeCell ref="D2:F2"/>
    <mergeCell ref="P3:R3"/>
    <mergeCell ref="D3:F3"/>
    <mergeCell ref="H3:J3"/>
    <mergeCell ref="L3:N3"/>
    <mergeCell ref="D1:AH1"/>
    <mergeCell ref="T2:V2"/>
    <mergeCell ref="X2:Z2"/>
    <mergeCell ref="AB2:AD2"/>
    <mergeCell ref="AF2:AH2"/>
    <mergeCell ref="T3:V3"/>
    <mergeCell ref="D15:F15"/>
    <mergeCell ref="H15:J15"/>
    <mergeCell ref="L15:N15"/>
    <mergeCell ref="P15:R15"/>
    <mergeCell ref="A13:A16"/>
    <mergeCell ref="B13:B16"/>
    <mergeCell ref="D14:F14"/>
    <mergeCell ref="H14:J14"/>
    <mergeCell ref="L14:N14"/>
    <mergeCell ref="P14:R14"/>
    <mergeCell ref="D13:AH13"/>
    <mergeCell ref="T15:V15"/>
    <mergeCell ref="X15:Z15"/>
    <mergeCell ref="AB15:AD15"/>
    <mergeCell ref="AF15:AH15"/>
    <mergeCell ref="D27:F27"/>
    <mergeCell ref="H27:J27"/>
    <mergeCell ref="L27:N27"/>
    <mergeCell ref="P27:R27"/>
    <mergeCell ref="A25:A28"/>
    <mergeCell ref="B25:B28"/>
    <mergeCell ref="D26:F26"/>
    <mergeCell ref="H26:J26"/>
    <mergeCell ref="L26:N26"/>
    <mergeCell ref="P26:R26"/>
    <mergeCell ref="D25:AH25"/>
    <mergeCell ref="T27:V27"/>
    <mergeCell ref="X27:Z27"/>
    <mergeCell ref="AB27:AD27"/>
    <mergeCell ref="AF27:AH27"/>
    <mergeCell ref="T26:V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C91DF-AEB0-4DDB-ABFF-80A1B6A38A51}">
  <dimension ref="A1:J9"/>
  <sheetViews>
    <sheetView zoomScaleNormal="100" workbookViewId="0">
      <selection sqref="A1:A4"/>
    </sheetView>
  </sheetViews>
  <sheetFormatPr defaultColWidth="8.88671875" defaultRowHeight="14.4" x14ac:dyDescent="0.3"/>
  <cols>
    <col min="1" max="1" width="8.77734375" style="2" customWidth="1"/>
    <col min="2" max="2" width="20.77734375" style="2" customWidth="1"/>
    <col min="3" max="3" width="0.88671875" style="2" customWidth="1"/>
    <col min="4" max="6" width="8.77734375" style="9" customWidth="1"/>
    <col min="7" max="7" width="0.88671875" style="2" customWidth="1"/>
    <col min="8" max="10" width="8.77734375" style="9" customWidth="1"/>
    <col min="11" max="16384" width="8.88671875" style="2"/>
  </cols>
  <sheetData>
    <row r="1" spans="1:10" ht="21" x14ac:dyDescent="0.3">
      <c r="A1" s="23" t="s">
        <v>9</v>
      </c>
      <c r="B1" s="23" t="s">
        <v>10</v>
      </c>
      <c r="C1" s="1"/>
      <c r="D1" s="27" t="s">
        <v>29</v>
      </c>
      <c r="E1" s="27"/>
      <c r="F1" s="27"/>
      <c r="G1" s="27"/>
      <c r="H1" s="27"/>
      <c r="I1" s="27"/>
      <c r="J1" s="27"/>
    </row>
    <row r="2" spans="1:10" ht="14.4" customHeight="1" x14ac:dyDescent="0.3">
      <c r="A2" s="24"/>
      <c r="B2" s="24"/>
      <c r="C2" s="3"/>
      <c r="D2" s="26" t="s">
        <v>0</v>
      </c>
      <c r="E2" s="26"/>
      <c r="F2" s="26"/>
      <c r="G2" s="3"/>
      <c r="H2" s="26" t="s">
        <v>1</v>
      </c>
      <c r="I2" s="26"/>
      <c r="J2" s="26"/>
    </row>
    <row r="3" spans="1:10" ht="14.4" customHeight="1" x14ac:dyDescent="0.3">
      <c r="A3" s="24"/>
      <c r="B3" s="24"/>
      <c r="C3" s="3"/>
      <c r="D3" s="22" t="s">
        <v>23</v>
      </c>
      <c r="E3" s="22"/>
      <c r="F3" s="22"/>
      <c r="G3" s="3"/>
      <c r="H3" s="22" t="s">
        <v>24</v>
      </c>
      <c r="I3" s="22"/>
      <c r="J3" s="22"/>
    </row>
    <row r="4" spans="1:10" x14ac:dyDescent="0.3">
      <c r="A4" s="25"/>
      <c r="B4" s="25"/>
      <c r="C4" s="3"/>
      <c r="D4" s="4" t="s">
        <v>6</v>
      </c>
      <c r="E4" s="4" t="s">
        <v>7</v>
      </c>
      <c r="F4" s="4" t="s">
        <v>30</v>
      </c>
      <c r="G4" s="3"/>
      <c r="H4" s="4" t="s">
        <v>6</v>
      </c>
      <c r="I4" s="4" t="s">
        <v>7</v>
      </c>
      <c r="J4" s="4" t="s">
        <v>30</v>
      </c>
    </row>
    <row r="5" spans="1:10" ht="5.0999999999999996" customHeight="1" x14ac:dyDescent="0.3">
      <c r="A5" s="3"/>
      <c r="B5" s="5"/>
      <c r="C5" s="3"/>
      <c r="D5" s="3"/>
      <c r="E5" s="3"/>
      <c r="F5" s="3"/>
      <c r="G5" s="3"/>
      <c r="H5" s="3"/>
      <c r="I5" s="3"/>
      <c r="J5" s="3"/>
    </row>
    <row r="6" spans="1:10" x14ac:dyDescent="0.3">
      <c r="A6" s="6" t="s">
        <v>27</v>
      </c>
      <c r="B6" s="7" t="s">
        <v>52</v>
      </c>
      <c r="C6" s="8"/>
      <c r="D6" s="13">
        <v>7.7148109921300492</v>
      </c>
      <c r="E6" s="13">
        <v>8.9040374804525619</v>
      </c>
      <c r="F6" s="14">
        <v>8.3094242362913064</v>
      </c>
      <c r="G6" s="15"/>
      <c r="H6" s="13">
        <v>0</v>
      </c>
      <c r="I6" s="13">
        <v>0</v>
      </c>
      <c r="J6" s="14">
        <v>0</v>
      </c>
    </row>
    <row r="7" spans="1:10" x14ac:dyDescent="0.3">
      <c r="A7" s="6" t="s">
        <v>28</v>
      </c>
      <c r="B7" s="7" t="s">
        <v>25</v>
      </c>
      <c r="C7" s="8"/>
      <c r="D7" s="13">
        <v>0</v>
      </c>
      <c r="E7" s="13" t="s">
        <v>26</v>
      </c>
      <c r="F7" s="14">
        <v>0</v>
      </c>
      <c r="G7" s="15"/>
      <c r="H7" s="13">
        <v>0</v>
      </c>
      <c r="I7" s="13" t="s">
        <v>26</v>
      </c>
      <c r="J7" s="14">
        <v>0</v>
      </c>
    </row>
    <row r="8" spans="1:10" x14ac:dyDescent="0.3">
      <c r="A8" s="6" t="s">
        <v>55</v>
      </c>
      <c r="B8" s="7" t="s">
        <v>53</v>
      </c>
      <c r="C8" s="8"/>
      <c r="D8" s="13">
        <v>11.647867530500827</v>
      </c>
      <c r="E8" s="13" t="s">
        <v>26</v>
      </c>
      <c r="F8" s="14">
        <v>11.647867530500827</v>
      </c>
      <c r="G8" s="15"/>
      <c r="H8" s="13">
        <v>0</v>
      </c>
      <c r="I8" s="13" t="s">
        <v>26</v>
      </c>
      <c r="J8" s="14">
        <v>0</v>
      </c>
    </row>
    <row r="9" spans="1:10" x14ac:dyDescent="0.3">
      <c r="A9" s="6" t="s">
        <v>56</v>
      </c>
      <c r="B9" s="7" t="s">
        <v>54</v>
      </c>
      <c r="C9" s="8"/>
      <c r="D9" s="13">
        <v>19.686796452366035</v>
      </c>
      <c r="E9" s="13" t="s">
        <v>26</v>
      </c>
      <c r="F9" s="14">
        <v>19.686796452366035</v>
      </c>
      <c r="G9" s="15"/>
      <c r="H9" s="13">
        <v>20.051053630915096</v>
      </c>
      <c r="I9" s="13" t="s">
        <v>26</v>
      </c>
      <c r="J9" s="14">
        <v>20.051053630915096</v>
      </c>
    </row>
  </sheetData>
  <mergeCells count="7">
    <mergeCell ref="D2:F2"/>
    <mergeCell ref="H2:J2"/>
    <mergeCell ref="A1:A4"/>
    <mergeCell ref="B1:B4"/>
    <mergeCell ref="D1:J1"/>
    <mergeCell ref="D3:F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DA13-6A92-4E11-B19E-398856DA9ED4}">
  <dimension ref="A1:P18"/>
  <sheetViews>
    <sheetView workbookViewId="0">
      <selection sqref="A1:A3"/>
    </sheetView>
  </sheetViews>
  <sheetFormatPr defaultColWidth="8.88671875" defaultRowHeight="14.4" x14ac:dyDescent="0.3"/>
  <cols>
    <col min="1" max="1" width="8.77734375" style="2" customWidth="1"/>
    <col min="2" max="2" width="20.77734375" style="2" customWidth="1"/>
    <col min="3" max="3" width="0.88671875" style="2" customWidth="1"/>
    <col min="4" max="12" width="8.77734375" style="2" customWidth="1"/>
    <col min="13" max="13" width="0.88671875" style="2" customWidth="1"/>
    <col min="14" max="16" width="8.77734375" style="2" customWidth="1"/>
    <col min="17" max="16384" width="8.88671875" style="2"/>
  </cols>
  <sheetData>
    <row r="1" spans="1:16" ht="21" x14ac:dyDescent="0.3">
      <c r="A1" s="31" t="s">
        <v>9</v>
      </c>
      <c r="B1" s="32" t="s">
        <v>10</v>
      </c>
      <c r="C1" s="1"/>
      <c r="D1" s="27" t="s">
        <v>34</v>
      </c>
      <c r="E1" s="27"/>
      <c r="F1" s="27"/>
      <c r="G1" s="27"/>
      <c r="H1" s="27"/>
      <c r="I1" s="27"/>
      <c r="J1" s="27"/>
      <c r="K1" s="27"/>
      <c r="L1" s="27"/>
      <c r="M1" s="1"/>
      <c r="N1" s="33" t="s">
        <v>35</v>
      </c>
      <c r="O1" s="34"/>
      <c r="P1" s="34"/>
    </row>
    <row r="2" spans="1:16" ht="15" customHeight="1" x14ac:dyDescent="0.3">
      <c r="A2" s="31"/>
      <c r="B2" s="32"/>
      <c r="C2" s="3"/>
      <c r="D2" s="28" t="s">
        <v>36</v>
      </c>
      <c r="E2" s="29"/>
      <c r="F2" s="28" t="s">
        <v>37</v>
      </c>
      <c r="G2" s="29"/>
      <c r="H2" s="30" t="s">
        <v>38</v>
      </c>
      <c r="I2" s="28" t="s">
        <v>39</v>
      </c>
      <c r="J2" s="29"/>
      <c r="K2" s="30" t="s">
        <v>40</v>
      </c>
      <c r="L2" s="30" t="s">
        <v>41</v>
      </c>
      <c r="M2" s="3"/>
      <c r="N2" s="28" t="s">
        <v>42</v>
      </c>
      <c r="O2" s="29"/>
      <c r="P2" s="30" t="s">
        <v>30</v>
      </c>
    </row>
    <row r="3" spans="1:16" ht="15" customHeight="1" x14ac:dyDescent="0.3">
      <c r="A3" s="31"/>
      <c r="B3" s="32"/>
      <c r="C3" s="3"/>
      <c r="D3" s="4" t="s">
        <v>6</v>
      </c>
      <c r="E3" s="4" t="s">
        <v>7</v>
      </c>
      <c r="F3" s="4" t="s">
        <v>6</v>
      </c>
      <c r="G3" s="4" t="s">
        <v>7</v>
      </c>
      <c r="H3" s="22"/>
      <c r="I3" s="4" t="s">
        <v>6</v>
      </c>
      <c r="J3" s="4" t="s">
        <v>7</v>
      </c>
      <c r="K3" s="22"/>
      <c r="L3" s="22"/>
      <c r="M3" s="3"/>
      <c r="N3" s="4" t="s">
        <v>6</v>
      </c>
      <c r="O3" s="4" t="s">
        <v>7</v>
      </c>
      <c r="P3" s="22"/>
    </row>
    <row r="4" spans="1:16" ht="5.0999999999999996" customHeigh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3">
      <c r="A5" s="6" t="s">
        <v>27</v>
      </c>
      <c r="B5" s="7" t="s">
        <v>52</v>
      </c>
      <c r="C5" s="8"/>
      <c r="D5" s="13">
        <v>2.1720000000000002</v>
      </c>
      <c r="E5" s="13">
        <v>2.1859999999999999</v>
      </c>
      <c r="F5" s="13">
        <v>0.33100000000000002</v>
      </c>
      <c r="G5" s="13">
        <v>0.33900000000000002</v>
      </c>
      <c r="H5" s="14">
        <f>((AVERAGE(D5:E5))-(AVERAGE(F5:G5)))*1000</f>
        <v>1844.0000000000002</v>
      </c>
      <c r="I5" s="13">
        <v>0.54400000000000004</v>
      </c>
      <c r="J5" s="13">
        <v>0.55400000000000005</v>
      </c>
      <c r="K5" s="14">
        <f>-38.7+371.39*(AVERAGE(I5:J5))</f>
        <v>165.19310999999999</v>
      </c>
      <c r="L5" s="14" t="str">
        <f t="shared" ref="L5" si="0">IF(K5&lt;=8,"Water White", IF(K5&lt;=17,"Extra White", IF(K5&lt;=34,"White", IF(K5&lt;=50,"Extra Light Amber", IF(K5&lt;=85,"Light Amber", IF(K5&lt;=114,"Amber", IF(K5&gt;114,"Dark Amber","Error")))))))</f>
        <v>Dark Amber</v>
      </c>
      <c r="M5" s="8"/>
      <c r="N5" s="13">
        <v>3.49</v>
      </c>
      <c r="O5" s="13">
        <v>3.36</v>
      </c>
      <c r="P5" s="14">
        <f>AVERAGE(N5:O5)</f>
        <v>3.4249999999999998</v>
      </c>
    </row>
    <row r="6" spans="1:16" x14ac:dyDescent="0.3">
      <c r="A6" s="6" t="s">
        <v>28</v>
      </c>
      <c r="B6" s="7" t="s">
        <v>25</v>
      </c>
      <c r="C6" s="8"/>
      <c r="D6" s="13">
        <v>0.128</v>
      </c>
      <c r="E6" s="13" t="s">
        <v>26</v>
      </c>
      <c r="F6" s="13">
        <v>7.8E-2</v>
      </c>
      <c r="G6" s="13" t="s">
        <v>26</v>
      </c>
      <c r="H6" s="14">
        <f t="shared" ref="H6" si="1">((AVERAGE(D6:E6))-(AVERAGE(F6:G6)))*1000</f>
        <v>50</v>
      </c>
      <c r="I6" s="13">
        <v>9.2999999999999999E-2</v>
      </c>
      <c r="J6" s="13" t="s">
        <v>26</v>
      </c>
      <c r="K6" s="14">
        <f t="shared" ref="K6" si="2">-38.7+371.39*(AVERAGE(I6:J6))</f>
        <v>-4.1607300000000009</v>
      </c>
      <c r="L6" s="14" t="str">
        <f>IF(K6&lt;=8,"Water White", IF(K6&lt;=17,"Extra White", IF(K6&lt;=34,"White", IF(K6&lt;=50,"Extra Light Amber", IF(K6&lt;=85,"Light Amber", IF(K6&lt;=114,"Amber", IF(K6&gt;114,"Dark Amber","Error")))))))</f>
        <v>Water White</v>
      </c>
      <c r="M6" s="8"/>
      <c r="N6" s="13">
        <v>4.4800000000000004</v>
      </c>
      <c r="O6" s="13" t="s">
        <v>26</v>
      </c>
      <c r="P6" s="14">
        <f t="shared" ref="P6" si="3">AVERAGE(N6:O6)</f>
        <v>4.4800000000000004</v>
      </c>
    </row>
    <row r="7" spans="1:16" x14ac:dyDescent="0.3">
      <c r="A7" s="6" t="s">
        <v>55</v>
      </c>
      <c r="B7" s="7" t="s">
        <v>53</v>
      </c>
      <c r="C7" s="8"/>
      <c r="D7" s="13">
        <v>2.1960000000000002</v>
      </c>
      <c r="E7" s="13" t="s">
        <v>26</v>
      </c>
      <c r="F7" s="13">
        <v>0.53900000000000003</v>
      </c>
      <c r="G7" s="13" t="s">
        <v>26</v>
      </c>
      <c r="H7" s="14">
        <f>((AVERAGE(D7:E7))-(AVERAGE(F7:G7)))*1000</f>
        <v>1657</v>
      </c>
      <c r="I7" s="13">
        <v>0.65100000000000002</v>
      </c>
      <c r="J7" s="13" t="s">
        <v>26</v>
      </c>
      <c r="K7" s="14">
        <f>-38.7+371.39*(AVERAGE(I7:J7))</f>
        <v>203.07488999999998</v>
      </c>
      <c r="L7" s="14" t="str">
        <f>IF(K7&lt;=8,"Water White", IF(K7&lt;=17,"Extra White", IF(K7&lt;=34,"White", IF(K7&lt;=50,"Extra Light Amber", IF(K7&lt;=85,"Light Amber", IF(K7&lt;=114,"Amber", IF(K7&gt;114,"Dark Amber","Error")))))))</f>
        <v>Dark Amber</v>
      </c>
      <c r="M7" s="8"/>
      <c r="N7" s="13">
        <v>4.46</v>
      </c>
      <c r="O7" s="13" t="s">
        <v>26</v>
      </c>
      <c r="P7" s="14">
        <f>AVERAGE(N7:O7)</f>
        <v>4.46</v>
      </c>
    </row>
    <row r="8" spans="1:16" x14ac:dyDescent="0.3">
      <c r="A8" s="6" t="s">
        <v>56</v>
      </c>
      <c r="B8" s="7" t="s">
        <v>54</v>
      </c>
      <c r="C8" s="8"/>
      <c r="D8" s="13">
        <v>2.9609999999999999</v>
      </c>
      <c r="E8" s="13" t="s">
        <v>26</v>
      </c>
      <c r="F8" s="13">
        <v>0.52800000000000002</v>
      </c>
      <c r="G8" s="13" t="s">
        <v>26</v>
      </c>
      <c r="H8" s="14">
        <f>((AVERAGE(D8:E8))-(AVERAGE(F8:G8)))*1000</f>
        <v>2433</v>
      </c>
      <c r="I8" s="13">
        <v>0.77100000000000002</v>
      </c>
      <c r="J8" s="13" t="s">
        <v>26</v>
      </c>
      <c r="K8" s="14">
        <f>-38.7+371.39*(AVERAGE(I8:J8))</f>
        <v>247.64168999999998</v>
      </c>
      <c r="L8" s="14" t="str">
        <f>IF(K8&lt;=8,"Water White", IF(K8&lt;=17,"Extra White", IF(K8&lt;=34,"White", IF(K8&lt;=50,"Extra Light Amber", IF(K8&lt;=85,"Light Amber", IF(K8&lt;=114,"Amber", IF(K8&gt;114,"Dark Amber","Error")))))))</f>
        <v>Dark Amber</v>
      </c>
      <c r="M8" s="8"/>
      <c r="N8" s="13">
        <v>3.79</v>
      </c>
      <c r="O8" s="13" t="s">
        <v>26</v>
      </c>
      <c r="P8" s="14">
        <f>AVERAGE(N8:O8)</f>
        <v>3.79</v>
      </c>
    </row>
    <row r="12" spans="1:16" x14ac:dyDescent="0.3">
      <c r="D12"/>
      <c r="E12"/>
      <c r="F12"/>
      <c r="G12"/>
      <c r="H12"/>
      <c r="I12"/>
      <c r="J12"/>
    </row>
    <row r="13" spans="1:16" x14ac:dyDescent="0.3">
      <c r="D13"/>
      <c r="E13"/>
      <c r="F13"/>
      <c r="G13"/>
      <c r="H13"/>
      <c r="I13"/>
      <c r="J13"/>
    </row>
    <row r="15" spans="1:16" x14ac:dyDescent="0.3">
      <c r="D15"/>
      <c r="E15"/>
      <c r="F15"/>
      <c r="G15"/>
    </row>
    <row r="17" spans="6:12" x14ac:dyDescent="0.3">
      <c r="F17"/>
      <c r="G17"/>
      <c r="H17"/>
      <c r="I17"/>
      <c r="J17"/>
      <c r="K17"/>
      <c r="L17"/>
    </row>
    <row r="18" spans="6:12" x14ac:dyDescent="0.3">
      <c r="F18"/>
      <c r="G18"/>
      <c r="H18"/>
      <c r="I18"/>
      <c r="J18"/>
      <c r="K18"/>
      <c r="L18"/>
    </row>
  </sheetData>
  <mergeCells count="12">
    <mergeCell ref="N2:O2"/>
    <mergeCell ref="P2:P3"/>
    <mergeCell ref="A1:A3"/>
    <mergeCell ref="B1:B3"/>
    <mergeCell ref="D1:L1"/>
    <mergeCell ref="N1:P1"/>
    <mergeCell ref="D2:E2"/>
    <mergeCell ref="F2:G2"/>
    <mergeCell ref="H2:H3"/>
    <mergeCell ref="I2:J2"/>
    <mergeCell ref="K2:K3"/>
    <mergeCell ref="L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546-1ADA-49C6-A47C-7F66757C02A6}">
  <dimension ref="A1:L18"/>
  <sheetViews>
    <sheetView workbookViewId="0">
      <selection activeCell="L8" sqref="L8"/>
    </sheetView>
  </sheetViews>
  <sheetFormatPr defaultColWidth="8.88671875" defaultRowHeight="14.4" x14ac:dyDescent="0.3"/>
  <cols>
    <col min="1" max="1" width="8.77734375" style="2" customWidth="1"/>
    <col min="2" max="2" width="20.77734375" style="2" customWidth="1"/>
    <col min="3" max="3" width="0.88671875" style="2" customWidth="1"/>
    <col min="4" max="7" width="8.77734375" style="2" customWidth="1"/>
    <col min="8" max="8" width="0.88671875" style="2" customWidth="1"/>
    <col min="9" max="12" width="8.77734375" style="2" customWidth="1"/>
    <col min="13" max="16384" width="8.88671875" style="2"/>
  </cols>
  <sheetData>
    <row r="1" spans="1:12" ht="21" x14ac:dyDescent="0.3">
      <c r="A1" s="31" t="s">
        <v>9</v>
      </c>
      <c r="B1" s="32" t="s">
        <v>10</v>
      </c>
      <c r="C1" s="1"/>
      <c r="D1" s="36" t="s">
        <v>51</v>
      </c>
      <c r="E1" s="37"/>
      <c r="F1" s="37"/>
      <c r="G1" s="37"/>
      <c r="H1" s="37"/>
      <c r="I1" s="37"/>
      <c r="J1" s="37"/>
      <c r="K1" s="37"/>
      <c r="L1" s="38"/>
    </row>
    <row r="2" spans="1:12" ht="15" customHeight="1" x14ac:dyDescent="0.3">
      <c r="A2" s="31"/>
      <c r="B2" s="32"/>
      <c r="C2" s="3"/>
      <c r="D2" s="28" t="s">
        <v>47</v>
      </c>
      <c r="E2" s="35"/>
      <c r="F2" s="35"/>
      <c r="G2" s="29"/>
      <c r="H2" s="3"/>
      <c r="I2" s="28" t="s">
        <v>48</v>
      </c>
      <c r="J2" s="35"/>
      <c r="K2" s="35"/>
      <c r="L2" s="29"/>
    </row>
    <row r="3" spans="1:12" ht="15" customHeight="1" x14ac:dyDescent="0.3">
      <c r="A3" s="31"/>
      <c r="B3" s="32"/>
      <c r="C3" s="3"/>
      <c r="D3" s="4" t="s">
        <v>43</v>
      </c>
      <c r="E3" s="4" t="s">
        <v>46</v>
      </c>
      <c r="F3" s="4" t="s">
        <v>44</v>
      </c>
      <c r="G3" s="4" t="s">
        <v>45</v>
      </c>
      <c r="H3" s="3"/>
      <c r="I3" s="4" t="s">
        <v>49</v>
      </c>
      <c r="J3" s="4" t="s">
        <v>46</v>
      </c>
      <c r="K3" s="4" t="s">
        <v>44</v>
      </c>
      <c r="L3" s="4" t="s">
        <v>50</v>
      </c>
    </row>
    <row r="4" spans="1:12" ht="5.0999999999999996" customHeigh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">
      <c r="A5" s="6" t="s">
        <v>27</v>
      </c>
      <c r="B5" s="7" t="s">
        <v>52</v>
      </c>
      <c r="C5" s="8"/>
      <c r="D5" s="13">
        <v>63.2</v>
      </c>
      <c r="E5" s="13">
        <v>23</v>
      </c>
      <c r="F5" s="13">
        <v>0.27</v>
      </c>
      <c r="G5" s="14">
        <v>36.529999999999994</v>
      </c>
      <c r="H5" s="8"/>
      <c r="I5" s="13">
        <v>0.80200000000000005</v>
      </c>
      <c r="J5" s="13">
        <v>24.9</v>
      </c>
      <c r="K5" s="13">
        <v>-5.0000000000000001E-3</v>
      </c>
      <c r="L5" s="14">
        <v>0.79700000000000004</v>
      </c>
    </row>
    <row r="6" spans="1:12" x14ac:dyDescent="0.3">
      <c r="A6" s="6" t="s">
        <v>28</v>
      </c>
      <c r="B6" s="7" t="s">
        <v>25</v>
      </c>
      <c r="C6" s="8"/>
      <c r="D6" s="13">
        <v>78.099999999999994</v>
      </c>
      <c r="E6" s="13">
        <v>24</v>
      </c>
      <c r="F6" s="13">
        <v>0.36</v>
      </c>
      <c r="G6" s="14">
        <v>21.540000000000006</v>
      </c>
      <c r="H6" s="8"/>
      <c r="I6" s="13">
        <v>0.58199999999999996</v>
      </c>
      <c r="J6" s="13">
        <v>24.9</v>
      </c>
      <c r="K6" s="13">
        <v>-5.0000000000000001E-3</v>
      </c>
      <c r="L6" s="14">
        <v>0.57699999999999996</v>
      </c>
    </row>
    <row r="7" spans="1:12" x14ac:dyDescent="0.3">
      <c r="A7" s="6" t="s">
        <v>55</v>
      </c>
      <c r="B7" s="7" t="s">
        <v>53</v>
      </c>
      <c r="C7" s="8"/>
      <c r="D7" s="13">
        <v>83.1</v>
      </c>
      <c r="E7" s="13">
        <v>24.1</v>
      </c>
      <c r="F7" s="13">
        <v>0.36899999999999994</v>
      </c>
      <c r="G7" s="14">
        <v>16.531000000000006</v>
      </c>
      <c r="H7" s="8"/>
      <c r="I7" s="13">
        <v>0.54500000000000004</v>
      </c>
      <c r="J7" s="13">
        <v>24.9</v>
      </c>
      <c r="K7" s="13">
        <v>-5.0000000000000001E-3</v>
      </c>
      <c r="L7" s="14">
        <v>0.54</v>
      </c>
    </row>
    <row r="8" spans="1:12" x14ac:dyDescent="0.3">
      <c r="A8" s="6" t="s">
        <v>56</v>
      </c>
      <c r="B8" s="7" t="s">
        <v>54</v>
      </c>
      <c r="C8" s="8"/>
      <c r="D8" s="13">
        <v>79.400000000000006</v>
      </c>
      <c r="E8" s="13">
        <v>24.1</v>
      </c>
      <c r="F8" s="13">
        <v>0.36899999999999994</v>
      </c>
      <c r="G8" s="14">
        <v>20.230999999999995</v>
      </c>
      <c r="H8" s="8"/>
      <c r="I8" s="13">
        <v>0.60799999999999998</v>
      </c>
      <c r="J8" s="13">
        <v>24.9</v>
      </c>
      <c r="K8" s="13">
        <v>-5.0000000000000001E-3</v>
      </c>
      <c r="L8" s="14">
        <v>0.60299999999999998</v>
      </c>
    </row>
    <row r="12" spans="1:12" x14ac:dyDescent="0.3">
      <c r="D12"/>
      <c r="E12"/>
      <c r="F12"/>
      <c r="G12"/>
    </row>
    <row r="13" spans="1:12" x14ac:dyDescent="0.3">
      <c r="D13"/>
      <c r="E13"/>
      <c r="F13"/>
      <c r="G13"/>
    </row>
    <row r="15" spans="1:12" x14ac:dyDescent="0.3">
      <c r="D15"/>
      <c r="E15"/>
    </row>
    <row r="17" spans="5:7" x14ac:dyDescent="0.3">
      <c r="E17"/>
      <c r="F17"/>
      <c r="G17"/>
    </row>
    <row r="18" spans="5:7" x14ac:dyDescent="0.3">
      <c r="E18"/>
      <c r="F18"/>
      <c r="G18"/>
    </row>
  </sheetData>
  <mergeCells count="5">
    <mergeCell ref="D2:G2"/>
    <mergeCell ref="I2:L2"/>
    <mergeCell ref="D1:L1"/>
    <mergeCell ref="A1:A3"/>
    <mergeCell ref="B1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CBD6-D9F6-44FC-9C1A-1A35F559AB51}">
  <dimension ref="A1:O25"/>
  <sheetViews>
    <sheetView workbookViewId="0">
      <selection sqref="A1:A3"/>
    </sheetView>
  </sheetViews>
  <sheetFormatPr defaultColWidth="8.88671875" defaultRowHeight="14.4" x14ac:dyDescent="0.3"/>
  <cols>
    <col min="1" max="1" width="8.77734375" style="2" customWidth="1"/>
    <col min="2" max="2" width="25.6640625" style="2" customWidth="1"/>
    <col min="3" max="3" width="0.88671875" style="2" customWidth="1"/>
    <col min="4" max="11" width="8.77734375" style="2" customWidth="1"/>
    <col min="12" max="12" width="0.88671875" style="2" customWidth="1"/>
    <col min="13" max="14" width="8.77734375" style="2" customWidth="1"/>
    <col min="15" max="15" width="0.88671875" style="2" customWidth="1"/>
    <col min="16" max="16384" width="8.88671875" style="2"/>
  </cols>
  <sheetData>
    <row r="1" spans="1:15" ht="21" x14ac:dyDescent="0.3">
      <c r="A1" s="31" t="s">
        <v>9</v>
      </c>
      <c r="B1" s="32" t="s">
        <v>10</v>
      </c>
      <c r="C1" s="1"/>
      <c r="D1" s="27" t="s">
        <v>88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5" customHeight="1" x14ac:dyDescent="0.3">
      <c r="A2" s="31"/>
      <c r="B2" s="32"/>
      <c r="C2" s="3"/>
      <c r="D2" s="40" t="s">
        <v>57</v>
      </c>
      <c r="E2" s="41"/>
      <c r="F2" s="41"/>
      <c r="G2" s="41"/>
      <c r="H2" s="41"/>
      <c r="I2" s="41"/>
      <c r="J2" s="41"/>
      <c r="K2" s="42"/>
      <c r="L2" s="3"/>
      <c r="M2" s="39" t="s">
        <v>58</v>
      </c>
      <c r="N2" s="39"/>
      <c r="O2" s="3"/>
    </row>
    <row r="3" spans="1:15" ht="15" customHeight="1" x14ac:dyDescent="0.3">
      <c r="A3" s="31"/>
      <c r="B3" s="32"/>
      <c r="C3" s="3"/>
      <c r="D3" s="4">
        <v>0</v>
      </c>
      <c r="E3" s="4">
        <v>0.5</v>
      </c>
      <c r="F3" s="4">
        <v>1</v>
      </c>
      <c r="G3" s="4">
        <v>1.5</v>
      </c>
      <c r="H3" s="4">
        <v>2</v>
      </c>
      <c r="I3" s="4">
        <v>2.5</v>
      </c>
      <c r="J3" s="4">
        <v>3</v>
      </c>
      <c r="K3" s="4">
        <v>4</v>
      </c>
      <c r="L3" s="3"/>
      <c r="M3" s="4" t="s">
        <v>59</v>
      </c>
      <c r="N3" s="4" t="s">
        <v>60</v>
      </c>
      <c r="O3" s="3"/>
    </row>
    <row r="4" spans="1:15" ht="5.0999999999999996" customHeigh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">
      <c r="A5" s="6" t="s">
        <v>27</v>
      </c>
      <c r="B5" s="7" t="s">
        <v>61</v>
      </c>
      <c r="C5" s="8"/>
      <c r="D5" s="16">
        <v>7.9000000000000001E-2</v>
      </c>
      <c r="E5" s="16">
        <v>7.6999999999999999E-2</v>
      </c>
      <c r="F5" s="16">
        <v>0.08</v>
      </c>
      <c r="G5" s="16">
        <v>7.6999999999999999E-2</v>
      </c>
      <c r="H5" s="16">
        <v>7.5999999999999998E-2</v>
      </c>
      <c r="I5" s="16">
        <v>7.6999999999999999E-2</v>
      </c>
      <c r="J5" s="16">
        <v>7.8E-2</v>
      </c>
      <c r="K5" s="16">
        <v>7.8E-2</v>
      </c>
      <c r="L5" s="8"/>
      <c r="M5" s="16">
        <v>68.75</v>
      </c>
      <c r="N5" s="16">
        <v>0.86</v>
      </c>
      <c r="O5" s="8"/>
    </row>
    <row r="6" spans="1:15" x14ac:dyDescent="0.3">
      <c r="A6" s="6" t="s">
        <v>27</v>
      </c>
      <c r="B6" s="7" t="s">
        <v>62</v>
      </c>
      <c r="C6" s="8"/>
      <c r="D6" s="16">
        <v>0.104</v>
      </c>
      <c r="E6" s="16">
        <v>0.108</v>
      </c>
      <c r="F6" s="16">
        <v>0.11</v>
      </c>
      <c r="G6" s="16">
        <v>0.11</v>
      </c>
      <c r="H6" s="16">
        <v>0.104</v>
      </c>
      <c r="I6" s="16">
        <v>0.111</v>
      </c>
      <c r="J6" s="16">
        <v>9.1999999999999998E-2</v>
      </c>
      <c r="K6" s="16">
        <v>8.7999999999999995E-2</v>
      </c>
      <c r="L6" s="8"/>
      <c r="M6" s="16">
        <v>34.375</v>
      </c>
      <c r="N6" s="16">
        <v>0.53300000000000003</v>
      </c>
      <c r="O6" s="8"/>
    </row>
    <row r="7" spans="1:15" x14ac:dyDescent="0.3">
      <c r="A7" s="6" t="s">
        <v>27</v>
      </c>
      <c r="B7" s="7" t="s">
        <v>63</v>
      </c>
      <c r="C7" s="8"/>
      <c r="D7" s="16">
        <v>9.1499999999999998E-2</v>
      </c>
      <c r="E7" s="16">
        <v>9.2499999999999999E-2</v>
      </c>
      <c r="F7" s="16">
        <v>9.5000000000000001E-2</v>
      </c>
      <c r="G7" s="16">
        <v>9.35E-2</v>
      </c>
      <c r="H7" s="16">
        <v>0.09</v>
      </c>
      <c r="I7" s="16">
        <v>9.4E-2</v>
      </c>
      <c r="J7" s="16">
        <v>8.4999999999999992E-2</v>
      </c>
      <c r="K7" s="16">
        <v>8.299999999999999E-2</v>
      </c>
      <c r="L7" s="8"/>
      <c r="M7" s="16">
        <v>17.1875</v>
      </c>
      <c r="N7" s="16">
        <v>0.312</v>
      </c>
      <c r="O7" s="8"/>
    </row>
    <row r="8" spans="1:15" x14ac:dyDescent="0.3">
      <c r="A8" s="6" t="s">
        <v>28</v>
      </c>
      <c r="B8" s="7" t="s">
        <v>64</v>
      </c>
      <c r="C8" s="8"/>
      <c r="D8" s="16">
        <v>5.8000000000000003E-2</v>
      </c>
      <c r="E8" s="16">
        <v>5.7000000000000002E-2</v>
      </c>
      <c r="F8" s="16">
        <v>5.6000000000000001E-2</v>
      </c>
      <c r="G8" s="16">
        <v>5.2999999999999999E-2</v>
      </c>
      <c r="H8" s="16">
        <v>5.3999999999999999E-2</v>
      </c>
      <c r="I8" s="16">
        <v>5.1999999999999998E-2</v>
      </c>
      <c r="J8" s="16">
        <v>5.1999999999999998E-2</v>
      </c>
      <c r="K8" s="16">
        <v>5.8000000000000003E-2</v>
      </c>
      <c r="L8" s="8"/>
      <c r="M8" s="16">
        <v>8.59375</v>
      </c>
      <c r="N8" s="16">
        <v>0.183</v>
      </c>
      <c r="O8" s="8"/>
    </row>
    <row r="9" spans="1:15" x14ac:dyDescent="0.3">
      <c r="A9" s="6" t="s">
        <v>28</v>
      </c>
      <c r="B9" s="7" t="s">
        <v>65</v>
      </c>
      <c r="C9" s="8"/>
      <c r="D9" s="16">
        <v>0.05</v>
      </c>
      <c r="E9" s="16">
        <v>5.0999999999999997E-2</v>
      </c>
      <c r="F9" s="16">
        <v>5.0999999999999997E-2</v>
      </c>
      <c r="G9" s="16">
        <v>4.4999999999999998E-2</v>
      </c>
      <c r="H9" s="16">
        <v>4.1000000000000002E-2</v>
      </c>
      <c r="I9" s="16">
        <v>5.0999999999999997E-2</v>
      </c>
      <c r="J9" s="16">
        <v>0.04</v>
      </c>
      <c r="K9" s="16">
        <v>0.05</v>
      </c>
      <c r="L9" s="8"/>
      <c r="M9" s="16">
        <v>4.296875</v>
      </c>
      <c r="N9" s="16">
        <v>0.11</v>
      </c>
      <c r="O9" s="8"/>
    </row>
    <row r="10" spans="1:15" x14ac:dyDescent="0.3">
      <c r="A10" s="6" t="s">
        <v>28</v>
      </c>
      <c r="B10" s="7" t="s">
        <v>66</v>
      </c>
      <c r="C10" s="8"/>
      <c r="D10" s="16">
        <v>5.4000000000000006E-2</v>
      </c>
      <c r="E10" s="16">
        <v>5.3999999999999999E-2</v>
      </c>
      <c r="F10" s="16">
        <v>5.3499999999999999E-2</v>
      </c>
      <c r="G10" s="16">
        <v>4.9000000000000002E-2</v>
      </c>
      <c r="H10" s="16">
        <v>4.7500000000000001E-2</v>
      </c>
      <c r="I10" s="16">
        <v>5.1499999999999997E-2</v>
      </c>
      <c r="J10" s="16">
        <v>4.5999999999999999E-2</v>
      </c>
      <c r="K10" s="16">
        <v>5.4000000000000006E-2</v>
      </c>
      <c r="L10" s="8"/>
      <c r="M10" s="16">
        <v>2.1484375</v>
      </c>
      <c r="N10" s="16">
        <v>7.1999999999999995E-2</v>
      </c>
      <c r="O10" s="8"/>
    </row>
    <row r="11" spans="1:15" x14ac:dyDescent="0.3">
      <c r="A11" s="6" t="s">
        <v>55</v>
      </c>
      <c r="B11" s="7" t="s">
        <v>67</v>
      </c>
      <c r="C11" s="8"/>
      <c r="D11" s="16">
        <v>9.9000000000000005E-2</v>
      </c>
      <c r="E11" s="16">
        <v>0.21099999999999999</v>
      </c>
      <c r="F11" s="16">
        <v>0.248</v>
      </c>
      <c r="G11" s="16">
        <v>0.24399999999999999</v>
      </c>
      <c r="H11" s="16">
        <v>0.25800000000000001</v>
      </c>
      <c r="I11" s="16">
        <v>0.223</v>
      </c>
      <c r="J11" s="16">
        <v>0.17399999999999999</v>
      </c>
      <c r="K11" s="16">
        <v>0.113</v>
      </c>
      <c r="L11" s="8"/>
      <c r="M11" s="16">
        <v>1.07421875</v>
      </c>
      <c r="N11" s="16">
        <v>5.1999999999999998E-2</v>
      </c>
      <c r="O11" s="8"/>
    </row>
    <row r="12" spans="1:15" x14ac:dyDescent="0.3">
      <c r="A12" s="6" t="s">
        <v>55</v>
      </c>
      <c r="B12" s="7" t="s">
        <v>68</v>
      </c>
      <c r="C12" s="8"/>
      <c r="D12" s="16">
        <v>0.113</v>
      </c>
      <c r="E12" s="16">
        <v>0.12</v>
      </c>
      <c r="F12" s="16">
        <v>0.115</v>
      </c>
      <c r="G12" s="16">
        <v>0.107</v>
      </c>
      <c r="H12" s="16">
        <v>9.9000000000000005E-2</v>
      </c>
      <c r="I12" s="16">
        <v>0.111</v>
      </c>
      <c r="J12" s="16">
        <v>0.08</v>
      </c>
      <c r="K12" s="16">
        <v>8.8999999999999996E-2</v>
      </c>
      <c r="L12" s="8"/>
      <c r="M12" s="17"/>
      <c r="N12" s="17"/>
      <c r="O12" s="8"/>
    </row>
    <row r="13" spans="1:15" x14ac:dyDescent="0.3">
      <c r="A13" s="6" t="s">
        <v>55</v>
      </c>
      <c r="B13" s="7" t="s">
        <v>69</v>
      </c>
      <c r="C13" s="8"/>
      <c r="D13" s="16">
        <v>0.10600000000000001</v>
      </c>
      <c r="E13" s="16">
        <v>0.16549999999999998</v>
      </c>
      <c r="F13" s="16">
        <v>0.18149999999999999</v>
      </c>
      <c r="G13" s="16">
        <v>0.17549999999999999</v>
      </c>
      <c r="H13" s="16">
        <v>0.17849999999999999</v>
      </c>
      <c r="I13" s="16">
        <v>0.16700000000000001</v>
      </c>
      <c r="J13" s="16">
        <v>0.127</v>
      </c>
      <c r="K13" s="16">
        <v>0.10100000000000001</v>
      </c>
      <c r="L13" s="8"/>
      <c r="M13" s="17"/>
      <c r="N13" s="17"/>
      <c r="O13" s="8"/>
    </row>
    <row r="14" spans="1:15" x14ac:dyDescent="0.3">
      <c r="A14" s="6" t="s">
        <v>56</v>
      </c>
      <c r="B14" s="7" t="s">
        <v>70</v>
      </c>
      <c r="C14" s="8"/>
      <c r="D14" s="16">
        <v>0.107</v>
      </c>
      <c r="E14" s="16">
        <v>0.111</v>
      </c>
      <c r="F14" s="16">
        <v>0.104</v>
      </c>
      <c r="G14" s="16">
        <v>0.112</v>
      </c>
      <c r="H14" s="16">
        <v>0.106</v>
      </c>
      <c r="I14" s="16">
        <v>0.111</v>
      </c>
      <c r="J14" s="16">
        <v>0.107</v>
      </c>
      <c r="K14" s="16">
        <v>0.109</v>
      </c>
      <c r="L14" s="8"/>
      <c r="M14" s="17"/>
      <c r="N14" s="17"/>
      <c r="O14" s="8"/>
    </row>
    <row r="15" spans="1:15" x14ac:dyDescent="0.3">
      <c r="A15" s="6" t="s">
        <v>56</v>
      </c>
      <c r="B15" s="7" t="s">
        <v>71</v>
      </c>
      <c r="C15" s="8"/>
      <c r="D15" s="16">
        <v>0.11700000000000001</v>
      </c>
      <c r="E15" s="16">
        <v>0.124</v>
      </c>
      <c r="F15" s="16">
        <v>0.125</v>
      </c>
      <c r="G15" s="16">
        <v>0.13400000000000001</v>
      </c>
      <c r="H15" s="16">
        <v>0.127</v>
      </c>
      <c r="I15" s="16">
        <v>0.13500000000000001</v>
      </c>
      <c r="J15" s="16">
        <v>0.111</v>
      </c>
      <c r="K15" s="16">
        <v>0.114</v>
      </c>
      <c r="L15" s="8"/>
      <c r="M15" s="17"/>
      <c r="N15" s="17"/>
      <c r="O15" s="8"/>
    </row>
    <row r="16" spans="1:15" x14ac:dyDescent="0.3">
      <c r="A16" s="6" t="s">
        <v>56</v>
      </c>
      <c r="B16" s="7" t="s">
        <v>72</v>
      </c>
      <c r="C16" s="8"/>
      <c r="D16" s="16">
        <v>0.112</v>
      </c>
      <c r="E16" s="16">
        <v>0.11749999999999999</v>
      </c>
      <c r="F16" s="16">
        <v>0.11449999999999999</v>
      </c>
      <c r="G16" s="16">
        <v>0.123</v>
      </c>
      <c r="H16" s="16">
        <v>0.11649999999999999</v>
      </c>
      <c r="I16" s="16">
        <v>0.123</v>
      </c>
      <c r="J16" s="16">
        <v>0.109</v>
      </c>
      <c r="K16" s="16">
        <v>0.1115</v>
      </c>
      <c r="L16" s="8"/>
      <c r="M16" s="17"/>
      <c r="N16" s="17"/>
      <c r="O16" s="8"/>
    </row>
    <row r="17" spans="1:15" ht="5.0999999999999996" customHeight="1" x14ac:dyDescent="0.3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x14ac:dyDescent="0.3">
      <c r="A18" s="31" t="s">
        <v>9</v>
      </c>
      <c r="B18" s="32" t="s">
        <v>10</v>
      </c>
      <c r="C18" s="1"/>
      <c r="D18" s="27" t="s">
        <v>89</v>
      </c>
      <c r="E18" s="27"/>
      <c r="F18" s="27"/>
      <c r="G18" s="27"/>
      <c r="H18" s="27"/>
      <c r="I18" s="27"/>
      <c r="J18" s="27"/>
      <c r="K18" s="27"/>
      <c r="L18" s="1"/>
      <c r="O18" s="1"/>
    </row>
    <row r="19" spans="1:15" x14ac:dyDescent="0.3">
      <c r="A19" s="31"/>
      <c r="B19" s="32"/>
      <c r="C19" s="3"/>
      <c r="D19" s="28" t="s">
        <v>57</v>
      </c>
      <c r="E19" s="35"/>
      <c r="F19" s="35"/>
      <c r="G19" s="35"/>
      <c r="H19" s="35"/>
      <c r="I19" s="35"/>
      <c r="J19" s="35"/>
      <c r="K19" s="29"/>
      <c r="L19" s="3"/>
      <c r="O19" s="3"/>
    </row>
    <row r="20" spans="1:15" x14ac:dyDescent="0.3">
      <c r="A20" s="31"/>
      <c r="B20" s="32"/>
      <c r="C20" s="3"/>
      <c r="D20" s="4">
        <v>0</v>
      </c>
      <c r="E20" s="4">
        <v>0.5</v>
      </c>
      <c r="F20" s="4">
        <v>1</v>
      </c>
      <c r="G20" s="4">
        <v>1.5</v>
      </c>
      <c r="H20" s="4">
        <v>2</v>
      </c>
      <c r="I20" s="4">
        <v>2.5</v>
      </c>
      <c r="J20" s="4">
        <v>3</v>
      </c>
      <c r="K20" s="4">
        <v>4</v>
      </c>
      <c r="L20" s="3"/>
      <c r="M20" s="18"/>
      <c r="N20" s="18"/>
      <c r="O20" s="3"/>
    </row>
    <row r="21" spans="1:15" ht="5.0999999999999996" customHeight="1" x14ac:dyDescent="0.3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3">
      <c r="A22" s="6" t="s">
        <v>27</v>
      </c>
      <c r="B22" s="7" t="s">
        <v>52</v>
      </c>
      <c r="C22" s="8"/>
      <c r="D22" s="14">
        <v>1.8499999999999996</v>
      </c>
      <c r="E22" s="14">
        <v>1.9333333333333331</v>
      </c>
      <c r="F22" s="14">
        <v>2.1416666666666666</v>
      </c>
      <c r="G22" s="14">
        <v>2.0166666666666666</v>
      </c>
      <c r="H22" s="14">
        <v>1.7249999999999996</v>
      </c>
      <c r="I22" s="14">
        <v>2.0583333333333331</v>
      </c>
      <c r="J22" s="14">
        <v>1.3083333333333327</v>
      </c>
      <c r="K22" s="14">
        <v>1.1416666666666657</v>
      </c>
      <c r="L22" s="8"/>
      <c r="M22" s="19"/>
      <c r="N22" s="19"/>
      <c r="O22" s="8"/>
    </row>
    <row r="23" spans="1:15" x14ac:dyDescent="0.3">
      <c r="A23" s="6" t="s">
        <v>28</v>
      </c>
      <c r="B23" s="7" t="s">
        <v>25</v>
      </c>
      <c r="C23" s="8"/>
      <c r="D23" s="14">
        <v>-1.2749999999999995</v>
      </c>
      <c r="E23" s="14">
        <v>-1.2750000000000001</v>
      </c>
      <c r="F23" s="14">
        <v>-1.3166666666666669</v>
      </c>
      <c r="G23" s="14">
        <v>-1.6916666666666664</v>
      </c>
      <c r="H23" s="14">
        <v>-1.8166666666666667</v>
      </c>
      <c r="I23" s="14">
        <v>-1.4833333333333336</v>
      </c>
      <c r="J23" s="14">
        <v>-1.9416666666666667</v>
      </c>
      <c r="K23" s="14">
        <v>-1.2749999999999995</v>
      </c>
      <c r="L23" s="8"/>
      <c r="M23" s="19"/>
      <c r="N23" s="19"/>
      <c r="O23" s="8"/>
    </row>
    <row r="24" spans="1:15" x14ac:dyDescent="0.3">
      <c r="A24" s="6" t="s">
        <v>55</v>
      </c>
      <c r="B24" s="7" t="s">
        <v>53</v>
      </c>
      <c r="C24" s="8"/>
      <c r="D24" s="14">
        <v>3.058333333333334</v>
      </c>
      <c r="E24" s="14">
        <v>8.0166666666666657</v>
      </c>
      <c r="F24" s="14">
        <v>9.35</v>
      </c>
      <c r="G24" s="14">
        <v>8.85</v>
      </c>
      <c r="H24" s="14">
        <v>9.1</v>
      </c>
      <c r="I24" s="14">
        <v>8.1416666666666675</v>
      </c>
      <c r="J24" s="14">
        <v>4.8083333333333336</v>
      </c>
      <c r="K24" s="14">
        <v>2.6416666666666671</v>
      </c>
      <c r="L24" s="8"/>
      <c r="M24" s="19"/>
      <c r="N24" s="19"/>
      <c r="O24" s="8"/>
    </row>
    <row r="25" spans="1:15" x14ac:dyDescent="0.3">
      <c r="A25" s="6" t="s">
        <v>56</v>
      </c>
      <c r="B25" s="7" t="s">
        <v>54</v>
      </c>
      <c r="C25" s="8"/>
      <c r="D25" s="14">
        <v>3.5583333333333336</v>
      </c>
      <c r="E25" s="14">
        <v>4.0166666666666657</v>
      </c>
      <c r="F25" s="14">
        <v>3.7666666666666657</v>
      </c>
      <c r="G25" s="14">
        <v>4.4749999999999996</v>
      </c>
      <c r="H25" s="14">
        <v>3.9333333333333327</v>
      </c>
      <c r="I25" s="14">
        <v>4.4749999999999996</v>
      </c>
      <c r="J25" s="14">
        <v>3.3083333333333331</v>
      </c>
      <c r="K25" s="14">
        <v>3.5166666666666666</v>
      </c>
      <c r="L25" s="8"/>
      <c r="M25" s="19"/>
      <c r="N25" s="19"/>
      <c r="O25" s="8"/>
    </row>
  </sheetData>
  <mergeCells count="9">
    <mergeCell ref="D1:N1"/>
    <mergeCell ref="A18:A20"/>
    <mergeCell ref="M2:N2"/>
    <mergeCell ref="D2:K2"/>
    <mergeCell ref="B18:B20"/>
    <mergeCell ref="D18:K18"/>
    <mergeCell ref="D19:K19"/>
    <mergeCell ref="A1:A3"/>
    <mergeCell ref="B1:B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03D2-AADD-4896-9B42-6FF54E812646}">
  <dimension ref="A1:R43"/>
  <sheetViews>
    <sheetView workbookViewId="0">
      <selection sqref="A1:A3"/>
    </sheetView>
  </sheetViews>
  <sheetFormatPr defaultColWidth="8.88671875" defaultRowHeight="14.4" x14ac:dyDescent="0.3"/>
  <cols>
    <col min="1" max="1" width="8.77734375" style="2" customWidth="1"/>
    <col min="2" max="2" width="20.77734375" style="2" customWidth="1"/>
    <col min="3" max="3" width="0.88671875" style="9" customWidth="1"/>
    <col min="4" max="9" width="8.77734375" style="9" customWidth="1"/>
    <col min="10" max="10" width="0.88671875" style="9" customWidth="1"/>
    <col min="11" max="12" width="8.77734375" style="9" customWidth="1"/>
    <col min="13" max="13" width="0.88671875" style="9" customWidth="1"/>
    <col min="14" max="16384" width="8.88671875" style="2"/>
  </cols>
  <sheetData>
    <row r="1" spans="1:18" ht="21" x14ac:dyDescent="0.3">
      <c r="A1" s="31" t="s">
        <v>9</v>
      </c>
      <c r="B1" s="32" t="s">
        <v>10</v>
      </c>
      <c r="C1" s="1"/>
      <c r="D1" s="27" t="s">
        <v>76</v>
      </c>
      <c r="E1" s="27"/>
      <c r="F1" s="27"/>
      <c r="G1" s="27"/>
      <c r="H1" s="27"/>
      <c r="I1" s="27"/>
      <c r="J1" s="27"/>
      <c r="K1" s="27"/>
      <c r="L1" s="27"/>
      <c r="M1" s="2"/>
    </row>
    <row r="2" spans="1:18" ht="14.4" customHeight="1" x14ac:dyDescent="0.3">
      <c r="A2" s="31"/>
      <c r="B2" s="32"/>
      <c r="C2" s="3"/>
      <c r="D2" s="22" t="s">
        <v>60</v>
      </c>
      <c r="E2" s="22"/>
      <c r="F2" s="22"/>
      <c r="G2" s="22"/>
      <c r="H2" s="22" t="s">
        <v>77</v>
      </c>
      <c r="I2" s="22" t="s">
        <v>78</v>
      </c>
      <c r="J2" s="3"/>
      <c r="K2" s="40" t="s">
        <v>58</v>
      </c>
      <c r="L2" s="42"/>
      <c r="M2" s="3"/>
    </row>
    <row r="3" spans="1:18" ht="14.4" customHeight="1" x14ac:dyDescent="0.3">
      <c r="A3" s="31"/>
      <c r="B3" s="32"/>
      <c r="C3" s="3"/>
      <c r="D3" s="4" t="s">
        <v>6</v>
      </c>
      <c r="E3" s="4" t="s">
        <v>7</v>
      </c>
      <c r="F3" s="4" t="s">
        <v>79</v>
      </c>
      <c r="G3" s="4" t="s">
        <v>30</v>
      </c>
      <c r="H3" s="39"/>
      <c r="I3" s="39"/>
      <c r="J3" s="3"/>
      <c r="K3" s="4" t="s">
        <v>86</v>
      </c>
      <c r="L3" s="4" t="s">
        <v>60</v>
      </c>
      <c r="M3" s="3"/>
    </row>
    <row r="4" spans="1:18" ht="5.0999999999999996" customHeigh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x14ac:dyDescent="0.3">
      <c r="A5" s="6" t="s">
        <v>27</v>
      </c>
      <c r="B5" s="7" t="s">
        <v>52</v>
      </c>
      <c r="C5" s="8"/>
      <c r="D5" s="16">
        <v>0.33800000000000002</v>
      </c>
      <c r="E5" s="16">
        <v>0.32600000000000001</v>
      </c>
      <c r="F5" s="16">
        <v>0.34599999999999997</v>
      </c>
      <c r="G5" s="16">
        <f t="shared" ref="G5" si="0">(AVERAGE(D5:F5)-H5)</f>
        <v>0.29666666666666669</v>
      </c>
      <c r="H5" s="16">
        <v>0.04</v>
      </c>
      <c r="I5" s="14">
        <v>436.51804670912958</v>
      </c>
      <c r="J5" s="8"/>
      <c r="K5" s="21">
        <v>1.7999999999999999E-2</v>
      </c>
      <c r="L5" s="16">
        <v>0.63700000000000001</v>
      </c>
      <c r="M5" s="8"/>
    </row>
    <row r="6" spans="1:18" x14ac:dyDescent="0.3">
      <c r="A6" s="6" t="s">
        <v>28</v>
      </c>
      <c r="B6" s="7" t="s">
        <v>25</v>
      </c>
      <c r="C6" s="8"/>
      <c r="D6" s="16">
        <v>6.7000000000000004E-2</v>
      </c>
      <c r="E6" s="16">
        <v>6.7000000000000004E-2</v>
      </c>
      <c r="F6" s="16">
        <v>7.0000000000000007E-2</v>
      </c>
      <c r="G6" s="16">
        <f>(AVERAGE(D6:F6)-H6)</f>
        <v>3.1000000000000007E-2</v>
      </c>
      <c r="H6" s="16">
        <v>3.6999999999999998E-2</v>
      </c>
      <c r="I6" s="14">
        <v>38.366429374297503</v>
      </c>
      <c r="J6" s="8"/>
      <c r="K6" s="21">
        <v>1.6E-2</v>
      </c>
      <c r="L6" s="16">
        <v>0.54166666666666674</v>
      </c>
      <c r="M6" s="8"/>
    </row>
    <row r="7" spans="1:18" x14ac:dyDescent="0.3">
      <c r="A7" s="6" t="s">
        <v>55</v>
      </c>
      <c r="B7" s="7" t="s">
        <v>53</v>
      </c>
      <c r="C7" s="8"/>
      <c r="D7" s="16">
        <v>0.35699999999999998</v>
      </c>
      <c r="E7" s="16">
        <v>0.39</v>
      </c>
      <c r="F7" s="16">
        <v>0.56899999999999995</v>
      </c>
      <c r="G7" s="16">
        <f>(AVERAGE(D7:F7)-H7)</f>
        <v>0.3846666666666666</v>
      </c>
      <c r="H7" s="16">
        <v>5.3999999999999999E-2</v>
      </c>
      <c r="I7" s="14">
        <v>568.402647683277</v>
      </c>
      <c r="J7" s="8"/>
      <c r="K7" s="21">
        <v>1.4000000000000002E-2</v>
      </c>
      <c r="L7" s="16">
        <v>0.46233333333333332</v>
      </c>
      <c r="M7" s="8"/>
    </row>
    <row r="8" spans="1:18" x14ac:dyDescent="0.3">
      <c r="A8" s="6" t="s">
        <v>56</v>
      </c>
      <c r="B8" s="7" t="s">
        <v>54</v>
      </c>
      <c r="C8" s="8"/>
      <c r="D8" s="16">
        <v>0.433</v>
      </c>
      <c r="E8" s="16">
        <v>0.437</v>
      </c>
      <c r="F8" s="16">
        <v>0.438</v>
      </c>
      <c r="G8" s="16">
        <f>(AVERAGE(D8:F8)-H8)</f>
        <v>0.378</v>
      </c>
      <c r="H8" s="16">
        <v>5.8000000000000003E-2</v>
      </c>
      <c r="I8" s="14">
        <v>558.41139003372052</v>
      </c>
      <c r="J8" s="8"/>
      <c r="K8" s="21">
        <v>1.2E-2</v>
      </c>
      <c r="L8" s="16">
        <v>0.39300000000000002</v>
      </c>
      <c r="M8" s="8"/>
    </row>
    <row r="9" spans="1:18" x14ac:dyDescent="0.3">
      <c r="J9" s="8"/>
      <c r="K9" s="21">
        <v>1.0000000000000002E-2</v>
      </c>
      <c r="L9" s="16">
        <v>0.32900000000000001</v>
      </c>
      <c r="M9" s="8"/>
    </row>
    <row r="10" spans="1:18" x14ac:dyDescent="0.3">
      <c r="J10" s="8"/>
      <c r="K10" s="21">
        <v>8.0000000000000002E-3</v>
      </c>
      <c r="L10" s="16">
        <v>0.27100000000000002</v>
      </c>
      <c r="M10" s="8"/>
    </row>
    <row r="11" spans="1:18" x14ac:dyDescent="0.3">
      <c r="J11" s="8"/>
      <c r="K11" s="21">
        <v>6.0000000000000001E-3</v>
      </c>
      <c r="L11" s="16">
        <v>0.21099999999999999</v>
      </c>
      <c r="M11" s="8"/>
    </row>
    <row r="12" spans="1:18" s="20" customFormat="1" x14ac:dyDescent="0.3">
      <c r="A12" s="2"/>
      <c r="B12" s="2"/>
      <c r="C12" s="9"/>
      <c r="D12" s="9"/>
      <c r="E12" s="9"/>
      <c r="F12" s="9"/>
      <c r="G12" s="9"/>
      <c r="H12" s="9"/>
      <c r="I12" s="9"/>
      <c r="J12" s="8"/>
      <c r="K12" s="21">
        <v>4.0000000000000001E-3</v>
      </c>
      <c r="L12" s="16">
        <v>0.15733333333333333</v>
      </c>
      <c r="M12" s="8"/>
      <c r="N12" s="2"/>
      <c r="Q12" s="2"/>
      <c r="R12" s="2"/>
    </row>
    <row r="13" spans="1:18" x14ac:dyDescent="0.3">
      <c r="J13" s="8"/>
      <c r="M13" s="8"/>
    </row>
    <row r="14" spans="1:18" x14ac:dyDescent="0.3">
      <c r="J14" s="8"/>
      <c r="M14" s="8"/>
    </row>
    <row r="15" spans="1:18" x14ac:dyDescent="0.3">
      <c r="J15" s="8"/>
      <c r="M15" s="8"/>
    </row>
    <row r="16" spans="1:18" x14ac:dyDescent="0.3">
      <c r="J16" s="8"/>
      <c r="M16" s="8"/>
    </row>
    <row r="17" spans="10:13" x14ac:dyDescent="0.3">
      <c r="J17" s="8"/>
      <c r="M17" s="8"/>
    </row>
    <row r="18" spans="10:13" x14ac:dyDescent="0.3">
      <c r="J18" s="8"/>
      <c r="M18" s="8"/>
    </row>
    <row r="19" spans="10:13" x14ac:dyDescent="0.3">
      <c r="J19" s="8"/>
      <c r="M19" s="8"/>
    </row>
    <row r="20" spans="10:13" x14ac:dyDescent="0.3">
      <c r="J20" s="8"/>
      <c r="M20" s="8"/>
    </row>
    <row r="21" spans="10:13" x14ac:dyDescent="0.3">
      <c r="J21" s="8"/>
      <c r="M21" s="8"/>
    </row>
    <row r="22" spans="10:13" x14ac:dyDescent="0.3">
      <c r="J22" s="8"/>
      <c r="M22" s="8"/>
    </row>
    <row r="23" spans="10:13" x14ac:dyDescent="0.3">
      <c r="J23" s="8"/>
      <c r="M23" s="8"/>
    </row>
    <row r="24" spans="10:13" x14ac:dyDescent="0.3">
      <c r="J24" s="8"/>
      <c r="M24" s="8"/>
    </row>
    <row r="25" spans="10:13" x14ac:dyDescent="0.3">
      <c r="J25" s="8"/>
      <c r="M25" s="8"/>
    </row>
    <row r="26" spans="10:13" x14ac:dyDescent="0.3">
      <c r="J26" s="8"/>
      <c r="M26" s="8"/>
    </row>
    <row r="27" spans="10:13" x14ac:dyDescent="0.3">
      <c r="J27" s="8"/>
      <c r="M27" s="8"/>
    </row>
    <row r="28" spans="10:13" x14ac:dyDescent="0.3">
      <c r="J28" s="8"/>
      <c r="M28" s="8"/>
    </row>
    <row r="29" spans="10:13" x14ac:dyDescent="0.3">
      <c r="J29" s="8"/>
      <c r="M29" s="8"/>
    </row>
    <row r="30" spans="10:13" x14ac:dyDescent="0.3">
      <c r="J30" s="8"/>
      <c r="M30" s="8"/>
    </row>
    <row r="31" spans="10:13" x14ac:dyDescent="0.3">
      <c r="J31" s="8"/>
      <c r="M31" s="8"/>
    </row>
    <row r="32" spans="10:13" x14ac:dyDescent="0.3">
      <c r="J32" s="8"/>
      <c r="M32" s="8"/>
    </row>
    <row r="33" spans="10:13" x14ac:dyDescent="0.3">
      <c r="J33" s="8"/>
      <c r="M33" s="8"/>
    </row>
    <row r="34" spans="10:13" x14ac:dyDescent="0.3">
      <c r="J34" s="8"/>
      <c r="M34" s="8"/>
    </row>
    <row r="35" spans="10:13" ht="5.0999999999999996" customHeight="1" x14ac:dyDescent="0.3">
      <c r="J35" s="3"/>
      <c r="M35" s="3"/>
    </row>
    <row r="39" spans="10:13" ht="5.0999999999999996" customHeight="1" x14ac:dyDescent="0.3">
      <c r="J39" s="3"/>
      <c r="M39" s="3"/>
    </row>
    <row r="40" spans="10:13" x14ac:dyDescent="0.3">
      <c r="J40" s="8"/>
      <c r="M40" s="8"/>
    </row>
    <row r="41" spans="10:13" x14ac:dyDescent="0.3">
      <c r="J41" s="8"/>
      <c r="M41" s="8"/>
    </row>
    <row r="42" spans="10:13" x14ac:dyDescent="0.3">
      <c r="J42" s="8"/>
      <c r="M42" s="8"/>
    </row>
    <row r="43" spans="10:13" x14ac:dyDescent="0.3">
      <c r="J43" s="8"/>
      <c r="M43" s="8"/>
    </row>
  </sheetData>
  <mergeCells count="7">
    <mergeCell ref="B1:B3"/>
    <mergeCell ref="D1:L1"/>
    <mergeCell ref="K2:L2"/>
    <mergeCell ref="I2:I3"/>
    <mergeCell ref="A1:A3"/>
    <mergeCell ref="D2:G2"/>
    <mergeCell ref="H2:H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A92E-A1B2-418F-9435-7E8424B982E5}">
  <dimension ref="A1:M40"/>
  <sheetViews>
    <sheetView workbookViewId="0">
      <selection sqref="A1:A3"/>
    </sheetView>
  </sheetViews>
  <sheetFormatPr defaultColWidth="8.88671875" defaultRowHeight="14.4" x14ac:dyDescent="0.3"/>
  <cols>
    <col min="1" max="1" width="8.77734375" style="2" customWidth="1"/>
    <col min="2" max="2" width="20.77734375" style="2" customWidth="1"/>
    <col min="3" max="3" width="0.88671875" style="9" customWidth="1"/>
    <col min="4" max="9" width="8.77734375" style="9" customWidth="1"/>
    <col min="10" max="10" width="0.88671875" style="9" customWidth="1"/>
    <col min="11" max="12" width="8.77734375" style="9" customWidth="1"/>
    <col min="13" max="13" width="0.88671875" style="9" customWidth="1"/>
    <col min="14" max="16384" width="8.88671875" style="2"/>
  </cols>
  <sheetData>
    <row r="1" spans="1:13" ht="21" x14ac:dyDescent="0.3">
      <c r="A1" s="31" t="s">
        <v>9</v>
      </c>
      <c r="B1" s="32" t="s">
        <v>10</v>
      </c>
      <c r="C1" s="1"/>
      <c r="D1" s="27" t="s">
        <v>80</v>
      </c>
      <c r="E1" s="27"/>
      <c r="F1" s="27"/>
      <c r="G1" s="27"/>
      <c r="H1" s="27"/>
      <c r="I1" s="27"/>
      <c r="J1" s="27"/>
      <c r="K1" s="27"/>
      <c r="L1" s="27"/>
      <c r="M1" s="2"/>
    </row>
    <row r="2" spans="1:13" ht="14.4" customHeight="1" x14ac:dyDescent="0.3">
      <c r="A2" s="31"/>
      <c r="B2" s="32"/>
      <c r="C2" s="3"/>
      <c r="D2" s="22" t="s">
        <v>60</v>
      </c>
      <c r="E2" s="22"/>
      <c r="F2" s="22"/>
      <c r="G2" s="22"/>
      <c r="H2" s="22" t="s">
        <v>77</v>
      </c>
      <c r="I2" s="43" t="s">
        <v>78</v>
      </c>
      <c r="J2" s="3"/>
      <c r="K2" s="22" t="s">
        <v>58</v>
      </c>
      <c r="L2" s="22"/>
      <c r="M2" s="3"/>
    </row>
    <row r="3" spans="1:13" ht="14.4" customHeight="1" x14ac:dyDescent="0.3">
      <c r="A3" s="31"/>
      <c r="B3" s="32"/>
      <c r="C3" s="3"/>
      <c r="D3" s="4" t="s">
        <v>6</v>
      </c>
      <c r="E3" s="4" t="s">
        <v>7</v>
      </c>
      <c r="F3" s="4" t="s">
        <v>79</v>
      </c>
      <c r="G3" s="4" t="s">
        <v>30</v>
      </c>
      <c r="H3" s="39"/>
      <c r="I3" s="22"/>
      <c r="J3" s="3"/>
      <c r="K3" s="4" t="s">
        <v>86</v>
      </c>
      <c r="L3" s="4" t="s">
        <v>60</v>
      </c>
      <c r="M3" s="3"/>
    </row>
    <row r="4" spans="1:13" ht="5.0999999999999996" customHeigh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3">
      <c r="A5" s="6" t="s">
        <v>27</v>
      </c>
      <c r="B5" s="7" t="s">
        <v>52</v>
      </c>
      <c r="C5" s="8"/>
      <c r="D5" s="16">
        <v>0.74399999999999999</v>
      </c>
      <c r="E5" s="16">
        <v>0.81200000000000006</v>
      </c>
      <c r="F5" s="16">
        <v>0.70399999999999996</v>
      </c>
      <c r="G5" s="16">
        <f t="shared" ref="G5" si="0">(AVERAGE(D5:F5)-H5)</f>
        <v>0.71633333333333327</v>
      </c>
      <c r="H5" s="16">
        <v>3.6999999999999998E-2</v>
      </c>
      <c r="I5" s="11">
        <v>159.43034316043932</v>
      </c>
      <c r="J5" s="8"/>
      <c r="K5" s="16">
        <v>1.4999999999999999E-2</v>
      </c>
      <c r="L5" s="16">
        <v>0.48966666666666664</v>
      </c>
      <c r="M5" s="8"/>
    </row>
    <row r="6" spans="1:13" x14ac:dyDescent="0.3">
      <c r="A6" s="6" t="s">
        <v>28</v>
      </c>
      <c r="B6" s="7" t="s">
        <v>25</v>
      </c>
      <c r="C6" s="8"/>
      <c r="D6" s="16">
        <v>8.5000000000000006E-2</v>
      </c>
      <c r="E6" s="16">
        <v>8.2000000000000003E-2</v>
      </c>
      <c r="F6" s="16">
        <v>7.4999999999999997E-2</v>
      </c>
      <c r="G6" s="16">
        <f>(AVERAGE(D6:F6))</f>
        <v>8.0666666666666664E-2</v>
      </c>
      <c r="H6" s="16">
        <v>4.9000000000000002E-2</v>
      </c>
      <c r="I6" s="11">
        <v>-41.00057806505859</v>
      </c>
      <c r="J6" s="8"/>
      <c r="K6" s="16">
        <v>1.3333333333333334E-2</v>
      </c>
      <c r="L6" s="16">
        <v>0.46266666666666662</v>
      </c>
      <c r="M6" s="8"/>
    </row>
    <row r="7" spans="1:13" x14ac:dyDescent="0.3">
      <c r="A7" s="6" t="s">
        <v>55</v>
      </c>
      <c r="B7" s="7" t="s">
        <v>53</v>
      </c>
      <c r="C7" s="8"/>
      <c r="D7" s="16">
        <v>1.103</v>
      </c>
      <c r="E7" s="16">
        <v>1.2050000000000001</v>
      </c>
      <c r="F7" s="16">
        <v>1.1319999999999999</v>
      </c>
      <c r="G7" s="16">
        <f>(AVERAGE(D7:F7))</f>
        <v>1.1466666666666665</v>
      </c>
      <c r="H7" s="16">
        <v>0.67500000000000004</v>
      </c>
      <c r="I7" s="11">
        <v>295.11797782332224</v>
      </c>
      <c r="J7" s="8"/>
      <c r="K7" s="16">
        <v>1.1666666666666667E-2</v>
      </c>
      <c r="L7" s="16">
        <v>0.42666666666666669</v>
      </c>
      <c r="M7" s="8"/>
    </row>
    <row r="8" spans="1:13" x14ac:dyDescent="0.3">
      <c r="A8" s="6" t="s">
        <v>56</v>
      </c>
      <c r="B8" s="7" t="s">
        <v>54</v>
      </c>
      <c r="C8" s="8"/>
      <c r="D8" s="16">
        <v>1.5620000000000001</v>
      </c>
      <c r="E8" s="16">
        <v>1.5620000000000001</v>
      </c>
      <c r="F8" s="16">
        <v>1.6379999999999999</v>
      </c>
      <c r="G8" s="16">
        <f>(AVERAGE(D8:F8))</f>
        <v>1.5873333333333335</v>
      </c>
      <c r="H8" s="16">
        <v>1.1859999999999999</v>
      </c>
      <c r="I8" s="11">
        <v>434.06379736192127</v>
      </c>
      <c r="J8" s="8"/>
      <c r="K8" s="16">
        <v>0.01</v>
      </c>
      <c r="L8" s="16">
        <v>0.39733333333333332</v>
      </c>
      <c r="M8" s="8"/>
    </row>
    <row r="9" spans="1:13" x14ac:dyDescent="0.3">
      <c r="J9" s="8"/>
      <c r="K9" s="16">
        <v>8.3333333333333332E-3</v>
      </c>
      <c r="L9" s="16">
        <v>0.39133333333333331</v>
      </c>
      <c r="M9" s="8"/>
    </row>
    <row r="10" spans="1:13" x14ac:dyDescent="0.3">
      <c r="J10" s="8"/>
      <c r="K10" s="16">
        <v>6.6666666666666671E-3</v>
      </c>
      <c r="L10" s="16">
        <v>0.35833333333333334</v>
      </c>
      <c r="M10" s="8"/>
    </row>
    <row r="11" spans="1:13" x14ac:dyDescent="0.3">
      <c r="J11" s="8"/>
      <c r="K11" s="16">
        <v>5.0000000000000001E-3</v>
      </c>
      <c r="L11" s="16">
        <v>0.29966666666666669</v>
      </c>
      <c r="M11" s="8"/>
    </row>
    <row r="12" spans="1:13" s="20" customFormat="1" x14ac:dyDescent="0.3">
      <c r="A12" s="2"/>
      <c r="B12" s="2"/>
      <c r="C12" s="9"/>
      <c r="D12" s="9"/>
      <c r="E12" s="9"/>
      <c r="F12" s="9"/>
      <c r="G12" s="9"/>
      <c r="H12" s="9"/>
      <c r="I12" s="9"/>
      <c r="J12" s="8"/>
      <c r="K12" s="16">
        <v>3.3333333333333335E-3</v>
      </c>
      <c r="L12" s="16">
        <v>0.25566666666666665</v>
      </c>
      <c r="M12" s="8"/>
    </row>
    <row r="13" spans="1:13" x14ac:dyDescent="0.3">
      <c r="J13" s="8"/>
      <c r="M13" s="8"/>
    </row>
    <row r="14" spans="1:13" x14ac:dyDescent="0.3">
      <c r="J14" s="8"/>
      <c r="M14" s="8"/>
    </row>
    <row r="15" spans="1:13" x14ac:dyDescent="0.3">
      <c r="J15" s="8"/>
      <c r="M15" s="8"/>
    </row>
    <row r="16" spans="1:13" x14ac:dyDescent="0.3">
      <c r="J16" s="8"/>
      <c r="M16" s="8"/>
    </row>
    <row r="17" spans="10:13" x14ac:dyDescent="0.3">
      <c r="J17" s="8"/>
      <c r="M17" s="8"/>
    </row>
    <row r="18" spans="10:13" x14ac:dyDescent="0.3">
      <c r="J18" s="8"/>
      <c r="M18" s="8"/>
    </row>
    <row r="19" spans="10:13" x14ac:dyDescent="0.3">
      <c r="J19" s="8"/>
      <c r="M19" s="8"/>
    </row>
    <row r="20" spans="10:13" x14ac:dyDescent="0.3">
      <c r="J20" s="8"/>
      <c r="M20" s="8"/>
    </row>
    <row r="21" spans="10:13" x14ac:dyDescent="0.3">
      <c r="J21" s="8"/>
      <c r="M21" s="8"/>
    </row>
    <row r="22" spans="10:13" x14ac:dyDescent="0.3">
      <c r="J22" s="8"/>
      <c r="M22" s="8"/>
    </row>
    <row r="23" spans="10:13" x14ac:dyDescent="0.3">
      <c r="J23" s="8"/>
      <c r="M23" s="8"/>
    </row>
    <row r="24" spans="10:13" x14ac:dyDescent="0.3">
      <c r="J24" s="8"/>
      <c r="M24" s="8"/>
    </row>
    <row r="25" spans="10:13" x14ac:dyDescent="0.3">
      <c r="J25" s="8"/>
      <c r="M25" s="8"/>
    </row>
    <row r="26" spans="10:13" x14ac:dyDescent="0.3">
      <c r="J26" s="8"/>
      <c r="M26" s="8"/>
    </row>
    <row r="27" spans="10:13" x14ac:dyDescent="0.3">
      <c r="J27" s="8"/>
      <c r="M27" s="8"/>
    </row>
    <row r="28" spans="10:13" x14ac:dyDescent="0.3">
      <c r="J28" s="8"/>
      <c r="M28" s="8"/>
    </row>
    <row r="29" spans="10:13" x14ac:dyDescent="0.3">
      <c r="J29" s="8"/>
      <c r="M29" s="8"/>
    </row>
    <row r="30" spans="10:13" x14ac:dyDescent="0.3">
      <c r="J30" s="8"/>
      <c r="M30" s="8"/>
    </row>
    <row r="31" spans="10:13" x14ac:dyDescent="0.3">
      <c r="J31" s="8"/>
      <c r="M31" s="8"/>
    </row>
    <row r="32" spans="10:13" x14ac:dyDescent="0.3">
      <c r="J32" s="8"/>
      <c r="M32" s="8"/>
    </row>
    <row r="33" spans="10:13" x14ac:dyDescent="0.3">
      <c r="J33" s="8"/>
      <c r="M33" s="8"/>
    </row>
    <row r="34" spans="10:13" x14ac:dyDescent="0.3">
      <c r="J34" s="8"/>
      <c r="M34" s="8"/>
    </row>
    <row r="35" spans="10:13" ht="5.0999999999999996" customHeight="1" x14ac:dyDescent="0.3">
      <c r="J35" s="3"/>
      <c r="M35" s="3"/>
    </row>
    <row r="36" spans="10:13" x14ac:dyDescent="0.3">
      <c r="J36" s="8"/>
      <c r="M36" s="8"/>
    </row>
    <row r="37" spans="10:13" x14ac:dyDescent="0.3">
      <c r="J37" s="8"/>
      <c r="M37" s="8"/>
    </row>
    <row r="38" spans="10:13" x14ac:dyDescent="0.3">
      <c r="J38" s="8"/>
      <c r="M38" s="8"/>
    </row>
    <row r="39" spans="10:13" ht="5.0999999999999996" customHeight="1" x14ac:dyDescent="0.3">
      <c r="J39" s="3"/>
      <c r="M39" s="3"/>
    </row>
    <row r="40" spans="10:13" x14ac:dyDescent="0.3">
      <c r="J40" s="8"/>
      <c r="M40" s="8"/>
    </row>
  </sheetData>
  <mergeCells count="7">
    <mergeCell ref="D1:L1"/>
    <mergeCell ref="K2:L2"/>
    <mergeCell ref="B1:B3"/>
    <mergeCell ref="I2:I3"/>
    <mergeCell ref="A1:A3"/>
    <mergeCell ref="D2:G2"/>
    <mergeCell ref="H2:H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134E-B2AA-4A5A-AF27-F258185814E2}">
  <dimension ref="A1:M40"/>
  <sheetViews>
    <sheetView workbookViewId="0">
      <selection sqref="A1:A3"/>
    </sheetView>
  </sheetViews>
  <sheetFormatPr defaultColWidth="8.88671875" defaultRowHeight="14.4" x14ac:dyDescent="0.3"/>
  <cols>
    <col min="1" max="1" width="8.77734375" style="2" customWidth="1"/>
    <col min="2" max="2" width="20.77734375" style="2" customWidth="1"/>
    <col min="3" max="3" width="0.88671875" style="9" customWidth="1"/>
    <col min="4" max="9" width="8.77734375" style="9" customWidth="1"/>
    <col min="10" max="10" width="0.88671875" style="9" customWidth="1"/>
    <col min="11" max="12" width="8.77734375" style="9" customWidth="1"/>
    <col min="13" max="13" width="0.88671875" style="9" customWidth="1"/>
    <col min="14" max="16384" width="8.88671875" style="2"/>
  </cols>
  <sheetData>
    <row r="1" spans="1:13" ht="21" x14ac:dyDescent="0.3">
      <c r="A1" s="31" t="s">
        <v>9</v>
      </c>
      <c r="B1" s="32" t="s">
        <v>10</v>
      </c>
      <c r="C1" s="1"/>
      <c r="D1" s="27" t="s">
        <v>83</v>
      </c>
      <c r="E1" s="27"/>
      <c r="F1" s="27"/>
      <c r="G1" s="27"/>
      <c r="H1" s="27"/>
      <c r="I1" s="27"/>
      <c r="J1" s="27"/>
      <c r="K1" s="27"/>
      <c r="L1" s="27"/>
      <c r="M1" s="2"/>
    </row>
    <row r="2" spans="1:13" x14ac:dyDescent="0.3">
      <c r="A2" s="31"/>
      <c r="B2" s="32"/>
      <c r="C2" s="3"/>
      <c r="D2" s="22" t="s">
        <v>60</v>
      </c>
      <c r="E2" s="22"/>
      <c r="F2" s="22"/>
      <c r="G2" s="22"/>
      <c r="H2" s="22" t="s">
        <v>77</v>
      </c>
      <c r="I2" s="22" t="s">
        <v>84</v>
      </c>
      <c r="J2" s="3"/>
      <c r="K2" s="40" t="s">
        <v>58</v>
      </c>
      <c r="L2" s="42"/>
      <c r="M2" s="3"/>
    </row>
    <row r="3" spans="1:13" ht="14.4" customHeight="1" x14ac:dyDescent="0.3">
      <c r="A3" s="31"/>
      <c r="B3" s="32"/>
      <c r="C3" s="3"/>
      <c r="D3" s="4" t="s">
        <v>6</v>
      </c>
      <c r="E3" s="4" t="s">
        <v>7</v>
      </c>
      <c r="F3" s="4" t="s">
        <v>79</v>
      </c>
      <c r="G3" s="4" t="s">
        <v>30</v>
      </c>
      <c r="H3" s="39"/>
      <c r="I3" s="39"/>
      <c r="J3" s="3"/>
      <c r="K3" s="4" t="s">
        <v>87</v>
      </c>
      <c r="L3" s="4" t="s">
        <v>60</v>
      </c>
      <c r="M3" s="3"/>
    </row>
    <row r="4" spans="1:13" ht="5.0999999999999996" customHeigh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3">
      <c r="A5" s="6" t="s">
        <v>27</v>
      </c>
      <c r="B5" s="7" t="s">
        <v>52</v>
      </c>
      <c r="C5" s="8"/>
      <c r="D5" s="16">
        <v>1.3540000000000001</v>
      </c>
      <c r="E5" s="16">
        <v>1.349</v>
      </c>
      <c r="F5" s="16">
        <v>1.3879999999999999</v>
      </c>
      <c r="G5" s="16">
        <f>(AVERAGE(D5:F5)-H5)</f>
        <v>1.3236666666666668</v>
      </c>
      <c r="H5" s="16">
        <v>0.04</v>
      </c>
      <c r="I5" s="11">
        <v>3267.9078014184397</v>
      </c>
      <c r="J5" s="8"/>
      <c r="K5" s="10">
        <v>200</v>
      </c>
      <c r="L5" s="16">
        <v>2.4700000000000002</v>
      </c>
      <c r="M5" s="8"/>
    </row>
    <row r="6" spans="1:13" x14ac:dyDescent="0.3">
      <c r="A6" s="6" t="s">
        <v>28</v>
      </c>
      <c r="B6" s="7" t="s">
        <v>25</v>
      </c>
      <c r="C6" s="8"/>
      <c r="D6" s="16">
        <v>0.70599999999999996</v>
      </c>
      <c r="E6" s="16">
        <v>0.66300000000000003</v>
      </c>
      <c r="F6" s="16">
        <v>0.63800000000000001</v>
      </c>
      <c r="G6" s="16">
        <f>(AVERAGE(D6:F6)-H6)</f>
        <v>0.63200000000000001</v>
      </c>
      <c r="H6" s="16">
        <v>3.6999999999999998E-2</v>
      </c>
      <c r="I6" s="11">
        <v>-411.17021276595767</v>
      </c>
      <c r="J6" s="8"/>
      <c r="K6" s="10">
        <v>100</v>
      </c>
      <c r="L6" s="16">
        <v>1.8310000000000002</v>
      </c>
      <c r="M6" s="8"/>
    </row>
    <row r="7" spans="1:13" x14ac:dyDescent="0.3">
      <c r="A7" s="6" t="s">
        <v>55</v>
      </c>
      <c r="B7" s="7" t="s">
        <v>53</v>
      </c>
      <c r="C7" s="8"/>
      <c r="D7" s="16">
        <v>1.573</v>
      </c>
      <c r="E7" s="16">
        <v>1.522</v>
      </c>
      <c r="F7" s="16">
        <v>1.54</v>
      </c>
      <c r="G7" s="16">
        <f>(AVERAGE(D7:F7)-H7)</f>
        <v>1.4909999999999999</v>
      </c>
      <c r="H7" s="16">
        <v>5.3999999999999999E-2</v>
      </c>
      <c r="I7" s="11">
        <v>4157.9787234042542</v>
      </c>
      <c r="J7" s="8"/>
      <c r="K7" s="10">
        <v>50</v>
      </c>
      <c r="L7" s="16">
        <v>1.276</v>
      </c>
      <c r="M7" s="8"/>
    </row>
    <row r="8" spans="1:13" x14ac:dyDescent="0.3">
      <c r="A8" s="6" t="s">
        <v>56</v>
      </c>
      <c r="B8" s="7" t="s">
        <v>54</v>
      </c>
      <c r="C8" s="8"/>
      <c r="D8" s="16">
        <v>1.6080000000000001</v>
      </c>
      <c r="E8" s="16">
        <v>1.571</v>
      </c>
      <c r="F8" s="16">
        <v>1.643</v>
      </c>
      <c r="G8" s="16">
        <f>(AVERAGE(D8:F8)-H8)</f>
        <v>1.5493333333333332</v>
      </c>
      <c r="H8" s="16">
        <v>5.8000000000000003E-2</v>
      </c>
      <c r="I8" s="11">
        <v>4468.2624113475176</v>
      </c>
      <c r="J8" s="8"/>
      <c r="K8" s="10">
        <v>25</v>
      </c>
      <c r="L8" s="16">
        <v>0.95433333333333337</v>
      </c>
      <c r="M8" s="8"/>
    </row>
    <row r="9" spans="1:13" x14ac:dyDescent="0.3">
      <c r="J9" s="8"/>
      <c r="K9" s="10">
        <v>12.5</v>
      </c>
      <c r="L9" s="16">
        <v>0.80200000000000005</v>
      </c>
      <c r="M9" s="8"/>
    </row>
    <row r="10" spans="1:13" x14ac:dyDescent="0.3">
      <c r="J10" s="8"/>
      <c r="K10" s="10">
        <v>6.25</v>
      </c>
      <c r="L10" s="16">
        <v>0.71499999999999986</v>
      </c>
      <c r="M10" s="8"/>
    </row>
    <row r="11" spans="1:13" x14ac:dyDescent="0.3">
      <c r="J11" s="8"/>
      <c r="K11" s="10">
        <v>3.125</v>
      </c>
      <c r="L11" s="16">
        <v>0.70100000000000007</v>
      </c>
      <c r="M11" s="8"/>
    </row>
    <row r="12" spans="1:13" s="20" customFormat="1" x14ac:dyDescent="0.3">
      <c r="A12" s="2"/>
      <c r="B12" s="2"/>
      <c r="C12" s="9"/>
      <c r="D12" s="9"/>
      <c r="E12" s="9"/>
      <c r="F12" s="9"/>
      <c r="G12" s="9"/>
      <c r="H12" s="9"/>
      <c r="I12" s="9"/>
      <c r="J12" s="8"/>
      <c r="K12" s="10">
        <v>1.5625</v>
      </c>
      <c r="L12" s="16">
        <v>0.70733333333333326</v>
      </c>
      <c r="M12" s="8"/>
    </row>
    <row r="13" spans="1:13" x14ac:dyDescent="0.3">
      <c r="J13" s="8"/>
      <c r="K13" s="10">
        <v>0.78125</v>
      </c>
      <c r="L13" s="16">
        <v>0.68666666666666665</v>
      </c>
      <c r="M13" s="8"/>
    </row>
    <row r="14" spans="1:13" x14ac:dyDescent="0.3">
      <c r="J14" s="8"/>
      <c r="K14" s="10">
        <v>0.390625</v>
      </c>
      <c r="L14" s="16">
        <v>0.69533333333333325</v>
      </c>
      <c r="M14" s="8"/>
    </row>
    <row r="15" spans="1:13" x14ac:dyDescent="0.3">
      <c r="J15" s="8"/>
      <c r="M15" s="8"/>
    </row>
    <row r="16" spans="1:13" x14ac:dyDescent="0.3">
      <c r="J16" s="8"/>
      <c r="M16" s="8"/>
    </row>
    <row r="17" spans="10:13" x14ac:dyDescent="0.3">
      <c r="J17" s="8"/>
      <c r="M17" s="8"/>
    </row>
    <row r="18" spans="10:13" x14ac:dyDescent="0.3">
      <c r="J18" s="8"/>
      <c r="M18" s="8"/>
    </row>
    <row r="19" spans="10:13" x14ac:dyDescent="0.3">
      <c r="J19" s="8"/>
      <c r="M19" s="8"/>
    </row>
    <row r="20" spans="10:13" x14ac:dyDescent="0.3">
      <c r="J20" s="8"/>
      <c r="M20" s="8"/>
    </row>
    <row r="21" spans="10:13" x14ac:dyDescent="0.3">
      <c r="J21" s="8"/>
      <c r="M21" s="8"/>
    </row>
    <row r="22" spans="10:13" x14ac:dyDescent="0.3">
      <c r="J22" s="8"/>
      <c r="M22" s="8"/>
    </row>
    <row r="23" spans="10:13" x14ac:dyDescent="0.3">
      <c r="J23" s="8"/>
      <c r="M23" s="8"/>
    </row>
    <row r="24" spans="10:13" x14ac:dyDescent="0.3">
      <c r="J24" s="8"/>
      <c r="M24" s="8"/>
    </row>
    <row r="25" spans="10:13" x14ac:dyDescent="0.3">
      <c r="J25" s="8"/>
      <c r="M25" s="8"/>
    </row>
    <row r="26" spans="10:13" x14ac:dyDescent="0.3">
      <c r="J26" s="8"/>
      <c r="M26" s="8"/>
    </row>
    <row r="27" spans="10:13" x14ac:dyDescent="0.3">
      <c r="J27" s="8"/>
      <c r="M27" s="8"/>
    </row>
    <row r="28" spans="10:13" x14ac:dyDescent="0.3">
      <c r="J28" s="8"/>
      <c r="M28" s="8"/>
    </row>
    <row r="29" spans="10:13" x14ac:dyDescent="0.3">
      <c r="J29" s="8"/>
      <c r="M29" s="8"/>
    </row>
    <row r="30" spans="10:13" x14ac:dyDescent="0.3">
      <c r="J30" s="8"/>
      <c r="M30" s="8"/>
    </row>
    <row r="31" spans="10:13" x14ac:dyDescent="0.3">
      <c r="J31" s="8"/>
      <c r="M31" s="8"/>
    </row>
    <row r="32" spans="10:13" x14ac:dyDescent="0.3">
      <c r="J32" s="8"/>
      <c r="M32" s="8"/>
    </row>
    <row r="33" spans="10:13" x14ac:dyDescent="0.3">
      <c r="J33" s="8"/>
      <c r="M33" s="8"/>
    </row>
    <row r="34" spans="10:13" x14ac:dyDescent="0.3">
      <c r="J34" s="8"/>
      <c r="M34" s="8"/>
    </row>
    <row r="35" spans="10:13" ht="5.0999999999999996" customHeight="1" x14ac:dyDescent="0.3">
      <c r="J35" s="3"/>
      <c r="M35" s="3"/>
    </row>
    <row r="36" spans="10:13" x14ac:dyDescent="0.3">
      <c r="J36" s="8"/>
      <c r="M36" s="8"/>
    </row>
    <row r="37" spans="10:13" x14ac:dyDescent="0.3">
      <c r="J37" s="8"/>
      <c r="M37" s="8"/>
    </row>
    <row r="38" spans="10:13" x14ac:dyDescent="0.3">
      <c r="J38" s="8"/>
      <c r="M38" s="8"/>
    </row>
    <row r="39" spans="10:13" ht="5.0999999999999996" customHeight="1" x14ac:dyDescent="0.3">
      <c r="J39" s="3"/>
      <c r="M39" s="3"/>
    </row>
    <row r="40" spans="10:13" x14ac:dyDescent="0.3">
      <c r="J40" s="8"/>
      <c r="M40" s="8"/>
    </row>
  </sheetData>
  <mergeCells count="7">
    <mergeCell ref="A1:A3"/>
    <mergeCell ref="H2:H3"/>
    <mergeCell ref="D1:L1"/>
    <mergeCell ref="K2:L2"/>
    <mergeCell ref="B1:B3"/>
    <mergeCell ref="D2:G2"/>
    <mergeCell ref="I2:I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EF5B-636C-45C1-9569-99864E3A2E27}">
  <dimension ref="A1:M40"/>
  <sheetViews>
    <sheetView workbookViewId="0">
      <selection sqref="A1:A3"/>
    </sheetView>
  </sheetViews>
  <sheetFormatPr defaultColWidth="8.88671875" defaultRowHeight="14.4" x14ac:dyDescent="0.3"/>
  <cols>
    <col min="1" max="1" width="8.77734375" style="2" customWidth="1"/>
    <col min="2" max="2" width="20.77734375" style="2" customWidth="1"/>
    <col min="3" max="3" width="0.88671875" style="9" customWidth="1"/>
    <col min="4" max="9" width="8.6640625" style="9" customWidth="1"/>
    <col min="10" max="10" width="0.88671875" style="9" customWidth="1"/>
    <col min="11" max="12" width="8.6640625" style="9" customWidth="1"/>
    <col min="13" max="13" width="0.88671875" style="9" customWidth="1"/>
    <col min="14" max="16384" width="8.88671875" style="2"/>
  </cols>
  <sheetData>
    <row r="1" spans="1:13" ht="21" x14ac:dyDescent="0.3">
      <c r="A1" s="31" t="s">
        <v>9</v>
      </c>
      <c r="B1" s="32" t="s">
        <v>10</v>
      </c>
      <c r="C1" s="1"/>
      <c r="D1" s="27" t="s">
        <v>81</v>
      </c>
      <c r="E1" s="27"/>
      <c r="F1" s="27"/>
      <c r="G1" s="27"/>
      <c r="H1" s="27"/>
      <c r="I1" s="27"/>
      <c r="J1" s="27"/>
      <c r="K1" s="27"/>
      <c r="L1" s="27"/>
      <c r="M1" s="2"/>
    </row>
    <row r="2" spans="1:13" ht="14.4" customHeight="1" x14ac:dyDescent="0.3">
      <c r="A2" s="31"/>
      <c r="B2" s="32"/>
      <c r="C2" s="3"/>
      <c r="D2" s="40" t="s">
        <v>60</v>
      </c>
      <c r="E2" s="41"/>
      <c r="F2" s="41"/>
      <c r="G2" s="42"/>
      <c r="H2" s="43" t="s">
        <v>77</v>
      </c>
      <c r="I2" s="43" t="s">
        <v>82</v>
      </c>
      <c r="J2" s="3"/>
      <c r="K2" s="40" t="s">
        <v>58</v>
      </c>
      <c r="L2" s="42"/>
      <c r="M2" s="3"/>
    </row>
    <row r="3" spans="1:13" ht="14.4" customHeight="1" x14ac:dyDescent="0.3">
      <c r="A3" s="31"/>
      <c r="B3" s="32"/>
      <c r="C3" s="3"/>
      <c r="D3" s="4" t="s">
        <v>6</v>
      </c>
      <c r="E3" s="4" t="s">
        <v>7</v>
      </c>
      <c r="F3" s="4" t="s">
        <v>79</v>
      </c>
      <c r="G3" s="4" t="s">
        <v>30</v>
      </c>
      <c r="H3" s="22"/>
      <c r="I3" s="22"/>
      <c r="J3" s="3"/>
      <c r="K3" s="4" t="s">
        <v>85</v>
      </c>
      <c r="L3" s="4" t="s">
        <v>60</v>
      </c>
      <c r="M3" s="3"/>
    </row>
    <row r="4" spans="1:13" ht="5.0999999999999996" customHeigh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3">
      <c r="A5" s="6" t="s">
        <v>27</v>
      </c>
      <c r="B5" s="7" t="s">
        <v>52</v>
      </c>
      <c r="C5" s="8"/>
      <c r="D5" s="16">
        <v>0.47099999999999997</v>
      </c>
      <c r="E5" s="16">
        <v>0.48499999999999999</v>
      </c>
      <c r="F5" s="16">
        <v>0.54400000000000004</v>
      </c>
      <c r="G5" s="16">
        <f t="shared" ref="G5" si="0">(AVERAGE(D5:F5)-H5)</f>
        <v>0.46300000000000002</v>
      </c>
      <c r="H5" s="16">
        <v>3.6999999999999998E-2</v>
      </c>
      <c r="I5" s="11">
        <v>4497.954545454545</v>
      </c>
      <c r="J5" s="8"/>
      <c r="K5" s="10">
        <v>33.333333333333329</v>
      </c>
      <c r="L5" s="16">
        <v>0.3056666666666667</v>
      </c>
      <c r="M5" s="8"/>
    </row>
    <row r="6" spans="1:13" x14ac:dyDescent="0.3">
      <c r="A6" s="6" t="s">
        <v>28</v>
      </c>
      <c r="B6" s="7" t="s">
        <v>25</v>
      </c>
      <c r="C6" s="8"/>
      <c r="D6" s="16">
        <v>0.84</v>
      </c>
      <c r="E6" s="16">
        <v>0.74299999999999999</v>
      </c>
      <c r="F6" s="16">
        <v>0.871</v>
      </c>
      <c r="G6" s="16">
        <f>(AVERAGE(D6:F6)-H6)</f>
        <v>0.78099999999999992</v>
      </c>
      <c r="H6" s="16">
        <v>3.6999999999999998E-2</v>
      </c>
      <c r="I6" s="11">
        <v>1245.6818181818194</v>
      </c>
      <c r="J6" s="8"/>
      <c r="K6" s="10">
        <v>30.555555555555554</v>
      </c>
      <c r="L6" s="16">
        <v>0.38900000000000001</v>
      </c>
      <c r="M6" s="8"/>
    </row>
    <row r="7" spans="1:13" x14ac:dyDescent="0.3">
      <c r="A7" s="6" t="s">
        <v>55</v>
      </c>
      <c r="B7" s="7" t="s">
        <v>53</v>
      </c>
      <c r="C7" s="8"/>
      <c r="D7" s="16">
        <v>0.39200000000000002</v>
      </c>
      <c r="E7" s="16">
        <v>0.40100000000000002</v>
      </c>
      <c r="F7" s="16">
        <v>0.56699999999999995</v>
      </c>
      <c r="G7" s="16">
        <f>(AVERAGE(D7:F7)-H7)</f>
        <v>0.40433333333333332</v>
      </c>
      <c r="H7" s="16">
        <v>4.9000000000000002E-2</v>
      </c>
      <c r="I7" s="11">
        <v>5097.954545454546</v>
      </c>
      <c r="J7" s="8"/>
      <c r="K7" s="10">
        <v>27.777777777777775</v>
      </c>
      <c r="L7" s="16">
        <v>0.39999999999999997</v>
      </c>
      <c r="M7" s="8"/>
    </row>
    <row r="8" spans="1:13" x14ac:dyDescent="0.3">
      <c r="A8" s="6" t="s">
        <v>56</v>
      </c>
      <c r="B8" s="7" t="s">
        <v>54</v>
      </c>
      <c r="C8" s="8"/>
      <c r="D8" s="16">
        <v>0.38600000000000001</v>
      </c>
      <c r="E8" s="16">
        <v>0.36399999999999999</v>
      </c>
      <c r="F8" s="16">
        <v>0.51700000000000002</v>
      </c>
      <c r="G8" s="16">
        <f>(AVERAGE(D8:F8)-H8)</f>
        <v>0.36733333333333329</v>
      </c>
      <c r="H8" s="16">
        <v>5.5E-2</v>
      </c>
      <c r="I8" s="11">
        <v>5476.3636363636379</v>
      </c>
      <c r="J8" s="8"/>
      <c r="K8" s="10">
        <v>25</v>
      </c>
      <c r="L8" s="16">
        <v>0.47199999999999998</v>
      </c>
      <c r="M8" s="8"/>
    </row>
    <row r="9" spans="1:13" x14ac:dyDescent="0.3">
      <c r="J9" s="8"/>
      <c r="K9" s="10">
        <v>22.222222222222221</v>
      </c>
      <c r="L9" s="16">
        <v>0.51166666666666671</v>
      </c>
      <c r="M9" s="8"/>
    </row>
    <row r="10" spans="1:13" x14ac:dyDescent="0.3">
      <c r="J10" s="8"/>
      <c r="K10" s="10">
        <v>19.444444444444443</v>
      </c>
      <c r="L10" s="16">
        <v>0.56500000000000006</v>
      </c>
      <c r="M10" s="8"/>
    </row>
    <row r="11" spans="1:13" x14ac:dyDescent="0.3">
      <c r="J11" s="8"/>
      <c r="K11" s="10">
        <v>16.666666666666664</v>
      </c>
      <c r="L11" s="16">
        <v>0.59766666666666657</v>
      </c>
      <c r="M11" s="8"/>
    </row>
    <row r="12" spans="1:13" s="20" customFormat="1" x14ac:dyDescent="0.3">
      <c r="A12" s="2"/>
      <c r="B12" s="2"/>
      <c r="C12" s="9"/>
      <c r="D12" s="9"/>
      <c r="E12" s="9"/>
      <c r="F12" s="9"/>
      <c r="G12" s="9"/>
      <c r="H12" s="9"/>
      <c r="I12" s="9"/>
      <c r="J12" s="8"/>
      <c r="K12" s="10">
        <v>13.888888888888888</v>
      </c>
      <c r="L12" s="16">
        <v>0.65333333333333332</v>
      </c>
      <c r="M12" s="8"/>
    </row>
    <row r="13" spans="1:13" x14ac:dyDescent="0.3">
      <c r="J13" s="8"/>
      <c r="K13" s="10">
        <v>11.111111111111111</v>
      </c>
      <c r="L13" s="16">
        <v>0.70800000000000007</v>
      </c>
      <c r="M13" s="8"/>
    </row>
    <row r="14" spans="1:13" x14ac:dyDescent="0.3">
      <c r="J14" s="8"/>
      <c r="K14" s="10">
        <v>8.3333333333333321</v>
      </c>
      <c r="L14" s="16">
        <v>0.75900000000000001</v>
      </c>
      <c r="M14" s="8"/>
    </row>
    <row r="15" spans="1:13" x14ac:dyDescent="0.3">
      <c r="J15" s="8"/>
      <c r="K15" s="10">
        <v>5.5555555555555554</v>
      </c>
      <c r="L15" s="16">
        <v>0.80799999999999994</v>
      </c>
      <c r="M15" s="8"/>
    </row>
    <row r="16" spans="1:13" x14ac:dyDescent="0.3">
      <c r="J16" s="8"/>
      <c r="K16" s="10">
        <v>2.7777777777777777</v>
      </c>
      <c r="L16" s="16">
        <v>0.85533333333333328</v>
      </c>
      <c r="M16" s="8"/>
    </row>
    <row r="17" spans="10:13" x14ac:dyDescent="0.3">
      <c r="J17" s="8"/>
      <c r="M17" s="8"/>
    </row>
    <row r="18" spans="10:13" x14ac:dyDescent="0.3">
      <c r="J18" s="8"/>
      <c r="M18" s="8"/>
    </row>
    <row r="19" spans="10:13" x14ac:dyDescent="0.3">
      <c r="J19" s="8"/>
      <c r="M19" s="8"/>
    </row>
    <row r="20" spans="10:13" x14ac:dyDescent="0.3">
      <c r="J20" s="8"/>
      <c r="M20" s="8"/>
    </row>
    <row r="21" spans="10:13" x14ac:dyDescent="0.3">
      <c r="J21" s="8"/>
      <c r="M21" s="8"/>
    </row>
    <row r="22" spans="10:13" x14ac:dyDescent="0.3">
      <c r="J22" s="8"/>
      <c r="M22" s="8"/>
    </row>
    <row r="23" spans="10:13" x14ac:dyDescent="0.3">
      <c r="J23" s="8"/>
      <c r="M23" s="8"/>
    </row>
    <row r="24" spans="10:13" x14ac:dyDescent="0.3">
      <c r="J24" s="8"/>
      <c r="M24" s="8"/>
    </row>
    <row r="25" spans="10:13" x14ac:dyDescent="0.3">
      <c r="J25" s="8"/>
      <c r="M25" s="8"/>
    </row>
    <row r="26" spans="10:13" x14ac:dyDescent="0.3">
      <c r="J26" s="8"/>
      <c r="M26" s="8"/>
    </row>
    <row r="27" spans="10:13" x14ac:dyDescent="0.3">
      <c r="J27" s="8"/>
      <c r="M27" s="8"/>
    </row>
    <row r="28" spans="10:13" x14ac:dyDescent="0.3">
      <c r="J28" s="8"/>
      <c r="M28" s="8"/>
    </row>
    <row r="29" spans="10:13" x14ac:dyDescent="0.3">
      <c r="J29" s="8"/>
      <c r="M29" s="8"/>
    </row>
    <row r="30" spans="10:13" x14ac:dyDescent="0.3">
      <c r="J30" s="8"/>
      <c r="M30" s="8"/>
    </row>
    <row r="31" spans="10:13" x14ac:dyDescent="0.3">
      <c r="J31" s="8"/>
      <c r="M31" s="8"/>
    </row>
    <row r="32" spans="10:13" x14ac:dyDescent="0.3">
      <c r="J32" s="8"/>
      <c r="M32" s="8"/>
    </row>
    <row r="33" spans="10:13" x14ac:dyDescent="0.3">
      <c r="J33" s="8"/>
      <c r="M33" s="8"/>
    </row>
    <row r="34" spans="10:13" x14ac:dyDescent="0.3">
      <c r="J34" s="8"/>
      <c r="M34" s="8"/>
    </row>
    <row r="35" spans="10:13" ht="5.0999999999999996" customHeight="1" x14ac:dyDescent="0.3">
      <c r="J35" s="3"/>
      <c r="M35" s="3"/>
    </row>
    <row r="36" spans="10:13" x14ac:dyDescent="0.3">
      <c r="J36" s="8"/>
      <c r="M36" s="8"/>
    </row>
    <row r="37" spans="10:13" x14ac:dyDescent="0.3">
      <c r="J37" s="8"/>
      <c r="M37" s="8"/>
    </row>
    <row r="38" spans="10:13" x14ac:dyDescent="0.3">
      <c r="J38" s="8"/>
      <c r="M38" s="8"/>
    </row>
    <row r="39" spans="10:13" ht="5.0999999999999996" customHeight="1" x14ac:dyDescent="0.3">
      <c r="J39" s="3"/>
      <c r="M39" s="3"/>
    </row>
    <row r="40" spans="10:13" x14ac:dyDescent="0.3">
      <c r="J40" s="8"/>
      <c r="M40" s="8"/>
    </row>
  </sheetData>
  <mergeCells count="7">
    <mergeCell ref="B1:B3"/>
    <mergeCell ref="K2:L2"/>
    <mergeCell ref="D1:L1"/>
    <mergeCell ref="I2:I3"/>
    <mergeCell ref="A1:A3"/>
    <mergeCell ref="D2:G2"/>
    <mergeCell ref="H2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MICs</vt:lpstr>
      <vt:lpstr>Phenol</vt:lpstr>
      <vt:lpstr>Colour &amp; pH</vt:lpstr>
      <vt:lpstr>Moisture &amp; Water Activity</vt:lpstr>
      <vt:lpstr>Hydrogen Peroxide</vt:lpstr>
      <vt:lpstr>Phenolics-FC</vt:lpstr>
      <vt:lpstr>Phenolics-FBBB</vt:lpstr>
      <vt:lpstr>Antioxidants-FRAP</vt:lpstr>
      <vt:lpstr>Antioxidants-DPPH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 Fernandes</dc:creator>
  <cp:lastModifiedBy>Kenya Fernandes</cp:lastModifiedBy>
  <cp:lastPrinted>2016-07-31T02:00:09Z</cp:lastPrinted>
  <dcterms:created xsi:type="dcterms:W3CDTF">2016-07-30T10:17:44Z</dcterms:created>
  <dcterms:modified xsi:type="dcterms:W3CDTF">2023-04-24T04:09:11Z</dcterms:modified>
</cp:coreProperties>
</file>