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Yield and paricle size" sheetId="3" r:id="rId1"/>
    <sheet name="Scavenging activity" sheetId="1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E24" i="1" s="1"/>
  <c r="F24" i="1" s="1"/>
  <c r="D23" i="1"/>
  <c r="E23" i="1" s="1"/>
  <c r="F23" i="1" s="1"/>
  <c r="D22" i="1"/>
  <c r="E22" i="1" s="1"/>
  <c r="F22" i="1" s="1"/>
  <c r="D21" i="1"/>
  <c r="E21" i="1" s="1"/>
  <c r="F21" i="1" s="1"/>
  <c r="D20" i="1"/>
  <c r="E20" i="1" s="1"/>
  <c r="F20" i="1" s="1"/>
  <c r="D19" i="1"/>
  <c r="E19" i="1" s="1"/>
  <c r="F19" i="1" s="1"/>
  <c r="D18" i="1"/>
  <c r="E18" i="1" s="1"/>
  <c r="F18" i="1" s="1"/>
  <c r="D14" i="1"/>
  <c r="E14" i="1" s="1"/>
  <c r="F14" i="1" s="1"/>
  <c r="D13" i="1"/>
  <c r="E13" i="1" s="1"/>
  <c r="F13" i="1" s="1"/>
  <c r="D12" i="1"/>
  <c r="E12" i="1" s="1"/>
  <c r="F12" i="1" s="1"/>
  <c r="D11" i="1"/>
  <c r="E11" i="1" s="1"/>
  <c r="F11" i="1" s="1"/>
  <c r="D10" i="1"/>
  <c r="E10" i="1" s="1"/>
  <c r="F10" i="1" s="1"/>
  <c r="D9" i="1"/>
  <c r="E9" i="1" s="1"/>
  <c r="F9" i="1" s="1"/>
  <c r="D8" i="1"/>
  <c r="E8" i="1" s="1"/>
  <c r="F8" i="1" s="1"/>
  <c r="I31" i="3"/>
  <c r="H31" i="3"/>
  <c r="E31" i="3"/>
  <c r="D31" i="3"/>
  <c r="I30" i="3"/>
  <c r="H30" i="3"/>
  <c r="E30" i="3"/>
  <c r="D30" i="3"/>
  <c r="I29" i="3"/>
  <c r="H29" i="3"/>
  <c r="E29" i="3"/>
  <c r="D29" i="3"/>
  <c r="I28" i="3"/>
  <c r="H28" i="3"/>
  <c r="E28" i="3"/>
  <c r="D28" i="3"/>
  <c r="I27" i="3"/>
  <c r="H27" i="3"/>
  <c r="E27" i="3"/>
  <c r="D27" i="3"/>
  <c r="I23" i="3"/>
  <c r="H23" i="3"/>
  <c r="E23" i="3"/>
  <c r="D23" i="3"/>
  <c r="I22" i="3"/>
  <c r="H22" i="3"/>
  <c r="E22" i="3"/>
  <c r="D22" i="3"/>
  <c r="I21" i="3"/>
  <c r="H21" i="3"/>
  <c r="E21" i="3"/>
  <c r="D21" i="3"/>
  <c r="I20" i="3"/>
  <c r="H20" i="3"/>
  <c r="E20" i="3"/>
  <c r="D20" i="3"/>
  <c r="I8" i="3"/>
  <c r="H8" i="3"/>
  <c r="E8" i="3"/>
  <c r="D8" i="3"/>
  <c r="I7" i="3"/>
  <c r="H7" i="3"/>
  <c r="E7" i="3"/>
  <c r="D7" i="3"/>
  <c r="I6" i="3"/>
  <c r="H6" i="3"/>
  <c r="E6" i="3"/>
  <c r="D6" i="3"/>
  <c r="I5" i="3"/>
  <c r="H5" i="3"/>
  <c r="E5" i="3"/>
  <c r="D5" i="3"/>
  <c r="I4" i="3"/>
  <c r="H4" i="3"/>
  <c r="E4" i="3"/>
  <c r="D4" i="3"/>
</calcChain>
</file>

<file path=xl/sharedStrings.xml><?xml version="1.0" encoding="utf-8"?>
<sst xmlns="http://schemas.openxmlformats.org/spreadsheetml/2006/main" count="39" uniqueCount="18">
  <si>
    <t>SD</t>
  </si>
  <si>
    <t>Temperature</t>
  </si>
  <si>
    <t>Mercaptoethanol (%)</t>
  </si>
  <si>
    <t>Yield %</t>
  </si>
  <si>
    <t>Particle size</t>
  </si>
  <si>
    <t>Avg</t>
  </si>
  <si>
    <t>Urea</t>
  </si>
  <si>
    <t>Reaction time</t>
  </si>
  <si>
    <t>Results of Antioxidant Activity</t>
  </si>
  <si>
    <t>Absorbance of blank 0.000</t>
  </si>
  <si>
    <t>Absorbance of Control 0.592</t>
  </si>
  <si>
    <t>Concentration of Sample</t>
  </si>
  <si>
    <t>Absorbance</t>
  </si>
  <si>
    <t>0.592-abs</t>
  </si>
  <si>
    <t>%RSV</t>
  </si>
  <si>
    <t>(Keratin Particles)</t>
  </si>
  <si>
    <t xml:space="preserve">ConceZ131:AE146ntration of Sample </t>
  </si>
  <si>
    <t>(Ascorbic Acid)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</si>
</sst>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43369562411256"/>
                  <c:y val="0.3025757575757575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[1]Zahid!$Z$123:$Z$129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</c:numCache>
            </c:numRef>
          </c:xVal>
          <c:yVal>
            <c:numRef>
              <c:f>[1]Zahid!$AE$123:$AE$129</c:f>
              <c:numCache>
                <c:formatCode>General</c:formatCode>
                <c:ptCount val="7"/>
                <c:pt idx="0">
                  <c:v>38.006756756756758</c:v>
                </c:pt>
                <c:pt idx="1">
                  <c:v>43.074324324324323</c:v>
                </c:pt>
                <c:pt idx="2">
                  <c:v>45.608108108108105</c:v>
                </c:pt>
                <c:pt idx="3">
                  <c:v>56.756756756756758</c:v>
                </c:pt>
                <c:pt idx="4">
                  <c:v>60.13513513513513</c:v>
                </c:pt>
                <c:pt idx="5">
                  <c:v>78.71621621621621</c:v>
                </c:pt>
                <c:pt idx="6">
                  <c:v>79.560810810810807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81-4D00-A3A2-6B7AAEFBC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1096175"/>
        <c:axId val="1781093263"/>
      </c:scatterChart>
      <c:valAx>
        <c:axId val="17810961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1093263"/>
        <c:crosses val="autoZero"/>
        <c:crossBetween val="midCat"/>
      </c:valAx>
      <c:valAx>
        <c:axId val="1781093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10961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0076902887139109"/>
                  <c:y val="0.4023611111111111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[1]Zahid!$Z$133:$Z$139</c:f>
              <c:numCache>
                <c:formatCode>General</c:formatCod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40</c:v>
                </c:pt>
                <c:pt idx="4">
                  <c:v>60</c:v>
                </c:pt>
                <c:pt idx="5">
                  <c:v>80</c:v>
                </c:pt>
                <c:pt idx="6">
                  <c:v>100</c:v>
                </c:pt>
              </c:numCache>
            </c:numRef>
          </c:xVal>
          <c:yVal>
            <c:numRef>
              <c:f>[1]Zahid!$AE$133:$AE$139</c:f>
              <c:numCache>
                <c:formatCode>General</c:formatCode>
                <c:ptCount val="7"/>
                <c:pt idx="0">
                  <c:v>40.76013513513513</c:v>
                </c:pt>
                <c:pt idx="1">
                  <c:v>46.452702702702695</c:v>
                </c:pt>
                <c:pt idx="2">
                  <c:v>55.912162162162161</c:v>
                </c:pt>
                <c:pt idx="3">
                  <c:v>65.371621621621628</c:v>
                </c:pt>
                <c:pt idx="4">
                  <c:v>68.918918918918919</c:v>
                </c:pt>
                <c:pt idx="5">
                  <c:v>81.25</c:v>
                </c:pt>
                <c:pt idx="6">
                  <c:v>82.432432432432435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CB-4EE8-840D-90C37E4F7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1022815"/>
        <c:axId val="1841021983"/>
      </c:scatterChart>
      <c:valAx>
        <c:axId val="18410228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1021983"/>
        <c:crosses val="autoZero"/>
        <c:crossBetween val="midCat"/>
      </c:valAx>
      <c:valAx>
        <c:axId val="1841021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102281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39687</xdr:colOff>
      <xdr:row>5</xdr:row>
      <xdr:rowOff>0</xdr:rowOff>
    </xdr:from>
    <xdr:to>
      <xdr:col>14</xdr:col>
      <xdr:colOff>584728</xdr:colOff>
      <xdr:row>15</xdr:row>
      <xdr:rowOff>207433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16</xdr:row>
      <xdr:rowOff>68792</xdr:rowOff>
    </xdr:from>
    <xdr:to>
      <xdr:col>14</xdr:col>
      <xdr:colOff>275166</xdr:colOff>
      <xdr:row>29</xdr:row>
      <xdr:rowOff>166158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340571062-24-04-2021/MZ%20AJK1/M.Phil.%202020-23/Hoorul%20Aain/Results/Hoor%20Excel%20data_23-10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hid"/>
      <sheetName val="Hoor"/>
      <sheetName val="Sheet2"/>
    </sheetNames>
    <sheetDataSet>
      <sheetData sheetId="0">
        <row r="123">
          <cell r="Z123">
            <v>5</v>
          </cell>
          <cell r="AE123">
            <v>38.006756756756758</v>
          </cell>
        </row>
        <row r="124">
          <cell r="Z124">
            <v>10</v>
          </cell>
          <cell r="AE124">
            <v>43.074324324324323</v>
          </cell>
        </row>
        <row r="125">
          <cell r="Z125">
            <v>20</v>
          </cell>
          <cell r="AE125">
            <v>45.608108108108105</v>
          </cell>
        </row>
        <row r="126">
          <cell r="Z126">
            <v>40</v>
          </cell>
          <cell r="AE126">
            <v>56.756756756756758</v>
          </cell>
        </row>
        <row r="127">
          <cell r="Z127">
            <v>60</v>
          </cell>
          <cell r="AE127">
            <v>60.13513513513513</v>
          </cell>
        </row>
        <row r="128">
          <cell r="Z128">
            <v>80</v>
          </cell>
          <cell r="AE128">
            <v>78.71621621621621</v>
          </cell>
        </row>
        <row r="129">
          <cell r="Z129">
            <v>100</v>
          </cell>
          <cell r="AE129">
            <v>79.560810810810807</v>
          </cell>
        </row>
        <row r="133">
          <cell r="Z133">
            <v>5</v>
          </cell>
          <cell r="AE133">
            <v>40.76013513513513</v>
          </cell>
        </row>
        <row r="134">
          <cell r="Z134">
            <v>10</v>
          </cell>
          <cell r="AE134">
            <v>46.452702702702695</v>
          </cell>
        </row>
        <row r="135">
          <cell r="Z135">
            <v>20</v>
          </cell>
          <cell r="AE135">
            <v>55.912162162162161</v>
          </cell>
        </row>
        <row r="136">
          <cell r="Z136">
            <v>40</v>
          </cell>
          <cell r="AE136">
            <v>65.371621621621628</v>
          </cell>
        </row>
        <row r="137">
          <cell r="Z137">
            <v>60</v>
          </cell>
          <cell r="AE137">
            <v>68.918918918918919</v>
          </cell>
        </row>
        <row r="138">
          <cell r="Z138">
            <v>80</v>
          </cell>
          <cell r="AE138">
            <v>81.25</v>
          </cell>
        </row>
        <row r="139">
          <cell r="Z139">
            <v>100</v>
          </cell>
          <cell r="AE139">
            <v>82.432432432432435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workbookViewId="0">
      <selection activeCell="L12" sqref="L12"/>
    </sheetView>
  </sheetViews>
  <sheetFormatPr defaultRowHeight="15" x14ac:dyDescent="0.25"/>
  <cols>
    <col min="1" max="1" width="20.140625" customWidth="1"/>
  </cols>
  <sheetData>
    <row r="2" spans="1:9" x14ac:dyDescent="0.25">
      <c r="D2" s="9" t="s">
        <v>3</v>
      </c>
      <c r="E2" s="9"/>
      <c r="H2" s="9" t="s">
        <v>4</v>
      </c>
      <c r="I2" s="9"/>
    </row>
    <row r="3" spans="1:9" x14ac:dyDescent="0.25">
      <c r="A3" t="s">
        <v>2</v>
      </c>
      <c r="D3" t="s">
        <v>5</v>
      </c>
      <c r="E3" t="s">
        <v>0</v>
      </c>
      <c r="H3" s="1" t="s">
        <v>5</v>
      </c>
      <c r="I3" s="1" t="s">
        <v>0</v>
      </c>
    </row>
    <row r="4" spans="1:9" x14ac:dyDescent="0.25">
      <c r="A4">
        <v>1</v>
      </c>
      <c r="B4">
        <v>32</v>
      </c>
      <c r="C4">
        <v>30</v>
      </c>
      <c r="D4">
        <f>AVERAGE(B4:C4)</f>
        <v>31</v>
      </c>
      <c r="E4">
        <f>STDEV(B4:C4)</f>
        <v>1.4142135623730951</v>
      </c>
      <c r="F4">
        <v>55</v>
      </c>
      <c r="G4">
        <v>50</v>
      </c>
      <c r="H4" s="1">
        <f>AVERAGE(F4:G4)</f>
        <v>52.5</v>
      </c>
      <c r="I4" s="1">
        <f>STDEV(F4:G4)</f>
        <v>3.5355339059327378</v>
      </c>
    </row>
    <row r="5" spans="1:9" x14ac:dyDescent="0.25">
      <c r="A5">
        <v>1.5</v>
      </c>
      <c r="B5">
        <v>33</v>
      </c>
      <c r="C5">
        <v>36</v>
      </c>
      <c r="D5">
        <f t="shared" ref="D5:D8" si="0">AVERAGE(B5:C5)</f>
        <v>34.5</v>
      </c>
      <c r="E5">
        <f t="shared" ref="E5:E8" si="1">STDEV(B5:C5)</f>
        <v>2.1213203435596424</v>
      </c>
      <c r="F5">
        <v>60</v>
      </c>
      <c r="G5">
        <v>58</v>
      </c>
      <c r="H5" s="1">
        <f t="shared" ref="H5:H8" si="2">AVERAGE(F5:G5)</f>
        <v>59</v>
      </c>
      <c r="I5" s="1">
        <f t="shared" ref="I5:I8" si="3">STDEV(F5:G5)</f>
        <v>1.4142135623730951</v>
      </c>
    </row>
    <row r="6" spans="1:9" x14ac:dyDescent="0.25">
      <c r="A6">
        <v>2</v>
      </c>
      <c r="B6">
        <v>37</v>
      </c>
      <c r="C6">
        <v>41</v>
      </c>
      <c r="D6">
        <f t="shared" si="0"/>
        <v>39</v>
      </c>
      <c r="E6">
        <f t="shared" si="1"/>
        <v>2.8284271247461903</v>
      </c>
      <c r="F6">
        <v>75</v>
      </c>
      <c r="G6">
        <v>73</v>
      </c>
      <c r="H6" s="1">
        <f t="shared" si="2"/>
        <v>74</v>
      </c>
      <c r="I6" s="1">
        <f t="shared" si="3"/>
        <v>1.4142135623730951</v>
      </c>
    </row>
    <row r="7" spans="1:9" x14ac:dyDescent="0.25">
      <c r="A7">
        <v>2.5</v>
      </c>
      <c r="B7">
        <v>36</v>
      </c>
      <c r="C7">
        <v>37</v>
      </c>
      <c r="D7">
        <f t="shared" si="0"/>
        <v>36.5</v>
      </c>
      <c r="E7">
        <f t="shared" si="1"/>
        <v>0.70710678118654757</v>
      </c>
      <c r="F7">
        <v>80</v>
      </c>
      <c r="G7">
        <v>72</v>
      </c>
      <c r="H7" s="1">
        <f t="shared" si="2"/>
        <v>76</v>
      </c>
      <c r="I7" s="1">
        <f t="shared" si="3"/>
        <v>5.6568542494923806</v>
      </c>
    </row>
    <row r="8" spans="1:9" x14ac:dyDescent="0.25">
      <c r="A8">
        <v>3</v>
      </c>
      <c r="B8">
        <v>42</v>
      </c>
      <c r="C8">
        <v>40</v>
      </c>
      <c r="D8">
        <f t="shared" si="0"/>
        <v>41</v>
      </c>
      <c r="E8">
        <f t="shared" si="1"/>
        <v>1.4142135623730951</v>
      </c>
      <c r="F8">
        <v>92</v>
      </c>
      <c r="G8">
        <v>85</v>
      </c>
      <c r="H8" s="1">
        <f t="shared" si="2"/>
        <v>88.5</v>
      </c>
      <c r="I8" s="1">
        <f t="shared" si="3"/>
        <v>4.9497474683058327</v>
      </c>
    </row>
    <row r="10" spans="1:9" x14ac:dyDescent="0.25">
      <c r="D10" s="9" t="s">
        <v>3</v>
      </c>
      <c r="E10" s="9"/>
      <c r="H10" s="9" t="s">
        <v>4</v>
      </c>
      <c r="I10" s="9"/>
    </row>
    <row r="11" spans="1:9" x14ac:dyDescent="0.25">
      <c r="A11" t="s">
        <v>6</v>
      </c>
      <c r="D11" s="1" t="s">
        <v>5</v>
      </c>
      <c r="E11" s="1" t="s">
        <v>0</v>
      </c>
      <c r="H11" s="1" t="s">
        <v>5</v>
      </c>
      <c r="I11" s="1" t="s">
        <v>0</v>
      </c>
    </row>
    <row r="12" spans="1:9" x14ac:dyDescent="0.25">
      <c r="A12">
        <v>5</v>
      </c>
      <c r="B12">
        <v>31</v>
      </c>
      <c r="C12">
        <v>33</v>
      </c>
      <c r="D12" s="1">
        <v>32</v>
      </c>
      <c r="E12" s="1">
        <v>1.4142135623730951</v>
      </c>
      <c r="F12">
        <v>75</v>
      </c>
      <c r="G12">
        <v>80</v>
      </c>
      <c r="H12" s="1">
        <v>77.5</v>
      </c>
      <c r="I12" s="1">
        <v>3.5355339059327378</v>
      </c>
    </row>
    <row r="13" spans="1:9" x14ac:dyDescent="0.25">
      <c r="A13">
        <v>6.5</v>
      </c>
      <c r="B13">
        <v>31</v>
      </c>
      <c r="C13">
        <v>35</v>
      </c>
      <c r="D13" s="1">
        <v>33</v>
      </c>
      <c r="E13" s="1">
        <v>2.8284271247461903</v>
      </c>
      <c r="F13">
        <v>90</v>
      </c>
      <c r="G13">
        <v>95</v>
      </c>
      <c r="H13" s="1">
        <v>92.5</v>
      </c>
      <c r="I13" s="1">
        <v>3.5355339059327378</v>
      </c>
    </row>
    <row r="14" spans="1:9" x14ac:dyDescent="0.25">
      <c r="A14">
        <v>7</v>
      </c>
      <c r="B14">
        <v>42</v>
      </c>
      <c r="C14">
        <v>39</v>
      </c>
      <c r="D14" s="1">
        <v>40.5</v>
      </c>
      <c r="E14" s="1">
        <v>2.1213203435596424</v>
      </c>
      <c r="F14">
        <v>87</v>
      </c>
      <c r="G14">
        <v>90</v>
      </c>
      <c r="H14" s="1">
        <v>88.5</v>
      </c>
      <c r="I14" s="1">
        <v>2.1213203435596424</v>
      </c>
    </row>
    <row r="15" spans="1:9" x14ac:dyDescent="0.25">
      <c r="A15">
        <v>8.5</v>
      </c>
      <c r="B15">
        <v>40</v>
      </c>
      <c r="C15">
        <v>41</v>
      </c>
      <c r="D15" s="1">
        <v>40.5</v>
      </c>
      <c r="E15" s="1">
        <v>0.70710678118654757</v>
      </c>
      <c r="F15">
        <v>93</v>
      </c>
      <c r="G15">
        <v>100</v>
      </c>
      <c r="H15" s="1">
        <v>96.5</v>
      </c>
      <c r="I15" s="1">
        <v>4.9497474683058327</v>
      </c>
    </row>
    <row r="16" spans="1:9" x14ac:dyDescent="0.25">
      <c r="A16">
        <v>9</v>
      </c>
      <c r="B16">
        <v>42</v>
      </c>
      <c r="C16">
        <v>44</v>
      </c>
      <c r="D16" s="1">
        <v>43</v>
      </c>
      <c r="E16" s="1">
        <v>1.4142135623730951</v>
      </c>
      <c r="F16">
        <v>82</v>
      </c>
      <c r="G16">
        <v>80</v>
      </c>
      <c r="H16" s="1">
        <v>81</v>
      </c>
      <c r="I16" s="1">
        <v>1.4142135623730951</v>
      </c>
    </row>
    <row r="18" spans="1:9" x14ac:dyDescent="0.25">
      <c r="D18" s="9" t="s">
        <v>3</v>
      </c>
      <c r="E18" s="9"/>
      <c r="H18" s="9" t="s">
        <v>4</v>
      </c>
      <c r="I18" s="9"/>
    </row>
    <row r="19" spans="1:9" x14ac:dyDescent="0.25">
      <c r="A19" t="s">
        <v>7</v>
      </c>
      <c r="D19" t="s">
        <v>5</v>
      </c>
      <c r="E19" t="s">
        <v>0</v>
      </c>
      <c r="H19" s="1" t="s">
        <v>5</v>
      </c>
      <c r="I19" s="1" t="s">
        <v>0</v>
      </c>
    </row>
    <row r="20" spans="1:9" x14ac:dyDescent="0.25">
      <c r="A20">
        <v>6</v>
      </c>
      <c r="B20">
        <v>21</v>
      </c>
      <c r="C20">
        <v>27</v>
      </c>
      <c r="D20">
        <f>AVERAGE(B20:C20)</f>
        <v>24</v>
      </c>
      <c r="E20">
        <f>STDEV(B20:C20)</f>
        <v>4.2426406871192848</v>
      </c>
      <c r="F20">
        <v>81</v>
      </c>
      <c r="G20">
        <v>85</v>
      </c>
      <c r="H20" s="1">
        <f>AVERAGE(F20:G20)</f>
        <v>83</v>
      </c>
      <c r="I20" s="1">
        <f>STDEV(F20:G20)</f>
        <v>2.8284271247461903</v>
      </c>
    </row>
    <row r="21" spans="1:9" x14ac:dyDescent="0.25">
      <c r="A21">
        <v>12</v>
      </c>
      <c r="B21">
        <v>33</v>
      </c>
      <c r="C21">
        <v>31</v>
      </c>
      <c r="D21">
        <f t="shared" ref="D21:D23" si="4">AVERAGE(B21:C21)</f>
        <v>32</v>
      </c>
      <c r="E21">
        <f t="shared" ref="E21:E23" si="5">STDEV(B21:C21)</f>
        <v>1.4142135623730951</v>
      </c>
      <c r="F21">
        <v>98</v>
      </c>
      <c r="G21">
        <v>110</v>
      </c>
      <c r="H21" s="1">
        <f t="shared" ref="H21:H23" si="6">AVERAGE(F21:G21)</f>
        <v>104</v>
      </c>
      <c r="I21" s="1">
        <f t="shared" ref="I21:I23" si="7">STDEV(F21:G21)</f>
        <v>8.4852813742385695</v>
      </c>
    </row>
    <row r="22" spans="1:9" x14ac:dyDescent="0.25">
      <c r="A22">
        <v>18</v>
      </c>
      <c r="B22">
        <v>35</v>
      </c>
      <c r="C22">
        <v>31</v>
      </c>
      <c r="D22">
        <f t="shared" si="4"/>
        <v>33</v>
      </c>
      <c r="E22">
        <f t="shared" si="5"/>
        <v>2.8284271247461903</v>
      </c>
      <c r="F22">
        <v>117</v>
      </c>
      <c r="G22">
        <v>114</v>
      </c>
      <c r="H22" s="1">
        <f t="shared" si="6"/>
        <v>115.5</v>
      </c>
      <c r="I22" s="1">
        <f t="shared" si="7"/>
        <v>2.1213203435596424</v>
      </c>
    </row>
    <row r="23" spans="1:9" x14ac:dyDescent="0.25">
      <c r="A23">
        <v>24</v>
      </c>
      <c r="B23">
        <v>34</v>
      </c>
      <c r="C23">
        <v>39</v>
      </c>
      <c r="D23">
        <f t="shared" si="4"/>
        <v>36.5</v>
      </c>
      <c r="E23">
        <f t="shared" si="5"/>
        <v>3.5355339059327378</v>
      </c>
      <c r="F23">
        <v>85</v>
      </c>
      <c r="G23">
        <v>90</v>
      </c>
      <c r="H23" s="1">
        <f t="shared" si="6"/>
        <v>87.5</v>
      </c>
      <c r="I23" s="1">
        <f t="shared" si="7"/>
        <v>3.5355339059327378</v>
      </c>
    </row>
    <row r="24" spans="1:9" x14ac:dyDescent="0.25">
      <c r="H24" s="1"/>
      <c r="I24" s="1"/>
    </row>
    <row r="25" spans="1:9" x14ac:dyDescent="0.25">
      <c r="D25" s="9" t="s">
        <v>3</v>
      </c>
      <c r="E25" s="9"/>
      <c r="H25" s="9" t="s">
        <v>4</v>
      </c>
      <c r="I25" s="9"/>
    </row>
    <row r="26" spans="1:9" x14ac:dyDescent="0.25">
      <c r="A26" t="s">
        <v>1</v>
      </c>
      <c r="D26" t="s">
        <v>5</v>
      </c>
      <c r="E26" t="s">
        <v>0</v>
      </c>
      <c r="H26" s="1" t="s">
        <v>5</v>
      </c>
      <c r="I26" s="1" t="s">
        <v>0</v>
      </c>
    </row>
    <row r="27" spans="1:9" x14ac:dyDescent="0.25">
      <c r="A27">
        <v>80</v>
      </c>
      <c r="B27">
        <v>31</v>
      </c>
      <c r="C27">
        <v>29</v>
      </c>
      <c r="D27">
        <f>AVERAGE(B27:C27)</f>
        <v>30</v>
      </c>
      <c r="E27">
        <f>STDEV(B27:C27)</f>
        <v>1.4142135623730951</v>
      </c>
      <c r="F27">
        <v>70</v>
      </c>
      <c r="G27">
        <v>68</v>
      </c>
      <c r="H27" s="1">
        <f>AVERAGE(F27:G27)</f>
        <v>69</v>
      </c>
      <c r="I27" s="1">
        <f>STDEV(F27:G27)</f>
        <v>1.4142135623730951</v>
      </c>
    </row>
    <row r="28" spans="1:9" x14ac:dyDescent="0.25">
      <c r="A28">
        <v>90</v>
      </c>
      <c r="B28">
        <v>35</v>
      </c>
      <c r="C28">
        <v>36</v>
      </c>
      <c r="D28">
        <f t="shared" ref="D28:D31" si="8">AVERAGE(B28:C28)</f>
        <v>35.5</v>
      </c>
      <c r="E28">
        <f t="shared" ref="E28:E31" si="9">STDEV(B28:C28)</f>
        <v>0.70710678118654757</v>
      </c>
      <c r="F28">
        <v>92</v>
      </c>
      <c r="G28">
        <v>105</v>
      </c>
      <c r="H28" s="1">
        <f t="shared" ref="H28:H31" si="10">AVERAGE(F28:G28)</f>
        <v>98.5</v>
      </c>
      <c r="I28" s="1">
        <f t="shared" ref="I28:I31" si="11">STDEV(F28:G28)</f>
        <v>9.1923881554251174</v>
      </c>
    </row>
    <row r="29" spans="1:9" x14ac:dyDescent="0.25">
      <c r="A29">
        <v>100</v>
      </c>
      <c r="B29">
        <v>37</v>
      </c>
      <c r="C29">
        <v>34</v>
      </c>
      <c r="D29">
        <f t="shared" si="8"/>
        <v>35.5</v>
      </c>
      <c r="E29">
        <f t="shared" si="9"/>
        <v>2.1213203435596424</v>
      </c>
      <c r="F29">
        <v>101</v>
      </c>
      <c r="G29">
        <v>96</v>
      </c>
      <c r="H29" s="1">
        <f t="shared" si="10"/>
        <v>98.5</v>
      </c>
      <c r="I29" s="1">
        <f t="shared" si="11"/>
        <v>3.5355339059327378</v>
      </c>
    </row>
    <row r="30" spans="1:9" x14ac:dyDescent="0.25">
      <c r="A30">
        <v>110</v>
      </c>
      <c r="B30">
        <v>40</v>
      </c>
      <c r="C30">
        <v>36</v>
      </c>
      <c r="D30">
        <f t="shared" si="8"/>
        <v>38</v>
      </c>
      <c r="E30">
        <f t="shared" si="9"/>
        <v>2.8284271247461903</v>
      </c>
      <c r="F30">
        <v>98</v>
      </c>
      <c r="G30">
        <v>109</v>
      </c>
      <c r="H30" s="1">
        <f t="shared" si="10"/>
        <v>103.5</v>
      </c>
      <c r="I30" s="1">
        <f t="shared" si="11"/>
        <v>7.7781745930520225</v>
      </c>
    </row>
    <row r="31" spans="1:9" x14ac:dyDescent="0.25">
      <c r="A31">
        <v>120</v>
      </c>
      <c r="B31">
        <v>38</v>
      </c>
      <c r="C31">
        <v>41</v>
      </c>
      <c r="D31">
        <f t="shared" si="8"/>
        <v>39.5</v>
      </c>
      <c r="E31">
        <f t="shared" si="9"/>
        <v>2.1213203435596424</v>
      </c>
      <c r="F31">
        <v>90</v>
      </c>
      <c r="G31">
        <v>100</v>
      </c>
      <c r="H31" s="1">
        <f t="shared" si="10"/>
        <v>95</v>
      </c>
      <c r="I31" s="1">
        <f t="shared" si="11"/>
        <v>7.0710678118654755</v>
      </c>
    </row>
  </sheetData>
  <mergeCells count="8">
    <mergeCell ref="H25:I25"/>
    <mergeCell ref="D25:E25"/>
    <mergeCell ref="D2:E2"/>
    <mergeCell ref="D18:E18"/>
    <mergeCell ref="D10:E10"/>
    <mergeCell ref="H10:I10"/>
    <mergeCell ref="H2:I2"/>
    <mergeCell ref="H18:I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="60" zoomScaleNormal="60" workbookViewId="0">
      <selection activeCell="E29" sqref="E29"/>
    </sheetView>
  </sheetViews>
  <sheetFormatPr defaultRowHeight="15" x14ac:dyDescent="0.25"/>
  <cols>
    <col min="1" max="1" width="22.85546875" customWidth="1"/>
    <col min="2" max="2" width="15.5703125" customWidth="1"/>
    <col min="3" max="6" width="17.7109375" customWidth="1"/>
  </cols>
  <sheetData>
    <row r="1" spans="1:6" ht="15.75" x14ac:dyDescent="0.25">
      <c r="A1" s="2" t="s">
        <v>8</v>
      </c>
    </row>
    <row r="2" spans="1:6" ht="15.75" x14ac:dyDescent="0.25">
      <c r="A2" s="2"/>
    </row>
    <row r="3" spans="1:6" ht="15.75" x14ac:dyDescent="0.25">
      <c r="A3" s="2" t="s">
        <v>9</v>
      </c>
    </row>
    <row r="4" spans="1:6" ht="15.75" x14ac:dyDescent="0.25">
      <c r="A4" s="2" t="s">
        <v>10</v>
      </c>
      <c r="B4">
        <v>0.59199999999999997</v>
      </c>
    </row>
    <row r="5" spans="1:6" ht="16.5" thickBot="1" x14ac:dyDescent="0.3">
      <c r="A5" s="2"/>
    </row>
    <row r="6" spans="1:6" ht="31.5" x14ac:dyDescent="0.25">
      <c r="A6" s="3" t="s">
        <v>11</v>
      </c>
      <c r="B6" s="10" t="s">
        <v>12</v>
      </c>
      <c r="C6" s="3"/>
      <c r="D6" s="3" t="s">
        <v>13</v>
      </c>
      <c r="E6" s="3"/>
      <c r="F6" s="3" t="s">
        <v>14</v>
      </c>
    </row>
    <row r="7" spans="1:6" ht="16.5" thickBot="1" x14ac:dyDescent="0.3">
      <c r="A7" s="4" t="s">
        <v>15</v>
      </c>
      <c r="B7" s="11"/>
      <c r="C7" s="4"/>
      <c r="D7" s="4"/>
      <c r="E7" s="4"/>
      <c r="F7" s="4"/>
    </row>
    <row r="8" spans="1:6" ht="16.5" thickBot="1" x14ac:dyDescent="0.3">
      <c r="A8" s="5">
        <v>5</v>
      </c>
      <c r="B8" s="6">
        <v>0.36699999999999999</v>
      </c>
      <c r="C8" s="7">
        <v>0.59199999999999997</v>
      </c>
      <c r="D8" s="7">
        <f>0.592-B8</f>
        <v>0.22499999999999998</v>
      </c>
      <c r="E8" s="7">
        <f>D8/C8</f>
        <v>0.38006756756756754</v>
      </c>
      <c r="F8" s="7">
        <f>E8*100</f>
        <v>38.006756756756758</v>
      </c>
    </row>
    <row r="9" spans="1:6" ht="16.5" thickBot="1" x14ac:dyDescent="0.3">
      <c r="A9" s="5">
        <v>10</v>
      </c>
      <c r="B9" s="6">
        <v>0.33700000000000002</v>
      </c>
      <c r="C9" s="7">
        <v>0.59199999999999997</v>
      </c>
      <c r="D9" s="7">
        <f>0.592-B9</f>
        <v>0.25499999999999995</v>
      </c>
      <c r="E9" s="7">
        <f t="shared" ref="E9:E14" si="0">D9/C9</f>
        <v>0.4307432432432432</v>
      </c>
      <c r="F9" s="7">
        <f>E9*100</f>
        <v>43.074324324324323</v>
      </c>
    </row>
    <row r="10" spans="1:6" ht="16.5" thickBot="1" x14ac:dyDescent="0.3">
      <c r="A10" s="5">
        <v>20</v>
      </c>
      <c r="B10" s="5">
        <v>0.32200000000000001</v>
      </c>
      <c r="C10" s="7">
        <v>0.59199999999999997</v>
      </c>
      <c r="D10" s="7">
        <f>0.592-B10</f>
        <v>0.26999999999999996</v>
      </c>
      <c r="E10" s="7">
        <f t="shared" si="0"/>
        <v>0.45608108108108103</v>
      </c>
      <c r="F10" s="7">
        <f>E10*100</f>
        <v>45.608108108108105</v>
      </c>
    </row>
    <row r="11" spans="1:6" ht="16.5" thickBot="1" x14ac:dyDescent="0.3">
      <c r="A11" s="5">
        <v>40</v>
      </c>
      <c r="B11" s="5">
        <v>0.25600000000000001</v>
      </c>
      <c r="C11" s="7">
        <v>0.59199999999999997</v>
      </c>
      <c r="D11" s="7">
        <f>0.592-B11</f>
        <v>0.33599999999999997</v>
      </c>
      <c r="E11" s="7">
        <f>D11/C11</f>
        <v>0.56756756756756754</v>
      </c>
      <c r="F11" s="7">
        <f>E11*100</f>
        <v>56.756756756756758</v>
      </c>
    </row>
    <row r="12" spans="1:6" ht="16.5" thickBot="1" x14ac:dyDescent="0.3">
      <c r="A12" s="8">
        <v>60</v>
      </c>
      <c r="B12" s="5">
        <v>0.23599999999999999</v>
      </c>
      <c r="C12" s="7">
        <v>0.59199999999999997</v>
      </c>
      <c r="D12" s="7">
        <f t="shared" ref="D12:D13" si="1">0.592-B12</f>
        <v>0.35599999999999998</v>
      </c>
      <c r="E12" s="7">
        <f t="shared" si="0"/>
        <v>0.60135135135135132</v>
      </c>
      <c r="F12" s="7">
        <f t="shared" ref="F12:F13" si="2">E12*100</f>
        <v>60.13513513513513</v>
      </c>
    </row>
    <row r="13" spans="1:6" ht="16.5" thickBot="1" x14ac:dyDescent="0.3">
      <c r="A13" s="5">
        <v>80</v>
      </c>
      <c r="B13" s="5">
        <v>0.126</v>
      </c>
      <c r="C13" s="7">
        <v>0.59199999999999997</v>
      </c>
      <c r="D13" s="7">
        <f t="shared" si="1"/>
        <v>0.46599999999999997</v>
      </c>
      <c r="E13" s="7">
        <f t="shared" si="0"/>
        <v>0.78716216216216217</v>
      </c>
      <c r="F13" s="7">
        <f t="shared" si="2"/>
        <v>78.71621621621621</v>
      </c>
    </row>
    <row r="14" spans="1:6" ht="16.5" thickBot="1" x14ac:dyDescent="0.3">
      <c r="A14" s="5">
        <v>100</v>
      </c>
      <c r="B14" s="5">
        <v>0.121</v>
      </c>
      <c r="C14" s="7">
        <v>0.59199999999999997</v>
      </c>
      <c r="D14" s="7">
        <f>0.592-B14</f>
        <v>0.47099999999999997</v>
      </c>
      <c r="E14" s="7">
        <f t="shared" si="0"/>
        <v>0.79560810810810811</v>
      </c>
      <c r="F14" s="7">
        <f>E14*100</f>
        <v>79.560810810810807</v>
      </c>
    </row>
    <row r="15" spans="1:6" ht="16.5" thickBot="1" x14ac:dyDescent="0.3">
      <c r="A15" s="2"/>
    </row>
    <row r="16" spans="1:6" ht="31.5" x14ac:dyDescent="0.25">
      <c r="A16" s="3" t="s">
        <v>16</v>
      </c>
      <c r="B16" s="10" t="s">
        <v>12</v>
      </c>
      <c r="C16" s="3"/>
      <c r="D16" s="3"/>
      <c r="E16" s="3"/>
      <c r="F16" s="3"/>
    </row>
    <row r="17" spans="1:6" ht="16.5" thickBot="1" x14ac:dyDescent="0.3">
      <c r="A17" s="4" t="s">
        <v>17</v>
      </c>
      <c r="B17" s="11"/>
      <c r="C17" s="4"/>
      <c r="D17" s="4"/>
      <c r="E17" s="4"/>
      <c r="F17" s="4"/>
    </row>
    <row r="18" spans="1:6" ht="16.5" thickBot="1" x14ac:dyDescent="0.3">
      <c r="A18" s="5">
        <v>5</v>
      </c>
      <c r="B18" s="6">
        <v>0.35070000000000001</v>
      </c>
      <c r="C18" s="7">
        <v>0.59199999999999997</v>
      </c>
      <c r="D18" s="7">
        <f>0.592-B18</f>
        <v>0.24129999999999996</v>
      </c>
      <c r="E18" s="7">
        <f>D18/C18</f>
        <v>0.40760135135135128</v>
      </c>
      <c r="F18" s="7">
        <f>E18*100</f>
        <v>40.76013513513513</v>
      </c>
    </row>
    <row r="19" spans="1:6" ht="16.5" thickBot="1" x14ac:dyDescent="0.3">
      <c r="A19" s="5">
        <v>10</v>
      </c>
      <c r="B19" s="5">
        <v>0.317</v>
      </c>
      <c r="C19" s="7">
        <v>0.59199999999999997</v>
      </c>
      <c r="D19" s="7">
        <f t="shared" ref="D19:D24" si="3">0.592-B19</f>
        <v>0.27499999999999997</v>
      </c>
      <c r="E19" s="7">
        <f t="shared" ref="E19:E24" si="4">D19/C19</f>
        <v>0.46452702702702697</v>
      </c>
      <c r="F19" s="7">
        <f t="shared" ref="F19:F24" si="5">E19*100</f>
        <v>46.452702702702695</v>
      </c>
    </row>
    <row r="20" spans="1:6" ht="16.5" thickBot="1" x14ac:dyDescent="0.3">
      <c r="A20" s="5">
        <v>20</v>
      </c>
      <c r="B20" s="5">
        <v>0.26100000000000001</v>
      </c>
      <c r="C20" s="7">
        <v>0.59199999999999997</v>
      </c>
      <c r="D20" s="7">
        <f t="shared" si="3"/>
        <v>0.33099999999999996</v>
      </c>
      <c r="E20" s="7">
        <f t="shared" si="4"/>
        <v>0.5591216216216216</v>
      </c>
      <c r="F20" s="7">
        <f t="shared" si="5"/>
        <v>55.912162162162161</v>
      </c>
    </row>
    <row r="21" spans="1:6" ht="16.5" thickBot="1" x14ac:dyDescent="0.3">
      <c r="A21" s="5">
        <v>40</v>
      </c>
      <c r="B21" s="5">
        <v>0.20499999999999999</v>
      </c>
      <c r="C21" s="7">
        <v>0.59199999999999997</v>
      </c>
      <c r="D21" s="7">
        <f t="shared" si="3"/>
        <v>0.38700000000000001</v>
      </c>
      <c r="E21" s="7">
        <f t="shared" si="4"/>
        <v>0.65371621621621623</v>
      </c>
      <c r="F21" s="7">
        <f t="shared" si="5"/>
        <v>65.371621621621628</v>
      </c>
    </row>
    <row r="22" spans="1:6" ht="16.5" thickBot="1" x14ac:dyDescent="0.3">
      <c r="A22" s="8">
        <v>60</v>
      </c>
      <c r="B22" s="5">
        <v>0.184</v>
      </c>
      <c r="C22" s="7">
        <v>0.59199999999999997</v>
      </c>
      <c r="D22" s="7">
        <f t="shared" si="3"/>
        <v>0.40799999999999997</v>
      </c>
      <c r="E22" s="7">
        <f t="shared" si="4"/>
        <v>0.68918918918918914</v>
      </c>
      <c r="F22" s="7">
        <f t="shared" si="5"/>
        <v>68.918918918918919</v>
      </c>
    </row>
    <row r="23" spans="1:6" ht="16.5" thickBot="1" x14ac:dyDescent="0.3">
      <c r="A23" s="5">
        <v>80</v>
      </c>
      <c r="B23" s="5">
        <v>0.111</v>
      </c>
      <c r="C23" s="7">
        <v>0.59199999999999997</v>
      </c>
      <c r="D23" s="7">
        <f t="shared" si="3"/>
        <v>0.48099999999999998</v>
      </c>
      <c r="E23" s="7">
        <f t="shared" si="4"/>
        <v>0.8125</v>
      </c>
      <c r="F23" s="7">
        <f t="shared" si="5"/>
        <v>81.25</v>
      </c>
    </row>
    <row r="24" spans="1:6" ht="16.5" thickBot="1" x14ac:dyDescent="0.3">
      <c r="A24" s="5">
        <v>100</v>
      </c>
      <c r="B24" s="5">
        <v>0.104</v>
      </c>
      <c r="C24" s="7">
        <v>0.59199999999999997</v>
      </c>
      <c r="D24" s="7">
        <f t="shared" si="3"/>
        <v>0.48799999999999999</v>
      </c>
      <c r="E24" s="7">
        <f t="shared" si="4"/>
        <v>0.82432432432432434</v>
      </c>
      <c r="F24" s="7">
        <f t="shared" si="5"/>
        <v>82.432432432432435</v>
      </c>
    </row>
  </sheetData>
  <mergeCells count="2">
    <mergeCell ref="B6:B7"/>
    <mergeCell ref="B16:B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Yield and paricle size</vt:lpstr>
      <vt:lpstr>Scavenging activity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2022-11-18T16:11:57Z</dcterms:modified>
</cp:coreProperties>
</file>