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-Results_PhD Thesis\6- Elastic Recovery\"/>
    </mc:Choice>
  </mc:AlternateContent>
  <bookViews>
    <workbookView xWindow="120" yWindow="150" windowWidth="24915" windowHeight="12075" tabRatio="823" activeTab="9"/>
  </bookViews>
  <sheets>
    <sheet name="Aq M" sheetId="4" r:id="rId1"/>
    <sheet name="Elt M" sheetId="2" r:id="rId2"/>
    <sheet name="Extr M" sheetId="5" r:id="rId3"/>
    <sheet name="Exp-I" sheetId="1" r:id="rId4"/>
    <sheet name="Exp-II" sheetId="3" r:id="rId5"/>
    <sheet name="Exp-III" sheetId="7" r:id="rId6"/>
    <sheet name="Exp-IV" sheetId="8" r:id="rId7"/>
    <sheet name="Exp-V" sheetId="9" r:id="rId8"/>
    <sheet name="Comml and Exp VPS" sheetId="12" r:id="rId9"/>
    <sheet name="Combine Graph" sheetId="10" r:id="rId10"/>
    <sheet name="Combine Table" sheetId="11" r:id="rId11"/>
  </sheets>
  <calcPr calcId="162913"/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13" i="4"/>
  <c r="E14" i="4"/>
  <c r="E4" i="2"/>
  <c r="E5" i="2"/>
  <c r="E6" i="2"/>
  <c r="E7" i="2"/>
  <c r="E8" i="2"/>
  <c r="E9" i="2"/>
  <c r="E10" i="2"/>
  <c r="E11" i="2"/>
  <c r="E12" i="2"/>
  <c r="E13" i="2"/>
  <c r="E14" i="2"/>
  <c r="E4" i="5"/>
  <c r="E5" i="5"/>
  <c r="E6" i="5"/>
  <c r="E7" i="5"/>
  <c r="E8" i="5"/>
  <c r="E9" i="5"/>
  <c r="E10" i="5"/>
  <c r="E11" i="5"/>
  <c r="E12" i="5"/>
  <c r="E13" i="5"/>
  <c r="E14" i="5"/>
  <c r="E4" i="1"/>
  <c r="E5" i="1"/>
  <c r="E6" i="1"/>
  <c r="E7" i="1"/>
  <c r="E8" i="1"/>
  <c r="E9" i="1"/>
  <c r="E10" i="1"/>
  <c r="E11" i="1"/>
  <c r="E12" i="1"/>
  <c r="E13" i="1"/>
  <c r="E14" i="1"/>
  <c r="E4" i="3"/>
  <c r="E5" i="3"/>
  <c r="E6" i="3"/>
  <c r="E7" i="3"/>
  <c r="E8" i="3"/>
  <c r="E9" i="3"/>
  <c r="E10" i="3"/>
  <c r="E11" i="3"/>
  <c r="E12" i="3"/>
  <c r="E13" i="3"/>
  <c r="E14" i="3"/>
  <c r="E4" i="7"/>
  <c r="E5" i="7"/>
  <c r="E6" i="7"/>
  <c r="E7" i="7"/>
  <c r="E8" i="7"/>
  <c r="E9" i="7"/>
  <c r="E10" i="7"/>
  <c r="E11" i="7"/>
  <c r="E12" i="7"/>
  <c r="E13" i="7"/>
  <c r="E14" i="7"/>
  <c r="E4" i="8"/>
  <c r="E5" i="8"/>
  <c r="E6" i="8"/>
  <c r="E7" i="8"/>
  <c r="E8" i="8"/>
  <c r="E9" i="8"/>
  <c r="E10" i="8"/>
  <c r="E11" i="8"/>
  <c r="E12" i="8"/>
  <c r="E13" i="8"/>
  <c r="E14" i="8"/>
  <c r="E4" i="9"/>
  <c r="E5" i="9"/>
  <c r="E6" i="9"/>
  <c r="E7" i="9"/>
  <c r="E8" i="9"/>
  <c r="E9" i="9"/>
  <c r="E10" i="9"/>
  <c r="E11" i="9"/>
  <c r="E12" i="9"/>
  <c r="E13" i="9"/>
  <c r="E14" i="9"/>
  <c r="E3" i="9" l="1"/>
  <c r="E3" i="8"/>
  <c r="E16" i="8" s="1"/>
  <c r="E3" i="7"/>
  <c r="E16" i="7" s="1"/>
  <c r="E16" i="9" l="1"/>
  <c r="E15" i="9"/>
  <c r="E15" i="8"/>
  <c r="E15" i="7"/>
  <c r="E3" i="3"/>
  <c r="E3" i="1" l="1"/>
  <c r="E15" i="3"/>
  <c r="E16" i="1" l="1"/>
  <c r="E15" i="1"/>
  <c r="E3" i="5"/>
  <c r="E16" i="5" s="1"/>
  <c r="E3" i="4"/>
  <c r="E3" i="2"/>
  <c r="E15" i="5" l="1"/>
  <c r="E16" i="4"/>
  <c r="E15" i="4"/>
  <c r="E16" i="2"/>
  <c r="E15" i="2"/>
  <c r="E16" i="3"/>
</calcChain>
</file>

<file path=xl/sharedStrings.xml><?xml version="1.0" encoding="utf-8"?>
<sst xmlns="http://schemas.openxmlformats.org/spreadsheetml/2006/main" count="225" uniqueCount="58">
  <si>
    <t>S1</t>
  </si>
  <si>
    <t>S2</t>
  </si>
  <si>
    <t>S3</t>
  </si>
  <si>
    <t>S4</t>
  </si>
  <si>
    <t>S5</t>
  </si>
  <si>
    <t>Average</t>
  </si>
  <si>
    <t>SD</t>
  </si>
  <si>
    <t xml:space="preserve">Aquasil Monophase: Elastic Recovery </t>
  </si>
  <si>
    <t>Elite HD Monophase: Elastic Recovery</t>
  </si>
  <si>
    <t>Sample Nos.</t>
  </si>
  <si>
    <t xml:space="preserve">Average </t>
  </si>
  <si>
    <t>Extrude Medium: Elastic Recovery</t>
  </si>
  <si>
    <t>S6</t>
  </si>
  <si>
    <t>S7</t>
  </si>
  <si>
    <t>S8</t>
  </si>
  <si>
    <t>S9</t>
  </si>
  <si>
    <t>S10</t>
  </si>
  <si>
    <t>% Elastic Recovery (K)</t>
  </si>
  <si>
    <t>h1 (mm)</t>
  </si>
  <si>
    <t>h2 (mm)</t>
  </si>
  <si>
    <r>
      <t>h</t>
    </r>
    <r>
      <rPr>
        <b/>
        <vertAlign val="subscript"/>
        <sz val="12"/>
        <color theme="1"/>
        <rFont val="Arial"/>
        <family val="2"/>
      </rPr>
      <t xml:space="preserve">o </t>
    </r>
    <r>
      <rPr>
        <b/>
        <sz val="12"/>
        <color theme="1"/>
        <rFont val="Arial"/>
        <family val="2"/>
      </rPr>
      <t>(mm)</t>
    </r>
  </si>
  <si>
    <t xml:space="preserve">Exp-I (Comp 131): Elastic Recovery </t>
  </si>
  <si>
    <t xml:space="preserve">Exp-II (Comp 132): Elastic Recovery </t>
  </si>
  <si>
    <t xml:space="preserve">Exp-III (Comp 152-a): Elastic Recovery </t>
  </si>
  <si>
    <t xml:space="preserve">Exp-IV (Comp 152-b): Elastic Recovery </t>
  </si>
  <si>
    <t xml:space="preserve">Exp-V (Comp 152-c): Elastic Recovery </t>
  </si>
  <si>
    <t>S11</t>
  </si>
  <si>
    <t>S12</t>
  </si>
  <si>
    <t>Exp-I</t>
  </si>
  <si>
    <t>Exp-II</t>
  </si>
  <si>
    <t>Exp-III</t>
  </si>
  <si>
    <t>Exp-IV</t>
  </si>
  <si>
    <t>Exp-V</t>
  </si>
  <si>
    <t>Materials</t>
  </si>
  <si>
    <t>% Strain-in-compression</t>
  </si>
  <si>
    <t>Elastic recovery</t>
  </si>
  <si>
    <t>Elastic Recovery</t>
  </si>
  <si>
    <t>99.312±0.354</t>
  </si>
  <si>
    <t>99.268±0.315</t>
  </si>
  <si>
    <t>99.318±0.518</t>
  </si>
  <si>
    <t>99.6495±0.085</t>
  </si>
  <si>
    <t>99.499±0.228</t>
  </si>
  <si>
    <t>99.370±0.258</t>
  </si>
  <si>
    <t>99.117±0.159</t>
  </si>
  <si>
    <t>3.153±0.177</t>
  </si>
  <si>
    <t>4.405±0.118</t>
  </si>
  <si>
    <t>4.677±0.207</t>
  </si>
  <si>
    <t>5.360±0.163</t>
  </si>
  <si>
    <t>6.137±0.256</t>
  </si>
  <si>
    <t>6.541±0.239</t>
  </si>
  <si>
    <t>7.076±0.220</t>
  </si>
  <si>
    <t>Elastic Recovery and Strsain-in-compression (Comml and Exp VPS)</t>
  </si>
  <si>
    <r>
      <t>99.319</t>
    </r>
    <r>
      <rPr>
        <sz val="12"/>
        <rFont val="Calibri"/>
        <family val="2"/>
      </rPr>
      <t>±0.303</t>
    </r>
  </si>
  <si>
    <r>
      <t>4.261</t>
    </r>
    <r>
      <rPr>
        <sz val="12"/>
        <rFont val="Calibri"/>
        <family val="2"/>
      </rPr>
      <t>±0.154</t>
    </r>
  </si>
  <si>
    <t>Elastic Recovery (%): Comml and Exp VPS</t>
  </si>
  <si>
    <t>Aq M</t>
  </si>
  <si>
    <t>Extr M</t>
  </si>
  <si>
    <t>Elt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</si>
</sst>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4"/>
      <color rgb="FF00B050"/>
      <name val="Arial"/>
      <family val="2"/>
    </font>
    <font>
      <b/>
      <sz val="24"/>
      <color rgb="FF00B0F0"/>
      <name val="Arial"/>
      <family val="2"/>
    </font>
    <font>
      <b/>
      <sz val="24"/>
      <color rgb="FFCC0099"/>
      <name val="Arial"/>
      <family val="2"/>
    </font>
    <font>
      <b/>
      <sz val="24"/>
      <color rgb="FFFFC000"/>
      <name val="Arial"/>
      <family val="2"/>
    </font>
    <font>
      <sz val="16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164" fontId="18" fillId="0" borderId="16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Aquasil M</c:v>
          </c:tx>
          <c:invertIfNegative val="0"/>
          <c:cat>
            <c:strLit>
              <c:ptCount val="7"/>
              <c:pt idx="0">
                <c:v>S1</c:v>
              </c:pt>
              <c:pt idx="1">
                <c:v>S2</c:v>
              </c:pt>
              <c:pt idx="2">
                <c:v>S3</c:v>
              </c:pt>
              <c:pt idx="3">
                <c:v>S4</c:v>
              </c:pt>
              <c:pt idx="4">
                <c:v>S5</c:v>
              </c:pt>
              <c:pt idx="5">
                <c:v>S6</c:v>
              </c:pt>
              <c:pt idx="6">
                <c:v>S7</c:v>
              </c:pt>
            </c:strLit>
          </c:cat>
          <c:val>
            <c:numRef>
              <c:f>'Aq M'!$E$3:$E$12</c:f>
              <c:numCache>
                <c:formatCode>0.000</c:formatCode>
                <c:ptCount val="10"/>
                <c:pt idx="0">
                  <c:v>99.814999999999998</c:v>
                </c:pt>
                <c:pt idx="1">
                  <c:v>99.059999999999988</c:v>
                </c:pt>
                <c:pt idx="2">
                  <c:v>99.544999999999987</c:v>
                </c:pt>
                <c:pt idx="3">
                  <c:v>99.34</c:v>
                </c:pt>
                <c:pt idx="4">
                  <c:v>98.69</c:v>
                </c:pt>
                <c:pt idx="5">
                  <c:v>99.38000000000001</c:v>
                </c:pt>
                <c:pt idx="6">
                  <c:v>99.202000000000012</c:v>
                </c:pt>
                <c:pt idx="7">
                  <c:v>99.524999999999991</c:v>
                </c:pt>
                <c:pt idx="8">
                  <c:v>99.36</c:v>
                </c:pt>
                <c:pt idx="9">
                  <c:v>99.275000000000006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3-4810-AEC1-77FE40CF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63936"/>
        <c:axId val="108665472"/>
      </c:barChart>
      <c:catAx>
        <c:axId val="1086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665472"/>
        <c:crosses val="autoZero"/>
        <c:auto val="1"/>
        <c:lblAlgn val="ctr"/>
        <c:lblOffset val="100"/>
        <c:noMultiLvlLbl val="0"/>
      </c:catAx>
      <c:valAx>
        <c:axId val="108665472"/>
        <c:scaling>
          <c:orientation val="minMax"/>
          <c:max val="100"/>
          <c:min val="9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08663936"/>
        <c:crosses val="autoZero"/>
        <c:crossBetween val="between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'Elt M'!$E$3:$E$12</c:f>
              <c:numCache>
                <c:formatCode>0.000</c:formatCode>
                <c:ptCount val="10"/>
                <c:pt idx="0">
                  <c:v>99.265000000000015</c:v>
                </c:pt>
                <c:pt idx="1">
                  <c:v>99.495000000000005</c:v>
                </c:pt>
                <c:pt idx="2">
                  <c:v>99.59</c:v>
                </c:pt>
                <c:pt idx="3">
                  <c:v>98.424999999999997</c:v>
                </c:pt>
                <c:pt idx="4">
                  <c:v>99.335000000000008</c:v>
                </c:pt>
                <c:pt idx="5">
                  <c:v>99.46</c:v>
                </c:pt>
                <c:pt idx="6">
                  <c:v>99.385000000000019</c:v>
                </c:pt>
                <c:pt idx="7">
                  <c:v>99.189999999999984</c:v>
                </c:pt>
                <c:pt idx="8">
                  <c:v>99.24</c:v>
                </c:pt>
                <c:pt idx="9">
                  <c:v>99.740000000000009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6-477A-893A-A684F489F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05312"/>
        <c:axId val="63955712"/>
      </c:barChart>
      <c:catAx>
        <c:axId val="10420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63955712"/>
        <c:crosses val="autoZero"/>
        <c:auto val="1"/>
        <c:lblAlgn val="ctr"/>
        <c:lblOffset val="100"/>
        <c:noMultiLvlLbl val="0"/>
      </c:catAx>
      <c:valAx>
        <c:axId val="63955712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04205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'Exp-I'!$A$3:$A$14</c:f>
              <c:strCache>
                <c:ptCount val="12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</c:strCache>
            </c:strRef>
          </c:cat>
          <c:val>
            <c:numRef>
              <c:f>'Exp-I'!$E$3:$E$14</c:f>
              <c:numCache>
                <c:formatCode>0.000</c:formatCode>
                <c:ptCount val="12"/>
                <c:pt idx="0">
                  <c:v>99.514999999999986</c:v>
                </c:pt>
                <c:pt idx="1">
                  <c:v>99.440000000000012</c:v>
                </c:pt>
                <c:pt idx="2">
                  <c:v>98.774999999999991</c:v>
                </c:pt>
                <c:pt idx="3">
                  <c:v>99.454999999999984</c:v>
                </c:pt>
                <c:pt idx="4">
                  <c:v>99.77000000000001</c:v>
                </c:pt>
                <c:pt idx="5">
                  <c:v>99.754999999999995</c:v>
                </c:pt>
                <c:pt idx="6">
                  <c:v>99.855000000000004</c:v>
                </c:pt>
                <c:pt idx="7">
                  <c:v>99.14</c:v>
                </c:pt>
                <c:pt idx="8">
                  <c:v>98.164999999999992</c:v>
                </c:pt>
                <c:pt idx="9">
                  <c:v>99.31</c:v>
                </c:pt>
                <c:pt idx="10">
                  <c:v>99.81</c:v>
                </c:pt>
                <c:pt idx="11">
                  <c:v>98.949999999999989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8-43D3-ADF4-5050AE789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49568"/>
        <c:axId val="108751104"/>
      </c:barChart>
      <c:catAx>
        <c:axId val="10874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751104"/>
        <c:crosses val="autoZero"/>
        <c:auto val="1"/>
        <c:lblAlgn val="ctr"/>
        <c:lblOffset val="100"/>
        <c:noMultiLvlLbl val="0"/>
      </c:catAx>
      <c:valAx>
        <c:axId val="10875110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08749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'Exp-II'!$A$3:$A$14</c:f>
              <c:strCache>
                <c:ptCount val="12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</c:strCache>
            </c:strRef>
          </c:cat>
          <c:val>
            <c:numRef>
              <c:f>'Exp-II'!$E$3:$E$14</c:f>
              <c:numCache>
                <c:formatCode>0.000</c:formatCode>
                <c:ptCount val="12"/>
                <c:pt idx="0">
                  <c:v>99.664999999999992</c:v>
                </c:pt>
                <c:pt idx="1">
                  <c:v>99.674999999999997</c:v>
                </c:pt>
                <c:pt idx="2">
                  <c:v>99.570000000000007</c:v>
                </c:pt>
                <c:pt idx="3">
                  <c:v>99.5</c:v>
                </c:pt>
                <c:pt idx="4">
                  <c:v>99.704999999999998</c:v>
                </c:pt>
                <c:pt idx="5">
                  <c:v>99.76</c:v>
                </c:pt>
                <c:pt idx="6">
                  <c:v>99.76</c:v>
                </c:pt>
                <c:pt idx="7">
                  <c:v>99.949999999999989</c:v>
                </c:pt>
                <c:pt idx="8">
                  <c:v>99.614999999999995</c:v>
                </c:pt>
                <c:pt idx="9">
                  <c:v>99.294999999999987</c:v>
                </c:pt>
                <c:pt idx="10">
                  <c:v>99.800000000000011</c:v>
                </c:pt>
                <c:pt idx="11">
                  <c:v>99.765000000000001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1-45DB-B78A-F2206A3C1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40448"/>
        <c:axId val="110441984"/>
      </c:barChart>
      <c:catAx>
        <c:axId val="11044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441984"/>
        <c:crosses val="autoZero"/>
        <c:auto val="1"/>
        <c:lblAlgn val="ctr"/>
        <c:lblOffset val="100"/>
        <c:noMultiLvlLbl val="0"/>
      </c:catAx>
      <c:valAx>
        <c:axId val="11044198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10440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'Exp-III'!$E$3:$E$12</c:f>
              <c:numCache>
                <c:formatCode>0.000</c:formatCode>
                <c:ptCount val="10"/>
                <c:pt idx="0">
                  <c:v>99.31</c:v>
                </c:pt>
                <c:pt idx="1">
                  <c:v>99.784999999999997</c:v>
                </c:pt>
                <c:pt idx="2">
                  <c:v>99.775000000000006</c:v>
                </c:pt>
                <c:pt idx="3">
                  <c:v>99.39</c:v>
                </c:pt>
                <c:pt idx="4">
                  <c:v>99.720000000000013</c:v>
                </c:pt>
                <c:pt idx="5">
                  <c:v>99.754999999999995</c:v>
                </c:pt>
                <c:pt idx="6">
                  <c:v>99.79</c:v>
                </c:pt>
                <c:pt idx="7">
                  <c:v>98.915000000000006</c:v>
                </c:pt>
                <c:pt idx="8">
                  <c:v>99.85</c:v>
                </c:pt>
                <c:pt idx="9">
                  <c:v>98.704999999999998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9-4923-B583-1E631FD64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95232"/>
        <c:axId val="110496768"/>
      </c:barChart>
      <c:catAx>
        <c:axId val="11049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96768"/>
        <c:crosses val="autoZero"/>
        <c:auto val="1"/>
        <c:lblAlgn val="ctr"/>
        <c:lblOffset val="100"/>
        <c:noMultiLvlLbl val="0"/>
      </c:catAx>
      <c:valAx>
        <c:axId val="110496768"/>
        <c:scaling>
          <c:orientation val="minMax"/>
          <c:max val="120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10495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'Exp-IV'!$E$3:$E$12</c:f>
              <c:numCache>
                <c:formatCode>0.000</c:formatCode>
                <c:ptCount val="10"/>
                <c:pt idx="0">
                  <c:v>99.264999999999986</c:v>
                </c:pt>
                <c:pt idx="1">
                  <c:v>99.950000000000017</c:v>
                </c:pt>
                <c:pt idx="2">
                  <c:v>99.545000000000016</c:v>
                </c:pt>
                <c:pt idx="3">
                  <c:v>99.5</c:v>
                </c:pt>
                <c:pt idx="4">
                  <c:v>99.39500000000001</c:v>
                </c:pt>
                <c:pt idx="5">
                  <c:v>99.080000000000013</c:v>
                </c:pt>
                <c:pt idx="6">
                  <c:v>99.534999999999997</c:v>
                </c:pt>
                <c:pt idx="7">
                  <c:v>98.834999999999994</c:v>
                </c:pt>
                <c:pt idx="8">
                  <c:v>99.175000000000011</c:v>
                </c:pt>
                <c:pt idx="9">
                  <c:v>99.42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E-4F1C-99C6-BFFBD679C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33632"/>
        <c:axId val="110543616"/>
      </c:barChart>
      <c:catAx>
        <c:axId val="11053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543616"/>
        <c:crosses val="autoZero"/>
        <c:auto val="1"/>
        <c:lblAlgn val="ctr"/>
        <c:lblOffset val="100"/>
        <c:noMultiLvlLbl val="0"/>
      </c:catAx>
      <c:valAx>
        <c:axId val="110543616"/>
        <c:scaling>
          <c:orientation val="minMax"/>
          <c:min val="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105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'Exp-V'!$E$3:$E$15</c:f>
              <c:numCache>
                <c:formatCode>0.000</c:formatCode>
                <c:ptCount val="13"/>
                <c:pt idx="0">
                  <c:v>99.47</c:v>
                </c:pt>
                <c:pt idx="1">
                  <c:v>99.53</c:v>
                </c:pt>
                <c:pt idx="2">
                  <c:v>99.254999999999995</c:v>
                </c:pt>
                <c:pt idx="3">
                  <c:v>99.7</c:v>
                </c:pt>
                <c:pt idx="4">
                  <c:v>99.474999999999994</c:v>
                </c:pt>
                <c:pt idx="5">
                  <c:v>98.799999999999983</c:v>
                </c:pt>
                <c:pt idx="6">
                  <c:v>99.235000000000014</c:v>
                </c:pt>
                <c:pt idx="7">
                  <c:v>98.614999999999995</c:v>
                </c:pt>
                <c:pt idx="8">
                  <c:v>98.570000000000007</c:v>
                </c:pt>
                <c:pt idx="9">
                  <c:v>98.524999999999991</c:v>
                </c:pt>
                <c:pt idx="10">
                  <c:v>98.52000000000001</c:v>
                </c:pt>
                <c:pt idx="11">
                  <c:v>98.460000000000008</c:v>
                </c:pt>
                <c:pt idx="12">
                  <c:v>99.117499999999993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6-46D3-80A6-B6967E311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56352"/>
        <c:axId val="121157888"/>
      </c:barChart>
      <c:catAx>
        <c:axId val="12115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1157888"/>
        <c:crosses val="autoZero"/>
        <c:auto val="1"/>
        <c:lblAlgn val="ctr"/>
        <c:lblOffset val="100"/>
        <c:noMultiLvlLbl val="0"/>
      </c:catAx>
      <c:valAx>
        <c:axId val="121157888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21156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Elastic recovery (Comml and Exp VPS)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'Comml and Exp VPS'!$B$2</c:f>
              <c:strCache>
                <c:ptCount val="1"/>
                <c:pt idx="0">
                  <c:v>Elastic recovery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'Comml and Exp VPS'!$C$3:$C$10</c:f>
                <c:numCache>
                  <c:formatCode>General</c:formatCode>
                  <c:ptCount val="8"/>
                  <c:pt idx="0">
                    <c:v>0.30252963123928422</c:v>
                  </c:pt>
                  <c:pt idx="1">
                    <c:v>0.35445772354087607</c:v>
                  </c:pt>
                  <c:pt idx="2">
                    <c:v>0.31549079930236412</c:v>
                  </c:pt>
                  <c:pt idx="3">
                    <c:v>0.51769896872818433</c:v>
                  </c:pt>
                  <c:pt idx="4">
                    <c:v>8.533756499923989E-2</c:v>
                  </c:pt>
                  <c:pt idx="5">
                    <c:v>0.22768948153131846</c:v>
                  </c:pt>
                  <c:pt idx="6">
                    <c:v>0.25786139687825477</c:v>
                  </c:pt>
                  <c:pt idx="7">
                    <c:v>0.15927178030021794</c:v>
                  </c:pt>
                </c:numCache>
              </c:numRef>
            </c:plus>
            <c:minus>
              <c:numRef>
                <c:f>'Comml and Exp VPS'!$C$3:$C$10</c:f>
                <c:numCache>
                  <c:formatCode>General</c:formatCode>
                  <c:ptCount val="8"/>
                  <c:pt idx="0">
                    <c:v>0.30252963123928422</c:v>
                  </c:pt>
                  <c:pt idx="1">
                    <c:v>0.35445772354087607</c:v>
                  </c:pt>
                  <c:pt idx="2">
                    <c:v>0.31549079930236412</c:v>
                  </c:pt>
                  <c:pt idx="3">
                    <c:v>0.51769896872818433</c:v>
                  </c:pt>
                  <c:pt idx="4">
                    <c:v>8.533756499923989E-2</c:v>
                  </c:pt>
                  <c:pt idx="5">
                    <c:v>0.22768948153131846</c:v>
                  </c:pt>
                  <c:pt idx="6">
                    <c:v>0.25786139687825477</c:v>
                  </c:pt>
                  <c:pt idx="7">
                    <c:v>0.15927178030021794</c:v>
                  </c:pt>
                </c:numCache>
              </c:numRef>
            </c:minus>
          </c:errBars>
          <c:cat>
            <c:strRef>
              <c:f>'Comml and Exp VPS'!$A$3:$A$10</c:f>
              <c:strCache>
                <c:ptCount val="8"/>
                <c:pt idx="0">
                  <c:v>Aq M</c:v>
                </c:pt>
                <c:pt idx="1">
                  <c:v>Elt M</c:v>
                </c:pt>
                <c:pt idx="2">
                  <c:v>Extr M</c:v>
                </c:pt>
                <c:pt idx="3">
                  <c:v>Exp-I</c:v>
                </c:pt>
                <c:pt idx="4">
                  <c:v>Exp-II</c:v>
                </c:pt>
                <c:pt idx="5">
                  <c:v>Exp-III</c:v>
                </c:pt>
                <c:pt idx="6">
                  <c:v>Exp-IV</c:v>
                </c:pt>
                <c:pt idx="7">
                  <c:v>Exp-V</c:v>
                </c:pt>
              </c:strCache>
            </c:strRef>
          </c:cat>
          <c:val>
            <c:numRef>
              <c:f>'Comml and Exp VPS'!$B$3:$B$10</c:f>
              <c:numCache>
                <c:formatCode>0.000</c:formatCode>
                <c:ptCount val="8"/>
                <c:pt idx="0">
                  <c:v>99.319199999999995</c:v>
                </c:pt>
                <c:pt idx="1">
                  <c:v>99.3125</c:v>
                </c:pt>
                <c:pt idx="2">
                  <c:v>99.268000000000001</c:v>
                </c:pt>
                <c:pt idx="3">
                  <c:v>99.317999999999984</c:v>
                </c:pt>
                <c:pt idx="4">
                  <c:v>99.649500000000003</c:v>
                </c:pt>
                <c:pt idx="5">
                  <c:v>99.499499999999998</c:v>
                </c:pt>
                <c:pt idx="6">
                  <c:v>99.36999999999999</c:v>
                </c:pt>
                <c:pt idx="7">
                  <c:v>99.117499999999993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8-43A2-BE1F-B81C5A285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03328"/>
        <c:axId val="121209216"/>
      </c:barChart>
      <c:catAx>
        <c:axId val="12120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21209216"/>
        <c:crosses val="autoZero"/>
        <c:auto val="1"/>
        <c:lblAlgn val="ctr"/>
        <c:lblOffset val="100"/>
        <c:noMultiLvlLbl val="0"/>
      </c:catAx>
      <c:valAx>
        <c:axId val="1212092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Elastic Recovery (%)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333643190434528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2120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Elastic Recovery and Strain-in-compression (Comml and Exp VPS)</a:t>
            </a:r>
          </a:p>
        </c:rich>
      </c:tx>
      <c:layout>
        <c:manualLayout>
          <c:xMode val="edge"/>
          <c:yMode val="edge"/>
          <c:x val="4.7707458915681955E-2"/>
          <c:y val="1.38283881783178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9353261763328"/>
          <c:y val="0.11299186868998126"/>
          <c:w val="0.60903056302458514"/>
          <c:h val="0.80744851429757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'Combine Graph'!$A$2:$C$2</c:f>
              <c:strCache>
                <c:ptCount val="1"/>
                <c:pt idx="0">
                  <c:v>Elastic Recovery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'Combine Graph'!$C$4:$C$11</c:f>
                <c:numCache>
                  <c:formatCode>General</c:formatCode>
                  <c:ptCount val="8"/>
                  <c:pt idx="0">
                    <c:v>0.30252963123928422</c:v>
                  </c:pt>
                  <c:pt idx="1">
                    <c:v>0.35445772354087607</c:v>
                  </c:pt>
                  <c:pt idx="2">
                    <c:v>0.31549079930236412</c:v>
                  </c:pt>
                  <c:pt idx="3">
                    <c:v>0.51769896872818433</c:v>
                  </c:pt>
                  <c:pt idx="4">
                    <c:v>8.533756499923989E-2</c:v>
                  </c:pt>
                  <c:pt idx="5">
                    <c:v>0.22768948153131846</c:v>
                  </c:pt>
                  <c:pt idx="6">
                    <c:v>0.25786139687825477</c:v>
                  </c:pt>
                  <c:pt idx="7">
                    <c:v>0.15927178030021794</c:v>
                  </c:pt>
                </c:numCache>
              </c:numRef>
            </c:plus>
            <c:minus>
              <c:numRef>
                <c:f>'Combine Graph'!$C$4:$C$11</c:f>
                <c:numCache>
                  <c:formatCode>General</c:formatCode>
                  <c:ptCount val="8"/>
                  <c:pt idx="0">
                    <c:v>0.30252963123928422</c:v>
                  </c:pt>
                  <c:pt idx="1">
                    <c:v>0.35445772354087607</c:v>
                  </c:pt>
                  <c:pt idx="2">
                    <c:v>0.31549079930236412</c:v>
                  </c:pt>
                  <c:pt idx="3">
                    <c:v>0.51769896872818433</c:v>
                  </c:pt>
                  <c:pt idx="4">
                    <c:v>8.533756499923989E-2</c:v>
                  </c:pt>
                  <c:pt idx="5">
                    <c:v>0.22768948153131846</c:v>
                  </c:pt>
                  <c:pt idx="6">
                    <c:v>0.25786139687825477</c:v>
                  </c:pt>
                  <c:pt idx="7">
                    <c:v>0.15927178030021794</c:v>
                  </c:pt>
                </c:numCache>
              </c:numRef>
            </c:minus>
          </c:errBars>
          <c:cat>
            <c:strRef>
              <c:f>'Combine Graph'!$D$4:$D$11</c:f>
              <c:strCache>
                <c:ptCount val="8"/>
                <c:pt idx="0">
                  <c:v>Aq M</c:v>
                </c:pt>
                <c:pt idx="1">
                  <c:v>Elt M</c:v>
                </c:pt>
                <c:pt idx="2">
                  <c:v>Extr M</c:v>
                </c:pt>
                <c:pt idx="3">
                  <c:v>Exp-I</c:v>
                </c:pt>
                <c:pt idx="4">
                  <c:v>Exp-II</c:v>
                </c:pt>
                <c:pt idx="5">
                  <c:v>Exp-III</c:v>
                </c:pt>
                <c:pt idx="6">
                  <c:v>Exp-IV</c:v>
                </c:pt>
                <c:pt idx="7">
                  <c:v>Exp-V</c:v>
                </c:pt>
              </c:strCache>
            </c:strRef>
          </c:cat>
          <c:val>
            <c:numRef>
              <c:f>'Combine Graph'!$B$4:$B$11</c:f>
              <c:numCache>
                <c:formatCode>0.000</c:formatCode>
                <c:ptCount val="8"/>
                <c:pt idx="0">
                  <c:v>99.319199999999995</c:v>
                </c:pt>
                <c:pt idx="1">
                  <c:v>99.3125</c:v>
                </c:pt>
                <c:pt idx="2">
                  <c:v>99.268000000000001</c:v>
                </c:pt>
                <c:pt idx="3">
                  <c:v>99.317999999999984</c:v>
                </c:pt>
                <c:pt idx="4">
                  <c:v>99.649500000000003</c:v>
                </c:pt>
                <c:pt idx="5">
                  <c:v>99.499499999999998</c:v>
                </c:pt>
                <c:pt idx="6">
                  <c:v>99.36999999999999</c:v>
                </c:pt>
                <c:pt idx="7">
                  <c:v>99.117499999999993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7-49C1-B444-C322A7859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axId val="123713792"/>
        <c:axId val="123731968"/>
      </c:barChart>
      <c:barChart>
        <c:barDir val="col"/>
        <c:grouping val="clustered"/>
        <c:varyColors val="0"/>
        <c:ser>
          <c:idx val="1"/>
          <c:order val="1"/>
          <c:tx>
            <c:strRef>
              <c:f>'Combine Graph'!$D$2:$F$2</c:f>
              <c:strCache>
                <c:ptCount val="1"/>
                <c:pt idx="0">
                  <c:v>% Strain-in-compression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'Combine Graph'!$F$4:$F$11</c:f>
                <c:numCache>
                  <c:formatCode>General</c:formatCode>
                  <c:ptCount val="8"/>
                  <c:pt idx="0">
                    <c:v>0.15354645926075652</c:v>
                  </c:pt>
                  <c:pt idx="1">
                    <c:v>0.17664111450433445</c:v>
                  </c:pt>
                  <c:pt idx="2">
                    <c:v>0.11790709619583296</c:v>
                  </c:pt>
                  <c:pt idx="3">
                    <c:v>0.20650179762956633</c:v>
                  </c:pt>
                  <c:pt idx="4">
                    <c:v>0.16325465792231889</c:v>
                  </c:pt>
                  <c:pt idx="5">
                    <c:v>0.25552382323850803</c:v>
                  </c:pt>
                  <c:pt idx="6">
                    <c:v>0.23914739654181338</c:v>
                  </c:pt>
                  <c:pt idx="7">
                    <c:v>0.21966011968907392</c:v>
                  </c:pt>
                </c:numCache>
              </c:numRef>
            </c:plus>
            <c:minus>
              <c:numRef>
                <c:f>'Combine Graph'!$F$4:$F$11</c:f>
                <c:numCache>
                  <c:formatCode>General</c:formatCode>
                  <c:ptCount val="8"/>
                  <c:pt idx="0">
                    <c:v>0.15354645926075652</c:v>
                  </c:pt>
                  <c:pt idx="1">
                    <c:v>0.17664111450433445</c:v>
                  </c:pt>
                  <c:pt idx="2">
                    <c:v>0.11790709619583296</c:v>
                  </c:pt>
                  <c:pt idx="3">
                    <c:v>0.20650179762956633</c:v>
                  </c:pt>
                  <c:pt idx="4">
                    <c:v>0.16325465792231889</c:v>
                  </c:pt>
                  <c:pt idx="5">
                    <c:v>0.25552382323850803</c:v>
                  </c:pt>
                  <c:pt idx="6">
                    <c:v>0.23914739654181338</c:v>
                  </c:pt>
                  <c:pt idx="7">
                    <c:v>0.21966011968907392</c:v>
                  </c:pt>
                </c:numCache>
              </c:numRef>
            </c:minus>
          </c:errBars>
          <c:cat>
            <c:strRef>
              <c:f>'Combine Graph'!$D$4:$D$11</c:f>
              <c:strCache>
                <c:ptCount val="8"/>
                <c:pt idx="0">
                  <c:v>Aq M</c:v>
                </c:pt>
                <c:pt idx="1">
                  <c:v>Elt M</c:v>
                </c:pt>
                <c:pt idx="2">
                  <c:v>Extr M</c:v>
                </c:pt>
                <c:pt idx="3">
                  <c:v>Exp-I</c:v>
                </c:pt>
                <c:pt idx="4">
                  <c:v>Exp-II</c:v>
                </c:pt>
                <c:pt idx="5">
                  <c:v>Exp-III</c:v>
                </c:pt>
                <c:pt idx="6">
                  <c:v>Exp-IV</c:v>
                </c:pt>
                <c:pt idx="7">
                  <c:v>Exp-V</c:v>
                </c:pt>
              </c:strCache>
            </c:strRef>
          </c:cat>
          <c:val>
            <c:numRef>
              <c:f>'Combine Graph'!$E$4:$E$11</c:f>
              <c:numCache>
                <c:formatCode>0.000</c:formatCode>
                <c:ptCount val="8"/>
                <c:pt idx="0">
                  <c:v>4.2608333333333333</c:v>
                </c:pt>
                <c:pt idx="1">
                  <c:v>3.1529166666666661</c:v>
                </c:pt>
                <c:pt idx="2">
                  <c:v>4.4054166666666665</c:v>
                </c:pt>
                <c:pt idx="3">
                  <c:v>4.6770833333333339</c:v>
                </c:pt>
                <c:pt idx="4">
                  <c:v>5.3604166666666666</c:v>
                </c:pt>
                <c:pt idx="5">
                  <c:v>6.1366666666666658</c:v>
                </c:pt>
                <c:pt idx="6">
                  <c:v>6.5412500000000007</c:v>
                </c:pt>
                <c:pt idx="7">
                  <c:v>7.0762500000000008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7-49C1-B444-C322A7859771}"/>
            </c:ext>
          </c:extLst>
        </c:ser>
        <c:ser>
          <c:idx val="2"/>
          <c:order val="2"/>
          <c:invertIfNegative val="0"/>
          <c:val>
            <c:numRef>
              <c:f>'Combine Graph'!$G$4:$G$11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7-49C1-B444-C322A7859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123736064"/>
        <c:axId val="123733888"/>
      </c:barChart>
      <c:catAx>
        <c:axId val="12371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23731968"/>
        <c:crosses val="autoZero"/>
        <c:auto val="1"/>
        <c:lblAlgn val="ctr"/>
        <c:lblOffset val="100"/>
        <c:noMultiLvlLbl val="0"/>
      </c:catAx>
      <c:valAx>
        <c:axId val="123731968"/>
        <c:scaling>
          <c:orientation val="minMax"/>
          <c:min val="9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Elastic Recovery (%)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23713792"/>
        <c:crosses val="autoZero"/>
        <c:crossBetween val="between"/>
      </c:valAx>
      <c:valAx>
        <c:axId val="1237338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Strain-in-compression (%)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23736064"/>
        <c:crosses val="max"/>
        <c:crossBetween val="between"/>
      </c:valAx>
      <c:catAx>
        <c:axId val="12373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3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9228851356942565"/>
          <c:y val="0.32280401384755192"/>
          <c:w val="0.19773435265946918"/>
          <c:h val="0.27012177474622723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14</xdr:row>
      <xdr:rowOff>0</xdr:rowOff>
    </xdr:from>
    <xdr:to>
      <xdr:col>16</xdr:col>
      <xdr:colOff>114300</xdr:colOff>
      <xdr:row>27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14</xdr:row>
      <xdr:rowOff>0</xdr:rowOff>
    </xdr:from>
    <xdr:to>
      <xdr:col>15</xdr:col>
      <xdr:colOff>161925</xdr:colOff>
      <xdr:row>27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6</xdr:row>
      <xdr:rowOff>128587</xdr:rowOff>
    </xdr:from>
    <xdr:to>
      <xdr:col>14</xdr:col>
      <xdr:colOff>561975</xdr:colOff>
      <xdr:row>20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8</xdr:row>
      <xdr:rowOff>90487</xdr:rowOff>
    </xdr:from>
    <xdr:to>
      <xdr:col>15</xdr:col>
      <xdr:colOff>161925</xdr:colOff>
      <xdr:row>22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6</xdr:row>
      <xdr:rowOff>157162</xdr:rowOff>
    </xdr:from>
    <xdr:to>
      <xdr:col>15</xdr:col>
      <xdr:colOff>152400</xdr:colOff>
      <xdr:row>23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7</xdr:row>
      <xdr:rowOff>109537</xdr:rowOff>
    </xdr:from>
    <xdr:to>
      <xdr:col>14</xdr:col>
      <xdr:colOff>542925</xdr:colOff>
      <xdr:row>23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9</xdr:row>
      <xdr:rowOff>42862</xdr:rowOff>
    </xdr:from>
    <xdr:to>
      <xdr:col>15</xdr:col>
      <xdr:colOff>352425</xdr:colOff>
      <xdr:row>25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378925</xdr:colOff>
      <xdr:row>1</xdr:row>
      <xdr:rowOff>57149</xdr:rowOff>
    </xdr:from>
    <xdr:to>
      <xdr:col>15</xdr:col>
      <xdr:colOff>34239</xdr:colOff>
      <xdr:row>23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239712</xdr:colOff>
      <xdr:row>1</xdr:row>
      <xdr:rowOff>8571</xdr:rowOff>
    </xdr:from>
    <xdr:to>
      <xdr:col>19</xdr:col>
      <xdr:colOff>561976</xdr:colOff>
      <xdr:row>21</xdr:row>
      <xdr:rowOff>85724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28" sqref="D28"/>
    </sheetView>
  </sheetViews>
  <sheetFormatPr defaultRowHeight="15" x14ac:dyDescent="0.25"/>
  <cols>
    <col min="1" max="4" width="20.7109375" customWidth="1"/>
    <col min="5" max="5" width="31.5703125" customWidth="1"/>
  </cols>
  <sheetData>
    <row r="1" spans="1:5" ht="30" x14ac:dyDescent="0.25">
      <c r="A1" s="34" t="s">
        <v>7</v>
      </c>
      <c r="B1" s="35"/>
      <c r="C1" s="35"/>
      <c r="D1" s="35"/>
      <c r="E1" s="36"/>
    </row>
    <row r="2" spans="1:5" ht="18.75" x14ac:dyDescent="0.25">
      <c r="A2" s="12" t="s">
        <v>9</v>
      </c>
      <c r="B2" s="12" t="s">
        <v>18</v>
      </c>
      <c r="C2" s="12" t="s">
        <v>19</v>
      </c>
      <c r="D2" s="12" t="s">
        <v>20</v>
      </c>
      <c r="E2" s="12" t="s">
        <v>17</v>
      </c>
    </row>
    <row r="3" spans="1:5" x14ac:dyDescent="0.25">
      <c r="A3" s="8" t="s">
        <v>0</v>
      </c>
      <c r="B3" s="8">
        <v>22.670999999999999</v>
      </c>
      <c r="C3" s="8">
        <v>22.634</v>
      </c>
      <c r="D3" s="8">
        <v>20</v>
      </c>
      <c r="E3" s="8">
        <f>100-(100*(B3-C3)/D3)</f>
        <v>99.814999999999998</v>
      </c>
    </row>
    <row r="4" spans="1:5" x14ac:dyDescent="0.25">
      <c r="A4" s="8" t="s">
        <v>1</v>
      </c>
      <c r="B4" s="8">
        <v>22.257000000000001</v>
      </c>
      <c r="C4" s="8">
        <v>22.068999999999999</v>
      </c>
      <c r="D4" s="8">
        <v>20</v>
      </c>
      <c r="E4" s="8">
        <f t="shared" ref="E4:E14" si="0">100-(100*(B4-C4)/D4)</f>
        <v>99.059999999999988</v>
      </c>
    </row>
    <row r="5" spans="1:5" x14ac:dyDescent="0.25">
      <c r="A5" s="8" t="s">
        <v>2</v>
      </c>
      <c r="B5" s="8">
        <v>22.492000000000001</v>
      </c>
      <c r="C5" s="8">
        <v>22.401</v>
      </c>
      <c r="D5" s="8">
        <v>20</v>
      </c>
      <c r="E5" s="8">
        <f t="shared" si="0"/>
        <v>99.544999999999987</v>
      </c>
    </row>
    <row r="6" spans="1:5" x14ac:dyDescent="0.25">
      <c r="A6" s="8" t="s">
        <v>3</v>
      </c>
      <c r="B6" s="8">
        <v>22.588999999999999</v>
      </c>
      <c r="C6" s="8">
        <v>22.457000000000001</v>
      </c>
      <c r="D6" s="8">
        <v>20</v>
      </c>
      <c r="E6" s="8">
        <f t="shared" si="0"/>
        <v>99.34</v>
      </c>
    </row>
    <row r="7" spans="1:5" x14ac:dyDescent="0.25">
      <c r="A7" s="8" t="s">
        <v>4</v>
      </c>
      <c r="B7" s="8">
        <v>22.934999999999999</v>
      </c>
      <c r="C7" s="8">
        <v>22.672999999999998</v>
      </c>
      <c r="D7" s="8">
        <v>20</v>
      </c>
      <c r="E7" s="8">
        <f t="shared" si="0"/>
        <v>98.69</v>
      </c>
    </row>
    <row r="8" spans="1:5" x14ac:dyDescent="0.25">
      <c r="A8" s="8" t="s">
        <v>12</v>
      </c>
      <c r="B8" s="8">
        <v>22.908999999999999</v>
      </c>
      <c r="C8" s="8">
        <v>22.785</v>
      </c>
      <c r="D8" s="8">
        <v>20</v>
      </c>
      <c r="E8" s="8">
        <f t="shared" si="0"/>
        <v>99.38000000000001</v>
      </c>
    </row>
    <row r="9" spans="1:5" x14ac:dyDescent="0.25">
      <c r="A9" s="8" t="s">
        <v>13</v>
      </c>
      <c r="B9" s="8">
        <v>23.004999999999999</v>
      </c>
      <c r="C9" s="8">
        <v>22.845400000000001</v>
      </c>
      <c r="D9" s="8">
        <v>20</v>
      </c>
      <c r="E9" s="8">
        <f t="shared" si="0"/>
        <v>99.202000000000012</v>
      </c>
    </row>
    <row r="10" spans="1:5" x14ac:dyDescent="0.25">
      <c r="A10" s="8" t="s">
        <v>14</v>
      </c>
      <c r="B10" s="8">
        <v>22.984000000000002</v>
      </c>
      <c r="C10" s="8">
        <v>22.888999999999999</v>
      </c>
      <c r="D10" s="8">
        <v>20</v>
      </c>
      <c r="E10" s="8">
        <f t="shared" si="0"/>
        <v>99.524999999999991</v>
      </c>
    </row>
    <row r="11" spans="1:5" x14ac:dyDescent="0.25">
      <c r="A11" s="8" t="s">
        <v>15</v>
      </c>
      <c r="B11" s="8">
        <v>23.094000000000001</v>
      </c>
      <c r="C11" s="8">
        <v>22.966000000000001</v>
      </c>
      <c r="D11" s="8">
        <v>20</v>
      </c>
      <c r="E11" s="8">
        <f t="shared" si="0"/>
        <v>99.36</v>
      </c>
    </row>
    <row r="12" spans="1:5" x14ac:dyDescent="0.25">
      <c r="A12" s="8" t="s">
        <v>16</v>
      </c>
      <c r="B12" s="8">
        <v>22.846</v>
      </c>
      <c r="C12" s="8">
        <v>22.701000000000001</v>
      </c>
      <c r="D12" s="8">
        <v>20</v>
      </c>
      <c r="E12" s="8">
        <f t="shared" si="0"/>
        <v>99.275000000000006</v>
      </c>
    </row>
    <row r="13" spans="1:5" x14ac:dyDescent="0.25">
      <c r="A13" s="8" t="s">
        <v>26</v>
      </c>
      <c r="B13" s="8">
        <v>23.506</v>
      </c>
      <c r="C13" s="8">
        <v>23.113</v>
      </c>
      <c r="D13" s="8">
        <v>20</v>
      </c>
      <c r="E13" s="8">
        <f t="shared" si="0"/>
        <v>98.034999999999997</v>
      </c>
    </row>
    <row r="14" spans="1:5" x14ac:dyDescent="0.25">
      <c r="A14" s="8" t="s">
        <v>27</v>
      </c>
      <c r="B14" s="8">
        <v>23.45</v>
      </c>
      <c r="C14" s="8">
        <v>23.193999999999999</v>
      </c>
      <c r="D14" s="8">
        <v>20</v>
      </c>
      <c r="E14" s="8">
        <f t="shared" si="0"/>
        <v>98.72</v>
      </c>
    </row>
    <row r="15" spans="1:5" ht="15.75" x14ac:dyDescent="0.25">
      <c r="A15" s="37" t="s">
        <v>5</v>
      </c>
      <c r="B15" s="38"/>
      <c r="C15" s="38"/>
      <c r="D15" s="39"/>
      <c r="E15" s="19">
        <f>AVERAGE(E3:E12)</f>
        <v>99.319199999999995</v>
      </c>
    </row>
    <row r="16" spans="1:5" ht="15.75" x14ac:dyDescent="0.25">
      <c r="A16" s="37" t="s">
        <v>6</v>
      </c>
      <c r="B16" s="38"/>
      <c r="C16" s="38"/>
      <c r="D16" s="39"/>
      <c r="E16" s="19">
        <f>AVERAGE(STDEV(E3:E12))</f>
        <v>0.30252963123928422</v>
      </c>
    </row>
    <row r="17" spans="1:5" ht="15.75" x14ac:dyDescent="0.25">
      <c r="A17" s="11"/>
      <c r="B17" s="11"/>
      <c r="C17" s="11"/>
      <c r="D17" s="11"/>
      <c r="E17" s="11"/>
    </row>
  </sheetData>
  <mergeCells count="3">
    <mergeCell ref="A1:E1"/>
    <mergeCell ref="A15:D15"/>
    <mergeCell ref="A16:D1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32" sqref="B32"/>
    </sheetView>
  </sheetViews>
  <sheetFormatPr defaultRowHeight="15" x14ac:dyDescent="0.25"/>
  <cols>
    <col min="1" max="4" width="20.7109375" customWidth="1"/>
    <col min="5" max="5" width="30.28515625" customWidth="1"/>
  </cols>
  <sheetData>
    <row r="1" spans="1:7" ht="30" x14ac:dyDescent="0.25">
      <c r="A1" s="40" t="s">
        <v>8</v>
      </c>
      <c r="B1" s="40"/>
      <c r="C1" s="40"/>
      <c r="D1" s="40"/>
      <c r="E1" s="40"/>
    </row>
    <row r="2" spans="1:7" ht="18.75" x14ac:dyDescent="0.25">
      <c r="A2" s="6" t="s">
        <v>9</v>
      </c>
      <c r="B2" s="12" t="s">
        <v>18</v>
      </c>
      <c r="C2" s="12" t="s">
        <v>19</v>
      </c>
      <c r="D2" s="12" t="s">
        <v>20</v>
      </c>
      <c r="E2" s="6" t="s">
        <v>17</v>
      </c>
    </row>
    <row r="3" spans="1:7" x14ac:dyDescent="0.25">
      <c r="A3" s="17" t="s">
        <v>0</v>
      </c>
      <c r="B3" s="8">
        <v>22.870999999999999</v>
      </c>
      <c r="C3" s="8">
        <v>22.724</v>
      </c>
      <c r="D3" s="8">
        <v>20</v>
      </c>
      <c r="E3" s="8">
        <f>100-(100*(B3-C3)/D3)</f>
        <v>99.265000000000015</v>
      </c>
    </row>
    <row r="4" spans="1:7" x14ac:dyDescent="0.25">
      <c r="A4" s="17" t="s">
        <v>1</v>
      </c>
      <c r="B4" s="8">
        <v>22.763999999999999</v>
      </c>
      <c r="C4" s="8">
        <v>22.663</v>
      </c>
      <c r="D4" s="8">
        <v>20</v>
      </c>
      <c r="E4" s="8">
        <f t="shared" ref="E4:E14" si="0">100-(100*(B4-C4)/D4)</f>
        <v>99.495000000000005</v>
      </c>
    </row>
    <row r="5" spans="1:7" ht="15.75" x14ac:dyDescent="0.25">
      <c r="A5" s="17" t="s">
        <v>2</v>
      </c>
      <c r="B5" s="16">
        <v>23.173999999999999</v>
      </c>
      <c r="C5" s="16">
        <v>23.091999999999999</v>
      </c>
      <c r="D5" s="8">
        <v>20</v>
      </c>
      <c r="E5" s="8">
        <f t="shared" si="0"/>
        <v>99.59</v>
      </c>
      <c r="G5" s="14"/>
    </row>
    <row r="6" spans="1:7" x14ac:dyDescent="0.25">
      <c r="A6" s="17" t="s">
        <v>3</v>
      </c>
      <c r="B6" s="8">
        <v>23.106000000000002</v>
      </c>
      <c r="C6" s="8">
        <v>22.791</v>
      </c>
      <c r="D6" s="8">
        <v>20</v>
      </c>
      <c r="E6" s="8">
        <f t="shared" si="0"/>
        <v>98.424999999999997</v>
      </c>
      <c r="G6" s="14"/>
    </row>
    <row r="7" spans="1:7" x14ac:dyDescent="0.25">
      <c r="A7" s="17" t="s">
        <v>4</v>
      </c>
      <c r="B7" s="8">
        <v>23.04</v>
      </c>
      <c r="C7" s="8">
        <v>22.907</v>
      </c>
      <c r="D7" s="8">
        <v>20</v>
      </c>
      <c r="E7" s="8">
        <f t="shared" si="0"/>
        <v>99.335000000000008</v>
      </c>
      <c r="G7" s="14"/>
    </row>
    <row r="8" spans="1:7" ht="15.75" x14ac:dyDescent="0.25">
      <c r="A8" s="17" t="s">
        <v>12</v>
      </c>
      <c r="B8" s="16">
        <v>23.332000000000001</v>
      </c>
      <c r="C8" s="16">
        <v>23.224</v>
      </c>
      <c r="D8" s="8">
        <v>20</v>
      </c>
      <c r="E8" s="8">
        <f t="shared" si="0"/>
        <v>99.46</v>
      </c>
      <c r="G8" s="13"/>
    </row>
    <row r="9" spans="1:7" x14ac:dyDescent="0.25">
      <c r="A9" s="17" t="s">
        <v>13</v>
      </c>
      <c r="B9" s="8">
        <v>23.486999999999998</v>
      </c>
      <c r="C9" s="8">
        <v>23.364000000000001</v>
      </c>
      <c r="D9" s="8">
        <v>20</v>
      </c>
      <c r="E9" s="8">
        <f t="shared" si="0"/>
        <v>99.385000000000019</v>
      </c>
    </row>
    <row r="10" spans="1:7" x14ac:dyDescent="0.25">
      <c r="A10" s="17" t="s">
        <v>14</v>
      </c>
      <c r="B10" s="8">
        <v>23.376000000000001</v>
      </c>
      <c r="C10" s="8">
        <v>23.213999999999999</v>
      </c>
      <c r="D10" s="8">
        <v>20</v>
      </c>
      <c r="E10" s="8">
        <f t="shared" si="0"/>
        <v>99.189999999999984</v>
      </c>
    </row>
    <row r="11" spans="1:7" x14ac:dyDescent="0.25">
      <c r="A11" s="17" t="s">
        <v>15</v>
      </c>
      <c r="B11" s="8">
        <v>23.359000000000002</v>
      </c>
      <c r="C11" s="8">
        <v>23.207000000000001</v>
      </c>
      <c r="D11" s="8">
        <v>20</v>
      </c>
      <c r="E11" s="8">
        <f t="shared" si="0"/>
        <v>99.24</v>
      </c>
    </row>
    <row r="12" spans="1:7" x14ac:dyDescent="0.25">
      <c r="A12" s="17" t="s">
        <v>16</v>
      </c>
      <c r="B12" s="8">
        <v>23.248999999999999</v>
      </c>
      <c r="C12" s="8">
        <v>23.196999999999999</v>
      </c>
      <c r="D12" s="8">
        <v>20</v>
      </c>
      <c r="E12" s="8">
        <f t="shared" si="0"/>
        <v>99.740000000000009</v>
      </c>
    </row>
    <row r="13" spans="1:7" x14ac:dyDescent="0.25">
      <c r="A13" s="17" t="s">
        <v>26</v>
      </c>
      <c r="B13" s="8">
        <v>23.638999999999999</v>
      </c>
      <c r="C13" s="8">
        <v>23.416</v>
      </c>
      <c r="D13" s="8">
        <v>20</v>
      </c>
      <c r="E13" s="8">
        <f t="shared" si="0"/>
        <v>98.885000000000005</v>
      </c>
    </row>
    <row r="14" spans="1:7" x14ac:dyDescent="0.25">
      <c r="A14" s="17" t="s">
        <v>27</v>
      </c>
      <c r="B14" s="8">
        <v>23.651</v>
      </c>
      <c r="C14" s="8">
        <v>23.457999999999998</v>
      </c>
      <c r="D14" s="8">
        <v>20</v>
      </c>
      <c r="E14" s="8">
        <f t="shared" si="0"/>
        <v>99.034999999999997</v>
      </c>
    </row>
    <row r="15" spans="1:7" ht="15.75" x14ac:dyDescent="0.25">
      <c r="A15" s="41" t="s">
        <v>10</v>
      </c>
      <c r="B15" s="42"/>
      <c r="C15" s="42"/>
      <c r="D15" s="43"/>
      <c r="E15" s="19">
        <f>AVERAGE(E3:E12)</f>
        <v>99.3125</v>
      </c>
    </row>
    <row r="16" spans="1:7" ht="15.75" x14ac:dyDescent="0.25">
      <c r="A16" s="41" t="s">
        <v>6</v>
      </c>
      <c r="B16" s="42"/>
      <c r="C16" s="42"/>
      <c r="D16" s="43"/>
      <c r="E16" s="19">
        <f>STDEV(E3:E12)</f>
        <v>0.35445772354087607</v>
      </c>
    </row>
  </sheetData>
  <mergeCells count="3">
    <mergeCell ref="A1:E1"/>
    <mergeCell ref="A15:D15"/>
    <mergeCell ref="A16:D1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31" sqref="C31"/>
    </sheetView>
  </sheetViews>
  <sheetFormatPr defaultRowHeight="15" x14ac:dyDescent="0.25"/>
  <cols>
    <col min="1" max="4" width="20.7109375" customWidth="1"/>
    <col min="5" max="5" width="26.5703125" customWidth="1"/>
  </cols>
  <sheetData>
    <row r="1" spans="1:5" ht="30" x14ac:dyDescent="0.25">
      <c r="A1" s="44" t="s">
        <v>11</v>
      </c>
      <c r="B1" s="44"/>
      <c r="C1" s="44"/>
      <c r="D1" s="44"/>
      <c r="E1" s="44"/>
    </row>
    <row r="2" spans="1:5" ht="18.75" x14ac:dyDescent="0.25">
      <c r="A2" s="6" t="s">
        <v>9</v>
      </c>
      <c r="B2" s="12" t="s">
        <v>18</v>
      </c>
      <c r="C2" s="12" t="s">
        <v>19</v>
      </c>
      <c r="D2" s="12" t="s">
        <v>20</v>
      </c>
      <c r="E2" s="6" t="s">
        <v>17</v>
      </c>
    </row>
    <row r="3" spans="1:5" ht="15.75" x14ac:dyDescent="0.25">
      <c r="A3" s="9" t="s">
        <v>0</v>
      </c>
      <c r="B3" s="10">
        <v>23.097000000000001</v>
      </c>
      <c r="C3" s="10">
        <v>22.895</v>
      </c>
      <c r="D3" s="10">
        <v>20</v>
      </c>
      <c r="E3" s="10">
        <f>100-(100*(B3-C3)/D3)</f>
        <v>98.99</v>
      </c>
    </row>
    <row r="4" spans="1:5" ht="15.75" x14ac:dyDescent="0.25">
      <c r="A4" s="9" t="s">
        <v>1</v>
      </c>
      <c r="B4" s="10">
        <v>22.748000000000001</v>
      </c>
      <c r="C4" s="10">
        <v>22.664000000000001</v>
      </c>
      <c r="D4" s="10">
        <v>20</v>
      </c>
      <c r="E4" s="10">
        <f t="shared" ref="E4:E14" si="0">100-(100*(B4-C4)/D4)</f>
        <v>99.58</v>
      </c>
    </row>
    <row r="5" spans="1:5" ht="15.75" x14ac:dyDescent="0.25">
      <c r="A5" s="9" t="s">
        <v>2</v>
      </c>
      <c r="B5" s="10">
        <v>22.841999999999999</v>
      </c>
      <c r="C5" s="10">
        <v>22.738</v>
      </c>
      <c r="D5" s="10">
        <v>20</v>
      </c>
      <c r="E5" s="10">
        <f t="shared" si="0"/>
        <v>99.48</v>
      </c>
    </row>
    <row r="6" spans="1:5" ht="15.75" x14ac:dyDescent="0.25">
      <c r="A6" s="9" t="s">
        <v>3</v>
      </c>
      <c r="B6" s="10">
        <v>23.053000000000001</v>
      </c>
      <c r="C6" s="10">
        <v>22.815999999999999</v>
      </c>
      <c r="D6" s="10">
        <v>20</v>
      </c>
      <c r="E6" s="10">
        <f t="shared" si="0"/>
        <v>98.814999999999998</v>
      </c>
    </row>
    <row r="7" spans="1:5" ht="15.75" x14ac:dyDescent="0.25">
      <c r="A7" s="9" t="s">
        <v>4</v>
      </c>
      <c r="B7" s="10">
        <v>22.99</v>
      </c>
      <c r="C7" s="10">
        <v>22.763000000000002</v>
      </c>
      <c r="D7" s="10">
        <v>20</v>
      </c>
      <c r="E7" s="10">
        <f t="shared" si="0"/>
        <v>98.865000000000009</v>
      </c>
    </row>
    <row r="8" spans="1:5" ht="15.75" x14ac:dyDescent="0.25">
      <c r="A8" s="9" t="s">
        <v>12</v>
      </c>
      <c r="B8" s="10">
        <v>23.167999999999999</v>
      </c>
      <c r="C8" s="10">
        <v>23.009</v>
      </c>
      <c r="D8" s="10">
        <v>20</v>
      </c>
      <c r="E8" s="10">
        <f t="shared" si="0"/>
        <v>99.205000000000013</v>
      </c>
    </row>
    <row r="9" spans="1:5" ht="15.75" x14ac:dyDescent="0.25">
      <c r="A9" s="9" t="s">
        <v>13</v>
      </c>
      <c r="B9" s="10">
        <v>23.196000000000002</v>
      </c>
      <c r="C9" s="10">
        <v>23.088999999999999</v>
      </c>
      <c r="D9" s="10">
        <v>20</v>
      </c>
      <c r="E9" s="10">
        <f t="shared" si="0"/>
        <v>99.464999999999989</v>
      </c>
    </row>
    <row r="10" spans="1:5" ht="15.75" x14ac:dyDescent="0.25">
      <c r="A10" s="9" t="s">
        <v>14</v>
      </c>
      <c r="B10" s="10">
        <v>22.754999999999999</v>
      </c>
      <c r="C10" s="10">
        <v>22.699000000000002</v>
      </c>
      <c r="D10" s="10">
        <v>20</v>
      </c>
      <c r="E10" s="10">
        <f t="shared" si="0"/>
        <v>99.720000000000013</v>
      </c>
    </row>
    <row r="11" spans="1:5" ht="15.75" x14ac:dyDescent="0.25">
      <c r="A11" s="9" t="s">
        <v>15</v>
      </c>
      <c r="B11" s="10">
        <v>23.187000000000001</v>
      </c>
      <c r="C11" s="10">
        <v>23.007999999999999</v>
      </c>
      <c r="D11" s="10">
        <v>20</v>
      </c>
      <c r="E11" s="10">
        <f t="shared" si="0"/>
        <v>99.10499999999999</v>
      </c>
    </row>
    <row r="12" spans="1:5" ht="15.75" x14ac:dyDescent="0.25">
      <c r="A12" s="9" t="s">
        <v>16</v>
      </c>
      <c r="B12" s="10">
        <v>23.064</v>
      </c>
      <c r="C12" s="10">
        <v>22.954999999999998</v>
      </c>
      <c r="D12" s="10">
        <v>20</v>
      </c>
      <c r="E12" s="10">
        <f t="shared" si="0"/>
        <v>99.454999999999984</v>
      </c>
    </row>
    <row r="13" spans="1:5" ht="15.75" x14ac:dyDescent="0.25">
      <c r="A13" s="9" t="s">
        <v>26</v>
      </c>
      <c r="B13" s="10">
        <v>23.416</v>
      </c>
      <c r="C13" s="10">
        <v>23.297999999999998</v>
      </c>
      <c r="D13" s="10">
        <v>20</v>
      </c>
      <c r="E13" s="10">
        <f t="shared" si="0"/>
        <v>99.41</v>
      </c>
    </row>
    <row r="14" spans="1:5" ht="15.75" x14ac:dyDescent="0.25">
      <c r="A14" s="9" t="s">
        <v>27</v>
      </c>
      <c r="B14" s="10">
        <v>23.41</v>
      </c>
      <c r="C14" s="10">
        <v>23.196000000000002</v>
      </c>
      <c r="D14" s="10">
        <v>20</v>
      </c>
      <c r="E14" s="10">
        <f t="shared" si="0"/>
        <v>98.93</v>
      </c>
    </row>
    <row r="15" spans="1:5" ht="15.75" x14ac:dyDescent="0.25">
      <c r="A15" s="45" t="s">
        <v>10</v>
      </c>
      <c r="B15" s="46"/>
      <c r="C15" s="46"/>
      <c r="D15" s="47"/>
      <c r="E15" s="20">
        <f>AVERAGE(E3:E12)</f>
        <v>99.268000000000001</v>
      </c>
    </row>
    <row r="16" spans="1:5" ht="15.75" x14ac:dyDescent="0.25">
      <c r="A16" s="45" t="s">
        <v>6</v>
      </c>
      <c r="B16" s="46"/>
      <c r="C16" s="46"/>
      <c r="D16" s="47"/>
      <c r="E16" s="20">
        <f>STDEV(E3:E12)</f>
        <v>0.31549079930236412</v>
      </c>
    </row>
  </sheetData>
  <mergeCells count="3">
    <mergeCell ref="A1:E1"/>
    <mergeCell ref="A15:D15"/>
    <mergeCell ref="A16:D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15" sqref="E15:E16"/>
    </sheetView>
  </sheetViews>
  <sheetFormatPr defaultRowHeight="15" x14ac:dyDescent="0.25"/>
  <cols>
    <col min="1" max="1" width="20.7109375" style="2" customWidth="1"/>
    <col min="2" max="4" width="20.7109375" customWidth="1"/>
    <col min="5" max="5" width="30.5703125" customWidth="1"/>
  </cols>
  <sheetData>
    <row r="1" spans="1:10" ht="30" x14ac:dyDescent="0.25">
      <c r="A1" s="48" t="s">
        <v>21</v>
      </c>
      <c r="B1" s="49"/>
      <c r="C1" s="49"/>
      <c r="D1" s="49"/>
      <c r="E1" s="50"/>
    </row>
    <row r="2" spans="1:10" s="1" customFormat="1" ht="18.75" x14ac:dyDescent="0.25">
      <c r="A2" s="5" t="s">
        <v>9</v>
      </c>
      <c r="B2" s="12" t="s">
        <v>18</v>
      </c>
      <c r="C2" s="12" t="s">
        <v>19</v>
      </c>
      <c r="D2" s="12" t="s">
        <v>20</v>
      </c>
      <c r="E2" s="6" t="s">
        <v>17</v>
      </c>
    </row>
    <row r="3" spans="1:10" s="1" customFormat="1" x14ac:dyDescent="0.2">
      <c r="A3" s="7" t="s">
        <v>0</v>
      </c>
      <c r="B3" s="8">
        <v>23.466000000000001</v>
      </c>
      <c r="C3" s="8">
        <v>23.369</v>
      </c>
      <c r="D3" s="8">
        <v>20</v>
      </c>
      <c r="E3" s="8">
        <f t="shared" ref="E3:E14" si="0">100-(100*(B3-C3)/D3)</f>
        <v>99.514999999999986</v>
      </c>
    </row>
    <row r="4" spans="1:10" ht="15.75" x14ac:dyDescent="0.25">
      <c r="A4" s="7" t="s">
        <v>1</v>
      </c>
      <c r="B4" s="8">
        <v>23.370999999999999</v>
      </c>
      <c r="C4" s="8">
        <v>23.259</v>
      </c>
      <c r="D4" s="8">
        <v>20</v>
      </c>
      <c r="E4" s="8">
        <f t="shared" si="0"/>
        <v>99.440000000000012</v>
      </c>
    </row>
    <row r="5" spans="1:10" ht="15.75" x14ac:dyDescent="0.25">
      <c r="A5" s="7" t="s">
        <v>2</v>
      </c>
      <c r="B5" s="8">
        <v>23.36</v>
      </c>
      <c r="C5" s="8">
        <v>23.114999999999998</v>
      </c>
      <c r="D5" s="8">
        <v>20</v>
      </c>
      <c r="E5" s="8">
        <f t="shared" si="0"/>
        <v>98.774999999999991</v>
      </c>
    </row>
    <row r="6" spans="1:10" ht="15.75" x14ac:dyDescent="0.25">
      <c r="A6" s="7" t="s">
        <v>3</v>
      </c>
      <c r="B6" s="8">
        <v>23.315000000000001</v>
      </c>
      <c r="C6" s="8">
        <v>23.206</v>
      </c>
      <c r="D6" s="8">
        <v>20</v>
      </c>
      <c r="E6" s="8">
        <f t="shared" si="0"/>
        <v>99.454999999999984</v>
      </c>
      <c r="H6" s="3"/>
      <c r="I6" s="3"/>
      <c r="J6" s="4"/>
    </row>
    <row r="7" spans="1:10" ht="15.75" x14ac:dyDescent="0.25">
      <c r="A7" s="7" t="s">
        <v>4</v>
      </c>
      <c r="B7" s="8">
        <v>23.291</v>
      </c>
      <c r="C7" s="8">
        <v>23.245000000000001</v>
      </c>
      <c r="D7" s="8">
        <v>20</v>
      </c>
      <c r="E7" s="8">
        <f t="shared" si="0"/>
        <v>99.77000000000001</v>
      </c>
    </row>
    <row r="8" spans="1:10" ht="15.75" x14ac:dyDescent="0.25">
      <c r="A8" s="15" t="s">
        <v>12</v>
      </c>
      <c r="B8" s="10">
        <v>23.484999999999999</v>
      </c>
      <c r="C8" s="10">
        <v>23.436</v>
      </c>
      <c r="D8" s="8">
        <v>20</v>
      </c>
      <c r="E8" s="8">
        <f t="shared" si="0"/>
        <v>99.754999999999995</v>
      </c>
    </row>
    <row r="9" spans="1:10" ht="15.75" x14ac:dyDescent="0.25">
      <c r="A9" s="15" t="s">
        <v>13</v>
      </c>
      <c r="B9" s="10">
        <v>23.515999999999998</v>
      </c>
      <c r="C9" s="10">
        <v>23.486999999999998</v>
      </c>
      <c r="D9" s="8">
        <v>20</v>
      </c>
      <c r="E9" s="8">
        <f t="shared" si="0"/>
        <v>99.855000000000004</v>
      </c>
    </row>
    <row r="10" spans="1:10" ht="15.75" x14ac:dyDescent="0.25">
      <c r="A10" s="15" t="s">
        <v>14</v>
      </c>
      <c r="B10" s="10">
        <v>23.489000000000001</v>
      </c>
      <c r="C10" s="10">
        <v>23.317</v>
      </c>
      <c r="D10" s="8">
        <v>20</v>
      </c>
      <c r="E10" s="8">
        <f t="shared" si="0"/>
        <v>99.14</v>
      </c>
    </row>
    <row r="11" spans="1:10" ht="15.75" x14ac:dyDescent="0.25">
      <c r="A11" s="15" t="s">
        <v>15</v>
      </c>
      <c r="B11" s="8">
        <v>23.478999999999999</v>
      </c>
      <c r="C11" s="8">
        <v>23.111999999999998</v>
      </c>
      <c r="D11" s="8">
        <v>20</v>
      </c>
      <c r="E11" s="8">
        <f t="shared" si="0"/>
        <v>98.164999999999992</v>
      </c>
    </row>
    <row r="12" spans="1:10" ht="15.75" x14ac:dyDescent="0.25">
      <c r="A12" s="15" t="s">
        <v>16</v>
      </c>
      <c r="B12" s="8">
        <v>23.515999999999998</v>
      </c>
      <c r="C12" s="8">
        <v>23.378</v>
      </c>
      <c r="D12" s="8">
        <v>20</v>
      </c>
      <c r="E12" s="8">
        <f t="shared" si="0"/>
        <v>99.31</v>
      </c>
    </row>
    <row r="13" spans="1:10" ht="15.75" x14ac:dyDescent="0.25">
      <c r="A13" s="16" t="s">
        <v>26</v>
      </c>
      <c r="B13" s="8">
        <v>23.416</v>
      </c>
      <c r="C13" s="8">
        <v>23.378</v>
      </c>
      <c r="D13" s="8">
        <v>20</v>
      </c>
      <c r="E13" s="8">
        <f t="shared" si="0"/>
        <v>99.81</v>
      </c>
    </row>
    <row r="14" spans="1:10" ht="15.75" x14ac:dyDescent="0.25">
      <c r="A14" s="16" t="s">
        <v>27</v>
      </c>
      <c r="B14" s="8">
        <v>23.378</v>
      </c>
      <c r="C14" s="8">
        <v>23.167999999999999</v>
      </c>
      <c r="D14" s="8">
        <v>20</v>
      </c>
      <c r="E14" s="8">
        <f t="shared" si="0"/>
        <v>98.949999999999989</v>
      </c>
    </row>
    <row r="15" spans="1:10" ht="15.75" x14ac:dyDescent="0.25">
      <c r="A15" s="41" t="s">
        <v>5</v>
      </c>
      <c r="B15" s="42"/>
      <c r="C15" s="42"/>
      <c r="D15" s="43"/>
      <c r="E15" s="19">
        <f>AVERAGE(E3:E12)</f>
        <v>99.317999999999984</v>
      </c>
    </row>
    <row r="16" spans="1:10" ht="15.75" x14ac:dyDescent="0.25">
      <c r="A16" s="41" t="s">
        <v>6</v>
      </c>
      <c r="B16" s="42"/>
      <c r="C16" s="42"/>
      <c r="D16" s="43"/>
      <c r="E16" s="19">
        <f>STDEV(E3:E12)</f>
        <v>0.51769896872818433</v>
      </c>
    </row>
  </sheetData>
  <mergeCells count="3">
    <mergeCell ref="A1:E1"/>
    <mergeCell ref="A15:D15"/>
    <mergeCell ref="A16:D1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23" sqref="E23"/>
    </sheetView>
  </sheetViews>
  <sheetFormatPr defaultRowHeight="15" x14ac:dyDescent="0.25"/>
  <cols>
    <col min="1" max="4" width="20.7109375" customWidth="1"/>
    <col min="5" max="5" width="28.28515625" customWidth="1"/>
  </cols>
  <sheetData>
    <row r="1" spans="1:5" ht="30" x14ac:dyDescent="0.25">
      <c r="A1" s="48" t="s">
        <v>22</v>
      </c>
      <c r="B1" s="49"/>
      <c r="C1" s="49"/>
      <c r="D1" s="49"/>
      <c r="E1" s="50"/>
    </row>
    <row r="2" spans="1:5" ht="18.75" x14ac:dyDescent="0.25">
      <c r="A2" s="5" t="s">
        <v>9</v>
      </c>
      <c r="B2" s="12" t="s">
        <v>18</v>
      </c>
      <c r="C2" s="12" t="s">
        <v>19</v>
      </c>
      <c r="D2" s="12" t="s">
        <v>20</v>
      </c>
      <c r="E2" s="12" t="s">
        <v>17</v>
      </c>
    </row>
    <row r="3" spans="1:5" ht="15.75" x14ac:dyDescent="0.25">
      <c r="A3" s="8" t="s">
        <v>0</v>
      </c>
      <c r="B3" s="21">
        <v>23.26</v>
      </c>
      <c r="C3" s="21">
        <v>23.193000000000001</v>
      </c>
      <c r="D3" s="8">
        <v>20</v>
      </c>
      <c r="E3" s="8">
        <f t="shared" ref="E3:E14" si="0">100-(100*(B3-C3)/D3)</f>
        <v>99.664999999999992</v>
      </c>
    </row>
    <row r="4" spans="1:5" x14ac:dyDescent="0.25">
      <c r="A4" s="8" t="s">
        <v>1</v>
      </c>
      <c r="B4" s="8">
        <v>23.251000000000001</v>
      </c>
      <c r="C4" s="8">
        <v>23.186</v>
      </c>
      <c r="D4" s="8">
        <v>20</v>
      </c>
      <c r="E4" s="8">
        <f t="shared" si="0"/>
        <v>99.674999999999997</v>
      </c>
    </row>
    <row r="5" spans="1:5" ht="15.75" x14ac:dyDescent="0.25">
      <c r="A5" s="8" t="s">
        <v>2</v>
      </c>
      <c r="B5" s="16">
        <v>23.274999999999999</v>
      </c>
      <c r="C5" s="8">
        <v>23.189</v>
      </c>
      <c r="D5" s="8">
        <v>20</v>
      </c>
      <c r="E5" s="8">
        <f t="shared" si="0"/>
        <v>99.570000000000007</v>
      </c>
    </row>
    <row r="6" spans="1:5" x14ac:dyDescent="0.25">
      <c r="A6" s="8" t="s">
        <v>3</v>
      </c>
      <c r="B6" s="8">
        <v>23.245000000000001</v>
      </c>
      <c r="C6" s="8">
        <v>23.145</v>
      </c>
      <c r="D6" s="8">
        <v>20</v>
      </c>
      <c r="E6" s="8">
        <f t="shared" si="0"/>
        <v>99.5</v>
      </c>
    </row>
    <row r="7" spans="1:5" x14ac:dyDescent="0.25">
      <c r="A7" s="8" t="s">
        <v>4</v>
      </c>
      <c r="B7" s="8">
        <v>23.157</v>
      </c>
      <c r="C7" s="8">
        <v>23.097999999999999</v>
      </c>
      <c r="D7" s="8">
        <v>20</v>
      </c>
      <c r="E7" s="8">
        <f t="shared" si="0"/>
        <v>99.704999999999998</v>
      </c>
    </row>
    <row r="8" spans="1:5" x14ac:dyDescent="0.25">
      <c r="A8" s="8" t="s">
        <v>12</v>
      </c>
      <c r="B8" s="8">
        <v>23.491</v>
      </c>
      <c r="C8" s="8">
        <v>23.443000000000001</v>
      </c>
      <c r="D8" s="8">
        <v>20</v>
      </c>
      <c r="E8" s="8">
        <f t="shared" si="0"/>
        <v>99.76</v>
      </c>
    </row>
    <row r="9" spans="1:5" x14ac:dyDescent="0.25">
      <c r="A9" s="8" t="s">
        <v>13</v>
      </c>
      <c r="B9" s="8">
        <v>23.457999999999998</v>
      </c>
      <c r="C9" s="8">
        <v>23.41</v>
      </c>
      <c r="D9" s="8">
        <v>20</v>
      </c>
      <c r="E9" s="8">
        <f t="shared" si="0"/>
        <v>99.76</v>
      </c>
    </row>
    <row r="10" spans="1:5" x14ac:dyDescent="0.25">
      <c r="A10" s="8" t="s">
        <v>14</v>
      </c>
      <c r="B10" s="8">
        <v>23.481000000000002</v>
      </c>
      <c r="C10" s="8">
        <v>23.471</v>
      </c>
      <c r="D10" s="8">
        <v>20</v>
      </c>
      <c r="E10" s="8">
        <f t="shared" si="0"/>
        <v>99.949999999999989</v>
      </c>
    </row>
    <row r="11" spans="1:5" x14ac:dyDescent="0.25">
      <c r="A11" s="8" t="s">
        <v>15</v>
      </c>
      <c r="B11" s="8">
        <v>23.478000000000002</v>
      </c>
      <c r="C11" s="8">
        <v>23.401</v>
      </c>
      <c r="D11" s="8">
        <v>20</v>
      </c>
      <c r="E11" s="8">
        <f t="shared" si="0"/>
        <v>99.614999999999995</v>
      </c>
    </row>
    <row r="12" spans="1:5" x14ac:dyDescent="0.25">
      <c r="A12" s="8" t="s">
        <v>16</v>
      </c>
      <c r="B12" s="8">
        <v>23.451000000000001</v>
      </c>
      <c r="C12" s="8">
        <v>23.31</v>
      </c>
      <c r="D12" s="8">
        <v>20</v>
      </c>
      <c r="E12" s="8">
        <f t="shared" si="0"/>
        <v>99.294999999999987</v>
      </c>
    </row>
    <row r="13" spans="1:5" x14ac:dyDescent="0.25">
      <c r="A13" s="8" t="s">
        <v>26</v>
      </c>
      <c r="B13" s="8">
        <v>23.440999999999999</v>
      </c>
      <c r="C13" s="8">
        <v>23.401</v>
      </c>
      <c r="D13" s="8">
        <v>20</v>
      </c>
      <c r="E13" s="8">
        <f t="shared" si="0"/>
        <v>99.800000000000011</v>
      </c>
    </row>
    <row r="14" spans="1:5" x14ac:dyDescent="0.25">
      <c r="A14" s="8" t="s">
        <v>27</v>
      </c>
      <c r="B14" s="8">
        <v>23.452000000000002</v>
      </c>
      <c r="C14" s="8">
        <v>23.405000000000001</v>
      </c>
      <c r="D14" s="8">
        <v>20</v>
      </c>
      <c r="E14" s="8">
        <f t="shared" si="0"/>
        <v>99.765000000000001</v>
      </c>
    </row>
    <row r="15" spans="1:5" ht="15.75" x14ac:dyDescent="0.25">
      <c r="A15" s="51" t="s">
        <v>5</v>
      </c>
      <c r="B15" s="51"/>
      <c r="C15" s="51"/>
      <c r="D15" s="51"/>
      <c r="E15" s="18">
        <f>AVERAGE(E3:E12)</f>
        <v>99.649500000000003</v>
      </c>
    </row>
    <row r="16" spans="1:5" ht="15.75" x14ac:dyDescent="0.25">
      <c r="A16" s="51" t="s">
        <v>6</v>
      </c>
      <c r="B16" s="51"/>
      <c r="C16" s="51"/>
      <c r="D16" s="51"/>
      <c r="E16" s="18">
        <f>STDEV(E3:E7)</f>
        <v>8.533756499923989E-2</v>
      </c>
    </row>
  </sheetData>
  <mergeCells count="3">
    <mergeCell ref="A16:D16"/>
    <mergeCell ref="A1:E1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8" sqref="C8"/>
    </sheetView>
  </sheetViews>
  <sheetFormatPr defaultRowHeight="15" x14ac:dyDescent="0.25"/>
  <cols>
    <col min="1" max="4" width="20.7109375" customWidth="1"/>
    <col min="5" max="5" width="23.140625" customWidth="1"/>
  </cols>
  <sheetData>
    <row r="1" spans="1:5" ht="30" x14ac:dyDescent="0.25">
      <c r="A1" s="48" t="s">
        <v>23</v>
      </c>
      <c r="B1" s="49"/>
      <c r="C1" s="49"/>
      <c r="D1" s="49"/>
      <c r="E1" s="50"/>
    </row>
    <row r="2" spans="1:5" ht="18.75" x14ac:dyDescent="0.25">
      <c r="A2" s="5" t="s">
        <v>9</v>
      </c>
      <c r="B2" s="12" t="s">
        <v>18</v>
      </c>
      <c r="C2" s="12" t="s">
        <v>19</v>
      </c>
      <c r="D2" s="12" t="s">
        <v>20</v>
      </c>
      <c r="E2" s="6" t="s">
        <v>17</v>
      </c>
    </row>
    <row r="3" spans="1:5" x14ac:dyDescent="0.25">
      <c r="A3" s="8" t="s">
        <v>0</v>
      </c>
      <c r="B3" s="8">
        <v>23.670999999999999</v>
      </c>
      <c r="C3" s="8">
        <v>23.533000000000001</v>
      </c>
      <c r="D3" s="8">
        <v>20</v>
      </c>
      <c r="E3" s="8">
        <f t="shared" ref="E3:E14" si="0">100-(100*(B3-C3)/D3)</f>
        <v>99.31</v>
      </c>
    </row>
    <row r="4" spans="1:5" x14ac:dyDescent="0.25">
      <c r="A4" s="8" t="s">
        <v>1</v>
      </c>
      <c r="B4" s="8">
        <v>23.547999999999998</v>
      </c>
      <c r="C4" s="8">
        <v>23.504999999999999</v>
      </c>
      <c r="D4" s="8">
        <v>20</v>
      </c>
      <c r="E4" s="8">
        <f t="shared" si="0"/>
        <v>99.784999999999997</v>
      </c>
    </row>
    <row r="5" spans="1:5" x14ac:dyDescent="0.25">
      <c r="A5" s="8" t="s">
        <v>2</v>
      </c>
      <c r="B5" s="8">
        <v>23.587</v>
      </c>
      <c r="C5" s="8">
        <v>23.542000000000002</v>
      </c>
      <c r="D5" s="8">
        <v>20</v>
      </c>
      <c r="E5" s="8">
        <f t="shared" si="0"/>
        <v>99.775000000000006</v>
      </c>
    </row>
    <row r="6" spans="1:5" x14ac:dyDescent="0.25">
      <c r="A6" s="8" t="s">
        <v>3</v>
      </c>
      <c r="B6" s="8">
        <v>23.71</v>
      </c>
      <c r="C6" s="8">
        <v>23.588000000000001</v>
      </c>
      <c r="D6" s="8">
        <v>20</v>
      </c>
      <c r="E6" s="8">
        <f t="shared" si="0"/>
        <v>99.39</v>
      </c>
    </row>
    <row r="7" spans="1:5" x14ac:dyDescent="0.25">
      <c r="A7" s="8" t="s">
        <v>4</v>
      </c>
      <c r="B7" s="8">
        <v>23.565999999999999</v>
      </c>
      <c r="C7" s="8">
        <v>23.51</v>
      </c>
      <c r="D7" s="8">
        <v>20</v>
      </c>
      <c r="E7" s="8">
        <f t="shared" si="0"/>
        <v>99.720000000000013</v>
      </c>
    </row>
    <row r="8" spans="1:5" x14ac:dyDescent="0.25">
      <c r="A8" s="8" t="s">
        <v>12</v>
      </c>
      <c r="B8" s="8">
        <v>23.62</v>
      </c>
      <c r="C8" s="8">
        <v>23.571000000000002</v>
      </c>
      <c r="D8" s="8">
        <v>20</v>
      </c>
      <c r="E8" s="8">
        <f t="shared" si="0"/>
        <v>99.754999999999995</v>
      </c>
    </row>
    <row r="9" spans="1:5" x14ac:dyDescent="0.25">
      <c r="A9" s="8" t="s">
        <v>13</v>
      </c>
      <c r="B9" s="8">
        <v>23.552</v>
      </c>
      <c r="C9" s="8">
        <v>23.51</v>
      </c>
      <c r="D9" s="8">
        <v>20</v>
      </c>
      <c r="E9" s="8">
        <f t="shared" si="0"/>
        <v>99.79</v>
      </c>
    </row>
    <row r="10" spans="1:5" x14ac:dyDescent="0.25">
      <c r="A10" s="8" t="s">
        <v>14</v>
      </c>
      <c r="B10" s="8">
        <v>23.558</v>
      </c>
      <c r="C10" s="8">
        <v>23.341000000000001</v>
      </c>
      <c r="D10" s="8">
        <v>20</v>
      </c>
      <c r="E10" s="8">
        <f t="shared" si="0"/>
        <v>98.915000000000006</v>
      </c>
    </row>
    <row r="11" spans="1:5" x14ac:dyDescent="0.25">
      <c r="A11" s="8" t="s">
        <v>15</v>
      </c>
      <c r="B11" s="8">
        <v>23.629000000000001</v>
      </c>
      <c r="C11" s="8">
        <v>23.599</v>
      </c>
      <c r="D11" s="8">
        <v>20</v>
      </c>
      <c r="E11" s="8">
        <f t="shared" si="0"/>
        <v>99.85</v>
      </c>
    </row>
    <row r="12" spans="1:5" x14ac:dyDescent="0.25">
      <c r="A12" s="8" t="s">
        <v>16</v>
      </c>
      <c r="B12" s="8">
        <v>23.568999999999999</v>
      </c>
      <c r="C12" s="8">
        <v>23.31</v>
      </c>
      <c r="D12" s="8">
        <v>20</v>
      </c>
      <c r="E12" s="8">
        <f t="shared" si="0"/>
        <v>98.704999999999998</v>
      </c>
    </row>
    <row r="13" spans="1:5" x14ac:dyDescent="0.25">
      <c r="A13" s="8" t="s">
        <v>26</v>
      </c>
      <c r="B13" s="8">
        <v>23.529</v>
      </c>
      <c r="C13" s="8">
        <v>23.21</v>
      </c>
      <c r="D13" s="8">
        <v>20</v>
      </c>
      <c r="E13" s="8">
        <f t="shared" si="0"/>
        <v>98.405000000000001</v>
      </c>
    </row>
    <row r="14" spans="1:5" x14ac:dyDescent="0.25">
      <c r="A14" s="8" t="s">
        <v>27</v>
      </c>
      <c r="B14" s="8">
        <v>23.449000000000002</v>
      </c>
      <c r="C14" s="8">
        <v>23.11</v>
      </c>
      <c r="D14" s="8">
        <v>20</v>
      </c>
      <c r="E14" s="8">
        <f t="shared" si="0"/>
        <v>98.304999999999993</v>
      </c>
    </row>
    <row r="15" spans="1:5" ht="15.75" x14ac:dyDescent="0.25">
      <c r="A15" s="51" t="s">
        <v>5</v>
      </c>
      <c r="B15" s="51"/>
      <c r="C15" s="51"/>
      <c r="D15" s="51"/>
      <c r="E15" s="18">
        <f>AVERAGE(E3:E12)</f>
        <v>99.499499999999998</v>
      </c>
    </row>
    <row r="16" spans="1:5" ht="15.75" x14ac:dyDescent="0.25">
      <c r="A16" s="51" t="s">
        <v>6</v>
      </c>
      <c r="B16" s="51"/>
      <c r="C16" s="51"/>
      <c r="D16" s="51"/>
      <c r="E16" s="18">
        <f>STDEV(E3:E7)</f>
        <v>0.22768948153131846</v>
      </c>
    </row>
  </sheetData>
  <mergeCells count="3">
    <mergeCell ref="A1:E1"/>
    <mergeCell ref="A15:D15"/>
    <mergeCell ref="A16:D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3" sqref="B3"/>
    </sheetView>
  </sheetViews>
  <sheetFormatPr defaultRowHeight="15" x14ac:dyDescent="0.25"/>
  <cols>
    <col min="1" max="5" width="20.7109375" customWidth="1"/>
  </cols>
  <sheetData>
    <row r="1" spans="1:5" ht="30" x14ac:dyDescent="0.25">
      <c r="A1" s="48" t="s">
        <v>24</v>
      </c>
      <c r="B1" s="49"/>
      <c r="C1" s="49"/>
      <c r="D1" s="49"/>
      <c r="E1" s="50"/>
    </row>
    <row r="2" spans="1:5" ht="18.75" x14ac:dyDescent="0.25">
      <c r="A2" s="5" t="s">
        <v>9</v>
      </c>
      <c r="B2" s="12" t="s">
        <v>18</v>
      </c>
      <c r="C2" s="12" t="s">
        <v>19</v>
      </c>
      <c r="D2" s="12" t="s">
        <v>20</v>
      </c>
      <c r="E2" s="6" t="s">
        <v>17</v>
      </c>
    </row>
    <row r="3" spans="1:5" x14ac:dyDescent="0.25">
      <c r="A3" s="8" t="s">
        <v>0</v>
      </c>
      <c r="B3" s="8">
        <v>23.166</v>
      </c>
      <c r="C3" s="8">
        <v>23.018999999999998</v>
      </c>
      <c r="D3" s="8">
        <v>20</v>
      </c>
      <c r="E3" s="8">
        <f t="shared" ref="E3:E14" si="0">100-(100*(B3-C3)/D3)</f>
        <v>99.264999999999986</v>
      </c>
    </row>
    <row r="4" spans="1:5" x14ac:dyDescent="0.25">
      <c r="A4" s="8" t="s">
        <v>1</v>
      </c>
      <c r="B4" s="8">
        <v>23.010999999999999</v>
      </c>
      <c r="C4" s="8">
        <v>23.001000000000001</v>
      </c>
      <c r="D4" s="8">
        <v>20</v>
      </c>
      <c r="E4" s="8">
        <f t="shared" si="0"/>
        <v>99.950000000000017</v>
      </c>
    </row>
    <row r="5" spans="1:5" x14ac:dyDescent="0.25">
      <c r="A5" s="8" t="s">
        <v>2</v>
      </c>
      <c r="B5" s="8">
        <v>23.091999999999999</v>
      </c>
      <c r="C5" s="8">
        <v>23.001000000000001</v>
      </c>
      <c r="D5" s="8">
        <v>20</v>
      </c>
      <c r="E5" s="8">
        <f t="shared" si="0"/>
        <v>99.545000000000016</v>
      </c>
    </row>
    <row r="6" spans="1:5" x14ac:dyDescent="0.25">
      <c r="A6" s="8" t="s">
        <v>3</v>
      </c>
      <c r="B6" s="8">
        <v>23.18</v>
      </c>
      <c r="C6" s="8">
        <v>23.08</v>
      </c>
      <c r="D6" s="8">
        <v>20</v>
      </c>
      <c r="E6" s="8">
        <f t="shared" si="0"/>
        <v>99.5</v>
      </c>
    </row>
    <row r="7" spans="1:5" x14ac:dyDescent="0.25">
      <c r="A7" s="8" t="s">
        <v>4</v>
      </c>
      <c r="B7" s="8">
        <v>23.190999999999999</v>
      </c>
      <c r="C7" s="8">
        <v>23.07</v>
      </c>
      <c r="D7" s="8">
        <v>20</v>
      </c>
      <c r="E7" s="8">
        <f t="shared" si="0"/>
        <v>99.39500000000001</v>
      </c>
    </row>
    <row r="8" spans="1:5" x14ac:dyDescent="0.25">
      <c r="A8" s="8" t="s">
        <v>12</v>
      </c>
      <c r="B8" s="8">
        <v>23.646999999999998</v>
      </c>
      <c r="C8" s="8">
        <v>23.463000000000001</v>
      </c>
      <c r="D8" s="8">
        <v>20</v>
      </c>
      <c r="E8" s="8">
        <f t="shared" si="0"/>
        <v>99.080000000000013</v>
      </c>
    </row>
    <row r="9" spans="1:5" ht="15.75" x14ac:dyDescent="0.25">
      <c r="A9" s="8" t="s">
        <v>13</v>
      </c>
      <c r="B9" s="10">
        <v>23.475000000000001</v>
      </c>
      <c r="C9" s="8">
        <v>23.382000000000001</v>
      </c>
      <c r="D9" s="8">
        <v>20</v>
      </c>
      <c r="E9" s="8">
        <f t="shared" si="0"/>
        <v>99.534999999999997</v>
      </c>
    </row>
    <row r="10" spans="1:5" x14ac:dyDescent="0.25">
      <c r="A10" s="8" t="s">
        <v>14</v>
      </c>
      <c r="B10" s="8">
        <v>23.491</v>
      </c>
      <c r="C10" s="8">
        <v>23.257999999999999</v>
      </c>
      <c r="D10" s="8">
        <v>20</v>
      </c>
      <c r="E10" s="8">
        <f t="shared" si="0"/>
        <v>98.834999999999994</v>
      </c>
    </row>
    <row r="11" spans="1:5" x14ac:dyDescent="0.25">
      <c r="A11" s="8" t="s">
        <v>15</v>
      </c>
      <c r="B11" s="8">
        <v>23.582000000000001</v>
      </c>
      <c r="C11" s="8">
        <v>23.417000000000002</v>
      </c>
      <c r="D11" s="8">
        <v>20</v>
      </c>
      <c r="E11" s="8">
        <f t="shared" si="0"/>
        <v>99.175000000000011</v>
      </c>
    </row>
    <row r="12" spans="1:5" x14ac:dyDescent="0.25">
      <c r="A12" s="8" t="s">
        <v>16</v>
      </c>
      <c r="B12" s="8">
        <v>23.516999999999999</v>
      </c>
      <c r="C12" s="8">
        <v>23.401</v>
      </c>
      <c r="D12" s="8">
        <v>20</v>
      </c>
      <c r="E12" s="8">
        <f t="shared" si="0"/>
        <v>99.42</v>
      </c>
    </row>
    <row r="13" spans="1:5" x14ac:dyDescent="0.25">
      <c r="A13" s="8" t="s">
        <v>26</v>
      </c>
      <c r="B13" s="8">
        <v>23.216999999999999</v>
      </c>
      <c r="C13" s="8">
        <v>23.100999999999999</v>
      </c>
      <c r="D13" s="8">
        <v>20</v>
      </c>
      <c r="E13" s="8">
        <f t="shared" si="0"/>
        <v>99.42</v>
      </c>
    </row>
    <row r="14" spans="1:5" x14ac:dyDescent="0.25">
      <c r="A14" s="8" t="s">
        <v>27</v>
      </c>
      <c r="B14" s="8">
        <v>23.440999999999999</v>
      </c>
      <c r="C14" s="8">
        <v>23.300999999999998</v>
      </c>
      <c r="D14" s="8">
        <v>20</v>
      </c>
      <c r="E14" s="8">
        <f t="shared" si="0"/>
        <v>99.3</v>
      </c>
    </row>
    <row r="15" spans="1:5" ht="15.75" x14ac:dyDescent="0.25">
      <c r="A15" s="51" t="s">
        <v>5</v>
      </c>
      <c r="B15" s="51"/>
      <c r="C15" s="51"/>
      <c r="D15" s="51"/>
      <c r="E15" s="18">
        <f>AVERAGE(E3:E12)</f>
        <v>99.36999999999999</v>
      </c>
    </row>
    <row r="16" spans="1:5" ht="15.75" x14ac:dyDescent="0.25">
      <c r="A16" s="51" t="s">
        <v>6</v>
      </c>
      <c r="B16" s="51"/>
      <c r="C16" s="51"/>
      <c r="D16" s="51"/>
      <c r="E16" s="18">
        <f>STDEV(E3:E7)</f>
        <v>0.25786139687825477</v>
      </c>
    </row>
  </sheetData>
  <mergeCells count="3">
    <mergeCell ref="A1:E1"/>
    <mergeCell ref="A15:D15"/>
    <mergeCell ref="A16:D1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9" sqref="C29"/>
    </sheetView>
  </sheetViews>
  <sheetFormatPr defaultRowHeight="15" x14ac:dyDescent="0.25"/>
  <cols>
    <col min="1" max="5" width="20.7109375" customWidth="1"/>
  </cols>
  <sheetData>
    <row r="1" spans="1:5" ht="30" x14ac:dyDescent="0.25">
      <c r="A1" s="48" t="s">
        <v>25</v>
      </c>
      <c r="B1" s="49"/>
      <c r="C1" s="49"/>
      <c r="D1" s="49"/>
      <c r="E1" s="50"/>
    </row>
    <row r="2" spans="1:5" ht="18.75" x14ac:dyDescent="0.25">
      <c r="A2" s="5" t="s">
        <v>9</v>
      </c>
      <c r="B2" s="12" t="s">
        <v>18</v>
      </c>
      <c r="C2" s="12" t="s">
        <v>19</v>
      </c>
      <c r="D2" s="12" t="s">
        <v>20</v>
      </c>
      <c r="E2" s="6" t="s">
        <v>17</v>
      </c>
    </row>
    <row r="3" spans="1:5" x14ac:dyDescent="0.25">
      <c r="A3" s="8" t="s">
        <v>0</v>
      </c>
      <c r="B3" s="17">
        <v>23.283000000000001</v>
      </c>
      <c r="C3" s="17">
        <v>23.177</v>
      </c>
      <c r="D3" s="8">
        <v>20</v>
      </c>
      <c r="E3" s="8">
        <f t="shared" ref="E3:E14" si="0">100-(100*(B3-C3)/D3)</f>
        <v>99.47</v>
      </c>
    </row>
    <row r="4" spans="1:5" x14ac:dyDescent="0.25">
      <c r="A4" s="8" t="s">
        <v>1</v>
      </c>
      <c r="B4" s="8">
        <v>23.201000000000001</v>
      </c>
      <c r="C4" s="8">
        <v>23.106999999999999</v>
      </c>
      <c r="D4" s="8">
        <v>20</v>
      </c>
      <c r="E4" s="8">
        <f t="shared" si="0"/>
        <v>99.53</v>
      </c>
    </row>
    <row r="5" spans="1:5" x14ac:dyDescent="0.25">
      <c r="A5" s="8" t="s">
        <v>2</v>
      </c>
      <c r="B5" s="8">
        <v>23.204000000000001</v>
      </c>
      <c r="C5" s="8">
        <v>23.055</v>
      </c>
      <c r="D5" s="8">
        <v>20</v>
      </c>
      <c r="E5" s="8">
        <f t="shared" si="0"/>
        <v>99.254999999999995</v>
      </c>
    </row>
    <row r="6" spans="1:5" x14ac:dyDescent="0.25">
      <c r="A6" s="8" t="s">
        <v>3</v>
      </c>
      <c r="B6" s="8">
        <v>23.058</v>
      </c>
      <c r="C6" s="8">
        <v>22.998000000000001</v>
      </c>
      <c r="D6" s="8">
        <v>20</v>
      </c>
      <c r="E6" s="8">
        <f t="shared" si="0"/>
        <v>99.7</v>
      </c>
    </row>
    <row r="7" spans="1:5" x14ac:dyDescent="0.25">
      <c r="A7" s="8" t="s">
        <v>4</v>
      </c>
      <c r="B7" s="8">
        <v>22.989000000000001</v>
      </c>
      <c r="C7" s="8">
        <v>22.884</v>
      </c>
      <c r="D7" s="8">
        <v>20</v>
      </c>
      <c r="E7" s="8">
        <f t="shared" si="0"/>
        <v>99.474999999999994</v>
      </c>
    </row>
    <row r="8" spans="1:5" x14ac:dyDescent="0.25">
      <c r="A8" s="8" t="s">
        <v>12</v>
      </c>
      <c r="B8" s="8">
        <v>23.262</v>
      </c>
      <c r="C8" s="8">
        <v>23.021999999999998</v>
      </c>
      <c r="D8" s="8">
        <v>20</v>
      </c>
      <c r="E8" s="8">
        <f t="shared" si="0"/>
        <v>98.799999999999983</v>
      </c>
    </row>
    <row r="9" spans="1:5" x14ac:dyDescent="0.25">
      <c r="A9" s="8" t="s">
        <v>13</v>
      </c>
      <c r="B9" s="8">
        <v>23.023</v>
      </c>
      <c r="C9" s="8">
        <v>22.87</v>
      </c>
      <c r="D9" s="8">
        <v>20</v>
      </c>
      <c r="E9" s="8">
        <f t="shared" si="0"/>
        <v>99.235000000000014</v>
      </c>
    </row>
    <row r="10" spans="1:5" x14ac:dyDescent="0.25">
      <c r="A10" s="8" t="s">
        <v>14</v>
      </c>
      <c r="B10" s="8">
        <v>23.001000000000001</v>
      </c>
      <c r="C10" s="8">
        <v>22.724</v>
      </c>
      <c r="D10" s="8">
        <v>20</v>
      </c>
      <c r="E10" s="8">
        <f t="shared" si="0"/>
        <v>98.614999999999995</v>
      </c>
    </row>
    <row r="11" spans="1:5" x14ac:dyDescent="0.25">
      <c r="A11" s="8" t="s">
        <v>15</v>
      </c>
      <c r="B11" s="8">
        <v>23.004999999999999</v>
      </c>
      <c r="C11" s="8">
        <v>22.719000000000001</v>
      </c>
      <c r="D11" s="8">
        <v>20</v>
      </c>
      <c r="E11" s="8">
        <f t="shared" si="0"/>
        <v>98.570000000000007</v>
      </c>
    </row>
    <row r="12" spans="1:5" x14ac:dyDescent="0.25">
      <c r="A12" s="8" t="s">
        <v>16</v>
      </c>
      <c r="B12" s="8">
        <v>23.01</v>
      </c>
      <c r="C12" s="8">
        <v>22.715</v>
      </c>
      <c r="D12" s="8">
        <v>20</v>
      </c>
      <c r="E12" s="8">
        <f t="shared" si="0"/>
        <v>98.524999999999991</v>
      </c>
    </row>
    <row r="13" spans="1:5" x14ac:dyDescent="0.25">
      <c r="A13" s="8" t="s">
        <v>26</v>
      </c>
      <c r="B13" s="8">
        <v>23.010999999999999</v>
      </c>
      <c r="C13" s="8">
        <v>22.715</v>
      </c>
      <c r="D13" s="8">
        <v>20</v>
      </c>
      <c r="E13" s="8">
        <f t="shared" si="0"/>
        <v>98.52000000000001</v>
      </c>
    </row>
    <row r="14" spans="1:5" x14ac:dyDescent="0.25">
      <c r="A14" s="8" t="s">
        <v>27</v>
      </c>
      <c r="B14" s="8">
        <v>23.222999999999999</v>
      </c>
      <c r="C14" s="8">
        <v>22.914999999999999</v>
      </c>
      <c r="D14" s="8">
        <v>20</v>
      </c>
      <c r="E14" s="8">
        <f t="shared" si="0"/>
        <v>98.460000000000008</v>
      </c>
    </row>
    <row r="15" spans="1:5" ht="15.75" x14ac:dyDescent="0.25">
      <c r="A15" s="51" t="s">
        <v>5</v>
      </c>
      <c r="B15" s="51"/>
      <c r="C15" s="51"/>
      <c r="D15" s="51"/>
      <c r="E15" s="18">
        <f>AVERAGE(E3:E12)</f>
        <v>99.117499999999993</v>
      </c>
    </row>
    <row r="16" spans="1:5" ht="15.75" x14ac:dyDescent="0.25">
      <c r="A16" s="51" t="s">
        <v>6</v>
      </c>
      <c r="B16" s="51"/>
      <c r="C16" s="51"/>
      <c r="D16" s="51"/>
      <c r="E16" s="18">
        <f>STDEV(E3:E7)</f>
        <v>0.15927178030021794</v>
      </c>
    </row>
  </sheetData>
  <mergeCells count="3">
    <mergeCell ref="A1:E1"/>
    <mergeCell ref="A15:D15"/>
    <mergeCell ref="A16:D16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1" sqref="B11"/>
    </sheetView>
  </sheetViews>
  <sheetFormatPr defaultRowHeight="15" x14ac:dyDescent="0.25"/>
  <cols>
    <col min="1" max="1" width="13.7109375" customWidth="1"/>
    <col min="2" max="2" width="30.7109375" customWidth="1"/>
    <col min="3" max="3" width="15.7109375" customWidth="1"/>
  </cols>
  <sheetData>
    <row r="1" spans="1:3" ht="19.5" thickBot="1" x14ac:dyDescent="0.35">
      <c r="A1" s="52" t="s">
        <v>54</v>
      </c>
      <c r="B1" s="53"/>
      <c r="C1" s="54"/>
    </row>
    <row r="2" spans="1:3" ht="15.75" x14ac:dyDescent="0.25">
      <c r="A2" s="25" t="s">
        <v>33</v>
      </c>
      <c r="B2" s="26" t="s">
        <v>35</v>
      </c>
      <c r="C2" s="27" t="s">
        <v>6</v>
      </c>
    </row>
    <row r="3" spans="1:3" ht="15.75" x14ac:dyDescent="0.25">
      <c r="A3" s="23" t="s">
        <v>55</v>
      </c>
      <c r="B3" s="28">
        <v>99.319199999999995</v>
      </c>
      <c r="C3" s="29">
        <v>0.30252963123928422</v>
      </c>
    </row>
    <row r="4" spans="1:3" ht="15.75" x14ac:dyDescent="0.25">
      <c r="A4" s="23" t="s">
        <v>57</v>
      </c>
      <c r="B4" s="28">
        <v>99.3125</v>
      </c>
      <c r="C4" s="29">
        <v>0.35445772354087607</v>
      </c>
    </row>
    <row r="5" spans="1:3" ht="15.75" x14ac:dyDescent="0.25">
      <c r="A5" s="23" t="s">
        <v>56</v>
      </c>
      <c r="B5" s="28">
        <v>99.268000000000001</v>
      </c>
      <c r="C5" s="29">
        <v>0.31549079930236412</v>
      </c>
    </row>
    <row r="6" spans="1:3" ht="15.75" x14ac:dyDescent="0.25">
      <c r="A6" s="23" t="s">
        <v>28</v>
      </c>
      <c r="B6" s="28">
        <v>99.317999999999984</v>
      </c>
      <c r="C6" s="29">
        <v>0.51769896872818433</v>
      </c>
    </row>
    <row r="7" spans="1:3" ht="15.75" x14ac:dyDescent="0.25">
      <c r="A7" s="23" t="s">
        <v>29</v>
      </c>
      <c r="B7" s="28">
        <v>99.649500000000003</v>
      </c>
      <c r="C7" s="29">
        <v>8.533756499923989E-2</v>
      </c>
    </row>
    <row r="8" spans="1:3" ht="15.75" x14ac:dyDescent="0.25">
      <c r="A8" s="23" t="s">
        <v>30</v>
      </c>
      <c r="B8" s="28">
        <v>99.499499999999998</v>
      </c>
      <c r="C8" s="29">
        <v>0.22768948153131846</v>
      </c>
    </row>
    <row r="9" spans="1:3" ht="15.75" x14ac:dyDescent="0.25">
      <c r="A9" s="23" t="s">
        <v>31</v>
      </c>
      <c r="B9" s="28">
        <v>99.36999999999999</v>
      </c>
      <c r="C9" s="29">
        <v>0.25786139687825477</v>
      </c>
    </row>
    <row r="10" spans="1:3" ht="16.5" thickBot="1" x14ac:dyDescent="0.3">
      <c r="A10" s="24" t="s">
        <v>32</v>
      </c>
      <c r="B10" s="30">
        <v>99.117499999999993</v>
      </c>
      <c r="C10" s="31">
        <v>0.15927178030021794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D1" workbookViewId="0">
      <selection activeCell="W17" sqref="W17"/>
    </sheetView>
  </sheetViews>
  <sheetFormatPr defaultRowHeight="15" x14ac:dyDescent="0.25"/>
  <cols>
    <col min="1" max="1" width="13.28515625" customWidth="1"/>
    <col min="2" max="2" width="20.5703125" customWidth="1"/>
    <col min="3" max="3" width="19.85546875" customWidth="1"/>
    <col min="4" max="4" width="10.5703125" customWidth="1"/>
    <col min="5" max="5" width="24.140625" customWidth="1"/>
    <col min="6" max="6" width="22" customWidth="1"/>
  </cols>
  <sheetData>
    <row r="1" spans="1:7" ht="24" thickBot="1" x14ac:dyDescent="0.4">
      <c r="A1" s="61" t="s">
        <v>51</v>
      </c>
      <c r="B1" s="61"/>
      <c r="C1" s="61"/>
      <c r="D1" s="61"/>
      <c r="E1" s="61"/>
      <c r="F1" s="61"/>
    </row>
    <row r="2" spans="1:7" ht="21" x14ac:dyDescent="0.35">
      <c r="A2" s="55" t="s">
        <v>36</v>
      </c>
      <c r="B2" s="56"/>
      <c r="C2" s="57"/>
      <c r="D2" s="58" t="s">
        <v>34</v>
      </c>
      <c r="E2" s="59"/>
      <c r="F2" s="60"/>
    </row>
    <row r="3" spans="1:7" ht="15.75" x14ac:dyDescent="0.25">
      <c r="A3" s="25" t="s">
        <v>33</v>
      </c>
      <c r="B3" s="26" t="s">
        <v>35</v>
      </c>
      <c r="C3" s="27" t="s">
        <v>6</v>
      </c>
      <c r="D3" s="25" t="s">
        <v>33</v>
      </c>
      <c r="E3" s="26" t="s">
        <v>34</v>
      </c>
      <c r="F3" s="27" t="s">
        <v>6</v>
      </c>
    </row>
    <row r="4" spans="1:7" ht="21" x14ac:dyDescent="0.25">
      <c r="A4" s="23" t="s">
        <v>55</v>
      </c>
      <c r="B4" s="28">
        <v>99.319199999999995</v>
      </c>
      <c r="C4" s="29">
        <v>0.30252963123928422</v>
      </c>
      <c r="D4" s="23" t="s">
        <v>55</v>
      </c>
      <c r="E4" s="28">
        <v>4.2608333333333333</v>
      </c>
      <c r="F4" s="29">
        <v>0.15354645926075652</v>
      </c>
      <c r="G4" s="22">
        <v>0</v>
      </c>
    </row>
    <row r="5" spans="1:7" ht="21" x14ac:dyDescent="0.25">
      <c r="A5" s="23" t="s">
        <v>57</v>
      </c>
      <c r="B5" s="28">
        <v>99.3125</v>
      </c>
      <c r="C5" s="29">
        <v>0.35445772354087607</v>
      </c>
      <c r="D5" s="23" t="s">
        <v>57</v>
      </c>
      <c r="E5" s="28">
        <v>3.1529166666666661</v>
      </c>
      <c r="F5" s="29">
        <v>0.17664111450433445</v>
      </c>
      <c r="G5" s="22">
        <v>0</v>
      </c>
    </row>
    <row r="6" spans="1:7" ht="21" x14ac:dyDescent="0.25">
      <c r="A6" s="23" t="s">
        <v>56</v>
      </c>
      <c r="B6" s="28">
        <v>99.268000000000001</v>
      </c>
      <c r="C6" s="29">
        <v>0.31549079930236412</v>
      </c>
      <c r="D6" s="23" t="s">
        <v>56</v>
      </c>
      <c r="E6" s="28">
        <v>4.4054166666666665</v>
      </c>
      <c r="F6" s="29">
        <v>0.11790709619583296</v>
      </c>
      <c r="G6" s="22">
        <v>0</v>
      </c>
    </row>
    <row r="7" spans="1:7" ht="21" x14ac:dyDescent="0.25">
      <c r="A7" s="23" t="s">
        <v>28</v>
      </c>
      <c r="B7" s="28">
        <v>99.317999999999984</v>
      </c>
      <c r="C7" s="29">
        <v>0.51769896872818433</v>
      </c>
      <c r="D7" s="23" t="s">
        <v>28</v>
      </c>
      <c r="E7" s="28">
        <v>4.6770833333333339</v>
      </c>
      <c r="F7" s="29">
        <v>0.20650179762956633</v>
      </c>
      <c r="G7" s="22">
        <v>0</v>
      </c>
    </row>
    <row r="8" spans="1:7" ht="21" x14ac:dyDescent="0.25">
      <c r="A8" s="23" t="s">
        <v>29</v>
      </c>
      <c r="B8" s="28">
        <v>99.649500000000003</v>
      </c>
      <c r="C8" s="29">
        <v>8.533756499923989E-2</v>
      </c>
      <c r="D8" s="23" t="s">
        <v>29</v>
      </c>
      <c r="E8" s="28">
        <v>5.3604166666666666</v>
      </c>
      <c r="F8" s="29">
        <v>0.16325465792231889</v>
      </c>
      <c r="G8" s="22">
        <v>0</v>
      </c>
    </row>
    <row r="9" spans="1:7" ht="21" x14ac:dyDescent="0.25">
      <c r="A9" s="23" t="s">
        <v>30</v>
      </c>
      <c r="B9" s="28">
        <v>99.499499999999998</v>
      </c>
      <c r="C9" s="29">
        <v>0.22768948153131846</v>
      </c>
      <c r="D9" s="23" t="s">
        <v>30</v>
      </c>
      <c r="E9" s="28">
        <v>6.1366666666666658</v>
      </c>
      <c r="F9" s="29">
        <v>0.25552382323850803</v>
      </c>
      <c r="G9" s="22">
        <v>0</v>
      </c>
    </row>
    <row r="10" spans="1:7" ht="21" x14ac:dyDescent="0.25">
      <c r="A10" s="23" t="s">
        <v>31</v>
      </c>
      <c r="B10" s="28">
        <v>99.36999999999999</v>
      </c>
      <c r="C10" s="29">
        <v>0.25786139687825477</v>
      </c>
      <c r="D10" s="23" t="s">
        <v>31</v>
      </c>
      <c r="E10" s="28">
        <v>6.5412500000000007</v>
      </c>
      <c r="F10" s="29">
        <v>0.23914739654181338</v>
      </c>
      <c r="G10" s="22">
        <v>0</v>
      </c>
    </row>
    <row r="11" spans="1:7" ht="21.75" thickBot="1" x14ac:dyDescent="0.3">
      <c r="A11" s="24" t="s">
        <v>32</v>
      </c>
      <c r="B11" s="30">
        <v>99.117499999999993</v>
      </c>
      <c r="C11" s="31">
        <v>0.15927178030021794</v>
      </c>
      <c r="D11" s="24" t="s">
        <v>32</v>
      </c>
      <c r="E11" s="30">
        <v>7.0762500000000008</v>
      </c>
      <c r="F11" s="31">
        <v>0.21966011968907392</v>
      </c>
      <c r="G11" s="22">
        <v>0</v>
      </c>
    </row>
  </sheetData>
  <mergeCells count="3">
    <mergeCell ref="A2:C2"/>
    <mergeCell ref="D2:F2"/>
    <mergeCell ref="A1:F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D9" sqref="D9"/>
    </sheetView>
  </sheetViews>
  <sheetFormatPr defaultRowHeight="15" x14ac:dyDescent="0.25"/>
  <cols>
    <col min="1" max="1" width="13.28515625" customWidth="1"/>
    <col min="2" max="2" width="24.7109375" customWidth="1"/>
    <col min="3" max="3" width="30.7109375" customWidth="1"/>
  </cols>
  <sheetData>
    <row r="1" spans="1:3" ht="18" customHeight="1" thickBot="1" x14ac:dyDescent="0.3">
      <c r="A1" s="62" t="s">
        <v>51</v>
      </c>
      <c r="B1" s="63"/>
      <c r="C1" s="64"/>
    </row>
    <row r="2" spans="1:3" ht="18" customHeight="1" x14ac:dyDescent="0.25">
      <c r="A2" s="33" t="s">
        <v>33</v>
      </c>
      <c r="B2" s="32" t="s">
        <v>36</v>
      </c>
      <c r="C2" s="32" t="s">
        <v>34</v>
      </c>
    </row>
    <row r="3" spans="1:3" ht="18" customHeight="1" x14ac:dyDescent="0.25">
      <c r="A3" s="23" t="s">
        <v>55</v>
      </c>
      <c r="B3" s="28" t="s">
        <v>52</v>
      </c>
      <c r="C3" s="28" t="s">
        <v>53</v>
      </c>
    </row>
    <row r="4" spans="1:3" ht="18" customHeight="1" x14ac:dyDescent="0.25">
      <c r="A4" s="23" t="s">
        <v>57</v>
      </c>
      <c r="B4" s="28" t="s">
        <v>37</v>
      </c>
      <c r="C4" s="28" t="s">
        <v>44</v>
      </c>
    </row>
    <row r="5" spans="1:3" ht="18" customHeight="1" x14ac:dyDescent="0.25">
      <c r="A5" s="23" t="s">
        <v>56</v>
      </c>
      <c r="B5" s="28" t="s">
        <v>38</v>
      </c>
      <c r="C5" s="28" t="s">
        <v>45</v>
      </c>
    </row>
    <row r="6" spans="1:3" ht="18" customHeight="1" x14ac:dyDescent="0.25">
      <c r="A6" s="23" t="s">
        <v>28</v>
      </c>
      <c r="B6" s="28" t="s">
        <v>39</v>
      </c>
      <c r="C6" s="28" t="s">
        <v>46</v>
      </c>
    </row>
    <row r="7" spans="1:3" ht="18" customHeight="1" x14ac:dyDescent="0.25">
      <c r="A7" s="23" t="s">
        <v>29</v>
      </c>
      <c r="B7" s="28" t="s">
        <v>40</v>
      </c>
      <c r="C7" s="28" t="s">
        <v>47</v>
      </c>
    </row>
    <row r="8" spans="1:3" ht="18" customHeight="1" x14ac:dyDescent="0.25">
      <c r="A8" s="23" t="s">
        <v>30</v>
      </c>
      <c r="B8" s="28" t="s">
        <v>41</v>
      </c>
      <c r="C8" s="28" t="s">
        <v>48</v>
      </c>
    </row>
    <row r="9" spans="1:3" ht="18" customHeight="1" x14ac:dyDescent="0.25">
      <c r="A9" s="23" t="s">
        <v>31</v>
      </c>
      <c r="B9" s="28" t="s">
        <v>42</v>
      </c>
      <c r="C9" s="28" t="s">
        <v>49</v>
      </c>
    </row>
    <row r="10" spans="1:3" ht="18" customHeight="1" thickBot="1" x14ac:dyDescent="0.3">
      <c r="A10" s="24" t="s">
        <v>32</v>
      </c>
      <c r="B10" s="28" t="s">
        <v>43</v>
      </c>
      <c r="C10" s="28" t="s">
        <v>50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Aq M</vt:lpstr>
      <vt:lpstr>Elt M</vt:lpstr>
      <vt:lpstr>Extr M</vt:lpstr>
      <vt:lpstr>Exp-I</vt:lpstr>
      <vt:lpstr>Exp-II</vt:lpstr>
      <vt:lpstr>Exp-III</vt:lpstr>
      <vt:lpstr>Exp-IV</vt:lpstr>
      <vt:lpstr>Exp-V</vt:lpstr>
      <vt:lpstr>Comml and Exp VPS</vt:lpstr>
      <vt:lpstr>Combine Graph</vt:lpstr>
      <vt:lpstr>Combine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Shahab</dc:creator>
  <cp:lastModifiedBy>Dr Shahab</cp:lastModifiedBy>
  <cp:lastPrinted>2013-06-25T20:34:14Z</cp:lastPrinted>
  <dcterms:created xsi:type="dcterms:W3CDTF">2012-03-27T22:26:41Z</dcterms:created>
  <dcterms:modified xsi:type="dcterms:W3CDTF">2023-02-02T05:50:28Z</dcterms:modified>
</cp:coreProperties>
</file>