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ottcummins/Desktop/SCOTT/PAPERS/COTS-related/COTS spine/"/>
    </mc:Choice>
  </mc:AlternateContent>
  <xr:revisionPtr revIDLastSave="0" documentId="8_{E43EE64B-B372-4148-B598-A6F4A8E9D8E9}" xr6:coauthVersionLast="47" xr6:coauthVersionMax="47" xr10:uidLastSave="{00000000-0000-0000-0000-000000000000}"/>
  <bookViews>
    <workbookView xWindow="980" yWindow="1180" windowWidth="30240" windowHeight="17640" xr2:uid="{FDF6A719-F0FA-4582-AB35-754D0F01FA92}"/>
  </bookViews>
  <sheets>
    <sheet name="Figure 4" sheetId="3" r:id="rId1"/>
    <sheet name="Figure 5" sheetId="2" r:id="rId2"/>
    <sheet name="Figure 6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2" i="1"/>
  <c r="C12" i="1"/>
  <c r="F31" i="2"/>
  <c r="F28" i="2"/>
  <c r="F27" i="2"/>
  <c r="F32" i="2"/>
  <c r="F33" i="2"/>
  <c r="F34" i="2"/>
  <c r="E34" i="2"/>
  <c r="E33" i="2"/>
  <c r="E32" i="2"/>
  <c r="E31" i="2"/>
  <c r="E30" i="2"/>
  <c r="E27" i="2"/>
  <c r="D28" i="2"/>
  <c r="D31" i="2"/>
  <c r="C34" i="2"/>
  <c r="C33" i="2"/>
  <c r="C32" i="2"/>
  <c r="C31" i="2"/>
  <c r="C30" i="2"/>
  <c r="C29" i="2"/>
  <c r="C28" i="2"/>
  <c r="C27" i="2"/>
  <c r="B34" i="2"/>
  <c r="B33" i="2"/>
  <c r="B32" i="2"/>
  <c r="B31" i="2"/>
  <c r="B30" i="2"/>
  <c r="B29" i="2"/>
  <c r="B28" i="2"/>
  <c r="B27" i="2"/>
  <c r="F31" i="3"/>
  <c r="E31" i="3"/>
  <c r="D31" i="3"/>
  <c r="C31" i="3"/>
  <c r="B31" i="3"/>
  <c r="F19" i="3"/>
  <c r="E19" i="3"/>
  <c r="D19" i="3"/>
  <c r="C19" i="3"/>
  <c r="B19" i="3"/>
  <c r="V17" i="2"/>
  <c r="D41" i="2" s="1"/>
  <c r="AD16" i="2"/>
  <c r="E40" i="2" s="1"/>
  <c r="AD15" i="2"/>
  <c r="E39" i="2" s="1"/>
  <c r="E38" i="2"/>
  <c r="AE15" i="2"/>
  <c r="AE16" i="2"/>
  <c r="R21" i="2"/>
  <c r="Q21" i="2"/>
  <c r="P21" i="2"/>
  <c r="B14" i="2"/>
  <c r="B38" i="2"/>
  <c r="C18" i="2"/>
  <c r="N18" i="2" s="1"/>
  <c r="E45" i="2"/>
  <c r="E42" i="2"/>
  <c r="B12" i="1"/>
  <c r="C14" i="2"/>
  <c r="T20" i="2"/>
  <c r="B6" i="1"/>
  <c r="B16" i="1" s="1"/>
  <c r="B21" i="3"/>
  <c r="B20" i="3"/>
  <c r="D12" i="3"/>
  <c r="C12" i="3"/>
  <c r="C10" i="3"/>
  <c r="B12" i="3"/>
  <c r="B11" i="3"/>
  <c r="B10" i="3"/>
  <c r="D42" i="2"/>
  <c r="D39" i="2"/>
  <c r="C40" i="2"/>
  <c r="C39" i="2"/>
  <c r="C38" i="2"/>
  <c r="B41" i="2"/>
  <c r="B40" i="2"/>
  <c r="B39" i="2"/>
  <c r="U20" i="2"/>
  <c r="S20" i="2"/>
  <c r="W19" i="2"/>
  <c r="S19" i="2"/>
  <c r="D32" i="2" s="1"/>
  <c r="AL17" i="2"/>
  <c r="AH17" i="2"/>
  <c r="AG18" i="2"/>
  <c r="AD18" i="2"/>
  <c r="AA18" i="2"/>
  <c r="X20" i="2"/>
  <c r="X18" i="2"/>
  <c r="S18" i="2"/>
  <c r="S17" i="2"/>
  <c r="S16" i="2"/>
  <c r="S15" i="2"/>
  <c r="S14" i="2"/>
  <c r="R16" i="2"/>
  <c r="R15" i="2"/>
  <c r="R14" i="2"/>
  <c r="Q16" i="2"/>
  <c r="Q15" i="2"/>
  <c r="Q14" i="2"/>
  <c r="P14" i="2"/>
  <c r="P15" i="2"/>
  <c r="P16" i="2"/>
  <c r="M18" i="2"/>
  <c r="G18" i="2"/>
  <c r="D18" i="2"/>
  <c r="B18" i="2"/>
  <c r="F16" i="1"/>
  <c r="E16" i="1"/>
  <c r="C16" i="1"/>
  <c r="F12" i="1"/>
  <c r="E12" i="1"/>
  <c r="AN6" i="1"/>
  <c r="AM6" i="1"/>
  <c r="AL6" i="1"/>
  <c r="AK6" i="1"/>
  <c r="AJ6" i="1"/>
  <c r="AI6" i="1"/>
  <c r="AF6" i="1"/>
  <c r="AD6" i="1"/>
  <c r="AC6" i="1"/>
  <c r="AB6" i="1"/>
  <c r="AA6" i="1"/>
  <c r="X6" i="1"/>
  <c r="W6" i="1"/>
  <c r="V6" i="1"/>
  <c r="U6" i="1"/>
  <c r="T6" i="1"/>
  <c r="S6" i="1"/>
  <c r="M6" i="1"/>
  <c r="L6" i="1"/>
  <c r="K6" i="1"/>
  <c r="J6" i="1"/>
  <c r="I6" i="1"/>
  <c r="H6" i="1"/>
  <c r="G6" i="1"/>
  <c r="F6" i="1"/>
  <c r="E6" i="1"/>
  <c r="D6" i="1"/>
  <c r="C6" i="1"/>
  <c r="C32" i="3"/>
  <c r="AJ10" i="3"/>
  <c r="AK10" i="3"/>
  <c r="AL10" i="3"/>
  <c r="AM10" i="3"/>
  <c r="AN10" i="3"/>
  <c r="AJ11" i="3"/>
  <c r="AK11" i="3"/>
  <c r="F20" i="3" s="1"/>
  <c r="AL11" i="3"/>
  <c r="AM11" i="3"/>
  <c r="AN11" i="3"/>
  <c r="AJ12" i="3"/>
  <c r="F33" i="3" s="1"/>
  <c r="AK12" i="3"/>
  <c r="AL12" i="3"/>
  <c r="AM12" i="3"/>
  <c r="AN12" i="3"/>
  <c r="AI11" i="3"/>
  <c r="AI12" i="3"/>
  <c r="F21" i="3" s="1"/>
  <c r="AI10" i="3"/>
  <c r="AB10" i="3"/>
  <c r="AC10" i="3"/>
  <c r="AD10" i="3"/>
  <c r="AE10" i="3"/>
  <c r="AF10" i="3"/>
  <c r="AB11" i="3"/>
  <c r="AC11" i="3"/>
  <c r="AD11" i="3"/>
  <c r="AE11" i="3"/>
  <c r="AF11" i="3"/>
  <c r="AB12" i="3"/>
  <c r="AC12" i="3"/>
  <c r="AD12" i="3"/>
  <c r="AE12" i="3"/>
  <c r="AF12" i="3"/>
  <c r="AA11" i="3"/>
  <c r="AA12" i="3"/>
  <c r="E33" i="3" s="1"/>
  <c r="AA10" i="3"/>
  <c r="T10" i="3"/>
  <c r="U10" i="3"/>
  <c r="V10" i="3"/>
  <c r="W10" i="3"/>
  <c r="X10" i="3"/>
  <c r="T11" i="3"/>
  <c r="U11" i="3"/>
  <c r="D20" i="3" s="1"/>
  <c r="V11" i="3"/>
  <c r="W11" i="3"/>
  <c r="X11" i="3"/>
  <c r="T12" i="3"/>
  <c r="U12" i="3"/>
  <c r="V12" i="3"/>
  <c r="W12" i="3"/>
  <c r="X12" i="3"/>
  <c r="S11" i="3"/>
  <c r="S12" i="3"/>
  <c r="S10" i="3"/>
  <c r="Q10" i="3"/>
  <c r="R10" i="3"/>
  <c r="Q11" i="3"/>
  <c r="R11" i="3"/>
  <c r="Q12" i="3"/>
  <c r="C21" i="3" s="1"/>
  <c r="R12" i="3"/>
  <c r="P11" i="3"/>
  <c r="C20" i="3" s="1"/>
  <c r="P12" i="3"/>
  <c r="P10" i="3"/>
  <c r="D10" i="3"/>
  <c r="E10" i="3"/>
  <c r="F10" i="3"/>
  <c r="G10" i="3"/>
  <c r="H10" i="3"/>
  <c r="I10" i="3"/>
  <c r="J10" i="3"/>
  <c r="K10" i="3"/>
  <c r="L10" i="3"/>
  <c r="M10" i="3"/>
  <c r="F11" i="3"/>
  <c r="H11" i="3"/>
  <c r="I11" i="3"/>
  <c r="J11" i="3"/>
  <c r="K11" i="3"/>
  <c r="L11" i="3"/>
  <c r="M11" i="3"/>
  <c r="B33" i="3"/>
  <c r="E12" i="3"/>
  <c r="F12" i="3"/>
  <c r="G12" i="3"/>
  <c r="H12" i="3"/>
  <c r="I12" i="3"/>
  <c r="J12" i="3"/>
  <c r="K12" i="3"/>
  <c r="L12" i="3"/>
  <c r="M12" i="3"/>
  <c r="F43" i="2"/>
  <c r="F44" i="2"/>
  <c r="F45" i="2"/>
  <c r="E41" i="2"/>
  <c r="E43" i="2"/>
  <c r="E44" i="2"/>
  <c r="C41" i="2"/>
  <c r="C42" i="2"/>
  <c r="C43" i="2"/>
  <c r="C44" i="2"/>
  <c r="B43" i="2"/>
  <c r="B44" i="2"/>
  <c r="B45" i="2"/>
  <c r="N21" i="2"/>
  <c r="AI14" i="2"/>
  <c r="AJ14" i="2"/>
  <c r="AK14" i="2"/>
  <c r="F38" i="2" s="1"/>
  <c r="AL14" i="2"/>
  <c r="AH15" i="2"/>
  <c r="AI15" i="2"/>
  <c r="AJ15" i="2"/>
  <c r="AK15" i="2"/>
  <c r="AL15" i="2"/>
  <c r="AH16" i="2"/>
  <c r="F29" i="2" s="1"/>
  <c r="AI16" i="2"/>
  <c r="AJ16" i="2"/>
  <c r="AK16" i="2"/>
  <c r="AL16" i="2"/>
  <c r="AH18" i="2"/>
  <c r="AI18" i="2"/>
  <c r="AJ18" i="2"/>
  <c r="AK18" i="2"/>
  <c r="AL18" i="2"/>
  <c r="AG15" i="2"/>
  <c r="F39" i="2" s="1"/>
  <c r="AG16" i="2"/>
  <c r="AG14" i="2"/>
  <c r="AB16" i="2"/>
  <c r="AC14" i="2"/>
  <c r="AD14" i="2"/>
  <c r="AC16" i="2"/>
  <c r="AB18" i="2"/>
  <c r="AC18" i="2"/>
  <c r="T14" i="2"/>
  <c r="D38" i="2" s="1"/>
  <c r="U14" i="2"/>
  <c r="V14" i="2"/>
  <c r="W14" i="2"/>
  <c r="X14" i="2"/>
  <c r="T15" i="2"/>
  <c r="U15" i="2"/>
  <c r="V15" i="2"/>
  <c r="W15" i="2"/>
  <c r="X15" i="2"/>
  <c r="T16" i="2"/>
  <c r="D40" i="2" s="1"/>
  <c r="U16" i="2"/>
  <c r="V16" i="2"/>
  <c r="W16" i="2"/>
  <c r="X16" i="2"/>
  <c r="T17" i="2"/>
  <c r="U17" i="2"/>
  <c r="W17" i="2"/>
  <c r="X17" i="2"/>
  <c r="T18" i="2"/>
  <c r="U18" i="2"/>
  <c r="V18" i="2"/>
  <c r="W18" i="2"/>
  <c r="W20" i="2"/>
  <c r="T21" i="2"/>
  <c r="D34" i="2" s="1"/>
  <c r="X21" i="2"/>
  <c r="F18" i="2"/>
  <c r="E18" i="2"/>
  <c r="F14" i="2"/>
  <c r="G14" i="2"/>
  <c r="H14" i="2"/>
  <c r="I14" i="2"/>
  <c r="J14" i="2"/>
  <c r="K14" i="2"/>
  <c r="L14" i="2"/>
  <c r="M14" i="2"/>
  <c r="F15" i="2"/>
  <c r="G15" i="2"/>
  <c r="H15" i="2"/>
  <c r="I15" i="2"/>
  <c r="J15" i="2"/>
  <c r="K15" i="2"/>
  <c r="L15" i="2"/>
  <c r="M15" i="2"/>
  <c r="F16" i="2"/>
  <c r="G16" i="2"/>
  <c r="H16" i="2"/>
  <c r="I16" i="2"/>
  <c r="J16" i="2"/>
  <c r="K16" i="2"/>
  <c r="L16" i="2"/>
  <c r="M16" i="2"/>
  <c r="F17" i="2"/>
  <c r="G17" i="2"/>
  <c r="H17" i="2"/>
  <c r="I17" i="2"/>
  <c r="J17" i="2"/>
  <c r="K17" i="2"/>
  <c r="L17" i="2"/>
  <c r="M17" i="2"/>
  <c r="H18" i="2"/>
  <c r="I18" i="2"/>
  <c r="J18" i="2"/>
  <c r="K18" i="2"/>
  <c r="L18" i="2"/>
  <c r="E15" i="2"/>
  <c r="E16" i="2"/>
  <c r="E17" i="2"/>
  <c r="E14" i="2"/>
  <c r="D15" i="2"/>
  <c r="D16" i="2"/>
  <c r="D17" i="2"/>
  <c r="D14" i="2"/>
  <c r="C15" i="2"/>
  <c r="C16" i="2"/>
  <c r="C17" i="2"/>
  <c r="B17" i="2"/>
  <c r="AE17" i="2" s="1"/>
  <c r="B15" i="2"/>
  <c r="B16" i="2"/>
  <c r="E28" i="2" l="1"/>
  <c r="E29" i="2"/>
  <c r="F30" i="2"/>
  <c r="F40" i="2"/>
  <c r="AM16" i="2"/>
  <c r="D30" i="2"/>
  <c r="D45" i="2"/>
  <c r="D33" i="2"/>
  <c r="D29" i="2"/>
  <c r="D27" i="2"/>
  <c r="D44" i="2"/>
  <c r="D43" i="2"/>
  <c r="C45" i="2"/>
  <c r="B42" i="2"/>
  <c r="F42" i="2"/>
  <c r="N14" i="2"/>
  <c r="AM18" i="2"/>
  <c r="Y6" i="1"/>
  <c r="B32" i="3"/>
  <c r="E32" i="3"/>
  <c r="D33" i="3"/>
  <c r="E21" i="3"/>
  <c r="C33" i="3"/>
  <c r="D32" i="3"/>
  <c r="F32" i="3"/>
  <c r="D21" i="3"/>
  <c r="E20" i="3"/>
  <c r="Y10" i="3"/>
  <c r="N12" i="3"/>
  <c r="Y11" i="3"/>
  <c r="AO11" i="3"/>
  <c r="Y12" i="3"/>
  <c r="AG11" i="3"/>
  <c r="N10" i="3"/>
  <c r="AO10" i="3"/>
  <c r="N11" i="3"/>
  <c r="AG10" i="3"/>
  <c r="AO12" i="3"/>
  <c r="AG12" i="3"/>
  <c r="AE18" i="2"/>
  <c r="Y18" i="2"/>
  <c r="AM14" i="2"/>
  <c r="Y21" i="2"/>
  <c r="F41" i="2"/>
  <c r="N17" i="2"/>
  <c r="Y20" i="2"/>
  <c r="Y16" i="2"/>
  <c r="AM17" i="2"/>
  <c r="AE14" i="2"/>
  <c r="N15" i="2"/>
  <c r="AM15" i="2"/>
  <c r="Y17" i="2"/>
  <c r="Y14" i="2"/>
  <c r="N16" i="2"/>
  <c r="Y19" i="2"/>
  <c r="Y15" i="2"/>
  <c r="AO6" i="1"/>
  <c r="N6" i="1"/>
  <c r="AG6" i="1"/>
</calcChain>
</file>

<file path=xl/sharedStrings.xml><?xml version="1.0" encoding="utf-8"?>
<sst xmlns="http://schemas.openxmlformats.org/spreadsheetml/2006/main" count="365" uniqueCount="104">
  <si>
    <t>gene_id</t>
  </si>
  <si>
    <t>Spine_NR_N1</t>
  </si>
  <si>
    <t>Spine_NR_N2</t>
  </si>
  <si>
    <t>Spine_NR_N3</t>
  </si>
  <si>
    <t>Spine_NR_S1</t>
  </si>
  <si>
    <t>Spine_NR_S2</t>
  </si>
  <si>
    <t>Spine_NR_S3</t>
  </si>
  <si>
    <t>Spine_R_M1</t>
  </si>
  <si>
    <t>Spine_R_M2</t>
  </si>
  <si>
    <t>Spine_R_M3</t>
  </si>
  <si>
    <t>Spine_F_M1</t>
  </si>
  <si>
    <t>Spine_F_M2</t>
  </si>
  <si>
    <t>ttest_SPINE_VS_stomach</t>
  </si>
  <si>
    <t>Sig Dif</t>
  </si>
  <si>
    <t>Stomach_S2</t>
  </si>
  <si>
    <t>Stomach_S3</t>
  </si>
  <si>
    <t>Stomach_S4</t>
  </si>
  <si>
    <t>NF1_RN</t>
  </si>
  <si>
    <t>NF2_RN</t>
  </si>
  <si>
    <t>NF3_RN</t>
  </si>
  <si>
    <t>RF1_RN</t>
  </si>
  <si>
    <t>RF2_RN</t>
  </si>
  <si>
    <t>RF3_RN</t>
  </si>
  <si>
    <t>NF1_TF</t>
  </si>
  <si>
    <t>NF2_TF</t>
  </si>
  <si>
    <t>NF3_TF</t>
  </si>
  <si>
    <t>NM1_TF</t>
  </si>
  <si>
    <t>NM2_TF</t>
  </si>
  <si>
    <t>NM3_TF</t>
  </si>
  <si>
    <t>NF1_ST</t>
  </si>
  <si>
    <t>NF2_ST</t>
  </si>
  <si>
    <t>NF3_ST</t>
  </si>
  <si>
    <t>NM1_ST</t>
  </si>
  <si>
    <t>NM2_ST</t>
  </si>
  <si>
    <t>NM3_ST</t>
  </si>
  <si>
    <t>oki.208.17</t>
  </si>
  <si>
    <t>yes</t>
  </si>
  <si>
    <t>Spine_NR_N1_log2</t>
  </si>
  <si>
    <t>Spine_NR_N2_log2</t>
  </si>
  <si>
    <t>Spine_NR_N3_log2</t>
  </si>
  <si>
    <t>Spine_NR_S1_log2</t>
  </si>
  <si>
    <t>Spine_NR_S2_log2</t>
  </si>
  <si>
    <t>Spine_NR_S3_log2</t>
  </si>
  <si>
    <t>Spine_R_M1_log2</t>
  </si>
  <si>
    <t>Spine_R_M2_log2</t>
  </si>
  <si>
    <t>Spine_R_M3_log2</t>
  </si>
  <si>
    <t>Spine_F_M1_log2</t>
  </si>
  <si>
    <t>Spine_F_M2_log2</t>
  </si>
  <si>
    <t>ttest_SPINE_VS_stomach_log2</t>
  </si>
  <si>
    <t>Stomach_S2_log2</t>
  </si>
  <si>
    <t>Stomach_S3_log2</t>
  </si>
  <si>
    <t>Stomach_S4_log2</t>
  </si>
  <si>
    <t>NF1_RN_log2</t>
  </si>
  <si>
    <t>NF2_RN_log2</t>
  </si>
  <si>
    <t>NF3_RN_log2</t>
  </si>
  <si>
    <t>RF1_RN_log2</t>
  </si>
  <si>
    <t>RF2_RN_log2</t>
  </si>
  <si>
    <t>RF3_RN_log2</t>
  </si>
  <si>
    <t>NF1_TF_log2</t>
  </si>
  <si>
    <t>NF2_TF_log2</t>
  </si>
  <si>
    <t>NF3_TF_log2</t>
  </si>
  <si>
    <t>NM1_TF_log2</t>
  </si>
  <si>
    <t>NM2_TF_log2</t>
  </si>
  <si>
    <t>NM3_TF_log2</t>
  </si>
  <si>
    <t>NF1_ST_log2</t>
  </si>
  <si>
    <t>NF2_ST_log2</t>
  </si>
  <si>
    <t>NF3_ST_log2</t>
  </si>
  <si>
    <t>NM1_ST_log2</t>
  </si>
  <si>
    <t>NM2_ST_log2</t>
  </si>
  <si>
    <t>NM3_ST_log2</t>
  </si>
  <si>
    <t>spine log2 ave</t>
  </si>
  <si>
    <t>Stomach log2 ave</t>
  </si>
  <si>
    <t>RNC log2 ave</t>
  </si>
  <si>
    <t>TF log2 ave</t>
  </si>
  <si>
    <t>ST log2 ave</t>
  </si>
  <si>
    <t>spine log2 std</t>
  </si>
  <si>
    <t>Stomach log2 std</t>
  </si>
  <si>
    <t>RNC log2 std</t>
  </si>
  <si>
    <t>TF log2 std</t>
  </si>
  <si>
    <t>ST log2 std</t>
  </si>
  <si>
    <t>Yes</t>
  </si>
  <si>
    <t>oki.8.260</t>
  </si>
  <si>
    <t>oki.8.261</t>
  </si>
  <si>
    <t>No</t>
  </si>
  <si>
    <t>oki.8.262</t>
  </si>
  <si>
    <t>oki.8.264</t>
  </si>
  <si>
    <t>oki.8.268</t>
  </si>
  <si>
    <t>oki.8.269</t>
  </si>
  <si>
    <t>oki.8.270</t>
  </si>
  <si>
    <t>oki.36.73</t>
  </si>
  <si>
    <t>ttest</t>
  </si>
  <si>
    <t>sig dif</t>
  </si>
  <si>
    <t>Stomach_S4_lg2</t>
  </si>
  <si>
    <t>Stomach log2(av)</t>
  </si>
  <si>
    <t>Spine log2(av)</t>
  </si>
  <si>
    <t>RNC log2(av)</t>
  </si>
  <si>
    <t>TF log2(av)</t>
  </si>
  <si>
    <t>ST log2(av)</t>
  </si>
  <si>
    <t>Spine log2 std</t>
  </si>
  <si>
    <t>oki.27.33</t>
  </si>
  <si>
    <t>oki.27.34</t>
  </si>
  <si>
    <t>oki.27.35</t>
  </si>
  <si>
    <t>ST log2(ave)</t>
  </si>
  <si>
    <t>Tissue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</si>
</sst>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3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left"/>
    </xf>
    <xf numFmtId="2" fontId="0" fillId="5" borderId="1" xfId="0" applyNumberFormat="1" applyFill="1" applyBorder="1" applyAlignment="1">
      <alignment horizontal="left"/>
    </xf>
    <xf numFmtId="2" fontId="0" fillId="6" borderId="1" xfId="0" applyNumberFormat="1" applyFill="1" applyBorder="1" applyAlignment="1">
      <alignment horizontal="left"/>
    </xf>
    <xf numFmtId="2" fontId="0" fillId="7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0" fillId="7" borderId="1" xfId="0" applyFill="1" applyBorder="1" applyAlignment="1">
      <alignment horizontal="left" wrapText="1"/>
    </xf>
    <xf numFmtId="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7" borderId="3" xfId="0" applyFill="1" applyBorder="1" applyAlignment="1">
      <alignment horizontal="left" wrapText="1"/>
    </xf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A8C06-8A0D-4884-B7A2-F2B99F44DB51}">
  <dimension ref="A1:AP33"/>
  <sheetViews>
    <sheetView tabSelected="1" topLeftCell="A7" workbookViewId="0">
      <selection activeCell="I25" sqref="I25"/>
    </sheetView>
  </sheetViews>
  <sheetFormatPr baseColWidth="10" defaultColWidth="8.83203125" defaultRowHeight="15" x14ac:dyDescent="0.2"/>
  <cols>
    <col min="1" max="1" width="15.33203125" style="9" customWidth="1"/>
    <col min="2" max="2" width="9.1640625" style="9" customWidth="1"/>
    <col min="3" max="16384" width="8.83203125" style="9"/>
  </cols>
  <sheetData>
    <row r="1" spans="1:42" ht="16" x14ac:dyDescent="0.2">
      <c r="A1" s="6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11</v>
      </c>
      <c r="N1" s="10"/>
      <c r="O1" s="10"/>
      <c r="P1" s="11" t="s">
        <v>14</v>
      </c>
      <c r="Q1" s="11" t="s">
        <v>15</v>
      </c>
      <c r="R1" s="11" t="s">
        <v>16</v>
      </c>
      <c r="S1" s="12" t="s">
        <v>17</v>
      </c>
      <c r="T1" s="12" t="s">
        <v>18</v>
      </c>
      <c r="U1" s="12" t="s">
        <v>19</v>
      </c>
      <c r="V1" s="12" t="s">
        <v>20</v>
      </c>
      <c r="W1" s="12" t="s">
        <v>21</v>
      </c>
      <c r="X1" s="12" t="s">
        <v>22</v>
      </c>
      <c r="Y1" s="10"/>
      <c r="Z1" s="10"/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0"/>
      <c r="AH1" s="10"/>
      <c r="AI1" s="14" t="s">
        <v>29</v>
      </c>
      <c r="AJ1" s="14" t="s">
        <v>30</v>
      </c>
      <c r="AK1" s="14" t="s">
        <v>31</v>
      </c>
      <c r="AL1" s="14" t="s">
        <v>32</v>
      </c>
      <c r="AM1" s="14" t="s">
        <v>33</v>
      </c>
      <c r="AN1" s="14" t="s">
        <v>34</v>
      </c>
      <c r="AO1" s="10"/>
      <c r="AP1" s="10"/>
    </row>
    <row r="2" spans="1:42" x14ac:dyDescent="0.2">
      <c r="A2" s="8" t="s">
        <v>99</v>
      </c>
      <c r="B2" s="1">
        <v>113.39</v>
      </c>
      <c r="C2" s="1">
        <v>195.85</v>
      </c>
      <c r="D2" s="1">
        <v>335.97</v>
      </c>
      <c r="E2" s="1">
        <v>74.25</v>
      </c>
      <c r="F2" s="1">
        <v>68.37</v>
      </c>
      <c r="G2" s="1">
        <v>96.21</v>
      </c>
      <c r="H2" s="1">
        <v>12.99</v>
      </c>
      <c r="I2" s="1">
        <v>16.62</v>
      </c>
      <c r="J2" s="1">
        <v>94.02</v>
      </c>
      <c r="K2" s="1">
        <v>28.3</v>
      </c>
      <c r="L2" s="1">
        <v>43.42</v>
      </c>
      <c r="M2" s="1">
        <v>18.95</v>
      </c>
      <c r="N2" s="1"/>
      <c r="O2" s="1"/>
      <c r="P2" s="2">
        <v>7.62</v>
      </c>
      <c r="Q2" s="2">
        <v>8.48</v>
      </c>
      <c r="R2" s="2">
        <v>4.6500000000000004</v>
      </c>
      <c r="S2" s="3">
        <v>11.412574779868113</v>
      </c>
      <c r="T2" s="3">
        <v>15.800265933320198</v>
      </c>
      <c r="U2" s="3">
        <v>12.28687226927941</v>
      </c>
      <c r="V2" s="3">
        <v>8.6759491279020757</v>
      </c>
      <c r="W2" s="3">
        <v>12.763740222869828</v>
      </c>
      <c r="X2" s="3">
        <v>22.46384190351171</v>
      </c>
      <c r="Y2" s="1"/>
      <c r="Z2" s="1"/>
      <c r="AA2" s="4">
        <v>20.278556406502812</v>
      </c>
      <c r="AB2" s="4">
        <v>28.552545436640891</v>
      </c>
      <c r="AC2" s="4">
        <v>15.27126548706541</v>
      </c>
      <c r="AD2" s="4">
        <v>7.6879959521222467</v>
      </c>
      <c r="AE2" s="4">
        <v>24.098253650822226</v>
      </c>
      <c r="AF2" s="4">
        <v>10.303335487165869</v>
      </c>
      <c r="AG2" s="1"/>
      <c r="AH2" s="1"/>
      <c r="AI2" s="5">
        <v>24.787877551739701</v>
      </c>
      <c r="AJ2" s="5">
        <v>41.685474639682262</v>
      </c>
      <c r="AK2" s="5">
        <v>23.441309339976687</v>
      </c>
      <c r="AL2" s="5">
        <v>14.966591143719706</v>
      </c>
      <c r="AM2" s="5">
        <v>27.34656491646972</v>
      </c>
      <c r="AN2" s="5">
        <v>19.951481108317878</v>
      </c>
      <c r="AO2" s="1"/>
      <c r="AP2" s="1"/>
    </row>
    <row r="3" spans="1:42" x14ac:dyDescent="0.2">
      <c r="A3" s="8" t="s">
        <v>100</v>
      </c>
      <c r="B3" s="1">
        <v>17.850000000000001</v>
      </c>
      <c r="C3" s="1">
        <v>0</v>
      </c>
      <c r="D3" s="1">
        <v>0</v>
      </c>
      <c r="E3" s="1">
        <v>0</v>
      </c>
      <c r="F3" s="1">
        <v>5.79</v>
      </c>
      <c r="G3" s="1">
        <v>0</v>
      </c>
      <c r="H3" s="1">
        <v>31.97</v>
      </c>
      <c r="I3" s="1">
        <v>53.28</v>
      </c>
      <c r="J3" s="1">
        <v>17.7</v>
      </c>
      <c r="K3" s="1">
        <v>34.729999999999997</v>
      </c>
      <c r="L3" s="1">
        <v>31.6</v>
      </c>
      <c r="M3" s="1">
        <v>66.92</v>
      </c>
      <c r="N3" s="1"/>
      <c r="O3" s="1"/>
      <c r="P3" s="2">
        <v>21.97</v>
      </c>
      <c r="Q3" s="2">
        <v>30.85</v>
      </c>
      <c r="R3" s="2">
        <v>1.41</v>
      </c>
      <c r="S3" s="3">
        <v>29.200947203001896</v>
      </c>
      <c r="T3" s="3">
        <v>37.895747765245808</v>
      </c>
      <c r="U3" s="3">
        <v>48.151163972249662</v>
      </c>
      <c r="V3" s="3">
        <v>29.419070032649902</v>
      </c>
      <c r="W3" s="3">
        <v>36.404493530581597</v>
      </c>
      <c r="X3" s="3">
        <v>68.12139783014382</v>
      </c>
      <c r="Y3" s="1"/>
      <c r="Z3" s="1"/>
      <c r="AA3" s="4">
        <v>49.642864439575249</v>
      </c>
      <c r="AB3" s="4">
        <v>65.66054672613808</v>
      </c>
      <c r="AC3" s="4">
        <v>53.378339331190425</v>
      </c>
      <c r="AD3" s="4">
        <v>56.8273347002538</v>
      </c>
      <c r="AE3" s="4">
        <v>73.077736702854409</v>
      </c>
      <c r="AF3" s="4">
        <v>32.603240216804885</v>
      </c>
      <c r="AG3" s="1"/>
      <c r="AH3" s="1"/>
      <c r="AI3" s="5">
        <v>53.060481147066511</v>
      </c>
      <c r="AJ3" s="5">
        <v>88.37160470098307</v>
      </c>
      <c r="AK3" s="5">
        <v>68.521817536848474</v>
      </c>
      <c r="AL3" s="5">
        <v>60.239669769142907</v>
      </c>
      <c r="AM3" s="5">
        <v>70.435130116328963</v>
      </c>
      <c r="AN3" s="5">
        <v>39.860593388629134</v>
      </c>
      <c r="AO3" s="1"/>
      <c r="AP3" s="1"/>
    </row>
    <row r="4" spans="1:42" x14ac:dyDescent="0.2">
      <c r="A4" s="8" t="s">
        <v>101</v>
      </c>
      <c r="B4" s="1">
        <v>82.99</v>
      </c>
      <c r="C4" s="1">
        <v>59.53</v>
      </c>
      <c r="D4" s="1">
        <v>160.32</v>
      </c>
      <c r="E4" s="1">
        <v>30.82</v>
      </c>
      <c r="F4" s="1">
        <v>26.98</v>
      </c>
      <c r="G4" s="1">
        <v>56.42</v>
      </c>
      <c r="H4" s="1">
        <v>48.81</v>
      </c>
      <c r="I4" s="1">
        <v>29.43</v>
      </c>
      <c r="J4" s="1">
        <v>64.459999999999994</v>
      </c>
      <c r="K4" s="1">
        <v>30.39</v>
      </c>
      <c r="L4" s="1">
        <v>68.95</v>
      </c>
      <c r="M4" s="1">
        <v>56.05</v>
      </c>
      <c r="N4" s="1"/>
      <c r="O4" s="1"/>
      <c r="P4" s="2">
        <v>12.21</v>
      </c>
      <c r="Q4" s="2">
        <v>17.23</v>
      </c>
      <c r="R4" s="2">
        <v>5.61</v>
      </c>
      <c r="S4" s="3">
        <v>14.597019389155403</v>
      </c>
      <c r="T4" s="3">
        <v>9.678814234874574</v>
      </c>
      <c r="U4" s="3">
        <v>4.8747809456573155</v>
      </c>
      <c r="V4" s="3">
        <v>8.4640738931730972</v>
      </c>
      <c r="W4" s="3">
        <v>12.913803401282882</v>
      </c>
      <c r="X4" s="3">
        <v>11.114100016842791</v>
      </c>
      <c r="Y4" s="1"/>
      <c r="Z4" s="1"/>
      <c r="AA4" s="4">
        <v>25.028217971637055</v>
      </c>
      <c r="AB4" s="4">
        <v>24.148426643120892</v>
      </c>
      <c r="AC4" s="4">
        <v>8.9262308894568214</v>
      </c>
      <c r="AD4" s="4">
        <v>8.9937560965034944</v>
      </c>
      <c r="AE4" s="4">
        <v>18.615140230394985</v>
      </c>
      <c r="AF4" s="4">
        <v>20.459158824338406</v>
      </c>
      <c r="AG4" s="1"/>
      <c r="AH4" s="1"/>
      <c r="AI4" s="5">
        <v>30.749199107918102</v>
      </c>
      <c r="AJ4" s="5">
        <v>28.060296922480848</v>
      </c>
      <c r="AK4" s="5">
        <v>16.879181291370546</v>
      </c>
      <c r="AL4" s="5">
        <v>14.374718703657681</v>
      </c>
      <c r="AM4" s="5">
        <v>22.247051302997626</v>
      </c>
      <c r="AN4" s="5">
        <v>26.360607112223438</v>
      </c>
      <c r="AO4" s="1"/>
      <c r="AP4" s="1"/>
    </row>
    <row r="9" spans="1:42" ht="32" x14ac:dyDescent="0.2">
      <c r="A9" s="6" t="s">
        <v>0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0" t="s">
        <v>44</v>
      </c>
      <c r="J9" s="10" t="s">
        <v>45</v>
      </c>
      <c r="K9" s="10" t="s">
        <v>46</v>
      </c>
      <c r="L9" s="10" t="s">
        <v>47</v>
      </c>
      <c r="M9" s="10" t="s">
        <v>47</v>
      </c>
      <c r="N9" s="10" t="s">
        <v>90</v>
      </c>
      <c r="O9" s="10" t="s">
        <v>91</v>
      </c>
      <c r="P9" s="11" t="s">
        <v>49</v>
      </c>
      <c r="Q9" s="11" t="s">
        <v>50</v>
      </c>
      <c r="R9" s="11" t="s">
        <v>51</v>
      </c>
      <c r="S9" s="12" t="s">
        <v>52</v>
      </c>
      <c r="T9" s="12" t="s">
        <v>53</v>
      </c>
      <c r="U9" s="12" t="s">
        <v>54</v>
      </c>
      <c r="V9" s="12" t="s">
        <v>55</v>
      </c>
      <c r="W9" s="12" t="s">
        <v>56</v>
      </c>
      <c r="X9" s="12" t="s">
        <v>57</v>
      </c>
      <c r="Y9" s="10" t="s">
        <v>90</v>
      </c>
      <c r="Z9" s="10" t="s">
        <v>91</v>
      </c>
      <c r="AA9" s="13" t="s">
        <v>58</v>
      </c>
      <c r="AB9" s="13" t="s">
        <v>59</v>
      </c>
      <c r="AC9" s="13" t="s">
        <v>60</v>
      </c>
      <c r="AD9" s="13" t="s">
        <v>61</v>
      </c>
      <c r="AE9" s="13" t="s">
        <v>62</v>
      </c>
      <c r="AF9" s="13" t="s">
        <v>63</v>
      </c>
      <c r="AG9" s="10" t="s">
        <v>90</v>
      </c>
      <c r="AH9" s="10" t="s">
        <v>91</v>
      </c>
      <c r="AI9" s="14" t="s">
        <v>64</v>
      </c>
      <c r="AJ9" s="14" t="s">
        <v>65</v>
      </c>
      <c r="AK9" s="14" t="s">
        <v>66</v>
      </c>
      <c r="AL9" s="14" t="s">
        <v>67</v>
      </c>
      <c r="AM9" s="14" t="s">
        <v>68</v>
      </c>
      <c r="AN9" s="14" t="s">
        <v>69</v>
      </c>
      <c r="AO9" s="10" t="s">
        <v>90</v>
      </c>
      <c r="AP9" s="10" t="s">
        <v>91</v>
      </c>
    </row>
    <row r="10" spans="1:42" x14ac:dyDescent="0.2">
      <c r="A10" s="8" t="s">
        <v>99</v>
      </c>
      <c r="B10" s="9">
        <f>LOG(B2,2)</f>
        <v>6.8251496026602005</v>
      </c>
      <c r="C10" s="9">
        <f>LOG(C2,2)</f>
        <v>7.6136053180633843</v>
      </c>
      <c r="D10" s="9">
        <f t="shared" ref="D10:M10" si="0">LOG(D2,2)</f>
        <v>8.3921886049706576</v>
      </c>
      <c r="E10" s="9">
        <f t="shared" si="0"/>
        <v>6.2143191208007664</v>
      </c>
      <c r="F10" s="9">
        <f t="shared" si="0"/>
        <v>6.0952915202117284</v>
      </c>
      <c r="G10" s="9">
        <f t="shared" si="0"/>
        <v>6.5881149493880784</v>
      </c>
      <c r="H10" s="9">
        <f t="shared" si="0"/>
        <v>3.6993295256731566</v>
      </c>
      <c r="I10" s="9">
        <f t="shared" si="0"/>
        <v>4.0548484769956197</v>
      </c>
      <c r="J10" s="9">
        <f t="shared" si="0"/>
        <v>6.5548957754190118</v>
      </c>
      <c r="K10" s="9">
        <f t="shared" si="0"/>
        <v>4.8227301479445197</v>
      </c>
      <c r="L10" s="9">
        <f t="shared" si="0"/>
        <v>5.4402878208404202</v>
      </c>
      <c r="M10" s="9">
        <f t="shared" si="0"/>
        <v>4.2441259432837297</v>
      </c>
      <c r="N10" s="9">
        <f>TTEST(B10:M10,P10:R10,2,2)</f>
        <v>3.3099728404539742E-3</v>
      </c>
      <c r="O10" s="9" t="s">
        <v>80</v>
      </c>
      <c r="P10" s="9">
        <f>LOG(P2,2)</f>
        <v>2.9297909977185972</v>
      </c>
      <c r="Q10" s="9">
        <f t="shared" ref="Q10:R10" si="1">LOG(Q2,2)</f>
        <v>3.0840642647884748</v>
      </c>
      <c r="R10" s="9">
        <f t="shared" si="1"/>
        <v>2.2172307162206693</v>
      </c>
      <c r="S10" s="9">
        <f>LOG(S2,2)</f>
        <v>3.5125524082571165</v>
      </c>
      <c r="T10" s="9">
        <f t="shared" ref="T10:X10" si="2">LOG(T2,2)</f>
        <v>3.9818769354070542</v>
      </c>
      <c r="U10" s="9">
        <f t="shared" si="2"/>
        <v>3.6190458067019531</v>
      </c>
      <c r="V10" s="9">
        <f t="shared" si="2"/>
        <v>3.117021593681168</v>
      </c>
      <c r="W10" s="9">
        <f t="shared" si="2"/>
        <v>3.6739792461139889</v>
      </c>
      <c r="X10" s="9">
        <f t="shared" si="2"/>
        <v>4.4895327822493893</v>
      </c>
      <c r="Y10" s="9">
        <f>TTEST(B10:M10,S10:X10,2,2)</f>
        <v>3.152571660229574E-3</v>
      </c>
      <c r="Z10" s="9" t="s">
        <v>80</v>
      </c>
      <c r="AA10" s="9">
        <f>LOG(AA2,2)</f>
        <v>4.3418830480516801</v>
      </c>
      <c r="AB10" s="9">
        <f t="shared" ref="AB10:AF10" si="3">LOG(AB2,2)</f>
        <v>4.835547461320421</v>
      </c>
      <c r="AC10" s="9">
        <f t="shared" si="3"/>
        <v>3.9327477140794724</v>
      </c>
      <c r="AD10" s="9">
        <f t="shared" si="3"/>
        <v>2.9426075765051731</v>
      </c>
      <c r="AE10" s="9">
        <f t="shared" si="3"/>
        <v>4.5908566960900767</v>
      </c>
      <c r="AF10" s="9">
        <f t="shared" si="3"/>
        <v>3.3650395499466064</v>
      </c>
      <c r="AG10" s="9">
        <f>TTEST(B10:M10,AA10:AF10,2,2)</f>
        <v>9.6014937190528355E-3</v>
      </c>
      <c r="AH10" s="9" t="s">
        <v>80</v>
      </c>
      <c r="AI10" s="9">
        <f>LOG(AI2,2)</f>
        <v>4.6315628416379795</v>
      </c>
      <c r="AJ10" s="9">
        <f t="shared" ref="AJ10:AN10" si="4">LOG(AJ2,2)</f>
        <v>5.3814728570731631</v>
      </c>
      <c r="AK10" s="9">
        <f t="shared" si="4"/>
        <v>4.5509812502078795</v>
      </c>
      <c r="AL10" s="9">
        <f t="shared" si="4"/>
        <v>3.9036737591645245</v>
      </c>
      <c r="AM10" s="9">
        <f t="shared" si="4"/>
        <v>4.7732877180618249</v>
      </c>
      <c r="AN10" s="9">
        <f t="shared" si="4"/>
        <v>4.3184239445084422</v>
      </c>
      <c r="AO10" s="9">
        <f>TTEST(B10:M10,AI10:AN10,2,2)</f>
        <v>5.4663403292410706E-2</v>
      </c>
      <c r="AP10" s="9" t="s">
        <v>80</v>
      </c>
    </row>
    <row r="11" spans="1:42" x14ac:dyDescent="0.2">
      <c r="A11" s="8" t="s">
        <v>100</v>
      </c>
      <c r="B11" s="9">
        <f>LOG(B3,2)</f>
        <v>4.1578521691417381</v>
      </c>
      <c r="C11" s="9">
        <v>0</v>
      </c>
      <c r="D11" s="9">
        <v>0</v>
      </c>
      <c r="E11" s="9">
        <v>0</v>
      </c>
      <c r="F11" s="9">
        <f t="shared" ref="F11:M11" si="5">LOG(F3,2)</f>
        <v>2.5335633482145119</v>
      </c>
      <c r="G11" s="9">
        <v>0</v>
      </c>
      <c r="H11" s="9">
        <f t="shared" si="5"/>
        <v>4.9986468390057963</v>
      </c>
      <c r="I11" s="9">
        <f t="shared" si="5"/>
        <v>5.7355221772965379</v>
      </c>
      <c r="J11" s="9">
        <f t="shared" si="5"/>
        <v>4.145677455195635</v>
      </c>
      <c r="K11" s="9">
        <f t="shared" si="5"/>
        <v>5.1181105056073672</v>
      </c>
      <c r="L11" s="9">
        <f t="shared" si="5"/>
        <v>4.9818526532897405</v>
      </c>
      <c r="M11" s="9">
        <f t="shared" si="5"/>
        <v>6.064365540263629</v>
      </c>
      <c r="N11" s="9">
        <f t="shared" ref="N11:N12" si="6">TTEST(B11:M11,P11:R11,2,2)</f>
        <v>0.92404140875428642</v>
      </c>
      <c r="O11" s="9" t="s">
        <v>83</v>
      </c>
      <c r="P11" s="9">
        <f t="shared" ref="P11:S12" si="7">LOG(P3,2)</f>
        <v>4.4574629646485517</v>
      </c>
      <c r="Q11" s="9">
        <f t="shared" si="7"/>
        <v>4.9471985842620558</v>
      </c>
      <c r="R11" s="9">
        <f t="shared" si="7"/>
        <v>0.49569516262406882</v>
      </c>
      <c r="S11" s="9">
        <f t="shared" si="7"/>
        <v>4.86794326203752</v>
      </c>
      <c r="T11" s="9">
        <f t="shared" ref="T11:X11" si="8">LOG(T3,2)</f>
        <v>5.2439640693480571</v>
      </c>
      <c r="U11" s="9">
        <f t="shared" si="8"/>
        <v>5.589498768069193</v>
      </c>
      <c r="V11" s="9">
        <f t="shared" si="8"/>
        <v>4.8786797371126829</v>
      </c>
      <c r="W11" s="9">
        <f t="shared" si="8"/>
        <v>5.1860446330633394</v>
      </c>
      <c r="X11" s="9">
        <f t="shared" si="8"/>
        <v>6.0900361338663238</v>
      </c>
      <c r="Y11" s="9">
        <f t="shared" ref="Y11:Y12" si="9">TTEST(B11:M11,S11:X11,2,2)</f>
        <v>5.3450456493020472E-2</v>
      </c>
      <c r="Z11" s="9" t="s">
        <v>80</v>
      </c>
      <c r="AA11" s="9">
        <f t="shared" ref="AA11:AF12" si="10">LOG(AA3,2)</f>
        <v>5.6335144576066982</v>
      </c>
      <c r="AB11" s="9">
        <f t="shared" si="10"/>
        <v>6.0369548575275331</v>
      </c>
      <c r="AC11" s="9">
        <f t="shared" si="10"/>
        <v>5.7381825169666323</v>
      </c>
      <c r="AD11" s="9">
        <f t="shared" si="10"/>
        <v>5.8285131469843563</v>
      </c>
      <c r="AE11" s="9">
        <f t="shared" si="10"/>
        <v>6.1913600477070121</v>
      </c>
      <c r="AF11" s="9">
        <f t="shared" si="10"/>
        <v>5.0269434462276834</v>
      </c>
      <c r="AG11" s="9">
        <f t="shared" ref="AG11:AG12" si="11">TTEST(B11:M11,AA11:AF11,2,2)</f>
        <v>2.3337675270214416E-2</v>
      </c>
      <c r="AH11" s="9" t="s">
        <v>80</v>
      </c>
      <c r="AI11" s="9">
        <f t="shared" ref="AI11:AN12" si="12">LOG(AI3,2)</f>
        <v>5.7295658527257309</v>
      </c>
      <c r="AJ11" s="9">
        <f t="shared" si="12"/>
        <v>6.4655109765191305</v>
      </c>
      <c r="AK11" s="9">
        <f t="shared" si="12"/>
        <v>6.0984915142109291</v>
      </c>
      <c r="AL11" s="9">
        <f t="shared" si="12"/>
        <v>5.9126419561368166</v>
      </c>
      <c r="AM11" s="9">
        <f t="shared" si="12"/>
        <v>6.1382232595945778</v>
      </c>
      <c r="AN11" s="9">
        <f t="shared" si="12"/>
        <v>5.3168912820452787</v>
      </c>
      <c r="AO11" s="9">
        <f t="shared" ref="AO11:AO12" si="13">TTEST(B11:M11,AI11:AN11,2,2)</f>
        <v>1.5708743616418202E-2</v>
      </c>
      <c r="AP11" s="9" t="s">
        <v>80</v>
      </c>
    </row>
    <row r="12" spans="1:42" x14ac:dyDescent="0.2">
      <c r="A12" s="8" t="s">
        <v>101</v>
      </c>
      <c r="B12" s="9">
        <f>LOG(B4,2)</f>
        <v>6.3748656021954542</v>
      </c>
      <c r="C12" s="9">
        <f>LOG(C4,2)</f>
        <v>5.8955449892533878</v>
      </c>
      <c r="D12" s="9">
        <f>LOG(D4,2)</f>
        <v>7.3248106034204836</v>
      </c>
      <c r="E12" s="9">
        <f t="shared" ref="E12:M12" si="14">LOG(E4,2)</f>
        <v>4.9457949567400608</v>
      </c>
      <c r="F12" s="9">
        <f t="shared" si="14"/>
        <v>4.7538184431735431</v>
      </c>
      <c r="G12" s="9">
        <f t="shared" si="14"/>
        <v>5.8181347608108478</v>
      </c>
      <c r="H12" s="9">
        <f t="shared" si="14"/>
        <v>5.6091048466189593</v>
      </c>
      <c r="I12" s="9">
        <f t="shared" si="14"/>
        <v>4.8792156371656699</v>
      </c>
      <c r="J12" s="9">
        <f t="shared" si="14"/>
        <v>6.0103322832848205</v>
      </c>
      <c r="K12" s="9">
        <f t="shared" si="14"/>
        <v>4.9255247697475699</v>
      </c>
      <c r="L12" s="9">
        <f t="shared" si="14"/>
        <v>6.1074786466266175</v>
      </c>
      <c r="M12" s="9">
        <f t="shared" si="14"/>
        <v>5.8086424679180642</v>
      </c>
      <c r="N12" s="9">
        <f t="shared" si="6"/>
        <v>4.2778803967187588E-4</v>
      </c>
      <c r="O12" s="9" t="s">
        <v>80</v>
      </c>
      <c r="P12" s="9">
        <f t="shared" si="7"/>
        <v>3.6099912952126787</v>
      </c>
      <c r="Q12" s="9">
        <f t="shared" si="7"/>
        <v>4.1068507964502237</v>
      </c>
      <c r="R12" s="9">
        <f t="shared" si="7"/>
        <v>2.4880007708340686</v>
      </c>
      <c r="S12" s="9">
        <f t="shared" si="7"/>
        <v>3.8676019056720303</v>
      </c>
      <c r="T12" s="9">
        <f t="shared" ref="T12:X12" si="15">LOG(T4,2)</f>
        <v>3.2748303117300552</v>
      </c>
      <c r="U12" s="9">
        <f t="shared" si="15"/>
        <v>2.2853373910234094</v>
      </c>
      <c r="V12" s="9">
        <f t="shared" si="15"/>
        <v>3.0813522225427987</v>
      </c>
      <c r="W12" s="9">
        <f t="shared" si="15"/>
        <v>3.6908420637777501</v>
      </c>
      <c r="X12" s="9">
        <f t="shared" si="15"/>
        <v>3.4743192232966655</v>
      </c>
      <c r="Y12" s="9">
        <f t="shared" si="9"/>
        <v>3.154116190735738E-6</v>
      </c>
      <c r="Z12" s="9" t="s">
        <v>80</v>
      </c>
      <c r="AA12" s="9">
        <f t="shared" si="10"/>
        <v>4.6454836685741894</v>
      </c>
      <c r="AB12" s="9">
        <f t="shared" si="10"/>
        <v>4.5938572902378247</v>
      </c>
      <c r="AC12" s="9">
        <f t="shared" si="10"/>
        <v>3.1580511243991145</v>
      </c>
      <c r="AD12" s="9">
        <f t="shared" si="10"/>
        <v>3.1689237597978841</v>
      </c>
      <c r="AE12" s="9">
        <f t="shared" si="10"/>
        <v>4.2184045791366005</v>
      </c>
      <c r="AF12" s="9">
        <f t="shared" si="10"/>
        <v>4.3546749249704657</v>
      </c>
      <c r="AG12" s="9">
        <f t="shared" si="11"/>
        <v>2.8889412167542905E-4</v>
      </c>
      <c r="AH12" s="9" t="s">
        <v>80</v>
      </c>
      <c r="AI12" s="9">
        <f t="shared" si="12"/>
        <v>4.942476929466654</v>
      </c>
      <c r="AJ12" s="9">
        <f t="shared" si="12"/>
        <v>4.8104583699294308</v>
      </c>
      <c r="AK12" s="9">
        <f t="shared" si="12"/>
        <v>4.0771730240791202</v>
      </c>
      <c r="AL12" s="9">
        <f t="shared" si="12"/>
        <v>3.8454618193750667</v>
      </c>
      <c r="AM12" s="9">
        <f t="shared" si="12"/>
        <v>4.4755422241145251</v>
      </c>
      <c r="AN12" s="9">
        <f t="shared" si="12"/>
        <v>4.720311692384608</v>
      </c>
      <c r="AO12" s="9">
        <f t="shared" si="13"/>
        <v>2.0387203136688695E-3</v>
      </c>
      <c r="AP12" s="9" t="s">
        <v>80</v>
      </c>
    </row>
    <row r="18" spans="1:6" x14ac:dyDescent="0.2">
      <c r="A18" s="6" t="s">
        <v>0</v>
      </c>
      <c r="B18" s="7" t="s">
        <v>94</v>
      </c>
      <c r="C18" s="7" t="s">
        <v>93</v>
      </c>
      <c r="D18" s="7" t="s">
        <v>95</v>
      </c>
      <c r="E18" s="7" t="s">
        <v>96</v>
      </c>
      <c r="F18" s="7" t="s">
        <v>102</v>
      </c>
    </row>
    <row r="19" spans="1:6" x14ac:dyDescent="0.2">
      <c r="A19" s="8" t="s">
        <v>99</v>
      </c>
      <c r="B19" s="9">
        <f>AVERAGE(B10:M10)</f>
        <v>5.8787405671876067</v>
      </c>
      <c r="C19" s="9">
        <f>AVERAGE(P10:R10)</f>
        <v>2.7436953262425803</v>
      </c>
      <c r="D19" s="9">
        <f>AVERAGE(S10:X10)</f>
        <v>3.7323347954017785</v>
      </c>
      <c r="E19" s="9">
        <f>AVERAGE(AA10:AF10)</f>
        <v>4.001447007665571</v>
      </c>
      <c r="F19" s="9">
        <f>AVERAGE(AI10:AN10)</f>
        <v>4.5932337284423017</v>
      </c>
    </row>
    <row r="20" spans="1:6" x14ac:dyDescent="0.2">
      <c r="A20" s="8" t="s">
        <v>100</v>
      </c>
      <c r="B20" s="9">
        <f>AVERAGE(B11:M11)</f>
        <v>3.1446325573345799</v>
      </c>
      <c r="C20" s="9">
        <f t="shared" ref="C20" si="16">AVERAGE(P11:R11)</f>
        <v>3.3001189038448917</v>
      </c>
      <c r="D20" s="9">
        <f t="shared" ref="D20:D21" si="17">AVERAGE(S11:X11)</f>
        <v>5.3093611005828523</v>
      </c>
      <c r="E20" s="9">
        <f t="shared" ref="E20:E21" si="18">AVERAGE(AA11:AF11)</f>
        <v>5.7425780788366518</v>
      </c>
      <c r="F20" s="9">
        <f t="shared" ref="F20:F21" si="19">AVERAGE(AI11:AN11)</f>
        <v>5.9435541402054106</v>
      </c>
    </row>
    <row r="21" spans="1:6" x14ac:dyDescent="0.2">
      <c r="A21" s="8" t="s">
        <v>101</v>
      </c>
      <c r="B21" s="9">
        <f>AVERAGE(B12:M12)</f>
        <v>5.7044390005796233</v>
      </c>
      <c r="C21" s="9">
        <f>AVERAGE(P12:R12)</f>
        <v>3.4016142874989903</v>
      </c>
      <c r="D21" s="9">
        <f t="shared" si="17"/>
        <v>3.2790471863404513</v>
      </c>
      <c r="E21" s="9">
        <f t="shared" si="18"/>
        <v>4.0232325578526797</v>
      </c>
      <c r="F21" s="9">
        <f t="shared" si="19"/>
        <v>4.4785706765582338</v>
      </c>
    </row>
    <row r="22" spans="1:6" x14ac:dyDescent="0.2">
      <c r="A22" s="8"/>
    </row>
    <row r="23" spans="1:6" x14ac:dyDescent="0.2">
      <c r="A23" s="17" t="s">
        <v>103</v>
      </c>
      <c r="B23" s="18" t="s">
        <v>99</v>
      </c>
      <c r="C23" s="19" t="s">
        <v>100</v>
      </c>
      <c r="D23" s="19" t="s">
        <v>101</v>
      </c>
    </row>
    <row r="24" spans="1:6" x14ac:dyDescent="0.2">
      <c r="A24" s="20" t="s">
        <v>94</v>
      </c>
      <c r="B24" s="9">
        <v>5.88</v>
      </c>
      <c r="C24" s="9">
        <v>3.14</v>
      </c>
      <c r="D24" s="9">
        <v>5.7</v>
      </c>
    </row>
    <row r="25" spans="1:6" x14ac:dyDescent="0.2">
      <c r="A25" s="20" t="s">
        <v>93</v>
      </c>
      <c r="B25" s="9">
        <v>2.8</v>
      </c>
      <c r="C25" s="9">
        <v>3.3</v>
      </c>
      <c r="D25" s="9">
        <v>3.4</v>
      </c>
    </row>
    <row r="26" spans="1:6" x14ac:dyDescent="0.2">
      <c r="A26" s="20" t="s">
        <v>95</v>
      </c>
      <c r="B26" s="9">
        <v>3.8</v>
      </c>
      <c r="C26" s="9">
        <v>5.3</v>
      </c>
      <c r="D26" s="9">
        <v>3.2</v>
      </c>
    </row>
    <row r="27" spans="1:6" x14ac:dyDescent="0.2">
      <c r="A27" s="20" t="s">
        <v>96</v>
      </c>
      <c r="B27" s="9">
        <v>4</v>
      </c>
      <c r="C27" s="9">
        <v>5.74</v>
      </c>
      <c r="D27" s="9">
        <v>4</v>
      </c>
    </row>
    <row r="28" spans="1:6" x14ac:dyDescent="0.2">
      <c r="A28" s="20" t="s">
        <v>102</v>
      </c>
      <c r="B28" s="9">
        <v>4.5</v>
      </c>
      <c r="C28" s="9">
        <v>5.9</v>
      </c>
      <c r="D28" s="9">
        <v>4.4000000000000004</v>
      </c>
    </row>
    <row r="30" spans="1:6" x14ac:dyDescent="0.2">
      <c r="A30" s="6" t="s">
        <v>0</v>
      </c>
      <c r="B30" s="7" t="s">
        <v>98</v>
      </c>
      <c r="C30" s="7" t="s">
        <v>76</v>
      </c>
      <c r="D30" s="7" t="s">
        <v>77</v>
      </c>
      <c r="E30" s="7" t="s">
        <v>78</v>
      </c>
      <c r="F30" s="7" t="s">
        <v>79</v>
      </c>
    </row>
    <row r="31" spans="1:6" x14ac:dyDescent="0.2">
      <c r="A31" s="8" t="s">
        <v>99</v>
      </c>
      <c r="B31" s="9">
        <f>_xlfn.STDEV.P(B10:M10)</f>
        <v>1.3963807561896731</v>
      </c>
      <c r="C31" s="9">
        <f>_xlfn.STDEV.P(P10:R10)</f>
        <v>0.377556882634697</v>
      </c>
      <c r="D31" s="9">
        <f>_xlfn.STDEV.P(S10:X10)</f>
        <v>0.42402328354475555</v>
      </c>
      <c r="E31" s="9">
        <f>_xlfn.STDEV.P(AA10:AF10)</f>
        <v>0.66956441454492421</v>
      </c>
      <c r="F31" s="9">
        <f>_xlfn.STDEV.P(AI10:AN10)</f>
        <v>0.44870334009864987</v>
      </c>
    </row>
    <row r="32" spans="1:6" x14ac:dyDescent="0.2">
      <c r="A32" s="8" t="s">
        <v>100</v>
      </c>
      <c r="B32" s="9">
        <f>_xlfn.STDEV.P(B11:M11)</f>
        <v>2.3787580389526983</v>
      </c>
      <c r="C32" s="9">
        <f>_xlfn.STDEV.P(P11:R11)</f>
        <v>1.9930804691100334</v>
      </c>
      <c r="D32" s="9">
        <f>_xlfn.STDEV.P(S11:X11)</f>
        <v>0.42578368690748947</v>
      </c>
      <c r="E32" s="9">
        <f>_xlfn.STDEV.P(AA11:AF11)</f>
        <v>0.36957067460826415</v>
      </c>
      <c r="F32" s="9">
        <f>_xlfn.STDEV.P(AI11:AN11)</f>
        <v>0.35911778081429618</v>
      </c>
    </row>
    <row r="33" spans="1:6" x14ac:dyDescent="0.2">
      <c r="A33" s="8" t="s">
        <v>101</v>
      </c>
      <c r="B33" s="9">
        <f>_xlfn.STDEV.P(B12:M12)</f>
        <v>0.71690329498874095</v>
      </c>
      <c r="C33" s="9">
        <f>_xlfn.STDEV.P(P12:R12)</f>
        <v>0.67711869189339802</v>
      </c>
      <c r="D33" s="9">
        <f>_xlfn.STDEV.P(S12:X12)</f>
        <v>0.51326781267995059</v>
      </c>
      <c r="E33" s="9">
        <f>_xlfn.STDEV.P(AA12:AF12)</f>
        <v>0.62438471391750416</v>
      </c>
      <c r="F33" s="9">
        <f>_xlfn.STDEV.P(AI12:AN12)</f>
        <v>0.39702083136263661</v>
      </c>
    </row>
  </sheetData>
  <conditionalFormatting sqref="A2:A4">
    <cfRule type="duplicateValues" dxfId="8" priority="10"/>
  </conditionalFormatting>
  <conditionalFormatting sqref="A1">
    <cfRule type="duplicateValues" dxfId="7" priority="9"/>
  </conditionalFormatting>
  <conditionalFormatting sqref="A10:A12">
    <cfRule type="duplicateValues" dxfId="6" priority="8"/>
  </conditionalFormatting>
  <conditionalFormatting sqref="A9">
    <cfRule type="duplicateValues" dxfId="5" priority="6"/>
  </conditionalFormatting>
  <conditionalFormatting sqref="A19:A23">
    <cfRule type="duplicateValues" dxfId="4" priority="5"/>
  </conditionalFormatting>
  <conditionalFormatting sqref="A18">
    <cfRule type="duplicateValues" dxfId="3" priority="4"/>
  </conditionalFormatting>
  <conditionalFormatting sqref="A30">
    <cfRule type="duplicateValues" dxfId="2" priority="3"/>
  </conditionalFormatting>
  <conditionalFormatting sqref="A31:A33">
    <cfRule type="duplicateValues" dxfId="1" priority="2"/>
  </conditionalFormatting>
  <conditionalFormatting sqref="B23:D2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F18C1-109E-4AE5-B145-7E494BE18169}">
  <dimension ref="A1:AN45"/>
  <sheetViews>
    <sheetView topLeftCell="A13" zoomScaleNormal="100" workbookViewId="0">
      <selection activeCell="I36" sqref="I36"/>
    </sheetView>
  </sheetViews>
  <sheetFormatPr baseColWidth="10" defaultColWidth="8.83203125" defaultRowHeight="15" x14ac:dyDescent="0.2"/>
  <cols>
    <col min="1" max="2" width="8.83203125" style="9"/>
    <col min="3" max="3" width="12" style="9" bestFit="1" customWidth="1"/>
    <col min="4" max="7" width="8.83203125" style="9"/>
    <col min="8" max="8" width="13.5" style="9" customWidth="1"/>
    <col min="9" max="9" width="12.5" style="9" customWidth="1"/>
    <col min="10" max="10" width="13.5" style="9" customWidth="1"/>
    <col min="11" max="11" width="12.6640625" style="9" customWidth="1"/>
    <col min="12" max="12" width="12.83203125" style="9" customWidth="1"/>
    <col min="13" max="13" width="8.83203125" style="9"/>
    <col min="14" max="14" width="12" style="9" bestFit="1" customWidth="1"/>
    <col min="15" max="24" width="8.83203125" style="9"/>
    <col min="25" max="25" width="12" style="9" bestFit="1" customWidth="1"/>
    <col min="26" max="30" width="8.83203125" style="9"/>
    <col min="31" max="31" width="12" style="9" bestFit="1" customWidth="1"/>
    <col min="32" max="38" width="8.83203125" style="9"/>
    <col min="39" max="39" width="12" style="9" bestFit="1" customWidth="1"/>
    <col min="40" max="16384" width="8.83203125" style="9"/>
  </cols>
  <sheetData>
    <row r="1" spans="1:40" ht="16" x14ac:dyDescent="0.2">
      <c r="A1" s="6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11</v>
      </c>
      <c r="N1" s="10"/>
      <c r="O1" s="10"/>
      <c r="P1" s="11" t="s">
        <v>14</v>
      </c>
      <c r="Q1" s="11" t="s">
        <v>15</v>
      </c>
      <c r="R1" s="11" t="s">
        <v>16</v>
      </c>
      <c r="S1" s="12" t="s">
        <v>17</v>
      </c>
      <c r="T1" s="12" t="s">
        <v>18</v>
      </c>
      <c r="U1" s="12" t="s">
        <v>19</v>
      </c>
      <c r="V1" s="12" t="s">
        <v>20</v>
      </c>
      <c r="W1" s="12" t="s">
        <v>21</v>
      </c>
      <c r="X1" s="12" t="s">
        <v>22</v>
      </c>
      <c r="Y1" s="12"/>
      <c r="Z1" s="12"/>
      <c r="AA1" s="13" t="s">
        <v>25</v>
      </c>
      <c r="AB1" s="13" t="s">
        <v>26</v>
      </c>
      <c r="AC1" s="13" t="s">
        <v>27</v>
      </c>
      <c r="AD1" s="13" t="s">
        <v>28</v>
      </c>
      <c r="AE1" s="13"/>
      <c r="AF1" s="13"/>
      <c r="AG1" s="14" t="s">
        <v>29</v>
      </c>
      <c r="AH1" s="14" t="s">
        <v>30</v>
      </c>
      <c r="AI1" s="14" t="s">
        <v>31</v>
      </c>
      <c r="AJ1" s="14" t="s">
        <v>32</v>
      </c>
      <c r="AK1" s="14" t="s">
        <v>33</v>
      </c>
      <c r="AL1" s="14" t="s">
        <v>34</v>
      </c>
    </row>
    <row r="2" spans="1:40" x14ac:dyDescent="0.2">
      <c r="A2" s="8" t="s">
        <v>81</v>
      </c>
      <c r="B2" s="8">
        <v>894.69</v>
      </c>
      <c r="C2" s="15">
        <v>1224.6099999999999</v>
      </c>
      <c r="D2" s="8">
        <v>832.29</v>
      </c>
      <c r="E2" s="15">
        <v>1343.29</v>
      </c>
      <c r="F2" s="15">
        <v>1280.77</v>
      </c>
      <c r="G2" s="15">
        <v>1219.0999999999999</v>
      </c>
      <c r="H2" s="8">
        <v>852.34</v>
      </c>
      <c r="I2" s="8">
        <v>277.83</v>
      </c>
      <c r="J2" s="8">
        <v>107.07</v>
      </c>
      <c r="K2" s="15">
        <v>1659.97</v>
      </c>
      <c r="L2" s="8">
        <v>8.5</v>
      </c>
      <c r="M2" s="8">
        <v>46.81</v>
      </c>
      <c r="N2" s="8"/>
      <c r="O2" s="8"/>
      <c r="P2" s="8">
        <v>45.16</v>
      </c>
      <c r="Q2" s="8">
        <v>46.96</v>
      </c>
      <c r="R2" s="8">
        <v>18.37</v>
      </c>
      <c r="S2" s="16">
        <v>6.1452325737751377</v>
      </c>
      <c r="T2" s="16">
        <v>1.7734395911415399</v>
      </c>
      <c r="U2" s="16">
        <v>1.3571298758967394</v>
      </c>
      <c r="V2" s="16">
        <v>2.5481808627404696</v>
      </c>
      <c r="W2" s="16">
        <v>1.4860071777145747</v>
      </c>
      <c r="X2" s="16">
        <v>4.2441806565339268</v>
      </c>
      <c r="Y2" s="16"/>
      <c r="Z2" s="16"/>
      <c r="AA2" s="16">
        <v>0</v>
      </c>
      <c r="AB2" s="16">
        <v>0</v>
      </c>
      <c r="AC2" s="16">
        <v>2.47161575905869</v>
      </c>
      <c r="AD2" s="16">
        <v>1.9297216965929387</v>
      </c>
      <c r="AE2" s="16"/>
      <c r="AF2" s="16"/>
      <c r="AG2" s="16">
        <v>2.355409179124587</v>
      </c>
      <c r="AH2" s="16">
        <v>0</v>
      </c>
      <c r="AI2" s="16">
        <v>12.415321466318046</v>
      </c>
      <c r="AJ2" s="16">
        <v>2.930521342826236</v>
      </c>
      <c r="AK2" s="16">
        <v>3.8246943939118481</v>
      </c>
      <c r="AL2" s="16">
        <v>16.851929744582218</v>
      </c>
    </row>
    <row r="3" spans="1:40" x14ac:dyDescent="0.2">
      <c r="A3" s="8" t="s">
        <v>82</v>
      </c>
      <c r="B3" s="15">
        <v>2353.66</v>
      </c>
      <c r="C3" s="15">
        <v>6083.81</v>
      </c>
      <c r="D3" s="8">
        <v>801.15</v>
      </c>
      <c r="E3" s="15">
        <v>1319.55</v>
      </c>
      <c r="F3" s="8">
        <v>744.58</v>
      </c>
      <c r="G3" s="15">
        <v>14214.68</v>
      </c>
      <c r="H3" s="8">
        <v>442.79</v>
      </c>
      <c r="I3" s="8">
        <v>94.73</v>
      </c>
      <c r="J3" s="15">
        <v>5811.76</v>
      </c>
      <c r="K3" s="15">
        <v>4402.07</v>
      </c>
      <c r="L3" s="8">
        <v>67.97</v>
      </c>
      <c r="M3" s="15">
        <v>1074.26</v>
      </c>
      <c r="N3" s="15"/>
      <c r="O3" s="15"/>
      <c r="P3" s="8">
        <v>5.34</v>
      </c>
      <c r="Q3" s="8">
        <v>8.9</v>
      </c>
      <c r="R3" s="8">
        <v>3.26</v>
      </c>
      <c r="S3" s="16">
        <v>15.727954618505743</v>
      </c>
      <c r="T3" s="16">
        <v>12.06565762180815</v>
      </c>
      <c r="U3" s="16">
        <v>62.852077377467744</v>
      </c>
      <c r="V3" s="16">
        <v>4.9689526823439163</v>
      </c>
      <c r="W3" s="16">
        <v>14.488569982717101</v>
      </c>
      <c r="X3" s="16">
        <v>13.241843648385851</v>
      </c>
      <c r="Y3" s="16"/>
      <c r="Z3" s="16"/>
      <c r="AA3" s="16">
        <v>0</v>
      </c>
      <c r="AB3" s="16">
        <v>0</v>
      </c>
      <c r="AC3" s="16">
        <v>0</v>
      </c>
      <c r="AD3" s="16">
        <v>1.9407393270890501</v>
      </c>
      <c r="AE3" s="16"/>
      <c r="AF3" s="16"/>
      <c r="AG3" s="16">
        <v>4.5930478992929444</v>
      </c>
      <c r="AH3" s="16">
        <v>6.4249171921712103</v>
      </c>
      <c r="AI3" s="16">
        <v>8.8769548484174017</v>
      </c>
      <c r="AJ3" s="16">
        <v>3.8096777456741062</v>
      </c>
      <c r="AK3" s="16">
        <v>2.9832616272512418</v>
      </c>
      <c r="AL3" s="16">
        <v>3.2861263001935326</v>
      </c>
    </row>
    <row r="4" spans="1:40" x14ac:dyDescent="0.2">
      <c r="A4" s="8" t="s">
        <v>84</v>
      </c>
      <c r="B4" s="15">
        <v>2433.0700000000002</v>
      </c>
      <c r="C4" s="15">
        <v>2647.41</v>
      </c>
      <c r="D4" s="15">
        <v>1012.14</v>
      </c>
      <c r="E4" s="15">
        <v>4385.78</v>
      </c>
      <c r="F4" s="15">
        <v>3440.58</v>
      </c>
      <c r="G4" s="15">
        <v>3122.63</v>
      </c>
      <c r="H4" s="15">
        <v>4703.43</v>
      </c>
      <c r="I4" s="15">
        <v>1001.42</v>
      </c>
      <c r="J4" s="8">
        <v>12.65</v>
      </c>
      <c r="K4" s="15">
        <v>3957.42</v>
      </c>
      <c r="L4" s="8">
        <v>44.87</v>
      </c>
      <c r="M4" s="8">
        <v>8.3800000000000008</v>
      </c>
      <c r="N4" s="8"/>
      <c r="O4" s="8"/>
      <c r="P4" s="8">
        <v>8.5</v>
      </c>
      <c r="Q4" s="8">
        <v>2.02</v>
      </c>
      <c r="R4" s="8">
        <v>7.78</v>
      </c>
      <c r="S4" s="16">
        <v>18.481557665905825</v>
      </c>
      <c r="T4" s="16">
        <v>1.6002814737217901</v>
      </c>
      <c r="U4" s="16">
        <v>1.5799422435812789</v>
      </c>
      <c r="V4" s="16">
        <v>23.073080448694796</v>
      </c>
      <c r="W4" s="16">
        <v>5.7665950179968553</v>
      </c>
      <c r="X4" s="16">
        <v>3.9527891487718958</v>
      </c>
      <c r="Y4" s="16"/>
      <c r="Z4" s="16"/>
      <c r="AA4" s="16">
        <v>0</v>
      </c>
      <c r="AB4" s="16">
        <v>1.6064469153688277</v>
      </c>
      <c r="AC4" s="16">
        <v>3.1971149122152207</v>
      </c>
      <c r="AD4" s="16">
        <v>1.7488472255435199</v>
      </c>
      <c r="AE4" s="16"/>
      <c r="AF4" s="16"/>
      <c r="AG4" s="16">
        <v>1.2187191772584929</v>
      </c>
      <c r="AH4" s="16">
        <v>1.6392952430021099</v>
      </c>
      <c r="AI4" s="16">
        <v>5.139078338296823</v>
      </c>
      <c r="AJ4" s="16">
        <v>9.8558827251270404</v>
      </c>
      <c r="AK4" s="16">
        <v>4.7494712473651619</v>
      </c>
      <c r="AL4" s="16">
        <v>36.621507027032408</v>
      </c>
    </row>
    <row r="5" spans="1:40" x14ac:dyDescent="0.2">
      <c r="A5" s="8" t="s">
        <v>85</v>
      </c>
      <c r="B5" s="15">
        <v>3383.84</v>
      </c>
      <c r="C5" s="15">
        <v>3806.64</v>
      </c>
      <c r="D5" s="15">
        <v>2465.0700000000002</v>
      </c>
      <c r="E5" s="15">
        <v>3156.22</v>
      </c>
      <c r="F5" s="15">
        <v>3196.79</v>
      </c>
      <c r="G5" s="15">
        <v>6368.35</v>
      </c>
      <c r="H5" s="8">
        <v>600.59</v>
      </c>
      <c r="I5" s="8">
        <v>260.79000000000002</v>
      </c>
      <c r="J5" s="15">
        <v>3011.81</v>
      </c>
      <c r="K5" s="15">
        <v>5123.08</v>
      </c>
      <c r="L5" s="8">
        <v>345.14</v>
      </c>
      <c r="M5" s="8">
        <v>697.33</v>
      </c>
      <c r="N5" s="8"/>
      <c r="O5" s="8"/>
      <c r="P5" s="8">
        <v>0</v>
      </c>
      <c r="Q5" s="8">
        <v>0</v>
      </c>
      <c r="R5" s="8">
        <v>0</v>
      </c>
      <c r="S5" s="16">
        <v>17.66754364960352</v>
      </c>
      <c r="T5" s="16">
        <v>2.3203187734246447</v>
      </c>
      <c r="U5" s="16">
        <v>18.321253324605983</v>
      </c>
      <c r="V5" s="16">
        <v>1.84939362091349</v>
      </c>
      <c r="W5" s="16">
        <v>3.7150179442864362</v>
      </c>
      <c r="X5" s="16">
        <v>1.6976722626135707</v>
      </c>
      <c r="Y5" s="16"/>
      <c r="Z5" s="16"/>
      <c r="AA5" s="16">
        <v>0</v>
      </c>
      <c r="AB5" s="16">
        <v>0</v>
      </c>
      <c r="AC5" s="16">
        <v>0</v>
      </c>
      <c r="AD5" s="16">
        <v>0</v>
      </c>
      <c r="AE5" s="16"/>
      <c r="AF5" s="16"/>
      <c r="AG5" s="16">
        <v>0</v>
      </c>
      <c r="AH5" s="16">
        <v>1.82370733232964</v>
      </c>
      <c r="AI5" s="16">
        <v>0</v>
      </c>
      <c r="AJ5" s="16">
        <v>0</v>
      </c>
      <c r="AK5" s="16">
        <v>0</v>
      </c>
      <c r="AL5" s="16">
        <v>1.8425964872291101</v>
      </c>
    </row>
    <row r="6" spans="1:40" x14ac:dyDescent="0.2">
      <c r="A6" s="8" t="s">
        <v>86</v>
      </c>
      <c r="B6" s="8">
        <v>80.13</v>
      </c>
      <c r="C6" s="8">
        <v>101.04</v>
      </c>
      <c r="D6" s="8">
        <v>245.51</v>
      </c>
      <c r="E6" s="8">
        <v>137.86000000000001</v>
      </c>
      <c r="F6" s="8">
        <v>91.82</v>
      </c>
      <c r="G6" s="8">
        <v>10.1</v>
      </c>
      <c r="H6" s="8">
        <v>107.49</v>
      </c>
      <c r="I6" s="8">
        <v>247.62</v>
      </c>
      <c r="J6" s="8">
        <v>113.47</v>
      </c>
      <c r="K6" s="8">
        <v>228.05</v>
      </c>
      <c r="L6" s="8">
        <v>172.4</v>
      </c>
      <c r="M6" s="8">
        <v>272.66000000000003</v>
      </c>
      <c r="N6" s="8"/>
      <c r="O6" s="8"/>
      <c r="P6" s="8">
        <v>0</v>
      </c>
      <c r="Q6" s="8">
        <v>0</v>
      </c>
      <c r="R6" s="8">
        <v>0</v>
      </c>
      <c r="S6" s="16">
        <v>470.34073811531459</v>
      </c>
      <c r="T6" s="16">
        <v>420.03570595919626</v>
      </c>
      <c r="U6" s="16">
        <v>598.74873712219267</v>
      </c>
      <c r="V6" s="16">
        <v>240.16604631328926</v>
      </c>
      <c r="W6" s="16">
        <v>102.86884687729142</v>
      </c>
      <c r="X6" s="16">
        <v>297.94148208868165</v>
      </c>
      <c r="Y6" s="16"/>
      <c r="Z6" s="16"/>
      <c r="AA6" s="16">
        <v>488.64030804533763</v>
      </c>
      <c r="AB6" s="16">
        <v>199.7917948057769</v>
      </c>
      <c r="AC6" s="16">
        <v>248.21201260346888</v>
      </c>
      <c r="AD6" s="16">
        <v>72.43692818585744</v>
      </c>
      <c r="AE6" s="16"/>
      <c r="AF6" s="16"/>
      <c r="AG6" s="16">
        <v>86.502402103350462</v>
      </c>
      <c r="AH6" s="16">
        <v>313.21471311834654</v>
      </c>
      <c r="AI6" s="16">
        <v>301.81646484619165</v>
      </c>
      <c r="AJ6" s="16">
        <v>117.14759067947877</v>
      </c>
      <c r="AK6" s="16">
        <v>212.55739094165097</v>
      </c>
      <c r="AL6" s="16">
        <v>53.399552378144904</v>
      </c>
    </row>
    <row r="7" spans="1:40" x14ac:dyDescent="0.2">
      <c r="A7" s="8" t="s">
        <v>87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/>
      <c r="O7" s="8"/>
      <c r="P7" s="8">
        <v>0</v>
      </c>
      <c r="Q7" s="8">
        <v>0</v>
      </c>
      <c r="R7" s="8">
        <v>0</v>
      </c>
      <c r="S7" s="16">
        <v>1.9078184483986</v>
      </c>
      <c r="T7" s="16">
        <v>0</v>
      </c>
      <c r="U7" s="16">
        <v>0</v>
      </c>
      <c r="V7" s="16">
        <v>0</v>
      </c>
      <c r="W7" s="16">
        <v>1.8780951504676999</v>
      </c>
      <c r="X7" s="16">
        <v>0</v>
      </c>
      <c r="Y7" s="16"/>
      <c r="Z7" s="16"/>
      <c r="AA7" s="16">
        <v>0</v>
      </c>
      <c r="AB7" s="16">
        <v>0</v>
      </c>
      <c r="AC7" s="16">
        <v>0</v>
      </c>
      <c r="AD7" s="16">
        <v>0</v>
      </c>
      <c r="AE7" s="16"/>
      <c r="AF7" s="16"/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</row>
    <row r="8" spans="1:40" x14ac:dyDescent="0.2">
      <c r="A8" s="8" t="s">
        <v>88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/>
      <c r="O8" s="8"/>
      <c r="P8" s="8">
        <v>0</v>
      </c>
      <c r="Q8" s="8">
        <v>0</v>
      </c>
      <c r="R8" s="8">
        <v>0</v>
      </c>
      <c r="S8" s="16">
        <v>1.5278944281436699</v>
      </c>
      <c r="T8" s="16">
        <v>1.53152676748053</v>
      </c>
      <c r="U8" s="16">
        <v>1.3989796958583129</v>
      </c>
      <c r="V8" s="16">
        <v>0</v>
      </c>
      <c r="W8" s="16">
        <v>1.5318311876000461</v>
      </c>
      <c r="X8" s="16">
        <v>1.1666822597696784</v>
      </c>
      <c r="Y8" s="16"/>
      <c r="Z8" s="16"/>
      <c r="AA8" s="16">
        <v>0</v>
      </c>
      <c r="AB8" s="16">
        <v>0</v>
      </c>
      <c r="AC8" s="16">
        <v>0</v>
      </c>
      <c r="AD8" s="16">
        <v>0</v>
      </c>
      <c r="AE8" s="16"/>
      <c r="AF8" s="16"/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</row>
    <row r="9" spans="1:40" x14ac:dyDescent="0.2">
      <c r="A9" s="8" t="s">
        <v>89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/>
      <c r="O9" s="8"/>
      <c r="P9" s="8">
        <v>145.24</v>
      </c>
      <c r="Q9" s="8">
        <v>130.09</v>
      </c>
      <c r="R9" s="8">
        <v>170.84</v>
      </c>
      <c r="S9" s="16">
        <v>0</v>
      </c>
      <c r="T9" s="16">
        <v>1.9889883296563999</v>
      </c>
      <c r="U9" s="16">
        <v>0</v>
      </c>
      <c r="V9" s="16">
        <v>0</v>
      </c>
      <c r="W9" s="16">
        <v>0</v>
      </c>
      <c r="X9" s="16">
        <v>1.085397020359496</v>
      </c>
      <c r="Y9" s="16"/>
      <c r="Z9" s="16"/>
      <c r="AA9" s="16">
        <v>0</v>
      </c>
      <c r="AB9" s="16">
        <v>0</v>
      </c>
      <c r="AC9" s="16">
        <v>0</v>
      </c>
      <c r="AD9" s="16">
        <v>0</v>
      </c>
      <c r="AE9" s="16"/>
      <c r="AF9" s="16"/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</row>
    <row r="13" spans="1:40" ht="32" x14ac:dyDescent="0.2">
      <c r="A13" s="6" t="s">
        <v>0</v>
      </c>
      <c r="B13" s="10" t="s">
        <v>37</v>
      </c>
      <c r="C13" s="10" t="s">
        <v>38</v>
      </c>
      <c r="D13" s="10" t="s">
        <v>39</v>
      </c>
      <c r="E13" s="10" t="s">
        <v>40</v>
      </c>
      <c r="F13" s="10" t="s">
        <v>41</v>
      </c>
      <c r="G13" s="10" t="s">
        <v>42</v>
      </c>
      <c r="H13" s="10" t="s">
        <v>43</v>
      </c>
      <c r="I13" s="10" t="s">
        <v>44</v>
      </c>
      <c r="J13" s="10" t="s">
        <v>45</v>
      </c>
      <c r="K13" s="10" t="s">
        <v>46</v>
      </c>
      <c r="L13" s="10" t="s">
        <v>47</v>
      </c>
      <c r="M13" s="10" t="s">
        <v>47</v>
      </c>
      <c r="N13" s="10" t="s">
        <v>90</v>
      </c>
      <c r="O13" s="10" t="s">
        <v>91</v>
      </c>
      <c r="P13" s="11" t="s">
        <v>49</v>
      </c>
      <c r="Q13" s="11" t="s">
        <v>50</v>
      </c>
      <c r="R13" s="11" t="s">
        <v>92</v>
      </c>
      <c r="S13" s="12" t="s">
        <v>52</v>
      </c>
      <c r="T13" s="12" t="s">
        <v>53</v>
      </c>
      <c r="U13" s="12" t="s">
        <v>54</v>
      </c>
      <c r="V13" s="12" t="s">
        <v>55</v>
      </c>
      <c r="W13" s="12" t="s">
        <v>56</v>
      </c>
      <c r="X13" s="12" t="s">
        <v>57</v>
      </c>
      <c r="Y13" s="12" t="s">
        <v>90</v>
      </c>
      <c r="Z13" s="12" t="s">
        <v>91</v>
      </c>
      <c r="AA13" s="13" t="s">
        <v>25</v>
      </c>
      <c r="AB13" s="13" t="s">
        <v>26</v>
      </c>
      <c r="AC13" s="13" t="s">
        <v>27</v>
      </c>
      <c r="AD13" s="13" t="s">
        <v>28</v>
      </c>
      <c r="AE13" s="13" t="s">
        <v>90</v>
      </c>
      <c r="AF13" s="13" t="s">
        <v>91</v>
      </c>
      <c r="AG13" s="14" t="s">
        <v>29</v>
      </c>
      <c r="AH13" s="14" t="s">
        <v>30</v>
      </c>
      <c r="AI13" s="14" t="s">
        <v>31</v>
      </c>
      <c r="AJ13" s="14" t="s">
        <v>32</v>
      </c>
      <c r="AK13" s="14" t="s">
        <v>33</v>
      </c>
      <c r="AL13" s="14" t="s">
        <v>34</v>
      </c>
      <c r="AM13" s="21" t="s">
        <v>90</v>
      </c>
      <c r="AN13" s="21" t="s">
        <v>91</v>
      </c>
    </row>
    <row r="14" spans="1:40" x14ac:dyDescent="0.2">
      <c r="A14" s="8" t="s">
        <v>81</v>
      </c>
      <c r="B14" s="9">
        <f>LOG(B2,2)</f>
        <v>9.8052440811630692</v>
      </c>
      <c r="C14" s="9">
        <f>LOG(C2,2)</f>
        <v>10.258106653767626</v>
      </c>
      <c r="D14" s="9">
        <f>LOG(D2,2)</f>
        <v>9.7009424929773207</v>
      </c>
      <c r="E14" s="9">
        <f>LOG(E2,2)</f>
        <v>10.391555083393829</v>
      </c>
      <c r="F14" s="9">
        <f t="shared" ref="F14:M14" si="0">LOG(F2,2)</f>
        <v>10.322795705188142</v>
      </c>
      <c r="G14" s="9">
        <f t="shared" si="0"/>
        <v>10.251600756466708</v>
      </c>
      <c r="H14" s="9">
        <f t="shared" si="0"/>
        <v>9.7352852287551332</v>
      </c>
      <c r="I14" s="9">
        <f t="shared" si="0"/>
        <v>8.1180585792827138</v>
      </c>
      <c r="J14" s="9">
        <f t="shared" si="0"/>
        <v>6.7424104969954541</v>
      </c>
      <c r="K14" s="9">
        <f t="shared" si="0"/>
        <v>10.696941453196743</v>
      </c>
      <c r="L14" s="9">
        <f t="shared" si="0"/>
        <v>3.0874628412503395</v>
      </c>
      <c r="M14" s="9">
        <f t="shared" si="0"/>
        <v>5.54874485993723</v>
      </c>
      <c r="N14" s="9">
        <f>TTEST(B14:M14,P14:R14,2,2)</f>
        <v>2.4992104726889473E-2</v>
      </c>
      <c r="O14" s="9" t="s">
        <v>80</v>
      </c>
      <c r="P14" s="9">
        <f t="shared" ref="P14:S16" si="1">LOG(P2,2)</f>
        <v>5.4969735809982758</v>
      </c>
      <c r="Q14" s="9">
        <f t="shared" si="1"/>
        <v>5.5533605033353277</v>
      </c>
      <c r="R14" s="9">
        <f t="shared" si="1"/>
        <v>4.1992797213366249</v>
      </c>
      <c r="S14" s="9">
        <f t="shared" si="1"/>
        <v>2.6194676121736284</v>
      </c>
      <c r="T14" s="9">
        <f t="shared" ref="T14:X14" si="2">LOG(T2,2)</f>
        <v>0.82655018843784056</v>
      </c>
      <c r="U14" s="9">
        <f t="shared" si="2"/>
        <v>0.44055879175621626</v>
      </c>
      <c r="V14" s="9">
        <f t="shared" si="2"/>
        <v>1.3494676796815388</v>
      </c>
      <c r="W14" s="9">
        <f t="shared" si="2"/>
        <v>0.57144108440155139</v>
      </c>
      <c r="X14" s="9">
        <f t="shared" si="2"/>
        <v>2.0854860668885222</v>
      </c>
      <c r="Y14" s="9">
        <f t="shared" ref="Y14:Y21" si="3">TTEST(B14:M14, S14:X14,2,2)</f>
        <v>1.9913592882663718E-6</v>
      </c>
      <c r="Z14" s="9" t="s">
        <v>80</v>
      </c>
      <c r="AA14" s="9">
        <v>0</v>
      </c>
      <c r="AB14" s="9">
        <v>0</v>
      </c>
      <c r="AC14" s="9">
        <f t="shared" ref="AC14:AD14" si="4">LOG(AC2,2)</f>
        <v>1.3054544772278285</v>
      </c>
      <c r="AD14" s="9">
        <f t="shared" si="4"/>
        <v>0.94839279780610486</v>
      </c>
      <c r="AE14" s="9">
        <f>TTEST(B14:M14,AA14:AD14,2,2)</f>
        <v>1.2270055689691495E-5</v>
      </c>
      <c r="AF14" s="9" t="s">
        <v>80</v>
      </c>
      <c r="AG14" s="9">
        <f>LOG(AG2,2)</f>
        <v>1.235977705025308</v>
      </c>
      <c r="AH14" s="9">
        <v>0</v>
      </c>
      <c r="AI14" s="9">
        <f t="shared" ref="AI14:AL14" si="5">LOG(AI2,2)</f>
        <v>3.6340497121700244</v>
      </c>
      <c r="AJ14" s="9">
        <f t="shared" si="5"/>
        <v>1.5511573444437392</v>
      </c>
      <c r="AK14" s="9">
        <f t="shared" si="5"/>
        <v>1.935344476170797</v>
      </c>
      <c r="AL14" s="9">
        <f t="shared" si="5"/>
        <v>4.0748419013408208</v>
      </c>
      <c r="AM14" s="9">
        <f>TTEST(B14:M14, AG14:AL14,2,2)</f>
        <v>1.4100287524301172E-5</v>
      </c>
      <c r="AN14" s="9" t="s">
        <v>80</v>
      </c>
    </row>
    <row r="15" spans="1:40" x14ac:dyDescent="0.2">
      <c r="A15" s="8" t="s">
        <v>82</v>
      </c>
      <c r="B15" s="9">
        <f t="shared" ref="B15:E16" si="6">LOG(B3,2)</f>
        <v>11.200690214324267</v>
      </c>
      <c r="C15" s="9">
        <f t="shared" si="6"/>
        <v>12.570759382442111</v>
      </c>
      <c r="D15" s="9">
        <f t="shared" si="6"/>
        <v>9.6459285747259287</v>
      </c>
      <c r="E15" s="9">
        <f t="shared" si="6"/>
        <v>10.365830302537615</v>
      </c>
      <c r="F15" s="9">
        <f t="shared" ref="F15:M15" si="7">LOG(F3,2)</f>
        <v>9.5402830545696666</v>
      </c>
      <c r="G15" s="9">
        <f t="shared" si="7"/>
        <v>13.795094001068618</v>
      </c>
      <c r="H15" s="9">
        <f t="shared" si="7"/>
        <v>8.7904788303374666</v>
      </c>
      <c r="I15" s="9">
        <f t="shared" si="7"/>
        <v>6.5657494793688436</v>
      </c>
      <c r="J15" s="9">
        <f t="shared" si="7"/>
        <v>12.504759411934467</v>
      </c>
      <c r="K15" s="9">
        <f t="shared" si="7"/>
        <v>12.10396637124774</v>
      </c>
      <c r="L15" s="9">
        <f t="shared" si="7"/>
        <v>6.0868262177020718</v>
      </c>
      <c r="M15" s="9">
        <f t="shared" si="7"/>
        <v>10.069127491500037</v>
      </c>
      <c r="N15" s="9">
        <f t="shared" ref="N15:N21" si="8">TTEST(B15:M15,P15:R15,2,2)</f>
        <v>9.4125680305487329E-5</v>
      </c>
      <c r="O15" s="9" t="s">
        <v>80</v>
      </c>
      <c r="P15" s="9">
        <f t="shared" si="1"/>
        <v>2.4168397419128294</v>
      </c>
      <c r="Q15" s="9">
        <f t="shared" si="1"/>
        <v>3.1538053360790355</v>
      </c>
      <c r="R15" s="9">
        <f t="shared" si="1"/>
        <v>1.7048719644563528</v>
      </c>
      <c r="S15" s="9">
        <f t="shared" si="1"/>
        <v>3.9752591589272752</v>
      </c>
      <c r="T15" s="9">
        <f t="shared" ref="T15:X21" si="9">LOG(T3,2)</f>
        <v>3.592834644661155</v>
      </c>
      <c r="U15" s="9">
        <f t="shared" si="9"/>
        <v>5.9738885240620503</v>
      </c>
      <c r="V15" s="9">
        <f t="shared" si="9"/>
        <v>2.3129418036564253</v>
      </c>
      <c r="W15" s="9">
        <f t="shared" si="9"/>
        <v>3.8568433032637999</v>
      </c>
      <c r="X15" s="9">
        <f t="shared" si="9"/>
        <v>3.7270320959760461</v>
      </c>
      <c r="Y15" s="9">
        <f t="shared" si="3"/>
        <v>1.3686492179590802E-5</v>
      </c>
      <c r="Z15" s="9" t="s">
        <v>80</v>
      </c>
      <c r="AA15" s="9">
        <v>0</v>
      </c>
      <c r="AB15" s="9">
        <v>0</v>
      </c>
      <c r="AC15" s="9">
        <v>0</v>
      </c>
      <c r="AD15" s="9">
        <f>LOG(AD3,2)</f>
        <v>0.95660635361517443</v>
      </c>
      <c r="AE15" s="9">
        <f>TTEST(B15:M15,AA15:AD15,2,2)</f>
        <v>9.4838195302499178E-7</v>
      </c>
      <c r="AF15" s="9" t="s">
        <v>80</v>
      </c>
      <c r="AG15" s="9">
        <f t="shared" ref="AG15:AL18" si="10">LOG(AG3,2)</f>
        <v>2.1994518290001941</v>
      </c>
      <c r="AH15" s="9">
        <f t="shared" si="10"/>
        <v>2.6836778601876343</v>
      </c>
      <c r="AI15" s="9">
        <f t="shared" si="10"/>
        <v>3.1500648591736882</v>
      </c>
      <c r="AJ15" s="9">
        <f t="shared" si="10"/>
        <v>1.9296689676974688</v>
      </c>
      <c r="AK15" s="9">
        <f t="shared" si="10"/>
        <v>1.5768905052583209</v>
      </c>
      <c r="AL15" s="9">
        <f t="shared" si="10"/>
        <v>1.7163879304283445</v>
      </c>
      <c r="AM15" s="9">
        <f>TTEST(B15:M15, AG15:AL15,2,2)</f>
        <v>4.6109722099880812E-7</v>
      </c>
      <c r="AN15" s="9" t="s">
        <v>80</v>
      </c>
    </row>
    <row r="16" spans="1:40" x14ac:dyDescent="0.2">
      <c r="A16" s="8" t="s">
        <v>84</v>
      </c>
      <c r="B16" s="9">
        <f t="shared" si="6"/>
        <v>11.248562112213445</v>
      </c>
      <c r="C16" s="9">
        <f t="shared" si="6"/>
        <v>11.370365924588599</v>
      </c>
      <c r="D16" s="9">
        <f t="shared" si="6"/>
        <v>9.9831931432083927</v>
      </c>
      <c r="E16" s="9">
        <f t="shared" si="6"/>
        <v>12.098617729854304</v>
      </c>
      <c r="F16" s="9">
        <f t="shared" ref="F16:M16" si="11">LOG(F4,2)</f>
        <v>11.748436074179743</v>
      </c>
      <c r="G16" s="9">
        <f t="shared" si="11"/>
        <v>11.608545919410053</v>
      </c>
      <c r="H16" s="9">
        <f t="shared" si="11"/>
        <v>12.199497517880586</v>
      </c>
      <c r="I16" s="9">
        <f t="shared" si="11"/>
        <v>9.9678314584704939</v>
      </c>
      <c r="J16" s="9">
        <f t="shared" si="11"/>
        <v>3.6610654798069482</v>
      </c>
      <c r="K16" s="9">
        <f t="shared" si="11"/>
        <v>11.950344470963941</v>
      </c>
      <c r="L16" s="9">
        <f t="shared" si="11"/>
        <v>5.4876792789016209</v>
      </c>
      <c r="M16" s="9">
        <f t="shared" si="11"/>
        <v>3.0669502439246275</v>
      </c>
      <c r="N16" s="9">
        <f t="shared" si="8"/>
        <v>3.8703888923568427E-3</v>
      </c>
      <c r="O16" s="9" t="s">
        <v>80</v>
      </c>
      <c r="P16" s="9">
        <f t="shared" si="1"/>
        <v>3.0874628412503395</v>
      </c>
      <c r="Q16" s="9">
        <f t="shared" si="1"/>
        <v>1.0143552929770701</v>
      </c>
      <c r="R16" s="9">
        <f t="shared" si="1"/>
        <v>2.9597701552114675</v>
      </c>
      <c r="S16" s="9">
        <f t="shared" si="1"/>
        <v>4.2080144502438239</v>
      </c>
      <c r="T16" s="9">
        <f t="shared" si="9"/>
        <v>0.67832568325493459</v>
      </c>
      <c r="U16" s="9">
        <f t="shared" si="9"/>
        <v>0.65987182016069235</v>
      </c>
      <c r="V16" s="9">
        <f t="shared" si="9"/>
        <v>4.5281387235886692</v>
      </c>
      <c r="W16" s="9">
        <f t="shared" si="9"/>
        <v>2.5277197069722335</v>
      </c>
      <c r="X16" s="9">
        <f t="shared" si="9"/>
        <v>1.9828710004056356</v>
      </c>
      <c r="Y16" s="9">
        <f t="shared" si="3"/>
        <v>2.1034669940682695E-4</v>
      </c>
      <c r="Z16" s="9" t="s">
        <v>80</v>
      </c>
      <c r="AA16" s="9">
        <v>0</v>
      </c>
      <c r="AB16" s="9">
        <f>LOG(AB4,2)</f>
        <v>0.68387330810500468</v>
      </c>
      <c r="AC16" s="9">
        <f t="shared" ref="AB16:AC18" si="12">LOG(AC4,2)</f>
        <v>1.6767705990773543</v>
      </c>
      <c r="AD16" s="9">
        <f>LOG(AD4,2)</f>
        <v>0.80640426491563832</v>
      </c>
      <c r="AE16" s="9" t="e">
        <f>TTEST(B16:M16,AA16:P21AD16,2,2)</f>
        <v>#NAME?</v>
      </c>
      <c r="AF16" s="9" t="s">
        <v>80</v>
      </c>
      <c r="AG16" s="9">
        <f t="shared" si="10"/>
        <v>0.28536573198747167</v>
      </c>
      <c r="AH16" s="9">
        <f t="shared" si="10"/>
        <v>0.71307571243342138</v>
      </c>
      <c r="AI16" s="9">
        <f t="shared" si="10"/>
        <v>2.3615096442448253</v>
      </c>
      <c r="AJ16" s="9">
        <f t="shared" si="10"/>
        <v>3.3009850895469945</v>
      </c>
      <c r="AK16" s="9">
        <f t="shared" si="10"/>
        <v>2.2477669089667547</v>
      </c>
      <c r="AL16" s="9">
        <f t="shared" si="10"/>
        <v>5.1946192561943825</v>
      </c>
      <c r="AM16" s="9">
        <f>TTEST(B16:M16, AG16:AL16,2,2)</f>
        <v>2.0163204459738485E-4</v>
      </c>
      <c r="AN16" s="9" t="s">
        <v>80</v>
      </c>
    </row>
    <row r="17" spans="1:40" x14ac:dyDescent="0.2">
      <c r="A17" s="8" t="s">
        <v>85</v>
      </c>
      <c r="B17" s="9">
        <f>LOG(B5,2)</f>
        <v>11.724445638975826</v>
      </c>
      <c r="C17" s="9">
        <f t="shared" ref="C17:E17" si="13">LOG(C5,2)</f>
        <v>11.894302423048531</v>
      </c>
      <c r="D17" s="9">
        <f t="shared" si="13"/>
        <v>11.267412899711106</v>
      </c>
      <c r="E17" s="9">
        <f t="shared" si="13"/>
        <v>11.623982054603768</v>
      </c>
      <c r="F17" s="9">
        <f t="shared" ref="F17:M17" si="14">LOG(F5,2)</f>
        <v>11.642408259963059</v>
      </c>
      <c r="G17" s="9">
        <f t="shared" si="14"/>
        <v>12.636703912218962</v>
      </c>
      <c r="H17" s="9">
        <f t="shared" si="14"/>
        <v>9.2302366435733596</v>
      </c>
      <c r="I17" s="9">
        <f t="shared" si="14"/>
        <v>8.0267447402217584</v>
      </c>
      <c r="J17" s="9">
        <f t="shared" si="14"/>
        <v>11.556415045142126</v>
      </c>
      <c r="K17" s="9">
        <f t="shared" si="14"/>
        <v>12.322795705188144</v>
      </c>
      <c r="L17" s="9">
        <f t="shared" si="14"/>
        <v>8.4310378743783012</v>
      </c>
      <c r="M17" s="9">
        <f t="shared" si="14"/>
        <v>9.4456977392614974</v>
      </c>
      <c r="N17" s="9">
        <f t="shared" si="8"/>
        <v>3.4149403017905035E-8</v>
      </c>
      <c r="O17" s="9" t="s">
        <v>80</v>
      </c>
      <c r="P17" s="9">
        <v>0</v>
      </c>
      <c r="Q17" s="9">
        <v>0</v>
      </c>
      <c r="R17" s="9">
        <v>0</v>
      </c>
      <c r="S17" s="9">
        <f>LOG(S5,2)</f>
        <v>4.1430295682306415</v>
      </c>
      <c r="T17" s="9">
        <f t="shared" si="9"/>
        <v>1.2143230214074252</v>
      </c>
      <c r="U17" s="9">
        <f t="shared" si="9"/>
        <v>4.1954462939196846</v>
      </c>
      <c r="V17" s="9">
        <f t="shared" si="9"/>
        <v>0.88705231749654978</v>
      </c>
      <c r="W17" s="9">
        <f t="shared" si="9"/>
        <v>1.8933691792889136</v>
      </c>
      <c r="X17" s="9">
        <f t="shared" si="9"/>
        <v>0.76355797200115982</v>
      </c>
      <c r="Y17" s="9">
        <f t="shared" si="3"/>
        <v>8.1368574495378595E-9</v>
      </c>
      <c r="Z17" s="9" t="s">
        <v>80</v>
      </c>
      <c r="AA17" s="9">
        <v>0</v>
      </c>
      <c r="AB17" s="9">
        <v>0</v>
      </c>
      <c r="AC17" s="9">
        <v>0</v>
      </c>
      <c r="AD17" s="9">
        <v>0</v>
      </c>
      <c r="AE17" s="9">
        <f>TTEST(B17:M17,AA17:AD17,2,2)</f>
        <v>2.3247981283145912E-9</v>
      </c>
      <c r="AF17" s="9" t="s">
        <v>80</v>
      </c>
      <c r="AG17" s="9">
        <v>0</v>
      </c>
      <c r="AH17" s="9">
        <f>LOG(AH5,2)</f>
        <v>0.86687422507584888</v>
      </c>
      <c r="AI17" s="9">
        <v>0</v>
      </c>
      <c r="AJ17" s="9">
        <v>0</v>
      </c>
      <c r="AK17" s="9">
        <v>0</v>
      </c>
      <c r="AL17" s="9">
        <f>LOG(AL5,2)</f>
        <v>0.88174016776118525</v>
      </c>
      <c r="AM17" s="9">
        <f>TTEST(B17:M17, AG17:AL17,2,2)</f>
        <v>3.6281163125350132E-11</v>
      </c>
      <c r="AN17" s="9" t="s">
        <v>80</v>
      </c>
    </row>
    <row r="18" spans="1:40" x14ac:dyDescent="0.2">
      <c r="A18" s="8" t="s">
        <v>86</v>
      </c>
      <c r="B18" s="9">
        <f>LOG(B6,2)</f>
        <v>6.3242705715815415</v>
      </c>
      <c r="C18" s="9">
        <f>LOG(C6,2)</f>
        <v>6.6587827340128278</v>
      </c>
      <c r="D18" s="9">
        <f>LOG(D6,2)</f>
        <v>7.9396379786999853</v>
      </c>
      <c r="E18" s="9">
        <f>LOG(E6,2)</f>
        <v>7.1070601102033493</v>
      </c>
      <c r="F18" s="9">
        <f>LOG(F6,2)</f>
        <v>6.5207365269376423</v>
      </c>
      <c r="G18" s="9">
        <f>LOG(G6,2)</f>
        <v>3.3362833878644325</v>
      </c>
      <c r="H18" s="9">
        <f t="shared" ref="H18:L18" si="15">LOG(H6,2)</f>
        <v>6.7480586391571684</v>
      </c>
      <c r="I18" s="9">
        <f t="shared" si="15"/>
        <v>7.9519840339534671</v>
      </c>
      <c r="J18" s="9">
        <f t="shared" si="15"/>
        <v>6.8261671078004209</v>
      </c>
      <c r="K18" s="9">
        <f t="shared" si="15"/>
        <v>7.8332063599703927</v>
      </c>
      <c r="L18" s="9">
        <f t="shared" si="15"/>
        <v>7.4296159642017363</v>
      </c>
      <c r="M18" s="9">
        <f>LOG(M6,2)</f>
        <v>8.0909592580719849</v>
      </c>
      <c r="N18" s="9">
        <f>TTEST(B18:M18,P18:R18,2,2)</f>
        <v>5.5500707626646632E-7</v>
      </c>
      <c r="O18" s="9" t="s">
        <v>80</v>
      </c>
      <c r="P18" s="9">
        <v>0</v>
      </c>
      <c r="Q18" s="9">
        <v>0</v>
      </c>
      <c r="R18" s="9">
        <v>0</v>
      </c>
      <c r="S18" s="9">
        <f>LOG(S6,2)</f>
        <v>8.8775624850401424</v>
      </c>
      <c r="T18" s="9">
        <f t="shared" si="9"/>
        <v>8.7143681620011861</v>
      </c>
      <c r="U18" s="9">
        <f t="shared" si="9"/>
        <v>9.2258068977016698</v>
      </c>
      <c r="V18" s="9">
        <f t="shared" si="9"/>
        <v>7.9078883929502037</v>
      </c>
      <c r="W18" s="9">
        <f t="shared" si="9"/>
        <v>6.6846623278811199</v>
      </c>
      <c r="X18" s="9">
        <f>LOG(X6,2)</f>
        <v>8.2188851923057218</v>
      </c>
      <c r="Y18" s="9">
        <f t="shared" si="3"/>
        <v>3.2962445045654744E-2</v>
      </c>
      <c r="Z18" s="9" t="s">
        <v>80</v>
      </c>
      <c r="AA18" s="9">
        <f>LOG(AA6,2)</f>
        <v>8.9326290665165224</v>
      </c>
      <c r="AB18" s="9">
        <f t="shared" si="12"/>
        <v>7.6423535244761807</v>
      </c>
      <c r="AC18" s="9">
        <f t="shared" si="12"/>
        <v>7.9554291283859317</v>
      </c>
      <c r="AD18" s="9">
        <f>LOG(AD6,2)</f>
        <v>6.178653462475892</v>
      </c>
      <c r="AE18" s="9">
        <f>TTEST(B18:M18,AA18:AD18,2,2)</f>
        <v>0.29895920904698692</v>
      </c>
      <c r="AF18" s="9" t="s">
        <v>83</v>
      </c>
      <c r="AG18" s="9">
        <f>LOG(AG6,2)</f>
        <v>6.4346682906942263</v>
      </c>
      <c r="AH18" s="9">
        <f t="shared" si="10"/>
        <v>8.2910081739372465</v>
      </c>
      <c r="AI18" s="9">
        <f t="shared" si="10"/>
        <v>8.2375277004240282</v>
      </c>
      <c r="AJ18" s="9">
        <f t="shared" si="10"/>
        <v>6.8721834730367091</v>
      </c>
      <c r="AK18" s="9">
        <f t="shared" si="10"/>
        <v>7.731708614310425</v>
      </c>
      <c r="AL18" s="9">
        <f t="shared" si="10"/>
        <v>5.7387557434567995</v>
      </c>
      <c r="AM18" s="9">
        <f>TTEST(B18:M18, AG18:AL18,2,2)</f>
        <v>0.60375313482092197</v>
      </c>
      <c r="AN18" s="9" t="s">
        <v>83</v>
      </c>
    </row>
    <row r="19" spans="1:40" x14ac:dyDescent="0.2">
      <c r="A19" s="8" t="s">
        <v>87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 t="s">
        <v>83</v>
      </c>
      <c r="P19" s="9">
        <v>0</v>
      </c>
      <c r="Q19" s="9">
        <v>0</v>
      </c>
      <c r="R19" s="9">
        <v>0</v>
      </c>
      <c r="S19" s="9">
        <f>LOG(S7,2)</f>
        <v>0.93192388829458728</v>
      </c>
      <c r="T19" s="9">
        <v>0</v>
      </c>
      <c r="U19" s="9">
        <v>0</v>
      </c>
      <c r="V19" s="9">
        <v>0</v>
      </c>
      <c r="W19" s="9">
        <f>LOG(W7,2)</f>
        <v>0.90927015651164333</v>
      </c>
      <c r="X19" s="9">
        <v>0</v>
      </c>
      <c r="Y19" s="9">
        <f t="shared" si="3"/>
        <v>3.4617535482838628E-2</v>
      </c>
      <c r="Z19" s="9" t="s">
        <v>80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 t="s">
        <v>83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 t="s">
        <v>83</v>
      </c>
    </row>
    <row r="20" spans="1:40" x14ac:dyDescent="0.2">
      <c r="A20" s="8" t="s">
        <v>88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 t="s">
        <v>83</v>
      </c>
      <c r="P20" s="9">
        <v>0</v>
      </c>
      <c r="Q20" s="9">
        <v>0</v>
      </c>
      <c r="R20" s="9">
        <v>0</v>
      </c>
      <c r="S20" s="9">
        <f>LOG(S8,2)</f>
        <v>0.61154486192377733</v>
      </c>
      <c r="T20" s="9">
        <f>LOG(T8,2)</f>
        <v>0.61497058206840571</v>
      </c>
      <c r="U20" s="9">
        <f>LOG(U8,2)</f>
        <v>0.48437502404870592</v>
      </c>
      <c r="V20" s="9">
        <v>0</v>
      </c>
      <c r="W20" s="9">
        <f t="shared" si="9"/>
        <v>0.61525731669404093</v>
      </c>
      <c r="X20" s="9">
        <f>LOG(X8,2)</f>
        <v>0.22241170357249296</v>
      </c>
      <c r="Y20" s="9">
        <f t="shared" si="3"/>
        <v>2.2605253906335106E-5</v>
      </c>
      <c r="Z20" s="9" t="s">
        <v>83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 t="s">
        <v>83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 t="s">
        <v>83</v>
      </c>
    </row>
    <row r="21" spans="1:40" x14ac:dyDescent="0.2">
      <c r="A21" s="8" t="s">
        <v>89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f t="shared" si="8"/>
        <v>3.304730974892017E-22</v>
      </c>
      <c r="O21" s="9" t="s">
        <v>80</v>
      </c>
      <c r="P21" s="9">
        <f>LOG(P9,2)</f>
        <v>7.1822950250254829</v>
      </c>
      <c r="Q21" s="9">
        <f>LOG(Q9,2)</f>
        <v>7.023366256327793</v>
      </c>
      <c r="R21" s="9">
        <f>LOG(R9,2)</f>
        <v>7.416501992867417</v>
      </c>
      <c r="S21" s="9">
        <v>0</v>
      </c>
      <c r="T21" s="9">
        <f t="shared" si="9"/>
        <v>0.99203481121628645</v>
      </c>
      <c r="U21" s="9">
        <v>0</v>
      </c>
      <c r="V21" s="9">
        <v>0</v>
      </c>
      <c r="W21" s="9">
        <v>0</v>
      </c>
      <c r="X21" s="9">
        <f t="shared" si="9"/>
        <v>0.11822285330052182</v>
      </c>
      <c r="Y21" s="9">
        <f t="shared" si="3"/>
        <v>0.11583152188449665</v>
      </c>
      <c r="Z21" s="9" t="s">
        <v>83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 t="s">
        <v>83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 t="s">
        <v>83</v>
      </c>
    </row>
    <row r="26" spans="1:40" x14ac:dyDescent="0.2">
      <c r="A26" s="6" t="s">
        <v>0</v>
      </c>
      <c r="B26" s="7" t="s">
        <v>94</v>
      </c>
      <c r="C26" s="7" t="s">
        <v>93</v>
      </c>
      <c r="D26" s="7" t="s">
        <v>95</v>
      </c>
      <c r="E26" s="7" t="s">
        <v>96</v>
      </c>
      <c r="F26" s="7" t="s">
        <v>97</v>
      </c>
    </row>
    <row r="27" spans="1:40" x14ac:dyDescent="0.2">
      <c r="A27" s="8" t="s">
        <v>81</v>
      </c>
      <c r="B27" s="9">
        <f t="shared" ref="B27:B34" si="16">AVERAGE(B14:M14)</f>
        <v>8.7215956860311916</v>
      </c>
      <c r="C27" s="9">
        <f t="shared" ref="C27:C32" si="17">AVERAGE(P14:R14)</f>
        <v>5.0832046018900758</v>
      </c>
      <c r="D27" s="9">
        <f t="shared" ref="D27:D34" si="18">AVERAGE(S14:X14)</f>
        <v>1.3154952372232163</v>
      </c>
      <c r="E27" s="9">
        <f>AVERAGE(AA14:AD14)</f>
        <v>0.56346181875848333</v>
      </c>
      <c r="F27" s="9">
        <f t="shared" ref="F27:F34" si="19">AVERAGE(AG14:AL14)</f>
        <v>2.0718951898584486</v>
      </c>
    </row>
    <row r="28" spans="1:40" x14ac:dyDescent="0.2">
      <c r="A28" s="8" t="s">
        <v>82</v>
      </c>
      <c r="B28" s="9">
        <f t="shared" si="16"/>
        <v>10.269957777646569</v>
      </c>
      <c r="C28" s="9">
        <f t="shared" si="17"/>
        <v>2.4251723474827389</v>
      </c>
      <c r="D28" s="9">
        <f t="shared" si="18"/>
        <v>3.9064665884244589</v>
      </c>
      <c r="E28" s="9">
        <f>AVERAGE(AA15:AE15)</f>
        <v>0.19132146039942549</v>
      </c>
      <c r="F28" s="9">
        <f t="shared" si="19"/>
        <v>2.2093569919576086</v>
      </c>
    </row>
    <row r="29" spans="1:40" x14ac:dyDescent="0.2">
      <c r="A29" s="8" t="s">
        <v>84</v>
      </c>
      <c r="B29" s="9">
        <f t="shared" si="16"/>
        <v>9.5325907794502296</v>
      </c>
      <c r="C29" s="9">
        <f t="shared" si="17"/>
        <v>2.3538627631462923</v>
      </c>
      <c r="D29" s="9">
        <f t="shared" si="18"/>
        <v>2.4308235641043314</v>
      </c>
      <c r="E29" s="9">
        <f>AVERAGE(AA16:AD16)</f>
        <v>0.79176204302449937</v>
      </c>
      <c r="F29" s="9">
        <f t="shared" si="19"/>
        <v>2.3505537238956418</v>
      </c>
    </row>
    <row r="30" spans="1:40" x14ac:dyDescent="0.2">
      <c r="A30" s="8" t="s">
        <v>85</v>
      </c>
      <c r="B30" s="9">
        <f t="shared" si="16"/>
        <v>10.816848578023871</v>
      </c>
      <c r="C30" s="9">
        <f t="shared" si="17"/>
        <v>0</v>
      </c>
      <c r="D30" s="9">
        <f t="shared" si="18"/>
        <v>2.1827963920573961</v>
      </c>
      <c r="E30" s="9">
        <f>AVERAGE(AA17:AD17)</f>
        <v>0</v>
      </c>
      <c r="F30" s="9">
        <f t="shared" si="19"/>
        <v>0.29143573213950569</v>
      </c>
    </row>
    <row r="31" spans="1:40" x14ac:dyDescent="0.2">
      <c r="A31" s="8" t="s">
        <v>86</v>
      </c>
      <c r="B31" s="9">
        <f t="shared" si="16"/>
        <v>6.8972302227045796</v>
      </c>
      <c r="C31" s="9">
        <f t="shared" si="17"/>
        <v>0</v>
      </c>
      <c r="D31" s="9">
        <f t="shared" si="18"/>
        <v>8.2715289096466744</v>
      </c>
      <c r="E31" s="9">
        <f>AVERAGE(AA18:AD18)</f>
        <v>7.6772662954636317</v>
      </c>
      <c r="F31" s="9">
        <f t="shared" si="19"/>
        <v>7.2176419993099055</v>
      </c>
    </row>
    <row r="32" spans="1:40" x14ac:dyDescent="0.2">
      <c r="A32" s="8" t="s">
        <v>87</v>
      </c>
      <c r="B32" s="9">
        <f t="shared" si="16"/>
        <v>0</v>
      </c>
      <c r="C32" s="9">
        <f t="shared" si="17"/>
        <v>0</v>
      </c>
      <c r="D32" s="9">
        <f t="shared" si="18"/>
        <v>0.30686567413437177</v>
      </c>
      <c r="E32" s="9">
        <f>AVERAGE(AA19:AD19)</f>
        <v>0</v>
      </c>
      <c r="F32" s="9">
        <f t="shared" si="19"/>
        <v>0</v>
      </c>
    </row>
    <row r="33" spans="1:6" x14ac:dyDescent="0.2">
      <c r="A33" s="8" t="s">
        <v>88</v>
      </c>
      <c r="B33" s="9">
        <f t="shared" si="16"/>
        <v>0</v>
      </c>
      <c r="C33" s="9">
        <f>AVERAGE(C20:N20)</f>
        <v>0</v>
      </c>
      <c r="D33" s="9">
        <f t="shared" si="18"/>
        <v>0.42475991471790381</v>
      </c>
      <c r="E33" s="9">
        <f>AVERAGE(AA20:AE20)</f>
        <v>0</v>
      </c>
      <c r="F33" s="9">
        <f t="shared" si="19"/>
        <v>0</v>
      </c>
    </row>
    <row r="34" spans="1:6" x14ac:dyDescent="0.2">
      <c r="A34" s="8" t="s">
        <v>89</v>
      </c>
      <c r="B34" s="9">
        <f t="shared" si="16"/>
        <v>0</v>
      </c>
      <c r="C34" s="9">
        <f>AVERAGE(P21:R21)</f>
        <v>7.2073877580735646</v>
      </c>
      <c r="D34" s="9">
        <f t="shared" si="18"/>
        <v>0.18504294408613473</v>
      </c>
      <c r="E34" s="9">
        <f>AVERAGE(AA21:AE21)</f>
        <v>0</v>
      </c>
      <c r="F34" s="9">
        <f t="shared" si="19"/>
        <v>0</v>
      </c>
    </row>
    <row r="37" spans="1:6" x14ac:dyDescent="0.2">
      <c r="A37" s="6" t="s">
        <v>0</v>
      </c>
      <c r="B37" s="7" t="s">
        <v>98</v>
      </c>
      <c r="C37" s="7" t="s">
        <v>76</v>
      </c>
      <c r="D37" s="7" t="s">
        <v>77</v>
      </c>
      <c r="E37" s="7" t="s">
        <v>78</v>
      </c>
      <c r="F37" s="7" t="s">
        <v>79</v>
      </c>
    </row>
    <row r="38" spans="1:6" x14ac:dyDescent="0.2">
      <c r="A38" s="8" t="s">
        <v>81</v>
      </c>
      <c r="B38" s="9">
        <f>_xlfn.STDEV.P(B14:M14)</f>
        <v>2.2950894152908172</v>
      </c>
      <c r="C38" s="9">
        <f>_xlfn.STDEV.P(P14:R14)</f>
        <v>0.62545304491956744</v>
      </c>
      <c r="D38" s="9">
        <f t="shared" ref="D38:D45" si="20">_xlfn.STDEV.P(S14:X14)</f>
        <v>0.80130951010605134</v>
      </c>
      <c r="E38" s="9">
        <f>_xlfn.STDEV.P(AA14:AD14)</f>
        <v>0.57743038676757441</v>
      </c>
      <c r="F38" s="9">
        <f>_xlfn.STDEV.P(AG14:AL14)</f>
        <v>1.39841839238004</v>
      </c>
    </row>
    <row r="39" spans="1:6" x14ac:dyDescent="0.2">
      <c r="A39" s="8" t="s">
        <v>82</v>
      </c>
      <c r="B39" s="9">
        <f>_xlfn.STDEV.P(B15:M15)</f>
        <v>2.2606125804347141</v>
      </c>
      <c r="C39" s="9">
        <f>_xlfn.STDEV.P(P15:R15)</f>
        <v>0.59155391587871287</v>
      </c>
      <c r="D39" s="9">
        <f t="shared" si="20"/>
        <v>1.0763604818276076</v>
      </c>
      <c r="E39" s="9">
        <f t="shared" ref="E39:E44" si="21">_xlfn.STDEV.P(AA15:AD15)</f>
        <v>0.41422270182617044</v>
      </c>
      <c r="F39" s="9">
        <f t="shared" ref="F39:F45" si="22">_xlfn.STDEV.P(AG15:AL15)</f>
        <v>0.55245926442155624</v>
      </c>
    </row>
    <row r="40" spans="1:6" x14ac:dyDescent="0.2">
      <c r="A40" s="8" t="s">
        <v>84</v>
      </c>
      <c r="B40" s="9">
        <f>_xlfn.STDEV.P(B16:M16)</f>
        <v>3.2674793655548307</v>
      </c>
      <c r="C40" s="9">
        <f>_xlfn.STDEV.P(P16:R16)</f>
        <v>0.9486082972777603</v>
      </c>
      <c r="D40" s="9">
        <f t="shared" si="20"/>
        <v>1.5261447936748795</v>
      </c>
      <c r="E40" s="9">
        <f>_xlfn.STDEV.P(AA16:AD16)</f>
        <v>0.59623436055915269</v>
      </c>
      <c r="F40" s="9">
        <f t="shared" si="22"/>
        <v>1.6303910254026746</v>
      </c>
    </row>
    <row r="41" spans="1:6" x14ac:dyDescent="0.2">
      <c r="A41" s="8" t="s">
        <v>85</v>
      </c>
      <c r="B41" s="9">
        <f>_xlfn.STDEV.P(B17:M17)</f>
        <v>1.5144177538378127</v>
      </c>
      <c r="C41" s="9">
        <f t="shared" ref="C41:C44" si="23">_xlfn.STDEV.P(P17:R17)</f>
        <v>0</v>
      </c>
      <c r="D41" s="9">
        <f t="shared" si="20"/>
        <v>1.4496075855962329</v>
      </c>
      <c r="E41" s="9">
        <f t="shared" si="21"/>
        <v>0</v>
      </c>
      <c r="F41" s="9">
        <f t="shared" si="22"/>
        <v>0.41217470602853146</v>
      </c>
    </row>
    <row r="42" spans="1:6" x14ac:dyDescent="0.2">
      <c r="A42" s="8" t="s">
        <v>86</v>
      </c>
      <c r="B42" s="9">
        <f>_xlfn.STDEV.P(B18:M18)</f>
        <v>1.2268576047765747</v>
      </c>
      <c r="C42" s="9">
        <f t="shared" si="23"/>
        <v>0</v>
      </c>
      <c r="D42" s="9">
        <f t="shared" si="20"/>
        <v>0.82937537853288823</v>
      </c>
      <c r="E42" s="9">
        <f t="shared" si="21"/>
        <v>0.98746766698187494</v>
      </c>
      <c r="F42" s="9">
        <f t="shared" si="22"/>
        <v>0.94657630898048628</v>
      </c>
    </row>
    <row r="43" spans="1:6" x14ac:dyDescent="0.2">
      <c r="A43" s="8" t="s">
        <v>87</v>
      </c>
      <c r="B43" s="9">
        <f t="shared" ref="B43:B45" si="24">_xlfn.STDEV.P(B19:M19)</f>
        <v>0</v>
      </c>
      <c r="C43" s="9">
        <f t="shared" si="23"/>
        <v>0</v>
      </c>
      <c r="D43" s="9">
        <f t="shared" si="20"/>
        <v>0.4340228679315481</v>
      </c>
      <c r="E43" s="9">
        <f t="shared" si="21"/>
        <v>0</v>
      </c>
      <c r="F43" s="9">
        <f t="shared" si="22"/>
        <v>0</v>
      </c>
    </row>
    <row r="44" spans="1:6" x14ac:dyDescent="0.2">
      <c r="A44" s="8" t="s">
        <v>88</v>
      </c>
      <c r="B44" s="9">
        <f t="shared" si="24"/>
        <v>0</v>
      </c>
      <c r="C44" s="9">
        <f t="shared" si="23"/>
        <v>0</v>
      </c>
      <c r="D44" s="9">
        <f t="shared" si="20"/>
        <v>0.23532874863394629</v>
      </c>
      <c r="E44" s="9">
        <f t="shared" si="21"/>
        <v>0</v>
      </c>
      <c r="F44" s="9">
        <f t="shared" si="22"/>
        <v>0</v>
      </c>
    </row>
    <row r="45" spans="1:6" x14ac:dyDescent="0.2">
      <c r="A45" s="8" t="s">
        <v>89</v>
      </c>
      <c r="B45" s="9">
        <f t="shared" si="24"/>
        <v>0</v>
      </c>
      <c r="C45" s="9">
        <f>_xlfn.STDEV.P(P21:R21)</f>
        <v>0.16147478807336016</v>
      </c>
      <c r="D45" s="9">
        <f t="shared" si="20"/>
        <v>0.36347039374412682</v>
      </c>
      <c r="E45" s="9">
        <f>_xlfn.STDEV.P(AA21:AD21)</f>
        <v>0</v>
      </c>
      <c r="F45" s="9">
        <f t="shared" si="22"/>
        <v>0</v>
      </c>
    </row>
  </sheetData>
  <conditionalFormatting sqref="A2">
    <cfRule type="duplicateValues" dxfId="44" priority="50"/>
  </conditionalFormatting>
  <conditionalFormatting sqref="A3">
    <cfRule type="duplicateValues" dxfId="43" priority="49"/>
  </conditionalFormatting>
  <conditionalFormatting sqref="A1">
    <cfRule type="duplicateValues" dxfId="42" priority="48"/>
  </conditionalFormatting>
  <conditionalFormatting sqref="A4">
    <cfRule type="duplicateValues" dxfId="41" priority="47"/>
  </conditionalFormatting>
  <conditionalFormatting sqref="A5">
    <cfRule type="duplicateValues" dxfId="40" priority="46"/>
  </conditionalFormatting>
  <conditionalFormatting sqref="A6">
    <cfRule type="duplicateValues" dxfId="39" priority="45"/>
  </conditionalFormatting>
  <conditionalFormatting sqref="A7">
    <cfRule type="duplicateValues" dxfId="38" priority="44"/>
  </conditionalFormatting>
  <conditionalFormatting sqref="A8">
    <cfRule type="duplicateValues" dxfId="37" priority="43"/>
  </conditionalFormatting>
  <conditionalFormatting sqref="A9">
    <cfRule type="duplicateValues" dxfId="36" priority="42"/>
  </conditionalFormatting>
  <conditionalFormatting sqref="S2:AL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5:AL5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AL7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:AL8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9:AL9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O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O5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">
    <cfRule type="duplicateValues" dxfId="35" priority="36"/>
  </conditionalFormatting>
  <conditionalFormatting sqref="A15">
    <cfRule type="duplicateValues" dxfId="34" priority="35"/>
  </conditionalFormatting>
  <conditionalFormatting sqref="A13">
    <cfRule type="duplicateValues" dxfId="33" priority="34"/>
  </conditionalFormatting>
  <conditionalFormatting sqref="A16">
    <cfRule type="duplicateValues" dxfId="32" priority="33"/>
  </conditionalFormatting>
  <conditionalFormatting sqref="A17">
    <cfRule type="duplicateValues" dxfId="31" priority="32"/>
  </conditionalFormatting>
  <conditionalFormatting sqref="A18">
    <cfRule type="duplicateValues" dxfId="30" priority="31"/>
  </conditionalFormatting>
  <conditionalFormatting sqref="A19">
    <cfRule type="duplicateValues" dxfId="29" priority="30"/>
  </conditionalFormatting>
  <conditionalFormatting sqref="A20">
    <cfRule type="duplicateValues" dxfId="28" priority="29"/>
  </conditionalFormatting>
  <conditionalFormatting sqref="A21">
    <cfRule type="duplicateValues" dxfId="27" priority="28"/>
  </conditionalFormatting>
  <conditionalFormatting sqref="A27">
    <cfRule type="duplicateValues" dxfId="26" priority="27"/>
  </conditionalFormatting>
  <conditionalFormatting sqref="A28">
    <cfRule type="duplicateValues" dxfId="25" priority="26"/>
  </conditionalFormatting>
  <conditionalFormatting sqref="A26">
    <cfRule type="duplicateValues" dxfId="24" priority="25"/>
  </conditionalFormatting>
  <conditionalFormatting sqref="A29">
    <cfRule type="duplicateValues" dxfId="23" priority="24"/>
  </conditionalFormatting>
  <conditionalFormatting sqref="A30">
    <cfRule type="duplicateValues" dxfId="22" priority="23"/>
  </conditionalFormatting>
  <conditionalFormatting sqref="A31">
    <cfRule type="duplicateValues" dxfId="21" priority="22"/>
  </conditionalFormatting>
  <conditionalFormatting sqref="A32">
    <cfRule type="duplicateValues" dxfId="20" priority="21"/>
  </conditionalFormatting>
  <conditionalFormatting sqref="A33">
    <cfRule type="duplicateValues" dxfId="19" priority="20"/>
  </conditionalFormatting>
  <conditionalFormatting sqref="A34">
    <cfRule type="duplicateValues" dxfId="18" priority="19"/>
  </conditionalFormatting>
  <conditionalFormatting sqref="A38">
    <cfRule type="duplicateValues" dxfId="17" priority="9"/>
  </conditionalFormatting>
  <conditionalFormatting sqref="A39">
    <cfRule type="duplicateValues" dxfId="16" priority="8"/>
  </conditionalFormatting>
  <conditionalFormatting sqref="A37">
    <cfRule type="duplicateValues" dxfId="15" priority="7"/>
  </conditionalFormatting>
  <conditionalFormatting sqref="A40">
    <cfRule type="duplicateValues" dxfId="14" priority="6"/>
  </conditionalFormatting>
  <conditionalFormatting sqref="A41">
    <cfRule type="duplicateValues" dxfId="13" priority="5"/>
  </conditionalFormatting>
  <conditionalFormatting sqref="A42">
    <cfRule type="duplicateValues" dxfId="12" priority="4"/>
  </conditionalFormatting>
  <conditionalFormatting sqref="A43">
    <cfRule type="duplicateValues" dxfId="11" priority="3"/>
  </conditionalFormatting>
  <conditionalFormatting sqref="A44">
    <cfRule type="duplicateValues" dxfId="10" priority="2"/>
  </conditionalFormatting>
  <conditionalFormatting sqref="A45">
    <cfRule type="duplicateValues" dxfId="9" priority="1"/>
  </conditionalFormatting>
  <conditionalFormatting sqref="P2:R4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:R5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R7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R8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R9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EC9DB-A210-48BC-9004-78EB1CE850FB}">
  <dimension ref="A1:AP16"/>
  <sheetViews>
    <sheetView workbookViewId="0">
      <selection activeCell="H9" sqref="A1:XFD1048576"/>
    </sheetView>
  </sheetViews>
  <sheetFormatPr baseColWidth="10" defaultColWidth="8.83203125" defaultRowHeight="15" x14ac:dyDescent="0.2"/>
  <cols>
    <col min="1" max="13" width="8.83203125" style="9"/>
    <col min="14" max="14" width="12" style="9" bestFit="1" customWidth="1"/>
    <col min="15" max="24" width="8.83203125" style="9"/>
    <col min="25" max="25" width="12" style="9" bestFit="1" customWidth="1"/>
    <col min="26" max="32" width="8.83203125" style="9"/>
    <col min="33" max="33" width="12" style="9" bestFit="1" customWidth="1"/>
    <col min="34" max="40" width="8.83203125" style="9"/>
    <col min="41" max="41" width="12" style="9" bestFit="1" customWidth="1"/>
    <col min="42" max="16384" width="8.83203125" style="9"/>
  </cols>
  <sheetData>
    <row r="1" spans="1:42" ht="16" x14ac:dyDescent="0.2">
      <c r="A1" s="6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11</v>
      </c>
      <c r="N1" s="10"/>
      <c r="O1" s="10"/>
      <c r="P1" s="11" t="s">
        <v>14</v>
      </c>
      <c r="Q1" s="11" t="s">
        <v>15</v>
      </c>
      <c r="R1" s="11" t="s">
        <v>16</v>
      </c>
      <c r="S1" s="12" t="s">
        <v>17</v>
      </c>
      <c r="T1" s="12" t="s">
        <v>18</v>
      </c>
      <c r="U1" s="12" t="s">
        <v>19</v>
      </c>
      <c r="V1" s="12" t="s">
        <v>20</v>
      </c>
      <c r="W1" s="12" t="s">
        <v>21</v>
      </c>
      <c r="X1" s="12" t="s">
        <v>22</v>
      </c>
      <c r="Y1" s="10"/>
      <c r="Z1" s="10"/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0"/>
      <c r="AH1" s="10"/>
      <c r="AI1" s="14" t="s">
        <v>29</v>
      </c>
      <c r="AJ1" s="14" t="s">
        <v>30</v>
      </c>
      <c r="AK1" s="14" t="s">
        <v>31</v>
      </c>
      <c r="AL1" s="14" t="s">
        <v>32</v>
      </c>
      <c r="AM1" s="14" t="s">
        <v>33</v>
      </c>
      <c r="AN1" s="14" t="s">
        <v>34</v>
      </c>
      <c r="AO1" s="10"/>
      <c r="AP1" s="10"/>
    </row>
    <row r="2" spans="1:42" x14ac:dyDescent="0.2">
      <c r="A2" s="9" t="s">
        <v>35</v>
      </c>
      <c r="B2" s="8">
        <v>956.24</v>
      </c>
      <c r="C2" s="8">
        <v>894.76</v>
      </c>
      <c r="D2" s="8">
        <v>555.21</v>
      </c>
      <c r="E2" s="8">
        <v>753.27</v>
      </c>
      <c r="F2" s="8">
        <v>713.56</v>
      </c>
      <c r="G2" s="8">
        <v>734.78</v>
      </c>
      <c r="H2" s="8">
        <v>586.89</v>
      </c>
      <c r="I2" s="8">
        <v>72.400000000000006</v>
      </c>
      <c r="J2" s="15">
        <v>1125.08</v>
      </c>
      <c r="K2" s="8">
        <v>970.73</v>
      </c>
      <c r="L2" s="8">
        <v>337.46</v>
      </c>
      <c r="M2" s="8">
        <v>886.95</v>
      </c>
      <c r="N2" s="1"/>
      <c r="O2" s="1"/>
      <c r="P2" s="8">
        <v>0</v>
      </c>
      <c r="Q2" s="8">
        <v>0</v>
      </c>
      <c r="R2" s="8">
        <v>0</v>
      </c>
      <c r="S2" s="16">
        <v>3.9381420015037856</v>
      </c>
      <c r="T2" s="16">
        <v>2.8323139957296126</v>
      </c>
      <c r="U2" s="16">
        <v>1.49697713765232</v>
      </c>
      <c r="V2" s="16">
        <v>3.7325466158451954</v>
      </c>
      <c r="W2" s="16">
        <v>11.427604493410671</v>
      </c>
      <c r="X2" s="16">
        <v>6.2168280039370192</v>
      </c>
      <c r="Y2" s="1"/>
      <c r="Z2" s="1"/>
      <c r="AA2" s="16">
        <v>4.0712901978740597</v>
      </c>
      <c r="AB2" s="16">
        <v>2.5022575030546008</v>
      </c>
      <c r="AC2" s="16">
        <v>32.331159548598073</v>
      </c>
      <c r="AD2" s="16">
        <v>5.3058000232956353</v>
      </c>
      <c r="AE2" s="16">
        <v>0</v>
      </c>
      <c r="AF2" s="16">
        <v>3.5332932472828453</v>
      </c>
      <c r="AG2" s="1"/>
      <c r="AH2" s="1"/>
      <c r="AI2" s="16">
        <v>2.8751473547999655</v>
      </c>
      <c r="AJ2" s="16">
        <v>12.065572191870819</v>
      </c>
      <c r="AK2" s="16">
        <v>3.0309704988194293</v>
      </c>
      <c r="AL2" s="16">
        <v>5.0080270835152572</v>
      </c>
      <c r="AM2" s="16">
        <v>1.6807107759161928</v>
      </c>
      <c r="AN2" s="16">
        <v>21.598952207844818</v>
      </c>
      <c r="AO2" s="1"/>
      <c r="AP2" s="1"/>
    </row>
    <row r="5" spans="1:42" ht="32" x14ac:dyDescent="0.2">
      <c r="A5" s="6" t="s">
        <v>0</v>
      </c>
      <c r="B5" s="10" t="s">
        <v>37</v>
      </c>
      <c r="C5" s="10" t="s">
        <v>38</v>
      </c>
      <c r="D5" s="10" t="s">
        <v>39</v>
      </c>
      <c r="E5" s="10" t="s">
        <v>40</v>
      </c>
      <c r="F5" s="10" t="s">
        <v>41</v>
      </c>
      <c r="G5" s="10" t="s">
        <v>42</v>
      </c>
      <c r="H5" s="10" t="s">
        <v>43</v>
      </c>
      <c r="I5" s="10" t="s">
        <v>44</v>
      </c>
      <c r="J5" s="10" t="s">
        <v>45</v>
      </c>
      <c r="K5" s="10" t="s">
        <v>46</v>
      </c>
      <c r="L5" s="10" t="s">
        <v>47</v>
      </c>
      <c r="M5" s="10" t="s">
        <v>47</v>
      </c>
      <c r="N5" s="10" t="s">
        <v>48</v>
      </c>
      <c r="O5" s="10" t="s">
        <v>13</v>
      </c>
      <c r="P5" s="11" t="s">
        <v>49</v>
      </c>
      <c r="Q5" s="11" t="s">
        <v>50</v>
      </c>
      <c r="R5" s="11" t="s">
        <v>51</v>
      </c>
      <c r="S5" s="12" t="s">
        <v>52</v>
      </c>
      <c r="T5" s="12" t="s">
        <v>53</v>
      </c>
      <c r="U5" s="12" t="s">
        <v>54</v>
      </c>
      <c r="V5" s="12" t="s">
        <v>55</v>
      </c>
      <c r="W5" s="12" t="s">
        <v>56</v>
      </c>
      <c r="X5" s="12" t="s">
        <v>57</v>
      </c>
      <c r="Y5" s="10" t="s">
        <v>12</v>
      </c>
      <c r="Z5" s="10" t="s">
        <v>13</v>
      </c>
      <c r="AA5" s="13" t="s">
        <v>58</v>
      </c>
      <c r="AB5" s="13" t="s">
        <v>59</v>
      </c>
      <c r="AC5" s="13" t="s">
        <v>60</v>
      </c>
      <c r="AD5" s="13" t="s">
        <v>61</v>
      </c>
      <c r="AE5" s="13" t="s">
        <v>62</v>
      </c>
      <c r="AF5" s="13" t="s">
        <v>63</v>
      </c>
      <c r="AG5" s="10" t="s">
        <v>12</v>
      </c>
      <c r="AH5" s="10" t="s">
        <v>13</v>
      </c>
      <c r="AI5" s="14" t="s">
        <v>64</v>
      </c>
      <c r="AJ5" s="14" t="s">
        <v>65</v>
      </c>
      <c r="AK5" s="14" t="s">
        <v>66</v>
      </c>
      <c r="AL5" s="14" t="s">
        <v>67</v>
      </c>
      <c r="AM5" s="14" t="s">
        <v>68</v>
      </c>
      <c r="AN5" s="14" t="s">
        <v>69</v>
      </c>
      <c r="AO5" s="10" t="s">
        <v>12</v>
      </c>
      <c r="AP5" s="10" t="s">
        <v>13</v>
      </c>
    </row>
    <row r="6" spans="1:42" x14ac:dyDescent="0.2">
      <c r="A6" s="9" t="s">
        <v>35</v>
      </c>
      <c r="B6" s="9">
        <f>LOG(B2,2)</f>
        <v>9.9012289453815274</v>
      </c>
      <c r="C6" s="9">
        <f t="shared" ref="C6:M6" si="0">LOG(C2,2)</f>
        <v>9.8053569523278572</v>
      </c>
      <c r="D6" s="9">
        <f t="shared" si="0"/>
        <v>9.1168897425981115</v>
      </c>
      <c r="E6" s="9">
        <f t="shared" si="0"/>
        <v>9.557023262961561</v>
      </c>
      <c r="F6" s="9">
        <f t="shared" si="0"/>
        <v>9.4788909342102592</v>
      </c>
      <c r="G6" s="9">
        <f t="shared" si="0"/>
        <v>9.5211685479965755</v>
      </c>
      <c r="H6" s="9">
        <f t="shared" si="0"/>
        <v>9.196946316064567</v>
      </c>
      <c r="I6" s="9">
        <f t="shared" si="0"/>
        <v>6.1779177921958439</v>
      </c>
      <c r="J6" s="9">
        <f t="shared" si="0"/>
        <v>10.13581187410422</v>
      </c>
      <c r="K6" s="9">
        <f t="shared" si="0"/>
        <v>9.9229262682947219</v>
      </c>
      <c r="L6" s="9">
        <f t="shared" si="0"/>
        <v>8.3985726957259637</v>
      </c>
      <c r="M6" s="9">
        <f t="shared" si="0"/>
        <v>9.7927089675984362</v>
      </c>
      <c r="N6" s="9">
        <f>TTEST(B6:M6,P6:R6, 2,2)</f>
        <v>2.0652287213781726E-9</v>
      </c>
      <c r="O6" s="9" t="s">
        <v>80</v>
      </c>
      <c r="P6" s="9">
        <v>0</v>
      </c>
      <c r="Q6" s="9">
        <v>0</v>
      </c>
      <c r="R6" s="9">
        <v>0</v>
      </c>
      <c r="S6" s="9">
        <f t="shared" ref="S6:X6" si="1">LOG(S2,2)</f>
        <v>1.9775151328676428</v>
      </c>
      <c r="T6" s="9">
        <f t="shared" si="1"/>
        <v>1.5019812142100413</v>
      </c>
      <c r="U6" s="9">
        <f t="shared" si="1"/>
        <v>0.58205218823167593</v>
      </c>
      <c r="V6" s="9">
        <f t="shared" si="1"/>
        <v>1.9001602783179494</v>
      </c>
      <c r="W6" s="9">
        <f t="shared" si="1"/>
        <v>3.5144511058167218</v>
      </c>
      <c r="X6" s="9">
        <f t="shared" si="1"/>
        <v>2.6361786655249322</v>
      </c>
      <c r="Y6" s="9">
        <f>TTEST(B6:M6, S6:X6, 2,2)</f>
        <v>2.7150009202444993E-10</v>
      </c>
      <c r="Z6" s="9" t="s">
        <v>36</v>
      </c>
      <c r="AA6" s="9">
        <f>LOG(AA2,2)</f>
        <v>2.0254860591375463</v>
      </c>
      <c r="AB6" s="9">
        <f>LOG(AB2,2)</f>
        <v>1.3232302624310301</v>
      </c>
      <c r="AC6" s="9">
        <f>LOG(AC2,2)</f>
        <v>5.0148533451603043</v>
      </c>
      <c r="AD6" s="9">
        <f>LOG(AD2,2)</f>
        <v>2.4075703011156993</v>
      </c>
      <c r="AE6" s="9">
        <v>0</v>
      </c>
      <c r="AF6" s="9">
        <f>LOG(AF2,2)</f>
        <v>1.8210134913298772</v>
      </c>
      <c r="AG6" s="9">
        <f>TTEST(B6:M6,AA6:AF6, 2,2)</f>
        <v>5.9599775592418652E-9</v>
      </c>
      <c r="AH6" s="9" t="s">
        <v>36</v>
      </c>
      <c r="AI6" s="9">
        <f t="shared" ref="AI6:AN6" si="2">LOG(AI2,2)</f>
        <v>1.5236358978279243</v>
      </c>
      <c r="AJ6" s="9">
        <f t="shared" si="2"/>
        <v>3.5928244297365213</v>
      </c>
      <c r="AK6" s="9">
        <f t="shared" si="2"/>
        <v>1.5997798100852778</v>
      </c>
      <c r="AL6" s="9">
        <f t="shared" si="2"/>
        <v>2.3242423644165968</v>
      </c>
      <c r="AM6" s="9">
        <f t="shared" si="2"/>
        <v>0.74907148064100126</v>
      </c>
      <c r="AN6" s="9">
        <f t="shared" si="2"/>
        <v>4.4328894220348358</v>
      </c>
      <c r="AO6" s="9">
        <f>TTEST(B6:M6,AI6:AN6,2,2)</f>
        <v>3.1931645612423353E-9</v>
      </c>
      <c r="AP6" s="9" t="s">
        <v>36</v>
      </c>
    </row>
    <row r="11" spans="1:42" x14ac:dyDescent="0.2">
      <c r="A11" s="6" t="s">
        <v>0</v>
      </c>
      <c r="B11" s="9" t="s">
        <v>70</v>
      </c>
      <c r="C11" s="9" t="s">
        <v>71</v>
      </c>
      <c r="D11" s="9" t="s">
        <v>72</v>
      </c>
      <c r="E11" s="9" t="s">
        <v>73</v>
      </c>
      <c r="F11" s="9" t="s">
        <v>74</v>
      </c>
    </row>
    <row r="12" spans="1:42" x14ac:dyDescent="0.2">
      <c r="A12" s="9" t="s">
        <v>35</v>
      </c>
      <c r="B12" s="9">
        <f>AVERAGE(B6:M6)</f>
        <v>9.2504535249549686</v>
      </c>
      <c r="C12" s="9">
        <f>AVERAGE(P6:R6)</f>
        <v>0</v>
      </c>
      <c r="D12" s="9">
        <f>AVERAGE(S6:X6)</f>
        <v>2.0187230974948274</v>
      </c>
      <c r="E12" s="9">
        <f>AVERAGE(AA6:AF6)</f>
        <v>2.0986922431957429</v>
      </c>
      <c r="F12" s="9">
        <f>AVERAGE(AI6:AN6)</f>
        <v>2.370407234123693</v>
      </c>
    </row>
    <row r="15" spans="1:42" x14ac:dyDescent="0.2">
      <c r="A15" s="6" t="s">
        <v>0</v>
      </c>
      <c r="B15" s="9" t="s">
        <v>75</v>
      </c>
      <c r="C15" s="9" t="s">
        <v>76</v>
      </c>
      <c r="D15" s="9" t="s">
        <v>77</v>
      </c>
      <c r="E15" s="9" t="s">
        <v>78</v>
      </c>
      <c r="F15" s="9" t="s">
        <v>79</v>
      </c>
    </row>
    <row r="16" spans="1:42" x14ac:dyDescent="0.2">
      <c r="A16" s="9" t="s">
        <v>35</v>
      </c>
      <c r="B16" s="9">
        <f>_xlfn.STDEV.P(B6:M6)</f>
        <v>1.0274515715724875</v>
      </c>
      <c r="C16" s="9">
        <f>_xlfn.STDEV.P(P6:R6)</f>
        <v>0</v>
      </c>
      <c r="D16" s="9">
        <f>_xlfn.STDEV.P(S6:X6)</f>
        <v>0.90969357178425414</v>
      </c>
      <c r="E16" s="9">
        <f>_xlfn.STDEV.P(AA6:AF6)</f>
        <v>1.5103926794688869</v>
      </c>
      <c r="F16" s="9">
        <f>_xlfn.STDEV.P(AI6:AN6)</f>
        <v>1.2708190088121143</v>
      </c>
    </row>
  </sheetData>
  <conditionalFormatting sqref="A1">
    <cfRule type="duplicateValues" dxfId="48" priority="6"/>
  </conditionalFormatting>
  <conditionalFormatting sqref="B2:M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:R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:X2 AA2:AF2 AI2:AN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">
    <cfRule type="duplicateValues" dxfId="47" priority="3"/>
  </conditionalFormatting>
  <conditionalFormatting sqref="A11">
    <cfRule type="duplicateValues" dxfId="46" priority="2"/>
  </conditionalFormatting>
  <conditionalFormatting sqref="A15">
    <cfRule type="duplicateValues" dxfId="45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4</vt:lpstr>
      <vt:lpstr>Figure 5</vt:lpstr>
      <vt:lpstr>Figure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Shahida Akter Mitu</dc:creator>
  <cp:lastModifiedBy>Microsoft Office User</cp:lastModifiedBy>
  <dcterms:created xsi:type="dcterms:W3CDTF">2023-01-05T03:26:58Z</dcterms:created>
  <dcterms:modified xsi:type="dcterms:W3CDTF">2023-01-21T10:25:59Z</dcterms:modified>
</cp:coreProperties>
</file>