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root" sheetId="1" r:id="rId1"/>
    <sheet name="lodging" sheetId="2" r:id="rId2"/>
    <sheet name="yield" sheetId="3" r:id="rId3"/>
    <sheet name="photosynthetic" sheetId="4" r:id="rId4"/>
    <sheet name="RVA" sheetId="5" r:id="rId5"/>
  </sheets>
  <calcPr calcId="144525"/>
</workbook>
</file>

<file path=xl/sharedStrings.xml><?xml version="1.0" encoding="utf-8"?>
<sst xmlns="http://schemas.openxmlformats.org/spreadsheetml/2006/main" count="681" uniqueCount="186">
  <si>
    <t>Length(cm)</t>
  </si>
  <si>
    <t>ProjArea(cm2)</t>
  </si>
  <si>
    <t>SurfArea(cm2)</t>
  </si>
  <si>
    <t>AvgDiam(mm)</t>
  </si>
  <si>
    <t>RootVolume(cm3)</t>
  </si>
  <si>
    <t>Tips</t>
  </si>
  <si>
    <t>L14</t>
  </si>
  <si>
    <t>L17</t>
  </si>
  <si>
    <t>L20</t>
  </si>
  <si>
    <t>L23</t>
  </si>
  <si>
    <t>95% confidence interval</t>
  </si>
  <si>
    <t>N</t>
  </si>
  <si>
    <t>Mean value</t>
  </si>
  <si>
    <t>Standard deviation</t>
  </si>
  <si>
    <t>Standard error</t>
  </si>
  <si>
    <t>Length</t>
  </si>
  <si>
    <t>c</t>
  </si>
  <si>
    <t>a</t>
  </si>
  <si>
    <t>b</t>
  </si>
  <si>
    <t>ab</t>
  </si>
  <si>
    <t>bc</t>
  </si>
  <si>
    <t>First node bending force</t>
  </si>
  <si>
    <t>Second node bending force</t>
  </si>
  <si>
    <t>Third node bending force</t>
  </si>
  <si>
    <t>First node bending moment</t>
  </si>
  <si>
    <t>Second node bending moment</t>
  </si>
  <si>
    <t>Third node bending moment</t>
  </si>
  <si>
    <t>First node Lodging index</t>
  </si>
  <si>
    <t>Second node Lodging index</t>
  </si>
  <si>
    <t>Third node Lodging index</t>
  </si>
  <si>
    <t>Center of gravity height</t>
  </si>
  <si>
    <t>Fresh weight of single stem</t>
  </si>
  <si>
    <t>Plant height</t>
  </si>
  <si>
    <t>Stem diameter of First node</t>
  </si>
  <si>
    <t>Internode length of First node</t>
  </si>
  <si>
    <t>Stem diameter of Second node</t>
  </si>
  <si>
    <t>Internode length of Second node</t>
  </si>
  <si>
    <t>Stem diameter of Third node</t>
  </si>
  <si>
    <t>Internode length of Third node</t>
  </si>
  <si>
    <t>Root lengthLength(cm)</t>
  </si>
  <si>
    <t>Root ProjArea(cm2)</t>
  </si>
  <si>
    <t>Root SurfArea(cm2)</t>
  </si>
  <si>
    <t>Root AvgDiam(mm)</t>
  </si>
  <si>
    <t>14cm（1）</t>
  </si>
  <si>
    <t>14cm（2）</t>
  </si>
  <si>
    <t>14cm（3）</t>
  </si>
  <si>
    <t>17cm（1）</t>
  </si>
  <si>
    <t>17cm（2）</t>
  </si>
  <si>
    <t>17cm（3）</t>
  </si>
  <si>
    <t>20cm（1）</t>
  </si>
  <si>
    <t>20cm（2）</t>
  </si>
  <si>
    <t>20cm（3）</t>
  </si>
  <si>
    <t>23cm（1）</t>
  </si>
  <si>
    <t>23cm（2）</t>
  </si>
  <si>
    <t>23cm（3）</t>
  </si>
  <si>
    <t>correlation</t>
  </si>
  <si>
    <t>.669*</t>
  </si>
  <si>
    <t>.694*</t>
  </si>
  <si>
    <t>.861**</t>
  </si>
  <si>
    <t>.598*</t>
  </si>
  <si>
    <t>.596*</t>
  </si>
  <si>
    <t>-.656*</t>
  </si>
  <si>
    <t>.627*</t>
  </si>
  <si>
    <t>-.680*</t>
  </si>
  <si>
    <t>.615*</t>
  </si>
  <si>
    <t>-.650*</t>
  </si>
  <si>
    <t>.657*</t>
  </si>
  <si>
    <t>-.668*</t>
  </si>
  <si>
    <t>.690*</t>
  </si>
  <si>
    <t>.634*</t>
  </si>
  <si>
    <t>-.951**</t>
  </si>
  <si>
    <t>-.577*</t>
  </si>
  <si>
    <t>-.866**</t>
  </si>
  <si>
    <t>**. Was significantly correlated at the level of 0.01 (bilateral).</t>
  </si>
  <si>
    <t>**. Was significantly correlated at the level of 0.05(bilateral).</t>
  </si>
  <si>
    <t>.886**</t>
  </si>
  <si>
    <t>.711**</t>
  </si>
  <si>
    <t>.645*</t>
  </si>
  <si>
    <t>.692*</t>
  </si>
  <si>
    <t>-.743**</t>
  </si>
  <si>
    <t>-.696*</t>
  </si>
  <si>
    <t>.697*</t>
  </si>
  <si>
    <t>.817**</t>
  </si>
  <si>
    <t>-.829**</t>
  </si>
  <si>
    <t>.602*</t>
  </si>
  <si>
    <t>.798**</t>
  </si>
  <si>
    <t>-.711**</t>
  </si>
  <si>
    <t>-.868**</t>
  </si>
  <si>
    <t>.771**</t>
  </si>
  <si>
    <t>-.753**</t>
  </si>
  <si>
    <t>.674*</t>
  </si>
  <si>
    <t>.763**</t>
  </si>
  <si>
    <t>.795**</t>
  </si>
  <si>
    <t>.646*</t>
  </si>
  <si>
    <t>.609*</t>
  </si>
  <si>
    <t>.820**</t>
  </si>
  <si>
    <t>-.810**</t>
  </si>
  <si>
    <t>.765**</t>
  </si>
  <si>
    <t>.984**</t>
  </si>
  <si>
    <t>.955**</t>
  </si>
  <si>
    <t>.696*</t>
  </si>
  <si>
    <t>.976**</t>
  </si>
  <si>
    <t>.655*</t>
  </si>
  <si>
    <t>.652*</t>
  </si>
  <si>
    <t>.992**</t>
  </si>
  <si>
    <t>.698*</t>
  </si>
  <si>
    <t>.957**</t>
  </si>
  <si>
    <t>.629*</t>
  </si>
  <si>
    <t>-.645*</t>
  </si>
  <si>
    <t>.756**</t>
  </si>
  <si>
    <t>.704*</t>
  </si>
  <si>
    <t>.923**</t>
  </si>
  <si>
    <t>.699*</t>
  </si>
  <si>
    <t>-.721**</t>
  </si>
  <si>
    <t>.822**</t>
  </si>
  <si>
    <t>.872**</t>
  </si>
  <si>
    <t>-.677*</t>
  </si>
  <si>
    <t>.769**</t>
  </si>
  <si>
    <t>-.607*</t>
  </si>
  <si>
    <t>.624*</t>
  </si>
  <si>
    <t>.706*</t>
  </si>
  <si>
    <t>.695*</t>
  </si>
  <si>
    <t>-.621*</t>
  </si>
  <si>
    <t>.607*</t>
  </si>
  <si>
    <t>.612*</t>
  </si>
  <si>
    <t>.664*</t>
  </si>
  <si>
    <t>.658*</t>
  </si>
  <si>
    <t>.641*</t>
  </si>
  <si>
    <t>-.860**</t>
  </si>
  <si>
    <t>.866**</t>
  </si>
  <si>
    <t>-.735**</t>
  </si>
  <si>
    <t>-.613*</t>
  </si>
  <si>
    <t>-.817**</t>
  </si>
  <si>
    <t>.784**</t>
  </si>
  <si>
    <t>-.923**</t>
  </si>
  <si>
    <t>.742**</t>
  </si>
  <si>
    <t>-.635*</t>
  </si>
  <si>
    <t>-.878**</t>
  </si>
  <si>
    <t>.606*</t>
  </si>
  <si>
    <t>-.709**</t>
  </si>
  <si>
    <t>.618*</t>
  </si>
  <si>
    <t>1.000**</t>
  </si>
  <si>
    <t>.848**</t>
  </si>
  <si>
    <t>-.727**</t>
  </si>
  <si>
    <t>Root Volume(cm3)</t>
  </si>
  <si>
    <t>Root Tips</t>
  </si>
  <si>
    <t>0.646*</t>
  </si>
  <si>
    <t>0.609*</t>
  </si>
  <si>
    <t>0.769**</t>
  </si>
  <si>
    <t>0.695*</t>
  </si>
  <si>
    <t>0.697*</t>
  </si>
  <si>
    <t>0.624*</t>
  </si>
  <si>
    <t>0.607*</t>
  </si>
  <si>
    <t>0.817**</t>
  </si>
  <si>
    <t>0.771**</t>
  </si>
  <si>
    <t>0.820**</t>
  </si>
  <si>
    <t>0.602*</t>
  </si>
  <si>
    <t>0.765**</t>
  </si>
  <si>
    <t>0.669*</t>
  </si>
  <si>
    <t>0.694*</t>
  </si>
  <si>
    <t>Y</t>
  </si>
  <si>
    <t>S</t>
  </si>
  <si>
    <t>YS</t>
  </si>
  <si>
    <t>yield</t>
  </si>
  <si>
    <t>yield（t/hm2)</t>
  </si>
  <si>
    <t>F23</t>
  </si>
  <si>
    <t>Y1</t>
  </si>
  <si>
    <t>S4</t>
  </si>
  <si>
    <t>F20</t>
  </si>
  <si>
    <t>S3</t>
  </si>
  <si>
    <t>F17</t>
  </si>
  <si>
    <t>S2</t>
  </si>
  <si>
    <t>F14</t>
  </si>
  <si>
    <t>S1</t>
  </si>
  <si>
    <t>Y2</t>
  </si>
  <si>
    <t>Photo</t>
  </si>
  <si>
    <t>Cond</t>
  </si>
  <si>
    <t>Ci</t>
  </si>
  <si>
    <t>Trmmol/m2s</t>
  </si>
  <si>
    <t>Peak 1</t>
  </si>
  <si>
    <t>Trough 1</t>
  </si>
  <si>
    <t>Breakdown</t>
  </si>
  <si>
    <t>Final Visc</t>
  </si>
  <si>
    <t>Setback</t>
  </si>
  <si>
    <t>Peak Time</t>
  </si>
  <si>
    <t>Pasting Temp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</si>
</sst>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10"/>
      <name val="Arial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justify" vertical="center" indent="2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1" sqref="C1:H1"/>
    </sheetView>
  </sheetViews>
  <sheetFormatPr defaultColWidth="9" defaultRowHeight="13.5"/>
  <cols>
    <col min="1" max="2" width="9" style="3"/>
    <col min="3" max="4" width="11.5" style="3"/>
    <col min="5" max="5" width="10.375" style="3"/>
    <col min="6" max="6" width="12.625" style="3"/>
    <col min="7" max="7" width="11.5" style="3"/>
    <col min="8" max="8" width="12.625" style="3"/>
    <col min="9" max="16384" width="9" style="3"/>
  </cols>
  <sheetData>
    <row r="1" s="3" customFormat="1" spans="3:8"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</row>
    <row r="2" s="3" customFormat="1" spans="1:8">
      <c r="A2" s="3" t="s">
        <v>6</v>
      </c>
      <c r="B2" s="3">
        <v>1</v>
      </c>
      <c r="C2" s="3">
        <v>15840.0011</v>
      </c>
      <c r="D2" s="3">
        <v>702.3215</v>
      </c>
      <c r="E2" s="3">
        <v>2206.4086</v>
      </c>
      <c r="F2" s="3">
        <v>0.4633</v>
      </c>
      <c r="G2" s="3">
        <v>25.058</v>
      </c>
      <c r="H2" s="3">
        <v>66628</v>
      </c>
    </row>
    <row r="3" s="3" customFormat="1" spans="2:8">
      <c r="B3" s="3">
        <v>1</v>
      </c>
      <c r="C3" s="3">
        <v>14995.3126</v>
      </c>
      <c r="D3" s="3">
        <v>655.3427</v>
      </c>
      <c r="E3" s="3">
        <v>2058.8194</v>
      </c>
      <c r="F3" s="3">
        <v>0.458964705882353</v>
      </c>
      <c r="G3" s="3">
        <v>23.425</v>
      </c>
      <c r="H3" s="3">
        <v>72552</v>
      </c>
    </row>
    <row r="4" s="3" customFormat="1" spans="2:8">
      <c r="B4" s="3">
        <v>1</v>
      </c>
      <c r="C4" s="3">
        <v>15417.65685</v>
      </c>
      <c r="D4" s="3">
        <v>678.8321</v>
      </c>
      <c r="E4" s="3">
        <v>2132.614</v>
      </c>
      <c r="F4" s="3">
        <v>0.461132352941176</v>
      </c>
      <c r="G4" s="3">
        <v>24.2415</v>
      </c>
      <c r="H4" s="3">
        <v>69590</v>
      </c>
    </row>
    <row r="5" s="3" customFormat="1" spans="1:8">
      <c r="A5" s="3" t="s">
        <v>7</v>
      </c>
      <c r="B5" s="3">
        <v>2</v>
      </c>
      <c r="C5" s="3">
        <v>20114.2608</v>
      </c>
      <c r="D5" s="3">
        <v>784.4624</v>
      </c>
      <c r="E5" s="3">
        <v>2464.4616</v>
      </c>
      <c r="F5" s="3">
        <v>0.39872380952381</v>
      </c>
      <c r="G5" s="3">
        <v>24.759</v>
      </c>
      <c r="H5" s="3">
        <v>109416</v>
      </c>
    </row>
    <row r="6" s="3" customFormat="1" spans="2:8">
      <c r="B6" s="3">
        <v>2</v>
      </c>
      <c r="C6" s="3">
        <v>22150.9306</v>
      </c>
      <c r="D6" s="3">
        <v>912.2764</v>
      </c>
      <c r="E6" s="3">
        <v>2866.0011</v>
      </c>
      <c r="F6" s="3">
        <v>0.41755</v>
      </c>
      <c r="G6" s="3">
        <v>30.157</v>
      </c>
      <c r="H6" s="3">
        <v>112655</v>
      </c>
    </row>
    <row r="7" s="3" customFormat="1" spans="2:8">
      <c r="B7" s="3">
        <v>2</v>
      </c>
      <c r="C7" s="3">
        <v>21132.5957</v>
      </c>
      <c r="D7" s="3">
        <v>848.3694</v>
      </c>
      <c r="E7" s="3">
        <v>2665.23135</v>
      </c>
      <c r="F7" s="3">
        <v>0.408136904761905</v>
      </c>
      <c r="G7" s="3">
        <v>27.458</v>
      </c>
      <c r="H7" s="3">
        <v>111035.5</v>
      </c>
    </row>
    <row r="8" s="3" customFormat="1" spans="1:8">
      <c r="A8" s="3" t="s">
        <v>8</v>
      </c>
      <c r="B8" s="3">
        <v>3</v>
      </c>
      <c r="C8" s="3">
        <v>17297.7387</v>
      </c>
      <c r="D8" s="3">
        <v>727.9329</v>
      </c>
      <c r="E8" s="3">
        <v>2286.869</v>
      </c>
      <c r="F8" s="3">
        <v>0.424788888888889</v>
      </c>
      <c r="G8" s="3">
        <v>24.84</v>
      </c>
      <c r="H8" s="3">
        <v>73583</v>
      </c>
    </row>
    <row r="9" s="3" customFormat="1" spans="2:8">
      <c r="B9" s="3">
        <v>3</v>
      </c>
      <c r="C9" s="3">
        <v>18434.9754</v>
      </c>
      <c r="D9" s="3">
        <v>623.5595</v>
      </c>
      <c r="E9" s="3">
        <v>1958.9693</v>
      </c>
      <c r="F9" s="3">
        <v>0.343388888888889</v>
      </c>
      <c r="G9" s="3">
        <v>16.894</v>
      </c>
      <c r="H9" s="3">
        <v>101408</v>
      </c>
    </row>
    <row r="10" s="3" customFormat="1" spans="2:8">
      <c r="B10" s="3">
        <v>3</v>
      </c>
      <c r="C10" s="3">
        <v>17866.35705</v>
      </c>
      <c r="D10" s="3">
        <v>675.7462</v>
      </c>
      <c r="E10" s="3">
        <v>2122.91915</v>
      </c>
      <c r="F10" s="3">
        <v>0.384088888888889</v>
      </c>
      <c r="G10" s="3">
        <v>20.867</v>
      </c>
      <c r="H10" s="3">
        <v>87495.5</v>
      </c>
    </row>
    <row r="11" s="3" customFormat="1" spans="1:8">
      <c r="A11" s="3" t="s">
        <v>9</v>
      </c>
      <c r="B11" s="3">
        <v>4</v>
      </c>
      <c r="C11" s="3">
        <v>18138.8804</v>
      </c>
      <c r="D11" s="3">
        <v>607.5263</v>
      </c>
      <c r="E11" s="3">
        <v>1908.5998</v>
      </c>
      <c r="F11" s="3">
        <v>0.335435294117647</v>
      </c>
      <c r="G11" s="3">
        <v>16.006</v>
      </c>
      <c r="H11" s="3">
        <v>95370</v>
      </c>
    </row>
    <row r="12" s="3" customFormat="1" spans="2:8">
      <c r="B12" s="3">
        <v>4</v>
      </c>
      <c r="C12" s="3">
        <v>21167.406</v>
      </c>
      <c r="D12" s="3">
        <v>699.3777</v>
      </c>
      <c r="E12" s="3">
        <v>2197.1596</v>
      </c>
      <c r="F12" s="3">
        <v>0.33489375</v>
      </c>
      <c r="G12" s="3">
        <v>18.301</v>
      </c>
      <c r="H12" s="3">
        <v>130572</v>
      </c>
    </row>
    <row r="13" s="3" customFormat="1" spans="2:8">
      <c r="B13" s="3">
        <v>4</v>
      </c>
      <c r="C13" s="3">
        <v>19653.1432</v>
      </c>
      <c r="D13" s="3">
        <v>653.452</v>
      </c>
      <c r="E13" s="3">
        <v>2052.8797</v>
      </c>
      <c r="F13" s="3">
        <v>0.335164522058824</v>
      </c>
      <c r="G13" s="3">
        <v>17.1535</v>
      </c>
      <c r="H13" s="3">
        <v>112971</v>
      </c>
    </row>
    <row r="16" s="3" customFormat="1" spans="4:4">
      <c r="D16" s="3" t="s">
        <v>10</v>
      </c>
    </row>
    <row r="17" s="3" customFormat="1" spans="3:6">
      <c r="C17" s="3" t="s">
        <v>11</v>
      </c>
      <c r="D17" s="3" t="s">
        <v>12</v>
      </c>
      <c r="E17" s="3" t="s">
        <v>13</v>
      </c>
      <c r="F17" s="3" t="s">
        <v>14</v>
      </c>
    </row>
    <row r="18" s="3" customFormat="1" spans="1:9">
      <c r="A18" s="3" t="s">
        <v>15</v>
      </c>
      <c r="B18" s="3">
        <v>1</v>
      </c>
      <c r="C18" s="3">
        <v>3</v>
      </c>
      <c r="D18" s="3">
        <v>15417.6569</v>
      </c>
      <c r="E18" s="3">
        <v>422.34425</v>
      </c>
      <c r="F18" s="3">
        <v>243.84057</v>
      </c>
      <c r="G18" s="3" t="s">
        <v>16</v>
      </c>
      <c r="H18" s="3">
        <f t="shared" ref="H18:H21" si="0">D18/100</f>
        <v>154.176569</v>
      </c>
      <c r="I18" s="3" t="str">
        <f t="shared" ref="I18:I38" si="1">ROUND(H18,2)&amp;G18</f>
        <v>154.18c</v>
      </c>
    </row>
    <row r="19" s="3" customFormat="1" spans="2:9">
      <c r="B19" s="3">
        <v>2</v>
      </c>
      <c r="C19" s="3">
        <v>3</v>
      </c>
      <c r="D19" s="3">
        <v>21132.5957</v>
      </c>
      <c r="E19" s="3">
        <v>1018.3349</v>
      </c>
      <c r="F19" s="3">
        <v>587.93593</v>
      </c>
      <c r="G19" s="3" t="s">
        <v>17</v>
      </c>
      <c r="H19" s="3">
        <f t="shared" si="0"/>
        <v>211.325957</v>
      </c>
      <c r="I19" s="3" t="str">
        <f t="shared" si="1"/>
        <v>211.33a</v>
      </c>
    </row>
    <row r="20" s="3" customFormat="1" spans="2:9">
      <c r="B20" s="3">
        <v>3</v>
      </c>
      <c r="C20" s="3">
        <v>3</v>
      </c>
      <c r="D20" s="3">
        <v>17866.3571</v>
      </c>
      <c r="E20" s="3">
        <v>568.61835</v>
      </c>
      <c r="F20" s="3">
        <v>328.29196</v>
      </c>
      <c r="G20" s="3" t="s">
        <v>18</v>
      </c>
      <c r="H20" s="3">
        <f t="shared" si="0"/>
        <v>178.663571</v>
      </c>
      <c r="I20" s="3" t="str">
        <f t="shared" si="1"/>
        <v>178.66b</v>
      </c>
    </row>
    <row r="21" s="3" customFormat="1" spans="2:9">
      <c r="B21" s="3">
        <v>4</v>
      </c>
      <c r="C21" s="3">
        <v>3</v>
      </c>
      <c r="D21" s="3">
        <v>19653.1432</v>
      </c>
      <c r="E21" s="3">
        <v>1514.2628</v>
      </c>
      <c r="F21" s="3">
        <v>874.26004</v>
      </c>
      <c r="G21" s="3" t="s">
        <v>19</v>
      </c>
      <c r="H21" s="3">
        <f t="shared" si="0"/>
        <v>196.531432</v>
      </c>
      <c r="I21" s="3" t="str">
        <f t="shared" si="1"/>
        <v>196.53ab</v>
      </c>
    </row>
    <row r="22" s="3" customFormat="1" spans="1:9">
      <c r="A22" s="3" t="s">
        <v>1</v>
      </c>
      <c r="B22" s="3">
        <v>1</v>
      </c>
      <c r="C22" s="3">
        <v>3</v>
      </c>
      <c r="D22" s="3">
        <v>678.8321</v>
      </c>
      <c r="E22" s="3">
        <v>23.4894</v>
      </c>
      <c r="F22" s="3">
        <v>13.56161</v>
      </c>
      <c r="G22" s="3" t="s">
        <v>18</v>
      </c>
      <c r="H22" s="3">
        <f t="shared" ref="H22:H29" si="2">D22/10000</f>
        <v>0.06788321</v>
      </c>
      <c r="I22" s="3" t="str">
        <f t="shared" si="1"/>
        <v>0.07b</v>
      </c>
    </row>
    <row r="23" s="3" customFormat="1" spans="2:9">
      <c r="B23" s="3">
        <v>2</v>
      </c>
      <c r="C23" s="3">
        <v>3</v>
      </c>
      <c r="D23" s="3">
        <v>848.3694</v>
      </c>
      <c r="E23" s="3">
        <v>63.907</v>
      </c>
      <c r="F23" s="3">
        <v>36.89672</v>
      </c>
      <c r="G23" s="3" t="s">
        <v>17</v>
      </c>
      <c r="H23" s="3">
        <f t="shared" si="2"/>
        <v>0.08483694</v>
      </c>
      <c r="I23" s="3" t="str">
        <f t="shared" si="1"/>
        <v>0.08a</v>
      </c>
    </row>
    <row r="24" s="3" customFormat="1" spans="2:9">
      <c r="B24" s="3">
        <v>3</v>
      </c>
      <c r="C24" s="3">
        <v>3</v>
      </c>
      <c r="D24" s="3">
        <v>675.7462</v>
      </c>
      <c r="E24" s="3">
        <v>52.1867</v>
      </c>
      <c r="F24" s="3">
        <v>30.13001</v>
      </c>
      <c r="G24" s="3" t="s">
        <v>18</v>
      </c>
      <c r="H24" s="3">
        <f t="shared" si="2"/>
        <v>0.06757462</v>
      </c>
      <c r="I24" s="3" t="str">
        <f t="shared" si="1"/>
        <v>0.07b</v>
      </c>
    </row>
    <row r="25" s="3" customFormat="1" spans="2:9">
      <c r="B25" s="3">
        <v>4</v>
      </c>
      <c r="C25" s="3">
        <v>3</v>
      </c>
      <c r="D25" s="3">
        <v>653.452</v>
      </c>
      <c r="E25" s="3">
        <v>45.9257</v>
      </c>
      <c r="F25" s="3">
        <v>26.51522</v>
      </c>
      <c r="G25" s="3" t="s">
        <v>18</v>
      </c>
      <c r="H25" s="3">
        <f t="shared" si="2"/>
        <v>0.0653452</v>
      </c>
      <c r="I25" s="3" t="str">
        <f t="shared" si="1"/>
        <v>0.07b</v>
      </c>
    </row>
    <row r="26" s="3" customFormat="1" spans="1:9">
      <c r="A26" s="3" t="s">
        <v>2</v>
      </c>
      <c r="B26" s="3">
        <v>1</v>
      </c>
      <c r="C26" s="3">
        <v>3</v>
      </c>
      <c r="D26" s="3">
        <v>2132.614</v>
      </c>
      <c r="E26" s="3">
        <v>73.7946</v>
      </c>
      <c r="F26" s="3">
        <v>42.60533</v>
      </c>
      <c r="G26" s="3" t="s">
        <v>18</v>
      </c>
      <c r="H26" s="3">
        <f t="shared" si="2"/>
        <v>0.2132614</v>
      </c>
      <c r="I26" s="3" t="str">
        <f t="shared" si="1"/>
        <v>0.21b</v>
      </c>
    </row>
    <row r="27" s="3" customFormat="1" spans="2:9">
      <c r="B27" s="3">
        <v>2</v>
      </c>
      <c r="C27" s="3">
        <v>3</v>
      </c>
      <c r="D27" s="3">
        <v>2665.2314</v>
      </c>
      <c r="E27" s="3">
        <v>200.76975</v>
      </c>
      <c r="F27" s="3">
        <v>115.91447</v>
      </c>
      <c r="G27" s="3" t="s">
        <v>17</v>
      </c>
      <c r="H27" s="3">
        <f t="shared" si="2"/>
        <v>0.26652314</v>
      </c>
      <c r="I27" s="3" t="str">
        <f t="shared" si="1"/>
        <v>0.27a</v>
      </c>
    </row>
    <row r="28" s="3" customFormat="1" spans="2:9">
      <c r="B28" s="3">
        <v>3</v>
      </c>
      <c r="C28" s="3">
        <v>3</v>
      </c>
      <c r="D28" s="3">
        <v>2122.9192</v>
      </c>
      <c r="E28" s="3">
        <v>163.94985</v>
      </c>
      <c r="F28" s="3">
        <v>94.65649</v>
      </c>
      <c r="G28" s="3" t="s">
        <v>18</v>
      </c>
      <c r="H28" s="3">
        <f t="shared" si="2"/>
        <v>0.21229192</v>
      </c>
      <c r="I28" s="3" t="str">
        <f t="shared" si="1"/>
        <v>0.21b</v>
      </c>
    </row>
    <row r="29" s="3" customFormat="1" spans="2:9">
      <c r="B29" s="3">
        <v>4</v>
      </c>
      <c r="C29" s="3">
        <v>3</v>
      </c>
      <c r="D29" s="3">
        <v>2052.8797</v>
      </c>
      <c r="E29" s="3">
        <v>144.2799</v>
      </c>
      <c r="F29" s="3">
        <v>83.30004</v>
      </c>
      <c r="G29" s="3" t="s">
        <v>18</v>
      </c>
      <c r="H29" s="3">
        <f t="shared" si="2"/>
        <v>0.20528797</v>
      </c>
      <c r="I29" s="3" t="str">
        <f t="shared" si="1"/>
        <v>0.21b</v>
      </c>
    </row>
    <row r="30" s="3" customFormat="1" spans="1:9">
      <c r="A30" s="3" t="s">
        <v>3</v>
      </c>
      <c r="B30" s="3">
        <v>1</v>
      </c>
      <c r="C30" s="3">
        <v>3</v>
      </c>
      <c r="D30" s="3">
        <v>0.4611</v>
      </c>
      <c r="E30" s="3">
        <v>0.00217</v>
      </c>
      <c r="F30" s="3">
        <v>0.00125</v>
      </c>
      <c r="G30" s="3" t="s">
        <v>17</v>
      </c>
      <c r="H30" s="3">
        <v>0.4611</v>
      </c>
      <c r="I30" s="3" t="str">
        <f t="shared" si="1"/>
        <v>0.46a</v>
      </c>
    </row>
    <row r="31" s="3" customFormat="1" spans="2:9">
      <c r="B31" s="3">
        <v>2</v>
      </c>
      <c r="C31" s="3">
        <v>3</v>
      </c>
      <c r="D31" s="3">
        <v>0.4081</v>
      </c>
      <c r="E31" s="3">
        <v>0.00941</v>
      </c>
      <c r="F31" s="3">
        <v>0.00543</v>
      </c>
      <c r="G31" s="3" t="s">
        <v>18</v>
      </c>
      <c r="H31" s="3">
        <v>0.4081</v>
      </c>
      <c r="I31" s="3" t="str">
        <f t="shared" si="1"/>
        <v>0.41b</v>
      </c>
    </row>
    <row r="32" s="3" customFormat="1" spans="2:9">
      <c r="B32" s="3">
        <v>3</v>
      </c>
      <c r="C32" s="3">
        <v>3</v>
      </c>
      <c r="D32" s="3">
        <v>0.3841</v>
      </c>
      <c r="E32" s="3">
        <v>0.0407</v>
      </c>
      <c r="F32" s="3">
        <v>0.0235</v>
      </c>
      <c r="G32" s="3" t="s">
        <v>18</v>
      </c>
      <c r="H32" s="3">
        <v>0.3841</v>
      </c>
      <c r="I32" s="3" t="str">
        <f t="shared" si="1"/>
        <v>0.38b</v>
      </c>
    </row>
    <row r="33" s="3" customFormat="1" spans="2:9">
      <c r="B33" s="3">
        <v>4</v>
      </c>
      <c r="C33" s="3">
        <v>3</v>
      </c>
      <c r="D33" s="3">
        <v>0.3352</v>
      </c>
      <c r="E33" s="3">
        <v>0.00027</v>
      </c>
      <c r="F33" s="3">
        <v>0.00016</v>
      </c>
      <c r="G33" s="3" t="s">
        <v>16</v>
      </c>
      <c r="H33" s="3">
        <v>0.3352</v>
      </c>
      <c r="I33" s="3" t="str">
        <f t="shared" si="1"/>
        <v>0.34c</v>
      </c>
    </row>
    <row r="34" s="3" customFormat="1" spans="1:9">
      <c r="A34" s="3" t="s">
        <v>4</v>
      </c>
      <c r="B34" s="3">
        <v>1</v>
      </c>
      <c r="C34" s="3">
        <v>3</v>
      </c>
      <c r="D34" s="3">
        <v>24.2415</v>
      </c>
      <c r="E34" s="3">
        <v>0.8165</v>
      </c>
      <c r="F34" s="3">
        <v>0.47141</v>
      </c>
      <c r="G34" s="3" t="s">
        <v>19</v>
      </c>
      <c r="H34" s="3">
        <v>24.2415</v>
      </c>
      <c r="I34" s="3" t="str">
        <f t="shared" si="1"/>
        <v>24.24ab</v>
      </c>
    </row>
    <row r="35" s="3" customFormat="1" spans="2:9">
      <c r="B35" s="3">
        <v>2</v>
      </c>
      <c r="C35" s="3">
        <v>3</v>
      </c>
      <c r="D35" s="3">
        <v>27.458</v>
      </c>
      <c r="E35" s="3">
        <v>2.699</v>
      </c>
      <c r="F35" s="3">
        <v>1.55827</v>
      </c>
      <c r="G35" s="3" t="s">
        <v>17</v>
      </c>
      <c r="H35" s="3">
        <v>27.458</v>
      </c>
      <c r="I35" s="3" t="str">
        <f t="shared" si="1"/>
        <v>27.46a</v>
      </c>
    </row>
    <row r="36" s="3" customFormat="1" spans="2:9">
      <c r="B36" s="3">
        <v>3</v>
      </c>
      <c r="C36" s="3">
        <v>3</v>
      </c>
      <c r="D36" s="3">
        <v>20.867</v>
      </c>
      <c r="E36" s="3">
        <v>3.973</v>
      </c>
      <c r="F36" s="3">
        <v>2.29381</v>
      </c>
      <c r="G36" s="3" t="s">
        <v>20</v>
      </c>
      <c r="H36" s="3">
        <v>20.867</v>
      </c>
      <c r="I36" s="3" t="str">
        <f t="shared" si="1"/>
        <v>20.87bc</v>
      </c>
    </row>
    <row r="37" s="3" customFormat="1" spans="2:9">
      <c r="B37" s="3">
        <v>4</v>
      </c>
      <c r="C37" s="3">
        <v>3</v>
      </c>
      <c r="D37" s="3">
        <v>17.1535</v>
      </c>
      <c r="E37" s="3">
        <v>1.1475</v>
      </c>
      <c r="F37" s="3">
        <v>0.66251</v>
      </c>
      <c r="G37" s="3" t="s">
        <v>16</v>
      </c>
      <c r="H37" s="3">
        <v>17.1535</v>
      </c>
      <c r="I37" s="3" t="str">
        <f t="shared" si="1"/>
        <v>17.15c</v>
      </c>
    </row>
    <row r="38" s="3" customFormat="1" spans="1:9">
      <c r="A38" s="3" t="s">
        <v>5</v>
      </c>
      <c r="B38" s="3">
        <v>1</v>
      </c>
      <c r="C38" s="3">
        <v>3</v>
      </c>
      <c r="D38" s="3">
        <v>69590</v>
      </c>
      <c r="E38" s="3">
        <v>2962</v>
      </c>
      <c r="F38" s="3">
        <v>1710.1115</v>
      </c>
      <c r="G38" s="3" t="s">
        <v>18</v>
      </c>
      <c r="H38" s="3">
        <v>69590</v>
      </c>
      <c r="I38" s="3" t="str">
        <f t="shared" si="1"/>
        <v>69590b</v>
      </c>
    </row>
    <row r="39" s="3" customFormat="1" spans="2:9">
      <c r="B39" s="3">
        <v>2</v>
      </c>
      <c r="C39" s="3">
        <v>3</v>
      </c>
      <c r="D39" s="3">
        <v>111035.5</v>
      </c>
      <c r="E39" s="3">
        <v>1619.5</v>
      </c>
      <c r="F39" s="3">
        <v>935.01876</v>
      </c>
      <c r="G39" s="3" t="s">
        <v>17</v>
      </c>
      <c r="H39" s="3">
        <v>111035.5</v>
      </c>
      <c r="I39" s="3" t="str">
        <f>ROUND(H39,0)&amp;G39</f>
        <v>111036a</v>
      </c>
    </row>
    <row r="40" s="3" customFormat="1" spans="2:9">
      <c r="B40" s="3">
        <v>3</v>
      </c>
      <c r="C40" s="3">
        <v>3</v>
      </c>
      <c r="D40" s="3">
        <v>87495.5</v>
      </c>
      <c r="E40" s="3">
        <v>13912.5</v>
      </c>
      <c r="F40" s="3">
        <v>8032.38562</v>
      </c>
      <c r="G40" s="3" t="s">
        <v>18</v>
      </c>
      <c r="H40" s="3">
        <v>87495.5</v>
      </c>
      <c r="I40" s="3" t="str">
        <f>ROUND(H40,0)&amp;G40</f>
        <v>87496b</v>
      </c>
    </row>
    <row r="41" s="3" customFormat="1" spans="2:9">
      <c r="B41" s="3">
        <v>4</v>
      </c>
      <c r="C41" s="3">
        <v>3</v>
      </c>
      <c r="D41" s="3">
        <v>112971</v>
      </c>
      <c r="E41" s="3">
        <v>17601</v>
      </c>
      <c r="F41" s="3">
        <v>10161.94209</v>
      </c>
      <c r="G41" s="3" t="s">
        <v>17</v>
      </c>
      <c r="H41" s="3">
        <v>112971</v>
      </c>
      <c r="I41" s="3" t="str">
        <f>ROUND(H41,2)&amp;G41</f>
        <v>112971a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5"/>
  <sheetViews>
    <sheetView tabSelected="1" workbookViewId="0">
      <selection activeCell="F68" sqref="F68"/>
    </sheetView>
  </sheetViews>
  <sheetFormatPr defaultColWidth="9" defaultRowHeight="13.5"/>
  <cols>
    <col min="1" max="19" width="9" style="3"/>
    <col min="20" max="20" width="12.625" style="3"/>
    <col min="21" max="16384" width="9" style="3"/>
  </cols>
  <sheetData>
    <row r="1" s="3" customFormat="1" spans="2:25"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33</v>
      </c>
      <c r="O1" s="3" t="s">
        <v>34</v>
      </c>
      <c r="P1" s="3" t="s">
        <v>35</v>
      </c>
      <c r="Q1" s="3" t="s">
        <v>36</v>
      </c>
      <c r="R1" s="3" t="s">
        <v>37</v>
      </c>
      <c r="S1" s="3" t="s">
        <v>38</v>
      </c>
      <c r="T1" s="3" t="s">
        <v>39</v>
      </c>
      <c r="U1" s="3" t="s">
        <v>40</v>
      </c>
      <c r="V1" s="3" t="s">
        <v>41</v>
      </c>
      <c r="W1" s="3" t="s">
        <v>42</v>
      </c>
      <c r="X1" s="3" t="s">
        <v>4</v>
      </c>
      <c r="Y1" s="3" t="s">
        <v>5</v>
      </c>
    </row>
    <row r="2" s="3" customFormat="1" spans="1:25">
      <c r="A2" s="3" t="s">
        <v>43</v>
      </c>
      <c r="B2" s="3">
        <v>42.7166666666667</v>
      </c>
      <c r="C2" s="3">
        <v>16.0333333333333</v>
      </c>
      <c r="D2" s="3">
        <v>12.9833333333333</v>
      </c>
      <c r="E2" s="3">
        <v>1604.88072083333</v>
      </c>
      <c r="F2" s="3">
        <v>1359.01025833333</v>
      </c>
      <c r="G2" s="3">
        <v>1057.18893333333</v>
      </c>
      <c r="H2" s="3">
        <v>37.5703641240733</v>
      </c>
      <c r="I2" s="3">
        <v>84.7615545738045</v>
      </c>
      <c r="J2" s="3">
        <v>81.4266187419768</v>
      </c>
      <c r="K2" s="3">
        <v>58.55</v>
      </c>
      <c r="L2" s="3">
        <v>15.6616666666667</v>
      </c>
      <c r="M2" s="3">
        <v>108.5</v>
      </c>
      <c r="N2" s="3">
        <v>4.57033333333333</v>
      </c>
      <c r="O2" s="3">
        <v>6.62166666666667</v>
      </c>
      <c r="P2" s="3">
        <v>4.53166666666667</v>
      </c>
      <c r="Q2" s="3">
        <v>12.15</v>
      </c>
      <c r="R2" s="3">
        <v>4.45583333333334</v>
      </c>
      <c r="S2" s="3">
        <v>15.6333333333333</v>
      </c>
      <c r="T2" s="3">
        <v>15840.0011</v>
      </c>
      <c r="U2" s="3">
        <v>702.3215</v>
      </c>
      <c r="V2" s="3">
        <v>2206.4086</v>
      </c>
      <c r="W2" s="3">
        <v>0.4633</v>
      </c>
      <c r="X2" s="3">
        <v>25.058</v>
      </c>
      <c r="Y2" s="3">
        <v>66628</v>
      </c>
    </row>
    <row r="3" s="3" customFormat="1" spans="1:25">
      <c r="A3" s="3" t="s">
        <v>44</v>
      </c>
      <c r="B3" s="3">
        <v>40.7</v>
      </c>
      <c r="C3" s="3">
        <v>16.4714285714286</v>
      </c>
      <c r="D3" s="3">
        <v>13.2714285714286</v>
      </c>
      <c r="E3" s="3">
        <v>1432.4535</v>
      </c>
      <c r="F3" s="3">
        <v>1221.99885714286</v>
      </c>
      <c r="G3" s="3">
        <v>931.180928571429</v>
      </c>
      <c r="H3" s="3">
        <v>35.1954176904177</v>
      </c>
      <c r="I3" s="3">
        <v>74.1890026019081</v>
      </c>
      <c r="J3" s="3">
        <v>70.1643326157157</v>
      </c>
      <c r="K3" s="3">
        <v>56.5</v>
      </c>
      <c r="L3" s="3">
        <v>14.56</v>
      </c>
      <c r="M3" s="3">
        <v>102.714285714286</v>
      </c>
      <c r="N3" s="3">
        <v>5.47</v>
      </c>
      <c r="O3" s="3">
        <v>4.02857142857143</v>
      </c>
      <c r="P3" s="3">
        <v>4.94142857142857</v>
      </c>
      <c r="Q3" s="3">
        <v>11.8857142857143</v>
      </c>
      <c r="R3" s="3">
        <v>4.15714285714286</v>
      </c>
      <c r="S3" s="3">
        <v>15.9142857142857</v>
      </c>
      <c r="T3" s="3">
        <v>14995.3126</v>
      </c>
      <c r="U3" s="3">
        <v>655.3427</v>
      </c>
      <c r="V3" s="3">
        <v>2058.8194</v>
      </c>
      <c r="W3" s="3">
        <v>0.458964705882353</v>
      </c>
      <c r="X3" s="3">
        <v>23.425</v>
      </c>
      <c r="Y3" s="3">
        <v>72552</v>
      </c>
    </row>
    <row r="4" s="3" customFormat="1" spans="1:27">
      <c r="A4" s="3" t="s">
        <v>45</v>
      </c>
      <c r="B4" s="3">
        <v>41.7083333333333</v>
      </c>
      <c r="C4" s="3">
        <v>16.2523809523809</v>
      </c>
      <c r="D4" s="3">
        <v>13.1273809523809</v>
      </c>
      <c r="E4" s="3">
        <v>1518.66711041667</v>
      </c>
      <c r="F4" s="3">
        <v>1290.5045577381</v>
      </c>
      <c r="G4" s="3">
        <v>994.18493095238</v>
      </c>
      <c r="H4" s="3">
        <v>36.411599050949</v>
      </c>
      <c r="I4" s="3">
        <v>79.4040308013478</v>
      </c>
      <c r="J4" s="3">
        <v>75.7336847737371</v>
      </c>
      <c r="K4" s="3">
        <v>57.525</v>
      </c>
      <c r="L4" s="3">
        <v>15.1108333333333</v>
      </c>
      <c r="M4" s="3">
        <v>105.607142857143</v>
      </c>
      <c r="N4" s="3">
        <v>5.02016666666667</v>
      </c>
      <c r="O4" s="3">
        <v>5.32511904761905</v>
      </c>
      <c r="P4" s="3">
        <v>4.67440476190476</v>
      </c>
      <c r="Q4" s="3">
        <v>12.0178571428571</v>
      </c>
      <c r="R4" s="3">
        <v>4.3064880952381</v>
      </c>
      <c r="S4" s="3">
        <v>15.7738095238095</v>
      </c>
      <c r="T4" s="3">
        <v>15417.65685</v>
      </c>
      <c r="U4" s="3">
        <v>678.8321</v>
      </c>
      <c r="V4" s="3">
        <v>2132.614</v>
      </c>
      <c r="W4" s="3">
        <v>0.461132352941176</v>
      </c>
      <c r="X4" s="3">
        <v>24.2415</v>
      </c>
      <c r="Y4" s="3">
        <v>69590</v>
      </c>
      <c r="Z4" s="3"/>
      <c r="AA4" s="6"/>
    </row>
    <row r="5" s="3" customFormat="1" spans="1:27">
      <c r="A5" s="3" t="s">
        <v>46</v>
      </c>
      <c r="B5" s="3">
        <v>60.4333333333333</v>
      </c>
      <c r="C5" s="3">
        <v>30.1166666666667</v>
      </c>
      <c r="D5" s="3">
        <v>16.2166666666667</v>
      </c>
      <c r="E5" s="3">
        <v>1453.44454166667</v>
      </c>
      <c r="F5" s="3">
        <v>1294.07941666667</v>
      </c>
      <c r="G5" s="3">
        <v>1039.00166666667</v>
      </c>
      <c r="H5" s="3">
        <v>24.0503785162714</v>
      </c>
      <c r="I5" s="3">
        <v>42.9688793580521</v>
      </c>
      <c r="J5" s="3">
        <v>64.0699897225078</v>
      </c>
      <c r="K5" s="3">
        <v>57.4166666666667</v>
      </c>
      <c r="L5" s="3">
        <v>13.9516666666667</v>
      </c>
      <c r="M5" s="3">
        <v>107.083333333333</v>
      </c>
      <c r="N5" s="3">
        <v>5.69916666666667</v>
      </c>
      <c r="O5" s="3">
        <v>2.61666666666667</v>
      </c>
      <c r="P5" s="3">
        <v>5.25833333333333</v>
      </c>
      <c r="Q5" s="3">
        <v>9.56666666666667</v>
      </c>
      <c r="R5" s="3">
        <v>4.49583333333333</v>
      </c>
      <c r="S5" s="3">
        <v>14.65</v>
      </c>
      <c r="T5" s="3">
        <v>20114.2608</v>
      </c>
      <c r="U5" s="3">
        <v>784.4624</v>
      </c>
      <c r="V5" s="3">
        <v>2464.4616</v>
      </c>
      <c r="W5" s="3">
        <v>0.39872380952381</v>
      </c>
      <c r="X5" s="3">
        <v>24.759</v>
      </c>
      <c r="Y5" s="3">
        <v>109416</v>
      </c>
      <c r="Z5" s="3"/>
      <c r="AA5" s="6"/>
    </row>
    <row r="6" s="3" customFormat="1" spans="1:27">
      <c r="A6" s="3" t="s">
        <v>47</v>
      </c>
      <c r="B6" s="3">
        <v>50.2</v>
      </c>
      <c r="C6" s="3">
        <v>20.9</v>
      </c>
      <c r="D6" s="3">
        <v>17.4</v>
      </c>
      <c r="E6" s="3">
        <v>1709.449</v>
      </c>
      <c r="F6" s="3">
        <v>1539.424</v>
      </c>
      <c r="G6" s="3">
        <v>1262.934875</v>
      </c>
      <c r="H6" s="3">
        <v>34.0527689243028</v>
      </c>
      <c r="I6" s="3">
        <v>73.6566507177034</v>
      </c>
      <c r="J6" s="3">
        <v>72.5824640804598</v>
      </c>
      <c r="K6" s="3">
        <v>60.25</v>
      </c>
      <c r="L6" s="3">
        <v>16.805</v>
      </c>
      <c r="M6" s="3">
        <v>104.5</v>
      </c>
      <c r="N6" s="3">
        <v>5.8</v>
      </c>
      <c r="O6" s="3">
        <v>2.3</v>
      </c>
      <c r="P6" s="3">
        <v>5.4</v>
      </c>
      <c r="Q6" s="3">
        <v>8.3</v>
      </c>
      <c r="R6" s="3">
        <v>5.1</v>
      </c>
      <c r="S6" s="3">
        <v>13.25</v>
      </c>
      <c r="T6" s="3">
        <v>22150.9306</v>
      </c>
      <c r="U6" s="3">
        <v>912.2764</v>
      </c>
      <c r="V6" s="3">
        <v>2866.0011</v>
      </c>
      <c r="W6" s="3">
        <v>0.41755</v>
      </c>
      <c r="X6" s="3">
        <v>30.157</v>
      </c>
      <c r="Y6" s="3">
        <v>112655</v>
      </c>
      <c r="Z6" s="3"/>
      <c r="AA6" s="6"/>
    </row>
    <row r="7" s="3" customFormat="1" spans="1:27">
      <c r="A7" s="3" t="s">
        <v>48</v>
      </c>
      <c r="B7" s="3">
        <v>55.3166666666666</v>
      </c>
      <c r="C7" s="3">
        <v>25.5083333333333</v>
      </c>
      <c r="D7" s="3">
        <v>16.8083333333334</v>
      </c>
      <c r="E7" s="3">
        <v>1581.44677083333</v>
      </c>
      <c r="F7" s="3">
        <v>1416.75170833334</v>
      </c>
      <c r="G7" s="3">
        <v>1150.96827083333</v>
      </c>
      <c r="H7" s="3">
        <v>28.5889744652004</v>
      </c>
      <c r="I7" s="3">
        <v>55.5407399542634</v>
      </c>
      <c r="J7" s="3">
        <v>68.476049826475</v>
      </c>
      <c r="K7" s="3">
        <v>58.8333333333333</v>
      </c>
      <c r="L7" s="3">
        <v>15.3783333333333</v>
      </c>
      <c r="M7" s="3">
        <v>105.791666666667</v>
      </c>
      <c r="N7" s="3">
        <v>5.74958333333333</v>
      </c>
      <c r="O7" s="3">
        <v>2.45833333333333</v>
      </c>
      <c r="P7" s="3">
        <v>5.32916666666667</v>
      </c>
      <c r="Q7" s="3">
        <v>8.93333333333333</v>
      </c>
      <c r="R7" s="3">
        <v>4.79791666666667</v>
      </c>
      <c r="S7" s="3">
        <v>13.95</v>
      </c>
      <c r="T7" s="3">
        <v>21132.5957</v>
      </c>
      <c r="U7" s="3">
        <v>848.3694</v>
      </c>
      <c r="V7" s="3">
        <v>2665.23135</v>
      </c>
      <c r="W7" s="3">
        <v>0.408136904761905</v>
      </c>
      <c r="X7" s="3">
        <v>27.458</v>
      </c>
      <c r="Y7" s="3">
        <v>111035.5</v>
      </c>
      <c r="Z7" s="3"/>
      <c r="AA7" s="6"/>
    </row>
    <row r="8" s="3" customFormat="1" spans="1:27">
      <c r="A8" s="3" t="s">
        <v>49</v>
      </c>
      <c r="B8" s="3">
        <v>42.7333333333333</v>
      </c>
      <c r="C8" s="3">
        <v>18.05</v>
      </c>
      <c r="D8" s="3">
        <v>15.1</v>
      </c>
      <c r="E8" s="3">
        <v>1418.93541666667</v>
      </c>
      <c r="F8" s="3">
        <v>1230.87091666667</v>
      </c>
      <c r="G8" s="3">
        <v>957.721708333333</v>
      </c>
      <c r="H8" s="3">
        <v>33.2044169266772</v>
      </c>
      <c r="I8" s="3">
        <v>68.1922945521701</v>
      </c>
      <c r="J8" s="3">
        <v>63.4252786975717</v>
      </c>
      <c r="K8" s="3">
        <v>57.25</v>
      </c>
      <c r="L8" s="3">
        <v>14.6283333333333</v>
      </c>
      <c r="M8" s="3">
        <v>102</v>
      </c>
      <c r="N8" s="3">
        <v>5.51666666666667</v>
      </c>
      <c r="O8" s="3">
        <v>3.41666666666667</v>
      </c>
      <c r="P8" s="3">
        <v>4.8975</v>
      </c>
      <c r="Q8" s="3">
        <v>11.4</v>
      </c>
      <c r="R8" s="3">
        <v>4.43333333333333</v>
      </c>
      <c r="S8" s="3">
        <v>14.7666666666667</v>
      </c>
      <c r="T8" s="3">
        <v>17297.7387</v>
      </c>
      <c r="U8" s="3">
        <v>727.9329</v>
      </c>
      <c r="V8" s="3">
        <v>2286.869</v>
      </c>
      <c r="W8" s="3">
        <v>0.424788888888889</v>
      </c>
      <c r="X8" s="3">
        <v>24.84</v>
      </c>
      <c r="Y8" s="3">
        <v>73583</v>
      </c>
      <c r="Z8" s="3"/>
      <c r="AA8" s="6"/>
    </row>
    <row r="9" s="3" customFormat="1" spans="1:27">
      <c r="A9" s="3" t="s">
        <v>50</v>
      </c>
      <c r="B9" s="3">
        <v>65.3285714285714</v>
      </c>
      <c r="C9" s="3">
        <v>24.3857142857143</v>
      </c>
      <c r="D9" s="3">
        <v>16.2</v>
      </c>
      <c r="E9" s="3">
        <v>1798.89128571429</v>
      </c>
      <c r="F9" s="3">
        <v>1602.09139285714</v>
      </c>
      <c r="G9" s="3">
        <v>1295.03146428571</v>
      </c>
      <c r="H9" s="3">
        <v>27.5360572928057</v>
      </c>
      <c r="I9" s="3">
        <v>65.6979481546571</v>
      </c>
      <c r="J9" s="3">
        <v>79.9402138447969</v>
      </c>
      <c r="K9" s="3">
        <v>57.0714285714286</v>
      </c>
      <c r="L9" s="3">
        <v>17.6614285714286</v>
      </c>
      <c r="M9" s="3">
        <v>105.142857142857</v>
      </c>
      <c r="N9" s="3">
        <v>6.3</v>
      </c>
      <c r="O9" s="3">
        <v>2.74285714285714</v>
      </c>
      <c r="P9" s="3">
        <v>5.42142857142857</v>
      </c>
      <c r="Q9" s="3">
        <v>8.58571428571429</v>
      </c>
      <c r="R9" s="3">
        <v>4.78428571428571</v>
      </c>
      <c r="S9" s="3">
        <v>14.4857142857143</v>
      </c>
      <c r="T9" s="3">
        <v>18434.9754</v>
      </c>
      <c r="U9" s="3">
        <v>623.5595</v>
      </c>
      <c r="V9" s="3">
        <v>1958.9693</v>
      </c>
      <c r="W9" s="3">
        <v>0.343388888888889</v>
      </c>
      <c r="X9" s="3">
        <v>16.894</v>
      </c>
      <c r="Y9" s="3">
        <v>101408</v>
      </c>
      <c r="Z9" s="3"/>
      <c r="AA9" s="6"/>
    </row>
    <row r="10" s="3" customFormat="1" spans="1:25">
      <c r="A10" s="3" t="s">
        <v>51</v>
      </c>
      <c r="B10" s="3">
        <v>54.0309523809523</v>
      </c>
      <c r="C10" s="3">
        <v>21.2178571428571</v>
      </c>
      <c r="D10" s="3">
        <v>15.65</v>
      </c>
      <c r="E10" s="3">
        <v>1608.91335119048</v>
      </c>
      <c r="F10" s="3">
        <v>1416.4811547619</v>
      </c>
      <c r="G10" s="3">
        <v>1126.37658630952</v>
      </c>
      <c r="H10" s="3">
        <v>29.7776233860663</v>
      </c>
      <c r="I10" s="3">
        <v>66.7589165684789</v>
      </c>
      <c r="J10" s="3">
        <v>71.97294481211</v>
      </c>
      <c r="K10" s="3">
        <v>57.1607142857143</v>
      </c>
      <c r="L10" s="3">
        <v>16.144880952381</v>
      </c>
      <c r="M10" s="3">
        <v>103.571428571428</v>
      </c>
      <c r="N10" s="3">
        <v>5.90833333333333</v>
      </c>
      <c r="O10" s="3">
        <v>3.0797619047619</v>
      </c>
      <c r="P10" s="3">
        <v>5.15946428571429</v>
      </c>
      <c r="Q10" s="3">
        <v>9.99285714285714</v>
      </c>
      <c r="R10" s="3">
        <v>4.60880952380952</v>
      </c>
      <c r="S10" s="3">
        <v>14.6261904761905</v>
      </c>
      <c r="T10" s="3">
        <v>17866.35705</v>
      </c>
      <c r="U10" s="3">
        <v>675.7462</v>
      </c>
      <c r="V10" s="3">
        <v>2122.91915</v>
      </c>
      <c r="W10" s="3">
        <v>0.384088888888889</v>
      </c>
      <c r="X10" s="3">
        <v>20.867</v>
      </c>
      <c r="Y10" s="3">
        <v>87495.5</v>
      </c>
    </row>
    <row r="11" s="3" customFormat="1" spans="1:27">
      <c r="A11" s="3" t="s">
        <v>52</v>
      </c>
      <c r="B11" s="3">
        <v>47.0857142857143</v>
      </c>
      <c r="C11" s="3">
        <v>17.8285714285714</v>
      </c>
      <c r="D11" s="3">
        <v>12.6857142857143</v>
      </c>
      <c r="E11" s="3">
        <v>1260.677</v>
      </c>
      <c r="F11" s="3">
        <v>1107.00228571429</v>
      </c>
      <c r="G11" s="3">
        <v>865.156107142857</v>
      </c>
      <c r="H11" s="3">
        <v>26.7740867718446</v>
      </c>
      <c r="I11" s="3">
        <v>62.0914743589747</v>
      </c>
      <c r="J11" s="3">
        <v>68.1992426801801</v>
      </c>
      <c r="K11" s="3">
        <v>55.2571428571429</v>
      </c>
      <c r="L11" s="3">
        <v>13.2657142857143</v>
      </c>
      <c r="M11" s="3">
        <v>99.7142857142857</v>
      </c>
      <c r="N11" s="3">
        <v>5.56428571428571</v>
      </c>
      <c r="O11" s="3">
        <v>2.31428571428571</v>
      </c>
      <c r="P11" s="3">
        <v>4.90571428571429</v>
      </c>
      <c r="Q11" s="3">
        <v>10.0857142857143</v>
      </c>
      <c r="R11" s="3">
        <v>4.49285714285714</v>
      </c>
      <c r="S11" s="3">
        <v>15.1571428571429</v>
      </c>
      <c r="T11" s="3">
        <v>18138.8804</v>
      </c>
      <c r="U11" s="3">
        <v>607.5263</v>
      </c>
      <c r="V11" s="3">
        <v>1908.5998</v>
      </c>
      <c r="W11" s="3">
        <v>0.335435294117647</v>
      </c>
      <c r="X11" s="3">
        <v>16.006</v>
      </c>
      <c r="Y11" s="3">
        <v>95370</v>
      </c>
      <c r="Z11" s="3"/>
      <c r="AA11" s="7"/>
    </row>
    <row r="12" s="3" customFormat="1" spans="1:25">
      <c r="A12" s="3" t="s">
        <v>53</v>
      </c>
      <c r="B12" s="3">
        <v>43.5428571428572</v>
      </c>
      <c r="C12" s="3">
        <v>15.1428571428571</v>
      </c>
      <c r="D12" s="3">
        <v>11.8142857142857</v>
      </c>
      <c r="E12" s="3">
        <v>1399.49685714286</v>
      </c>
      <c r="F12" s="3">
        <v>1214.83375</v>
      </c>
      <c r="G12" s="3">
        <v>964.970035714286</v>
      </c>
      <c r="H12" s="3">
        <v>32.1406758530184</v>
      </c>
      <c r="I12" s="3">
        <v>80.2248702830191</v>
      </c>
      <c r="J12" s="3">
        <v>81.6782376058042</v>
      </c>
      <c r="K12" s="3">
        <v>56.7714285714286</v>
      </c>
      <c r="L12" s="3">
        <v>14.32</v>
      </c>
      <c r="M12" s="3">
        <v>101.142857142857</v>
      </c>
      <c r="N12" s="3">
        <v>5.72142857142857</v>
      </c>
      <c r="O12" s="3">
        <v>3.72857142857143</v>
      </c>
      <c r="P12" s="3">
        <v>4.91428571428571</v>
      </c>
      <c r="Q12" s="3">
        <v>11.6857142857143</v>
      </c>
      <c r="R12" s="3">
        <v>4.4</v>
      </c>
      <c r="S12" s="3">
        <v>13.4857142857143</v>
      </c>
      <c r="T12" s="3">
        <v>21167.406</v>
      </c>
      <c r="U12" s="3">
        <v>699.3777</v>
      </c>
      <c r="V12" s="3">
        <v>2197.1596</v>
      </c>
      <c r="W12" s="3">
        <v>0.33489375</v>
      </c>
      <c r="X12" s="3">
        <v>18.301</v>
      </c>
      <c r="Y12" s="3">
        <v>130572</v>
      </c>
    </row>
    <row r="13" s="3" customFormat="1" spans="1:25">
      <c r="A13" s="3" t="s">
        <v>54</v>
      </c>
      <c r="B13" s="3">
        <v>45.3142857142858</v>
      </c>
      <c r="C13" s="3">
        <v>16.4857142857143</v>
      </c>
      <c r="D13" s="3">
        <v>12.25</v>
      </c>
      <c r="E13" s="3">
        <v>1330.08692857143</v>
      </c>
      <c r="F13" s="3">
        <v>1160.91801785715</v>
      </c>
      <c r="G13" s="3">
        <v>915.063071428571</v>
      </c>
      <c r="H13" s="3">
        <v>29.352485813367</v>
      </c>
      <c r="I13" s="3">
        <v>70.419637131716</v>
      </c>
      <c r="J13" s="3">
        <v>74.6990262390671</v>
      </c>
      <c r="K13" s="3">
        <v>56.0142857142857</v>
      </c>
      <c r="L13" s="3">
        <v>13.7928571428571</v>
      </c>
      <c r="M13" s="3">
        <v>100.428571428571</v>
      </c>
      <c r="N13" s="3">
        <v>5.64285714285714</v>
      </c>
      <c r="O13" s="3">
        <v>3.02142857142857</v>
      </c>
      <c r="P13" s="3">
        <v>4.91</v>
      </c>
      <c r="Q13" s="3">
        <v>10.8857142857143</v>
      </c>
      <c r="R13" s="3">
        <v>4.44642857142857</v>
      </c>
      <c r="S13" s="3">
        <v>14.3214285714286</v>
      </c>
      <c r="T13" s="3">
        <v>19653.1432</v>
      </c>
      <c r="U13" s="3">
        <v>653.452</v>
      </c>
      <c r="V13" s="3">
        <v>2052.8797</v>
      </c>
      <c r="W13" s="3">
        <v>0.335164522058824</v>
      </c>
      <c r="X13" s="3">
        <v>17.1535</v>
      </c>
      <c r="Y13" s="3">
        <v>112971</v>
      </c>
    </row>
    <row r="16" s="3" customFormat="1" spans="4:4">
      <c r="D16" s="3" t="s">
        <v>55</v>
      </c>
    </row>
    <row r="17" s="3" customFormat="1" spans="2:7"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</row>
    <row r="18" s="3" customFormat="1" spans="1:7">
      <c r="A18" s="3" t="s">
        <v>21</v>
      </c>
      <c r="B18" s="3">
        <v>0.442</v>
      </c>
      <c r="C18" s="3">
        <v>0.18</v>
      </c>
      <c r="D18" s="3">
        <v>0.18</v>
      </c>
      <c r="E18" s="3">
        <v>-0.383</v>
      </c>
      <c r="F18" s="3">
        <v>-0.073</v>
      </c>
      <c r="G18" s="3">
        <v>0.417</v>
      </c>
    </row>
    <row r="19" s="3" customFormat="1" spans="1:7">
      <c r="A19" s="3" t="s">
        <v>22</v>
      </c>
      <c r="B19" s="3">
        <v>0.439</v>
      </c>
      <c r="C19" s="3">
        <v>0.438</v>
      </c>
      <c r="D19" s="3">
        <v>0.438</v>
      </c>
      <c r="E19" s="3">
        <v>-0.106</v>
      </c>
      <c r="F19" s="3">
        <v>0.253</v>
      </c>
      <c r="G19" s="3">
        <v>0.334</v>
      </c>
    </row>
    <row r="20" s="3" customFormat="1" spans="1:7">
      <c r="A20" s="3" t="s">
        <v>23</v>
      </c>
      <c r="B20" s="3">
        <v>0.415</v>
      </c>
      <c r="C20" s="3" t="s">
        <v>56</v>
      </c>
      <c r="D20" s="3" t="s">
        <v>56</v>
      </c>
      <c r="E20" s="3">
        <v>0.139</v>
      </c>
      <c r="F20" s="3">
        <v>0.562</v>
      </c>
      <c r="G20" s="3">
        <v>0.157</v>
      </c>
    </row>
    <row r="21" s="3" customFormat="1" spans="1:7">
      <c r="A21" s="3" t="s">
        <v>24</v>
      </c>
      <c r="B21" s="3">
        <v>0.106</v>
      </c>
      <c r="C21" s="3">
        <v>0.355</v>
      </c>
      <c r="D21" s="3">
        <v>0.355</v>
      </c>
      <c r="E21" s="3">
        <v>0.239</v>
      </c>
      <c r="F21" s="3">
        <v>0.381</v>
      </c>
      <c r="G21" s="3">
        <v>-0.042</v>
      </c>
    </row>
    <row r="22" s="3" customFormat="1" spans="1:7">
      <c r="A22" s="3" t="s">
        <v>25</v>
      </c>
      <c r="B22" s="3">
        <v>0.251</v>
      </c>
      <c r="C22" s="3">
        <v>0.425</v>
      </c>
      <c r="D22" s="3">
        <v>0.425</v>
      </c>
      <c r="E22" s="3">
        <v>0.129</v>
      </c>
      <c r="F22" s="3">
        <v>0.371</v>
      </c>
      <c r="G22" s="3">
        <v>0.092</v>
      </c>
    </row>
    <row r="23" s="3" customFormat="1" spans="1:7">
      <c r="A23" s="3" t="s">
        <v>26</v>
      </c>
      <c r="B23" s="3">
        <v>0.37</v>
      </c>
      <c r="C23" s="3">
        <v>0.482</v>
      </c>
      <c r="D23" s="3">
        <v>0.482</v>
      </c>
      <c r="E23" s="3">
        <v>0.044</v>
      </c>
      <c r="F23" s="3">
        <v>0.362</v>
      </c>
      <c r="G23" s="3">
        <v>0.207</v>
      </c>
    </row>
    <row r="24" s="3" customFormat="1" spans="1:7">
      <c r="A24" s="3" t="s">
        <v>27</v>
      </c>
      <c r="B24" s="3">
        <v>-0.496</v>
      </c>
      <c r="C24" s="3">
        <v>0.048</v>
      </c>
      <c r="D24" s="3">
        <v>0.048</v>
      </c>
      <c r="E24" s="3" t="s">
        <v>57</v>
      </c>
      <c r="F24" s="3">
        <v>0.402</v>
      </c>
      <c r="G24" s="3">
        <v>-0.572</v>
      </c>
    </row>
    <row r="25" s="3" customFormat="1" spans="1:7">
      <c r="A25" s="3" t="s">
        <v>28</v>
      </c>
      <c r="B25" s="3">
        <v>-0.385</v>
      </c>
      <c r="C25" s="3">
        <v>-0.234</v>
      </c>
      <c r="D25" s="3">
        <v>-0.234</v>
      </c>
      <c r="E25" s="3">
        <v>0.275</v>
      </c>
      <c r="F25" s="3">
        <v>-0.029</v>
      </c>
      <c r="G25" s="3">
        <v>-0.338</v>
      </c>
    </row>
    <row r="26" s="3" customFormat="1" spans="1:7">
      <c r="A26" s="3" t="s">
        <v>29</v>
      </c>
      <c r="B26" s="3">
        <v>-0.062</v>
      </c>
      <c r="C26" s="3">
        <v>-0.285</v>
      </c>
      <c r="D26" s="3">
        <v>-0.285</v>
      </c>
      <c r="E26" s="3">
        <v>-0.141</v>
      </c>
      <c r="F26" s="3">
        <v>-0.309</v>
      </c>
      <c r="G26" s="3">
        <v>0.098</v>
      </c>
    </row>
    <row r="27" s="3" customFormat="1" spans="1:7">
      <c r="A27" s="3" t="s">
        <v>30</v>
      </c>
      <c r="B27" s="3">
        <v>0.339</v>
      </c>
      <c r="C27" s="3" t="s">
        <v>58</v>
      </c>
      <c r="D27" s="3" t="s">
        <v>58</v>
      </c>
      <c r="E27" s="3">
        <v>0.509</v>
      </c>
      <c r="F27" s="3" t="s">
        <v>58</v>
      </c>
      <c r="G27" s="3">
        <v>0.042</v>
      </c>
    </row>
    <row r="28" s="3" customFormat="1" spans="1:7">
      <c r="A28" s="3" t="s">
        <v>31</v>
      </c>
      <c r="B28" s="3">
        <v>0.067</v>
      </c>
      <c r="C28" s="3">
        <v>0.251</v>
      </c>
      <c r="D28" s="3">
        <v>0.251</v>
      </c>
      <c r="E28" s="3">
        <v>0.165</v>
      </c>
      <c r="F28" s="3">
        <v>0.275</v>
      </c>
      <c r="G28" s="3">
        <v>-0.064</v>
      </c>
    </row>
    <row r="29" s="3" customFormat="1" spans="1:7">
      <c r="A29" s="3" t="s">
        <v>32</v>
      </c>
      <c r="B29" s="3">
        <v>-0.118</v>
      </c>
      <c r="C29" s="3">
        <v>0.409</v>
      </c>
      <c r="D29" s="3">
        <v>0.409</v>
      </c>
      <c r="E29" s="3" t="s">
        <v>59</v>
      </c>
      <c r="F29" s="3" t="s">
        <v>60</v>
      </c>
      <c r="G29" s="3">
        <v>-0.271</v>
      </c>
    </row>
    <row r="30" s="3" customFormat="1" spans="1:7">
      <c r="A30" s="3" t="s">
        <v>33</v>
      </c>
      <c r="B30" s="3">
        <v>0.572</v>
      </c>
      <c r="C30" s="3">
        <v>0.068</v>
      </c>
      <c r="D30" s="3">
        <v>0.068</v>
      </c>
      <c r="E30" s="3" t="s">
        <v>61</v>
      </c>
      <c r="F30" s="3">
        <v>-0.295</v>
      </c>
      <c r="G30" s="3" t="s">
        <v>62</v>
      </c>
    </row>
    <row r="31" s="3" customFormat="1" spans="1:7">
      <c r="A31" s="3" t="s">
        <v>34</v>
      </c>
      <c r="B31" s="3" t="s">
        <v>63</v>
      </c>
      <c r="C31" s="3">
        <v>-0.254</v>
      </c>
      <c r="D31" s="3">
        <v>-0.254</v>
      </c>
      <c r="E31" s="3" t="s">
        <v>64</v>
      </c>
      <c r="F31" s="3">
        <v>0.142</v>
      </c>
      <c r="G31" s="3" t="s">
        <v>65</v>
      </c>
    </row>
    <row r="32" s="3" customFormat="1" spans="1:7">
      <c r="A32" s="3" t="s">
        <v>35</v>
      </c>
      <c r="B32" s="3" t="s">
        <v>66</v>
      </c>
      <c r="C32" s="3">
        <v>0.464</v>
      </c>
      <c r="D32" s="3">
        <v>0.464</v>
      </c>
      <c r="E32" s="3">
        <v>-0.341</v>
      </c>
      <c r="F32" s="3">
        <v>0.146</v>
      </c>
      <c r="G32" s="3">
        <v>0.574</v>
      </c>
    </row>
    <row r="33" s="3" customFormat="1" spans="1:7">
      <c r="A33" s="3" t="s">
        <v>36</v>
      </c>
      <c r="B33" s="3" t="s">
        <v>67</v>
      </c>
      <c r="C33" s="3">
        <v>-0.467</v>
      </c>
      <c r="D33" s="3">
        <v>-0.467</v>
      </c>
      <c r="E33" s="3">
        <v>0.373</v>
      </c>
      <c r="F33" s="3">
        <v>-0.133</v>
      </c>
      <c r="G33" s="3">
        <v>-0.532</v>
      </c>
    </row>
    <row r="34" s="3" customFormat="1" spans="1:7">
      <c r="A34" s="3" t="s">
        <v>37</v>
      </c>
      <c r="B34" s="3" t="s">
        <v>68</v>
      </c>
      <c r="C34" s="3" t="s">
        <v>69</v>
      </c>
      <c r="D34" s="3" t="s">
        <v>69</v>
      </c>
      <c r="E34" s="3">
        <v>-0.211</v>
      </c>
      <c r="F34" s="3">
        <v>0.331</v>
      </c>
      <c r="G34" s="3">
        <v>0.463</v>
      </c>
    </row>
    <row r="35" s="3" customFormat="1" spans="1:7">
      <c r="A35" s="3" t="s">
        <v>38</v>
      </c>
      <c r="B35" s="3" t="s">
        <v>70</v>
      </c>
      <c r="C35" s="3" t="s">
        <v>71</v>
      </c>
      <c r="D35" s="3" t="s">
        <v>71</v>
      </c>
      <c r="E35" s="3">
        <v>0.531</v>
      </c>
      <c r="F35" s="3">
        <v>-0.093</v>
      </c>
      <c r="G35" s="3" t="s">
        <v>72</v>
      </c>
    </row>
    <row r="36" s="3" customFormat="1" spans="1:1">
      <c r="A36" s="3" t="s">
        <v>73</v>
      </c>
    </row>
    <row r="37" s="3" customFormat="1" spans="1:1">
      <c r="A37" s="3" t="s">
        <v>74</v>
      </c>
    </row>
    <row r="39" s="3" customFormat="1" spans="12:12">
      <c r="L39" s="3" t="s">
        <v>55</v>
      </c>
    </row>
    <row r="40" s="3" customFormat="1" spans="2:25">
      <c r="B40" s="3" t="s">
        <v>21</v>
      </c>
      <c r="C40" s="3" t="s">
        <v>22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27</v>
      </c>
      <c r="I40" s="3" t="s">
        <v>28</v>
      </c>
      <c r="J40" s="3" t="s">
        <v>29</v>
      </c>
      <c r="K40" s="3" t="s">
        <v>30</v>
      </c>
      <c r="L40" s="3" t="s">
        <v>31</v>
      </c>
      <c r="M40" s="3" t="s">
        <v>32</v>
      </c>
      <c r="N40" s="3" t="s">
        <v>33</v>
      </c>
      <c r="O40" s="3" t="s">
        <v>34</v>
      </c>
      <c r="P40" s="3" t="s">
        <v>35</v>
      </c>
      <c r="Q40" s="3" t="s">
        <v>36</v>
      </c>
      <c r="R40" s="3" t="s">
        <v>37</v>
      </c>
      <c r="S40" s="3" t="s">
        <v>38</v>
      </c>
      <c r="T40" s="3" t="s">
        <v>39</v>
      </c>
      <c r="U40" s="3" t="s">
        <v>40</v>
      </c>
      <c r="V40" s="3" t="s">
        <v>41</v>
      </c>
      <c r="W40" s="3" t="s">
        <v>42</v>
      </c>
      <c r="X40" s="3" t="s">
        <v>4</v>
      </c>
      <c r="Y40" s="3" t="s">
        <v>5</v>
      </c>
    </row>
    <row r="41" s="3" customFormat="1" spans="1:25">
      <c r="A41" s="3" t="s">
        <v>21</v>
      </c>
      <c r="B41" s="3">
        <v>1</v>
      </c>
      <c r="C41" s="3" t="s">
        <v>75</v>
      </c>
      <c r="D41" s="3" t="s">
        <v>76</v>
      </c>
      <c r="E41" s="3">
        <v>0.544</v>
      </c>
      <c r="F41" s="3" t="s">
        <v>77</v>
      </c>
      <c r="G41" s="3" t="s">
        <v>78</v>
      </c>
      <c r="H41" s="3" t="s">
        <v>79</v>
      </c>
      <c r="I41" s="3" t="s">
        <v>80</v>
      </c>
      <c r="J41" s="3">
        <v>-0.102</v>
      </c>
      <c r="K41" s="3">
        <v>0.162</v>
      </c>
      <c r="L41" s="3">
        <v>0.472</v>
      </c>
      <c r="M41" s="3">
        <v>0.348</v>
      </c>
      <c r="N41" s="3" t="s">
        <v>81</v>
      </c>
      <c r="O41" s="3">
        <v>-0.571</v>
      </c>
      <c r="P41" s="3" t="s">
        <v>82</v>
      </c>
      <c r="Q41" s="3" t="s">
        <v>83</v>
      </c>
      <c r="R41" s="3" t="s">
        <v>84</v>
      </c>
      <c r="S41" s="3">
        <v>-0.369</v>
      </c>
      <c r="T41" s="3">
        <v>0.442</v>
      </c>
      <c r="U41" s="3">
        <v>0.18</v>
      </c>
      <c r="V41" s="3">
        <v>0.18</v>
      </c>
      <c r="W41" s="3">
        <v>-0.383</v>
      </c>
      <c r="X41" s="3">
        <v>-0.073</v>
      </c>
      <c r="Y41" s="3">
        <v>0.417</v>
      </c>
    </row>
    <row r="42" s="3" customFormat="1" spans="1:25">
      <c r="A42" s="3" t="s">
        <v>22</v>
      </c>
      <c r="B42" s="3" t="s">
        <v>75</v>
      </c>
      <c r="C42" s="3">
        <v>1</v>
      </c>
      <c r="D42" s="3" t="s">
        <v>85</v>
      </c>
      <c r="E42" s="3">
        <v>0.389</v>
      </c>
      <c r="F42" s="3">
        <v>0.495</v>
      </c>
      <c r="G42" s="3">
        <v>0.548</v>
      </c>
      <c r="H42" s="3" t="s">
        <v>86</v>
      </c>
      <c r="I42" s="3" t="s">
        <v>87</v>
      </c>
      <c r="J42" s="3">
        <v>-0.435</v>
      </c>
      <c r="K42" s="3">
        <v>0.291</v>
      </c>
      <c r="L42" s="3">
        <v>0.253</v>
      </c>
      <c r="M42" s="3">
        <v>0.47</v>
      </c>
      <c r="N42" s="3">
        <v>0.519</v>
      </c>
      <c r="O42" s="3">
        <v>-0.552</v>
      </c>
      <c r="P42" s="3" t="s">
        <v>88</v>
      </c>
      <c r="Q42" s="3" t="s">
        <v>89</v>
      </c>
      <c r="R42" s="3">
        <v>0.503</v>
      </c>
      <c r="S42" s="3">
        <v>-0.294</v>
      </c>
      <c r="T42" s="3">
        <v>0.439</v>
      </c>
      <c r="U42" s="3">
        <v>0.438</v>
      </c>
      <c r="V42" s="3">
        <v>0.438</v>
      </c>
      <c r="W42" s="3">
        <v>-0.106</v>
      </c>
      <c r="X42" s="3">
        <v>0.253</v>
      </c>
      <c r="Y42" s="3">
        <v>0.334</v>
      </c>
    </row>
    <row r="43" s="3" customFormat="1" spans="1:25">
      <c r="A43" s="3" t="s">
        <v>23</v>
      </c>
      <c r="B43" s="3" t="s">
        <v>76</v>
      </c>
      <c r="C43" s="3" t="s">
        <v>85</v>
      </c>
      <c r="D43" s="3">
        <v>1</v>
      </c>
      <c r="E43" s="3" t="s">
        <v>90</v>
      </c>
      <c r="F43" s="3" t="s">
        <v>91</v>
      </c>
      <c r="G43" s="3" t="s">
        <v>92</v>
      </c>
      <c r="H43" s="3">
        <v>-0.317</v>
      </c>
      <c r="I43" s="3">
        <v>-0.549</v>
      </c>
      <c r="J43" s="3">
        <v>-0.398</v>
      </c>
      <c r="K43" s="3" t="s">
        <v>93</v>
      </c>
      <c r="L43" s="3" t="s">
        <v>94</v>
      </c>
      <c r="M43" s="3">
        <v>0.459</v>
      </c>
      <c r="N43" s="3">
        <v>0.503</v>
      </c>
      <c r="O43" s="3">
        <v>-0.509</v>
      </c>
      <c r="P43" s="3" t="s">
        <v>95</v>
      </c>
      <c r="Q43" s="3" t="s">
        <v>96</v>
      </c>
      <c r="R43" s="3" t="s">
        <v>97</v>
      </c>
      <c r="S43" s="3">
        <v>-0.408</v>
      </c>
      <c r="T43" s="3">
        <v>0.415</v>
      </c>
      <c r="U43" s="3" t="s">
        <v>56</v>
      </c>
      <c r="V43" s="3" t="s">
        <v>56</v>
      </c>
      <c r="W43" s="3">
        <v>0.139</v>
      </c>
      <c r="X43" s="3">
        <v>0.562</v>
      </c>
      <c r="Y43" s="3">
        <v>0.157</v>
      </c>
    </row>
    <row r="44" s="3" customFormat="1" spans="1:25">
      <c r="A44" s="3" t="s">
        <v>24</v>
      </c>
      <c r="B44" s="3">
        <v>0.544</v>
      </c>
      <c r="C44" s="3">
        <v>0.389</v>
      </c>
      <c r="D44" s="3" t="s">
        <v>90</v>
      </c>
      <c r="E44" s="3">
        <v>1</v>
      </c>
      <c r="F44" s="3" t="s">
        <v>98</v>
      </c>
      <c r="G44" s="3" t="s">
        <v>99</v>
      </c>
      <c r="H44" s="3">
        <v>0.149</v>
      </c>
      <c r="I44" s="3">
        <v>0.088</v>
      </c>
      <c r="J44" s="3">
        <v>0.357</v>
      </c>
      <c r="K44" s="3" t="s">
        <v>100</v>
      </c>
      <c r="L44" s="3" t="s">
        <v>101</v>
      </c>
      <c r="M44" s="3" t="s">
        <v>102</v>
      </c>
      <c r="N44" s="3">
        <v>0.239</v>
      </c>
      <c r="O44" s="3">
        <v>0.049</v>
      </c>
      <c r="P44" s="3">
        <v>0.492</v>
      </c>
      <c r="Q44" s="3">
        <v>-0.504</v>
      </c>
      <c r="R44" s="3" t="s">
        <v>103</v>
      </c>
      <c r="S44" s="3">
        <v>-0.219</v>
      </c>
      <c r="T44" s="3">
        <v>0.106</v>
      </c>
      <c r="U44" s="3">
        <v>0.355</v>
      </c>
      <c r="V44" s="3">
        <v>0.355</v>
      </c>
      <c r="W44" s="3">
        <v>0.239</v>
      </c>
      <c r="X44" s="3">
        <v>0.381</v>
      </c>
      <c r="Y44" s="3">
        <v>-0.042</v>
      </c>
    </row>
    <row r="45" s="3" customFormat="1" spans="1:25">
      <c r="A45" s="3" t="s">
        <v>25</v>
      </c>
      <c r="B45" s="3" t="s">
        <v>77</v>
      </c>
      <c r="C45" s="3">
        <v>0.495</v>
      </c>
      <c r="D45" s="3" t="s">
        <v>91</v>
      </c>
      <c r="E45" s="3" t="s">
        <v>98</v>
      </c>
      <c r="F45" s="3">
        <v>1</v>
      </c>
      <c r="G45" s="3" t="s">
        <v>104</v>
      </c>
      <c r="H45" s="3">
        <v>0.007</v>
      </c>
      <c r="I45" s="3">
        <v>-0.043</v>
      </c>
      <c r="J45" s="3">
        <v>0.27</v>
      </c>
      <c r="K45" s="3" t="s">
        <v>105</v>
      </c>
      <c r="L45" s="3" t="s">
        <v>106</v>
      </c>
      <c r="M45" s="3" t="s">
        <v>59</v>
      </c>
      <c r="N45" s="3">
        <v>0.372</v>
      </c>
      <c r="O45" s="3">
        <v>-0.122</v>
      </c>
      <c r="P45" s="3" t="s">
        <v>107</v>
      </c>
      <c r="Q45" s="3" t="s">
        <v>108</v>
      </c>
      <c r="R45" s="3" t="s">
        <v>109</v>
      </c>
      <c r="S45" s="3">
        <v>-0.344</v>
      </c>
      <c r="T45" s="3">
        <v>0.251</v>
      </c>
      <c r="U45" s="3">
        <v>0.425</v>
      </c>
      <c r="V45" s="3">
        <v>0.425</v>
      </c>
      <c r="W45" s="3">
        <v>0.129</v>
      </c>
      <c r="X45" s="3">
        <v>0.371</v>
      </c>
      <c r="Y45" s="3">
        <v>0.092</v>
      </c>
    </row>
    <row r="46" s="3" customFormat="1" spans="1:25">
      <c r="A46" s="3" t="s">
        <v>26</v>
      </c>
      <c r="B46" s="3" t="s">
        <v>78</v>
      </c>
      <c r="C46" s="3">
        <v>0.548</v>
      </c>
      <c r="D46" s="3" t="s">
        <v>92</v>
      </c>
      <c r="E46" s="3" t="s">
        <v>99</v>
      </c>
      <c r="F46" s="3" t="s">
        <v>104</v>
      </c>
      <c r="G46" s="3">
        <v>1</v>
      </c>
      <c r="H46" s="3">
        <v>-0.079</v>
      </c>
      <c r="I46" s="3">
        <v>-0.113</v>
      </c>
      <c r="J46" s="3">
        <v>0.235</v>
      </c>
      <c r="K46" s="3" t="s">
        <v>110</v>
      </c>
      <c r="L46" s="3" t="s">
        <v>111</v>
      </c>
      <c r="M46" s="3">
        <v>0.557</v>
      </c>
      <c r="N46" s="3">
        <v>0.44</v>
      </c>
      <c r="O46" s="3">
        <v>-0.221</v>
      </c>
      <c r="P46" s="3" t="s">
        <v>112</v>
      </c>
      <c r="Q46" s="3" t="s">
        <v>113</v>
      </c>
      <c r="R46" s="3" t="s">
        <v>114</v>
      </c>
      <c r="S46" s="3">
        <v>-0.448</v>
      </c>
      <c r="T46" s="3">
        <v>0.37</v>
      </c>
      <c r="U46" s="3">
        <v>0.482</v>
      </c>
      <c r="V46" s="3">
        <v>0.482</v>
      </c>
      <c r="W46" s="3">
        <v>0.044</v>
      </c>
      <c r="X46" s="3">
        <v>0.362</v>
      </c>
      <c r="Y46" s="3">
        <v>0.207</v>
      </c>
    </row>
    <row r="47" s="3" customFormat="1" spans="1:25">
      <c r="A47" s="3" t="s">
        <v>27</v>
      </c>
      <c r="B47" s="3" t="s">
        <v>79</v>
      </c>
      <c r="C47" s="3" t="s">
        <v>86</v>
      </c>
      <c r="D47" s="3">
        <v>-0.317</v>
      </c>
      <c r="E47" s="3">
        <v>0.149</v>
      </c>
      <c r="F47" s="3">
        <v>0.007</v>
      </c>
      <c r="G47" s="3">
        <v>-0.079</v>
      </c>
      <c r="H47" s="3">
        <v>1</v>
      </c>
      <c r="I47" s="3" t="s">
        <v>115</v>
      </c>
      <c r="J47" s="3">
        <v>0.397</v>
      </c>
      <c r="K47" s="3">
        <v>0.349</v>
      </c>
      <c r="L47" s="3">
        <v>0.198</v>
      </c>
      <c r="M47" s="3">
        <v>0.174</v>
      </c>
      <c r="N47" s="3" t="s">
        <v>116</v>
      </c>
      <c r="O47" s="3" t="s">
        <v>117</v>
      </c>
      <c r="P47" s="3" t="s">
        <v>118</v>
      </c>
      <c r="Q47" s="3" t="s">
        <v>119</v>
      </c>
      <c r="R47" s="3">
        <v>-0.259</v>
      </c>
      <c r="S47" s="3">
        <v>0.334</v>
      </c>
      <c r="T47" s="3">
        <v>-0.496</v>
      </c>
      <c r="U47" s="3">
        <v>0.048</v>
      </c>
      <c r="V47" s="3">
        <v>0.048</v>
      </c>
      <c r="W47" s="3" t="s">
        <v>57</v>
      </c>
      <c r="X47" s="3">
        <v>0.402</v>
      </c>
      <c r="Y47" s="3">
        <v>-0.572</v>
      </c>
    </row>
    <row r="48" s="3" customFormat="1" spans="1:25">
      <c r="A48" s="3" t="s">
        <v>28</v>
      </c>
      <c r="B48" s="3" t="s">
        <v>80</v>
      </c>
      <c r="C48" s="3" t="s">
        <v>87</v>
      </c>
      <c r="D48" s="3">
        <v>-0.549</v>
      </c>
      <c r="E48" s="3">
        <v>0.088</v>
      </c>
      <c r="F48" s="3">
        <v>-0.043</v>
      </c>
      <c r="G48" s="3">
        <v>-0.113</v>
      </c>
      <c r="H48" s="3" t="s">
        <v>115</v>
      </c>
      <c r="I48" s="3">
        <v>1</v>
      </c>
      <c r="J48" s="3" t="s">
        <v>120</v>
      </c>
      <c r="K48" s="3">
        <v>0.094</v>
      </c>
      <c r="L48" s="3">
        <v>0.195</v>
      </c>
      <c r="M48" s="3">
        <v>-0.088</v>
      </c>
      <c r="N48" s="3">
        <v>-0.507</v>
      </c>
      <c r="O48" s="3" t="s">
        <v>121</v>
      </c>
      <c r="P48" s="3" t="s">
        <v>122</v>
      </c>
      <c r="Q48" s="3" t="s">
        <v>123</v>
      </c>
      <c r="R48" s="3">
        <v>-0.242</v>
      </c>
      <c r="S48" s="3">
        <v>0.187</v>
      </c>
      <c r="T48" s="3">
        <v>-0.385</v>
      </c>
      <c r="U48" s="3">
        <v>-0.234</v>
      </c>
      <c r="V48" s="3">
        <v>-0.234</v>
      </c>
      <c r="W48" s="3">
        <v>0.275</v>
      </c>
      <c r="X48" s="3">
        <v>-0.029</v>
      </c>
      <c r="Y48" s="3">
        <v>-0.338</v>
      </c>
    </row>
    <row r="49" s="3" customFormat="1" spans="1:25">
      <c r="A49" s="3" t="s">
        <v>29</v>
      </c>
      <c r="B49" s="3">
        <v>-0.102</v>
      </c>
      <c r="C49" s="3">
        <v>-0.435</v>
      </c>
      <c r="D49" s="3">
        <v>-0.398</v>
      </c>
      <c r="E49" s="3">
        <v>0.357</v>
      </c>
      <c r="F49" s="3">
        <v>0.27</v>
      </c>
      <c r="G49" s="3">
        <v>0.235</v>
      </c>
      <c r="H49" s="3">
        <v>0.397</v>
      </c>
      <c r="I49" s="3" t="s">
        <v>120</v>
      </c>
      <c r="J49" s="3">
        <v>1</v>
      </c>
      <c r="K49" s="3">
        <v>0.072</v>
      </c>
      <c r="L49" s="3">
        <v>0.401</v>
      </c>
      <c r="M49" s="3">
        <v>0.143</v>
      </c>
      <c r="N49" s="3">
        <v>-0.166</v>
      </c>
      <c r="O49" s="3">
        <v>0.505</v>
      </c>
      <c r="P49" s="3">
        <v>-0.268</v>
      </c>
      <c r="Q49" s="3">
        <v>0.228</v>
      </c>
      <c r="R49" s="3">
        <v>0.013</v>
      </c>
      <c r="S49" s="3">
        <v>-0.064</v>
      </c>
      <c r="T49" s="3">
        <v>-0.062</v>
      </c>
      <c r="U49" s="3">
        <v>-0.285</v>
      </c>
      <c r="V49" s="3">
        <v>-0.285</v>
      </c>
      <c r="W49" s="3">
        <v>-0.141</v>
      </c>
      <c r="X49" s="3">
        <v>-0.309</v>
      </c>
      <c r="Y49" s="3">
        <v>0.098</v>
      </c>
    </row>
    <row r="50" s="3" customFormat="1" spans="1:25">
      <c r="A50" s="3" t="s">
        <v>30</v>
      </c>
      <c r="B50" s="3">
        <v>0.162</v>
      </c>
      <c r="C50" s="3">
        <v>0.291</v>
      </c>
      <c r="D50" s="3" t="s">
        <v>93</v>
      </c>
      <c r="E50" s="3" t="s">
        <v>100</v>
      </c>
      <c r="F50" s="3" t="s">
        <v>105</v>
      </c>
      <c r="G50" s="3" t="s">
        <v>110</v>
      </c>
      <c r="H50" s="3">
        <v>0.349</v>
      </c>
      <c r="I50" s="3">
        <v>0.094</v>
      </c>
      <c r="J50" s="3">
        <v>0.072</v>
      </c>
      <c r="K50" s="3">
        <v>1</v>
      </c>
      <c r="L50" s="3" t="s">
        <v>124</v>
      </c>
      <c r="M50" s="3" t="s">
        <v>125</v>
      </c>
      <c r="N50" s="3">
        <v>-0.111</v>
      </c>
      <c r="O50" s="3">
        <v>0.095</v>
      </c>
      <c r="P50" s="3">
        <v>0.316</v>
      </c>
      <c r="Q50" s="3">
        <v>-0.365</v>
      </c>
      <c r="R50" s="3" t="s">
        <v>126</v>
      </c>
      <c r="S50" s="3">
        <v>-0.377</v>
      </c>
      <c r="T50" s="3">
        <v>0.339</v>
      </c>
      <c r="U50" s="3" t="s">
        <v>58</v>
      </c>
      <c r="V50" s="3" t="s">
        <v>58</v>
      </c>
      <c r="W50" s="3">
        <v>0.509</v>
      </c>
      <c r="X50" s="3" t="s">
        <v>58</v>
      </c>
      <c r="Y50" s="3">
        <v>0.042</v>
      </c>
    </row>
    <row r="51" s="3" customFormat="1" spans="1:25">
      <c r="A51" s="3" t="s">
        <v>31</v>
      </c>
      <c r="B51" s="3">
        <v>0.472</v>
      </c>
      <c r="C51" s="3">
        <v>0.253</v>
      </c>
      <c r="D51" s="3" t="s">
        <v>94</v>
      </c>
      <c r="E51" s="3" t="s">
        <v>101</v>
      </c>
      <c r="F51" s="3" t="s">
        <v>106</v>
      </c>
      <c r="G51" s="3" t="s">
        <v>111</v>
      </c>
      <c r="H51" s="3">
        <v>0.198</v>
      </c>
      <c r="I51" s="3">
        <v>0.195</v>
      </c>
      <c r="J51" s="3">
        <v>0.401</v>
      </c>
      <c r="K51" s="3" t="s">
        <v>124</v>
      </c>
      <c r="L51" s="3">
        <v>1</v>
      </c>
      <c r="M51" s="3">
        <v>0.495</v>
      </c>
      <c r="N51" s="3">
        <v>0.294</v>
      </c>
      <c r="O51" s="3">
        <v>0.024</v>
      </c>
      <c r="P51" s="3">
        <v>0.466</v>
      </c>
      <c r="Q51" s="3">
        <v>-0.473</v>
      </c>
      <c r="R51" s="3" t="s">
        <v>127</v>
      </c>
      <c r="S51" s="3">
        <v>-0.229</v>
      </c>
      <c r="T51" s="3">
        <v>0.067</v>
      </c>
      <c r="U51" s="3">
        <v>0.251</v>
      </c>
      <c r="V51" s="3">
        <v>0.251</v>
      </c>
      <c r="W51" s="3">
        <v>0.165</v>
      </c>
      <c r="X51" s="3">
        <v>0.275</v>
      </c>
      <c r="Y51" s="3">
        <v>-0.064</v>
      </c>
    </row>
    <row r="52" s="3" customFormat="1" spans="1:25">
      <c r="A52" s="3" t="s">
        <v>32</v>
      </c>
      <c r="B52" s="3">
        <v>0.348</v>
      </c>
      <c r="C52" s="3">
        <v>0.47</v>
      </c>
      <c r="D52" s="3">
        <v>0.459</v>
      </c>
      <c r="E52" s="3" t="s">
        <v>102</v>
      </c>
      <c r="F52" s="3" t="s">
        <v>59</v>
      </c>
      <c r="G52" s="3">
        <v>0.557</v>
      </c>
      <c r="H52" s="3">
        <v>0.174</v>
      </c>
      <c r="I52" s="3">
        <v>-0.088</v>
      </c>
      <c r="J52" s="3">
        <v>0.143</v>
      </c>
      <c r="K52" s="3" t="s">
        <v>125</v>
      </c>
      <c r="L52" s="3">
        <v>0.495</v>
      </c>
      <c r="M52" s="3">
        <v>1</v>
      </c>
      <c r="N52" s="3">
        <v>-0.326</v>
      </c>
      <c r="O52" s="3">
        <v>0.422</v>
      </c>
      <c r="P52" s="3">
        <v>0.078</v>
      </c>
      <c r="Q52" s="3">
        <v>-0.132</v>
      </c>
      <c r="R52" s="3">
        <v>0.231</v>
      </c>
      <c r="S52" s="3">
        <v>0.179</v>
      </c>
      <c r="T52" s="3">
        <v>-0.118</v>
      </c>
      <c r="U52" s="3">
        <v>0.409</v>
      </c>
      <c r="V52" s="3">
        <v>0.409</v>
      </c>
      <c r="W52" s="3" t="s">
        <v>59</v>
      </c>
      <c r="X52" s="3" t="s">
        <v>60</v>
      </c>
      <c r="Y52" s="3">
        <v>-0.271</v>
      </c>
    </row>
    <row r="53" s="3" customFormat="1" spans="1:25">
      <c r="A53" s="3" t="s">
        <v>33</v>
      </c>
      <c r="B53" s="3" t="s">
        <v>81</v>
      </c>
      <c r="C53" s="3">
        <v>0.519</v>
      </c>
      <c r="D53" s="3">
        <v>0.503</v>
      </c>
      <c r="E53" s="3">
        <v>0.239</v>
      </c>
      <c r="F53" s="3">
        <v>0.372</v>
      </c>
      <c r="G53" s="3">
        <v>0.44</v>
      </c>
      <c r="H53" s="3" t="s">
        <v>116</v>
      </c>
      <c r="I53" s="3">
        <v>-0.507</v>
      </c>
      <c r="J53" s="3">
        <v>-0.166</v>
      </c>
      <c r="K53" s="3">
        <v>-0.111</v>
      </c>
      <c r="L53" s="3">
        <v>0.294</v>
      </c>
      <c r="M53" s="3">
        <v>-0.326</v>
      </c>
      <c r="N53" s="3">
        <v>1</v>
      </c>
      <c r="O53" s="3" t="s">
        <v>128</v>
      </c>
      <c r="P53" s="3" t="s">
        <v>129</v>
      </c>
      <c r="Q53" s="3" t="s">
        <v>130</v>
      </c>
      <c r="R53" s="3">
        <v>0.497</v>
      </c>
      <c r="S53" s="3" t="s">
        <v>131</v>
      </c>
      <c r="T53" s="3">
        <v>0.572</v>
      </c>
      <c r="U53" s="3">
        <v>0.068</v>
      </c>
      <c r="V53" s="3">
        <v>0.068</v>
      </c>
      <c r="W53" s="3" t="s">
        <v>61</v>
      </c>
      <c r="X53" s="3">
        <v>-0.295</v>
      </c>
      <c r="Y53" s="3" t="s">
        <v>62</v>
      </c>
    </row>
    <row r="54" s="3" customFormat="1" spans="1:25">
      <c r="A54" s="3" t="s">
        <v>34</v>
      </c>
      <c r="B54" s="3">
        <v>-0.571</v>
      </c>
      <c r="C54" s="3">
        <v>-0.552</v>
      </c>
      <c r="D54" s="3">
        <v>-0.509</v>
      </c>
      <c r="E54" s="3">
        <v>0.049</v>
      </c>
      <c r="F54" s="3">
        <v>-0.122</v>
      </c>
      <c r="G54" s="3">
        <v>-0.221</v>
      </c>
      <c r="H54" s="3" t="s">
        <v>117</v>
      </c>
      <c r="I54" s="3" t="s">
        <v>121</v>
      </c>
      <c r="J54" s="3">
        <v>0.505</v>
      </c>
      <c r="K54" s="3">
        <v>0.095</v>
      </c>
      <c r="L54" s="3">
        <v>0.024</v>
      </c>
      <c r="M54" s="3">
        <v>0.422</v>
      </c>
      <c r="N54" s="3" t="s">
        <v>128</v>
      </c>
      <c r="O54" s="3">
        <v>1</v>
      </c>
      <c r="P54" s="3" t="s">
        <v>132</v>
      </c>
      <c r="Q54" s="3" t="s">
        <v>133</v>
      </c>
      <c r="R54" s="3">
        <v>-0.529</v>
      </c>
      <c r="S54" s="3" t="s">
        <v>64</v>
      </c>
      <c r="T54" s="3" t="s">
        <v>63</v>
      </c>
      <c r="U54" s="3">
        <v>-0.254</v>
      </c>
      <c r="V54" s="3">
        <v>-0.254</v>
      </c>
      <c r="W54" s="3" t="s">
        <v>64</v>
      </c>
      <c r="X54" s="3">
        <v>0.142</v>
      </c>
      <c r="Y54" s="3" t="s">
        <v>65</v>
      </c>
    </row>
    <row r="55" s="3" customFormat="1" spans="1:25">
      <c r="A55" s="3" t="s">
        <v>35</v>
      </c>
      <c r="B55" s="3" t="s">
        <v>82</v>
      </c>
      <c r="C55" s="3" t="s">
        <v>88</v>
      </c>
      <c r="D55" s="3" t="s">
        <v>95</v>
      </c>
      <c r="E55" s="3">
        <v>0.492</v>
      </c>
      <c r="F55" s="3" t="s">
        <v>107</v>
      </c>
      <c r="G55" s="3" t="s">
        <v>112</v>
      </c>
      <c r="H55" s="3" t="s">
        <v>118</v>
      </c>
      <c r="I55" s="3" t="s">
        <v>122</v>
      </c>
      <c r="J55" s="3">
        <v>-0.268</v>
      </c>
      <c r="K55" s="3">
        <v>0.316</v>
      </c>
      <c r="L55" s="3">
        <v>0.466</v>
      </c>
      <c r="M55" s="3">
        <v>0.078</v>
      </c>
      <c r="N55" s="3" t="s">
        <v>129</v>
      </c>
      <c r="O55" s="3" t="s">
        <v>132</v>
      </c>
      <c r="P55" s="3">
        <v>1</v>
      </c>
      <c r="Q55" s="3" t="s">
        <v>134</v>
      </c>
      <c r="R55" s="3" t="s">
        <v>135</v>
      </c>
      <c r="S55" s="3" t="s">
        <v>136</v>
      </c>
      <c r="T55" s="3" t="s">
        <v>66</v>
      </c>
      <c r="U55" s="3">
        <v>0.464</v>
      </c>
      <c r="V55" s="3">
        <v>0.464</v>
      </c>
      <c r="W55" s="3">
        <v>-0.341</v>
      </c>
      <c r="X55" s="3">
        <v>0.146</v>
      </c>
      <c r="Y55" s="3">
        <v>0.574</v>
      </c>
    </row>
    <row r="56" s="3" customFormat="1" spans="1:25">
      <c r="A56" s="3" t="s">
        <v>36</v>
      </c>
      <c r="B56" s="3" t="s">
        <v>83</v>
      </c>
      <c r="C56" s="3" t="s">
        <v>89</v>
      </c>
      <c r="D56" s="3" t="s">
        <v>96</v>
      </c>
      <c r="E56" s="3">
        <v>-0.504</v>
      </c>
      <c r="F56" s="3" t="s">
        <v>108</v>
      </c>
      <c r="G56" s="3" t="s">
        <v>113</v>
      </c>
      <c r="H56" s="3" t="s">
        <v>119</v>
      </c>
      <c r="I56" s="3" t="s">
        <v>123</v>
      </c>
      <c r="J56" s="3">
        <v>0.228</v>
      </c>
      <c r="K56" s="3">
        <v>-0.365</v>
      </c>
      <c r="L56" s="3">
        <v>-0.473</v>
      </c>
      <c r="M56" s="3">
        <v>-0.132</v>
      </c>
      <c r="N56" s="3" t="s">
        <v>130</v>
      </c>
      <c r="O56" s="3" t="s">
        <v>133</v>
      </c>
      <c r="P56" s="3" t="s">
        <v>134</v>
      </c>
      <c r="Q56" s="3">
        <v>1</v>
      </c>
      <c r="R56" s="3" t="s">
        <v>137</v>
      </c>
      <c r="S56" s="3" t="s">
        <v>138</v>
      </c>
      <c r="T56" s="3" t="s">
        <v>67</v>
      </c>
      <c r="U56" s="3">
        <v>-0.467</v>
      </c>
      <c r="V56" s="3">
        <v>-0.467</v>
      </c>
      <c r="W56" s="3">
        <v>0.373</v>
      </c>
      <c r="X56" s="3">
        <v>-0.133</v>
      </c>
      <c r="Y56" s="3">
        <v>-0.532</v>
      </c>
    </row>
    <row r="57" s="3" customFormat="1" spans="1:25">
      <c r="A57" s="3" t="s">
        <v>37</v>
      </c>
      <c r="B57" s="3" t="s">
        <v>84</v>
      </c>
      <c r="C57" s="3">
        <v>0.503</v>
      </c>
      <c r="D57" s="3" t="s">
        <v>97</v>
      </c>
      <c r="E57" s="3" t="s">
        <v>103</v>
      </c>
      <c r="F57" s="3" t="s">
        <v>109</v>
      </c>
      <c r="G57" s="3" t="s">
        <v>114</v>
      </c>
      <c r="H57" s="3">
        <v>-0.259</v>
      </c>
      <c r="I57" s="3">
        <v>-0.242</v>
      </c>
      <c r="J57" s="3">
        <v>0.013</v>
      </c>
      <c r="K57" s="3" t="s">
        <v>126</v>
      </c>
      <c r="L57" s="3" t="s">
        <v>127</v>
      </c>
      <c r="M57" s="3">
        <v>0.231</v>
      </c>
      <c r="N57" s="3">
        <v>0.497</v>
      </c>
      <c r="O57" s="3">
        <v>-0.529</v>
      </c>
      <c r="P57" s="3" t="s">
        <v>135</v>
      </c>
      <c r="Q57" s="3" t="s">
        <v>137</v>
      </c>
      <c r="R57" s="3">
        <v>1</v>
      </c>
      <c r="S57" s="3" t="s">
        <v>139</v>
      </c>
      <c r="T57" s="3" t="s">
        <v>68</v>
      </c>
      <c r="U57" s="3" t="s">
        <v>69</v>
      </c>
      <c r="V57" s="3" t="s">
        <v>69</v>
      </c>
      <c r="W57" s="3">
        <v>-0.211</v>
      </c>
      <c r="X57" s="3">
        <v>0.331</v>
      </c>
      <c r="Y57" s="3">
        <v>0.463</v>
      </c>
    </row>
    <row r="58" s="3" customFormat="1" spans="1:25">
      <c r="A58" s="3" t="s">
        <v>38</v>
      </c>
      <c r="B58" s="3">
        <v>-0.369</v>
      </c>
      <c r="C58" s="3">
        <v>-0.294</v>
      </c>
      <c r="D58" s="3">
        <v>-0.408</v>
      </c>
      <c r="E58" s="3">
        <v>-0.219</v>
      </c>
      <c r="F58" s="3">
        <v>-0.344</v>
      </c>
      <c r="G58" s="3">
        <v>-0.448</v>
      </c>
      <c r="H58" s="3">
        <v>0.334</v>
      </c>
      <c r="I58" s="3">
        <v>0.187</v>
      </c>
      <c r="J58" s="3">
        <v>-0.064</v>
      </c>
      <c r="K58" s="3">
        <v>-0.377</v>
      </c>
      <c r="L58" s="3">
        <v>-0.229</v>
      </c>
      <c r="M58" s="3">
        <v>0.179</v>
      </c>
      <c r="N58" s="3" t="s">
        <v>131</v>
      </c>
      <c r="O58" s="3" t="s">
        <v>64</v>
      </c>
      <c r="P58" s="3" t="s">
        <v>136</v>
      </c>
      <c r="Q58" s="3" t="s">
        <v>138</v>
      </c>
      <c r="R58" s="3" t="s">
        <v>139</v>
      </c>
      <c r="S58" s="3">
        <v>1</v>
      </c>
      <c r="T58" s="3" t="s">
        <v>70</v>
      </c>
      <c r="U58" s="3" t="s">
        <v>71</v>
      </c>
      <c r="V58" s="3" t="s">
        <v>71</v>
      </c>
      <c r="W58" s="3">
        <v>0.531</v>
      </c>
      <c r="X58" s="3">
        <v>-0.093</v>
      </c>
      <c r="Y58" s="3" t="s">
        <v>72</v>
      </c>
    </row>
    <row r="59" s="3" customFormat="1" spans="1:25">
      <c r="A59" s="3" t="s">
        <v>39</v>
      </c>
      <c r="B59" s="3">
        <v>0.442</v>
      </c>
      <c r="C59" s="3">
        <v>0.439</v>
      </c>
      <c r="D59" s="3">
        <v>0.415</v>
      </c>
      <c r="E59" s="3">
        <v>0.106</v>
      </c>
      <c r="F59" s="3">
        <v>0.251</v>
      </c>
      <c r="G59" s="3">
        <v>0.37</v>
      </c>
      <c r="H59" s="3">
        <v>-0.496</v>
      </c>
      <c r="I59" s="3">
        <v>-0.385</v>
      </c>
      <c r="J59" s="3">
        <v>-0.062</v>
      </c>
      <c r="K59" s="3">
        <v>0.339</v>
      </c>
      <c r="L59" s="3">
        <v>0.067</v>
      </c>
      <c r="M59" s="3">
        <v>-0.118</v>
      </c>
      <c r="N59" s="3">
        <v>0.572</v>
      </c>
      <c r="O59" s="3" t="s">
        <v>63</v>
      </c>
      <c r="P59" s="3" t="s">
        <v>66</v>
      </c>
      <c r="Q59" s="3" t="s">
        <v>67</v>
      </c>
      <c r="R59" s="3" t="s">
        <v>68</v>
      </c>
      <c r="S59" s="3" t="s">
        <v>70</v>
      </c>
      <c r="T59" s="3">
        <v>1</v>
      </c>
      <c r="U59" s="3" t="s">
        <v>140</v>
      </c>
      <c r="V59" s="3" t="s">
        <v>140</v>
      </c>
      <c r="W59" s="3">
        <v>-0.544</v>
      </c>
      <c r="X59" s="3">
        <v>0.108</v>
      </c>
      <c r="Y59" s="3" t="s">
        <v>111</v>
      </c>
    </row>
    <row r="60" s="3" customFormat="1" spans="1:25">
      <c r="A60" s="3" t="s">
        <v>40</v>
      </c>
      <c r="B60" s="3">
        <v>0.18</v>
      </c>
      <c r="C60" s="3">
        <v>0.438</v>
      </c>
      <c r="D60" s="3" t="s">
        <v>56</v>
      </c>
      <c r="E60" s="3">
        <v>0.355</v>
      </c>
      <c r="F60" s="3">
        <v>0.425</v>
      </c>
      <c r="G60" s="3">
        <v>0.482</v>
      </c>
      <c r="H60" s="3">
        <v>0.048</v>
      </c>
      <c r="I60" s="3">
        <v>-0.234</v>
      </c>
      <c r="J60" s="3">
        <v>-0.285</v>
      </c>
      <c r="K60" s="3" t="s">
        <v>58</v>
      </c>
      <c r="L60" s="3">
        <v>0.251</v>
      </c>
      <c r="M60" s="3">
        <v>0.409</v>
      </c>
      <c r="N60" s="3">
        <v>0.068</v>
      </c>
      <c r="O60" s="3">
        <v>-0.254</v>
      </c>
      <c r="P60" s="3">
        <v>0.464</v>
      </c>
      <c r="Q60" s="3">
        <v>-0.467</v>
      </c>
      <c r="R60" s="3" t="s">
        <v>69</v>
      </c>
      <c r="S60" s="3" t="s">
        <v>71</v>
      </c>
      <c r="T60" s="3" t="s">
        <v>140</v>
      </c>
      <c r="U60" s="3">
        <v>1</v>
      </c>
      <c r="V60" s="3" t="s">
        <v>141</v>
      </c>
      <c r="W60" s="3">
        <v>0.313</v>
      </c>
      <c r="X60" s="3" t="s">
        <v>142</v>
      </c>
      <c r="Y60" s="3">
        <v>0.329</v>
      </c>
    </row>
    <row r="61" s="3" customFormat="1" spans="1:25">
      <c r="A61" s="3" t="s">
        <v>41</v>
      </c>
      <c r="B61" s="3">
        <v>0.18</v>
      </c>
      <c r="C61" s="3">
        <v>0.438</v>
      </c>
      <c r="D61" s="3" t="s">
        <v>56</v>
      </c>
      <c r="E61" s="3">
        <v>0.355</v>
      </c>
      <c r="F61" s="3">
        <v>0.425</v>
      </c>
      <c r="G61" s="3">
        <v>0.482</v>
      </c>
      <c r="H61" s="3">
        <v>0.048</v>
      </c>
      <c r="I61" s="3">
        <v>-0.234</v>
      </c>
      <c r="J61" s="3">
        <v>-0.285</v>
      </c>
      <c r="K61" s="3" t="s">
        <v>58</v>
      </c>
      <c r="L61" s="3">
        <v>0.251</v>
      </c>
      <c r="M61" s="3">
        <v>0.409</v>
      </c>
      <c r="N61" s="3">
        <v>0.068</v>
      </c>
      <c r="O61" s="3">
        <v>-0.254</v>
      </c>
      <c r="P61" s="3">
        <v>0.464</v>
      </c>
      <c r="Q61" s="3">
        <v>-0.467</v>
      </c>
      <c r="R61" s="3" t="s">
        <v>69</v>
      </c>
      <c r="S61" s="3" t="s">
        <v>71</v>
      </c>
      <c r="T61" s="3" t="s">
        <v>140</v>
      </c>
      <c r="U61" s="3" t="s">
        <v>141</v>
      </c>
      <c r="V61" s="3">
        <v>1</v>
      </c>
      <c r="W61" s="3">
        <v>0.313</v>
      </c>
      <c r="X61" s="3" t="s">
        <v>142</v>
      </c>
      <c r="Y61" s="3">
        <v>0.329</v>
      </c>
    </row>
    <row r="62" s="3" customFormat="1" spans="1:25">
      <c r="A62" s="3" t="s">
        <v>42</v>
      </c>
      <c r="B62" s="3">
        <v>-0.383</v>
      </c>
      <c r="C62" s="3">
        <v>-0.106</v>
      </c>
      <c r="D62" s="3">
        <v>0.139</v>
      </c>
      <c r="E62" s="3">
        <v>0.239</v>
      </c>
      <c r="F62" s="3">
        <v>0.129</v>
      </c>
      <c r="G62" s="3">
        <v>0.044</v>
      </c>
      <c r="H62" s="3" t="s">
        <v>57</v>
      </c>
      <c r="I62" s="3">
        <v>0.275</v>
      </c>
      <c r="J62" s="3">
        <v>-0.141</v>
      </c>
      <c r="K62" s="3">
        <v>0.509</v>
      </c>
      <c r="L62" s="3">
        <v>0.165</v>
      </c>
      <c r="M62" s="3" t="s">
        <v>59</v>
      </c>
      <c r="N62" s="3" t="s">
        <v>61</v>
      </c>
      <c r="O62" s="3" t="s">
        <v>64</v>
      </c>
      <c r="P62" s="3">
        <v>-0.341</v>
      </c>
      <c r="Q62" s="3">
        <v>0.373</v>
      </c>
      <c r="R62" s="3">
        <v>-0.211</v>
      </c>
      <c r="S62" s="3">
        <v>0.531</v>
      </c>
      <c r="T62" s="3">
        <v>-0.544</v>
      </c>
      <c r="U62" s="3">
        <v>0.313</v>
      </c>
      <c r="V62" s="3">
        <v>0.313</v>
      </c>
      <c r="W62" s="3">
        <v>1</v>
      </c>
      <c r="X62" s="3" t="s">
        <v>97</v>
      </c>
      <c r="Y62" s="3" t="s">
        <v>143</v>
      </c>
    </row>
    <row r="63" s="3" customFormat="1" spans="1:25">
      <c r="A63" s="3" t="s">
        <v>144</v>
      </c>
      <c r="B63" s="3">
        <v>-0.073</v>
      </c>
      <c r="C63" s="3">
        <v>0.253</v>
      </c>
      <c r="D63" s="3">
        <v>0.562</v>
      </c>
      <c r="E63" s="3">
        <v>0.381</v>
      </c>
      <c r="F63" s="3">
        <v>0.371</v>
      </c>
      <c r="G63" s="3">
        <v>0.362</v>
      </c>
      <c r="H63" s="3">
        <v>0.402</v>
      </c>
      <c r="I63" s="3">
        <v>-0.029</v>
      </c>
      <c r="J63" s="3">
        <v>-0.309</v>
      </c>
      <c r="K63" s="3" t="s">
        <v>58</v>
      </c>
      <c r="L63" s="3">
        <v>0.275</v>
      </c>
      <c r="M63" s="3" t="s">
        <v>60</v>
      </c>
      <c r="N63" s="3">
        <v>-0.295</v>
      </c>
      <c r="O63" s="3">
        <v>0.142</v>
      </c>
      <c r="P63" s="3">
        <v>0.146</v>
      </c>
      <c r="Q63" s="3">
        <v>-0.133</v>
      </c>
      <c r="R63" s="3">
        <v>0.331</v>
      </c>
      <c r="S63" s="3">
        <v>-0.093</v>
      </c>
      <c r="T63" s="3">
        <v>0.108</v>
      </c>
      <c r="U63" s="3" t="s">
        <v>142</v>
      </c>
      <c r="V63" s="3" t="s">
        <v>142</v>
      </c>
      <c r="W63" s="3" t="s">
        <v>97</v>
      </c>
      <c r="X63" s="3">
        <v>1</v>
      </c>
      <c r="Y63" s="3">
        <v>-0.201</v>
      </c>
    </row>
    <row r="64" s="3" customFormat="1" spans="1:25">
      <c r="A64" s="3" t="s">
        <v>145</v>
      </c>
      <c r="B64" s="3">
        <v>0.417</v>
      </c>
      <c r="C64" s="3">
        <v>0.334</v>
      </c>
      <c r="D64" s="3">
        <v>0.157</v>
      </c>
      <c r="E64" s="3">
        <v>-0.042</v>
      </c>
      <c r="F64" s="3">
        <v>0.092</v>
      </c>
      <c r="G64" s="3">
        <v>0.207</v>
      </c>
      <c r="H64" s="3">
        <v>-0.572</v>
      </c>
      <c r="I64" s="3">
        <v>-0.338</v>
      </c>
      <c r="J64" s="3">
        <v>0.098</v>
      </c>
      <c r="K64" s="3">
        <v>0.042</v>
      </c>
      <c r="L64" s="3">
        <v>-0.064</v>
      </c>
      <c r="M64" s="3">
        <v>-0.271</v>
      </c>
      <c r="N64" s="3" t="s">
        <v>62</v>
      </c>
      <c r="O64" s="3" t="s">
        <v>65</v>
      </c>
      <c r="P64" s="3">
        <v>0.574</v>
      </c>
      <c r="Q64" s="3">
        <v>-0.532</v>
      </c>
      <c r="R64" s="3">
        <v>0.463</v>
      </c>
      <c r="S64" s="3" t="s">
        <v>72</v>
      </c>
      <c r="T64" s="3" t="s">
        <v>111</v>
      </c>
      <c r="U64" s="3">
        <v>0.329</v>
      </c>
      <c r="V64" s="3">
        <v>0.329</v>
      </c>
      <c r="W64" s="3" t="s">
        <v>143</v>
      </c>
      <c r="X64" s="3">
        <v>-0.201</v>
      </c>
      <c r="Y64" s="3">
        <v>1</v>
      </c>
    </row>
    <row r="65" s="3" customFormat="1" spans="1:1">
      <c r="A65" s="3" t="s">
        <v>73</v>
      </c>
    </row>
    <row r="66" s="3" customFormat="1" spans="1:1">
      <c r="A66" s="3" t="s">
        <v>74</v>
      </c>
    </row>
    <row r="68" s="3" customFormat="1" spans="2:7">
      <c r="B68" s="3" t="s">
        <v>27</v>
      </c>
      <c r="C68" s="3" t="s">
        <v>21</v>
      </c>
      <c r="D68" s="3" t="s">
        <v>28</v>
      </c>
      <c r="E68" s="3" t="s">
        <v>22</v>
      </c>
      <c r="F68" s="3" t="s">
        <v>29</v>
      </c>
      <c r="G68" s="3" t="s">
        <v>23</v>
      </c>
    </row>
    <row r="69" s="3" customFormat="1" spans="1:7">
      <c r="A69" s="3" t="s">
        <v>32</v>
      </c>
      <c r="B69" s="3">
        <v>0.174</v>
      </c>
      <c r="C69" s="3">
        <v>0.348</v>
      </c>
      <c r="D69" s="3">
        <v>-0.088</v>
      </c>
      <c r="E69" s="3">
        <v>0.47</v>
      </c>
      <c r="F69" s="3">
        <v>0.143</v>
      </c>
      <c r="G69" s="3">
        <v>0.459</v>
      </c>
    </row>
    <row r="70" s="3" customFormat="1" spans="1:7">
      <c r="A70" s="3" t="s">
        <v>30</v>
      </c>
      <c r="B70" s="3">
        <v>0.349</v>
      </c>
      <c r="C70" s="3">
        <v>0.162</v>
      </c>
      <c r="D70" s="3">
        <v>0.094</v>
      </c>
      <c r="E70" s="3">
        <v>0.291</v>
      </c>
      <c r="F70" s="3">
        <v>0.072</v>
      </c>
      <c r="G70" s="3" t="s">
        <v>146</v>
      </c>
    </row>
    <row r="71" s="3" customFormat="1" spans="1:7">
      <c r="A71" s="3" t="s">
        <v>31</v>
      </c>
      <c r="B71" s="3">
        <v>0.198</v>
      </c>
      <c r="C71" s="3">
        <v>0.472</v>
      </c>
      <c r="D71" s="3">
        <v>0.195</v>
      </c>
      <c r="E71" s="3">
        <v>0.253</v>
      </c>
      <c r="F71" s="3">
        <v>0.401</v>
      </c>
      <c r="G71" s="3" t="s">
        <v>147</v>
      </c>
    </row>
    <row r="72" s="3" customFormat="1" spans="1:7">
      <c r="A72" s="3" t="s">
        <v>33</v>
      </c>
      <c r="B72" s="3" t="s">
        <v>148</v>
      </c>
      <c r="C72" s="3">
        <v>-0.571</v>
      </c>
      <c r="D72" s="3" t="s">
        <v>149</v>
      </c>
      <c r="E72" s="3">
        <v>-0.552</v>
      </c>
      <c r="F72" s="3">
        <v>0.505</v>
      </c>
      <c r="G72" s="3">
        <v>-0.509</v>
      </c>
    </row>
    <row r="73" s="3" customFormat="1" spans="1:7">
      <c r="A73" s="3" t="s">
        <v>34</v>
      </c>
      <c r="B73" s="3" t="s">
        <v>116</v>
      </c>
      <c r="C73" s="3" t="s">
        <v>150</v>
      </c>
      <c r="D73" s="3">
        <v>-0.507</v>
      </c>
      <c r="E73" s="3">
        <v>0.519</v>
      </c>
      <c r="F73" s="3">
        <v>-0.166</v>
      </c>
      <c r="G73" s="3">
        <v>0.503</v>
      </c>
    </row>
    <row r="74" s="3" customFormat="1" spans="1:7">
      <c r="A74" s="3" t="s">
        <v>35</v>
      </c>
      <c r="B74" s="3" t="s">
        <v>151</v>
      </c>
      <c r="C74" s="3" t="s">
        <v>83</v>
      </c>
      <c r="D74" s="3" t="s">
        <v>152</v>
      </c>
      <c r="E74" s="3" t="s">
        <v>89</v>
      </c>
      <c r="F74" s="3">
        <v>0.228</v>
      </c>
      <c r="G74" s="3" t="s">
        <v>96</v>
      </c>
    </row>
    <row r="75" s="3" customFormat="1" spans="1:7">
      <c r="A75" s="3" t="s">
        <v>36</v>
      </c>
      <c r="B75" s="3" t="s">
        <v>118</v>
      </c>
      <c r="C75" s="3" t="s">
        <v>153</v>
      </c>
      <c r="D75" s="3" t="s">
        <v>122</v>
      </c>
      <c r="E75" s="3" t="s">
        <v>154</v>
      </c>
      <c r="F75" s="3">
        <v>-0.268</v>
      </c>
      <c r="G75" s="3" t="s">
        <v>155</v>
      </c>
    </row>
    <row r="76" s="3" customFormat="1" spans="1:7">
      <c r="A76" s="3" t="s">
        <v>37</v>
      </c>
      <c r="B76" s="3">
        <v>0.334</v>
      </c>
      <c r="C76" s="3">
        <v>-0.369</v>
      </c>
      <c r="D76" s="3">
        <v>0.187</v>
      </c>
      <c r="E76" s="3">
        <v>-0.294</v>
      </c>
      <c r="F76" s="3">
        <v>-0.064</v>
      </c>
      <c r="G76" s="3">
        <v>-0.408</v>
      </c>
    </row>
    <row r="77" s="3" customFormat="1" spans="1:7">
      <c r="A77" s="3" t="s">
        <v>38</v>
      </c>
      <c r="B77" s="3">
        <v>-0.259</v>
      </c>
      <c r="C77" s="3" t="s">
        <v>156</v>
      </c>
      <c r="D77" s="3">
        <v>-0.242</v>
      </c>
      <c r="E77" s="3">
        <v>0.503</v>
      </c>
      <c r="F77" s="3">
        <v>0.013</v>
      </c>
      <c r="G77" s="3" t="s">
        <v>157</v>
      </c>
    </row>
    <row r="78" s="3" customFormat="1" spans="1:7">
      <c r="A78" s="3" t="s">
        <v>39</v>
      </c>
      <c r="B78" s="3">
        <v>-0.496</v>
      </c>
      <c r="C78" s="3">
        <v>0.442</v>
      </c>
      <c r="D78" s="3">
        <v>-0.385</v>
      </c>
      <c r="E78" s="3">
        <v>0.439</v>
      </c>
      <c r="F78" s="3">
        <v>-0.062</v>
      </c>
      <c r="G78" s="3">
        <v>0.415</v>
      </c>
    </row>
    <row r="79" s="3" customFormat="1" spans="1:7">
      <c r="A79" s="3" t="s">
        <v>40</v>
      </c>
      <c r="B79" s="3">
        <v>0.048</v>
      </c>
      <c r="C79" s="3">
        <v>0.18</v>
      </c>
      <c r="D79" s="3">
        <v>-0.234</v>
      </c>
      <c r="E79" s="3">
        <v>0.438</v>
      </c>
      <c r="F79" s="3">
        <v>-0.285</v>
      </c>
      <c r="G79" s="3" t="s">
        <v>158</v>
      </c>
    </row>
    <row r="80" s="3" customFormat="1" spans="1:7">
      <c r="A80" s="3" t="s">
        <v>41</v>
      </c>
      <c r="B80" s="3">
        <v>0.048</v>
      </c>
      <c r="C80" s="3">
        <v>0.18</v>
      </c>
      <c r="D80" s="3">
        <v>-0.234</v>
      </c>
      <c r="E80" s="3">
        <v>0.438</v>
      </c>
      <c r="F80" s="3">
        <v>-0.285</v>
      </c>
      <c r="G80" s="3" t="s">
        <v>158</v>
      </c>
    </row>
    <row r="81" s="3" customFormat="1" spans="1:7">
      <c r="A81" s="3" t="s">
        <v>42</v>
      </c>
      <c r="B81" s="3" t="s">
        <v>159</v>
      </c>
      <c r="C81" s="3">
        <v>-0.383</v>
      </c>
      <c r="D81" s="3">
        <v>0.275</v>
      </c>
      <c r="E81" s="3">
        <v>-0.106</v>
      </c>
      <c r="F81" s="3">
        <v>-0.141</v>
      </c>
      <c r="G81" s="3">
        <v>0.139</v>
      </c>
    </row>
    <row r="82" s="3" customFormat="1" spans="1:7">
      <c r="A82" s="3" t="s">
        <v>144</v>
      </c>
      <c r="B82" s="3">
        <v>0.402</v>
      </c>
      <c r="C82" s="3">
        <v>-0.073</v>
      </c>
      <c r="D82" s="3">
        <v>-0.029</v>
      </c>
      <c r="E82" s="3">
        <v>0.253</v>
      </c>
      <c r="F82" s="3">
        <v>-0.309</v>
      </c>
      <c r="G82" s="3">
        <v>0.562</v>
      </c>
    </row>
    <row r="83" s="3" customFormat="1" spans="1:7">
      <c r="A83" s="3" t="s">
        <v>145</v>
      </c>
      <c r="B83" s="3">
        <v>-0.572</v>
      </c>
      <c r="C83" s="3">
        <v>0.417</v>
      </c>
      <c r="D83" s="3">
        <v>-0.338</v>
      </c>
      <c r="E83" s="3">
        <v>0.334</v>
      </c>
      <c r="F83" s="3">
        <v>0.098</v>
      </c>
      <c r="G83" s="3">
        <v>0.157</v>
      </c>
    </row>
    <row r="84" s="3" customFormat="1" spans="1:1">
      <c r="A84" s="3" t="s">
        <v>73</v>
      </c>
    </row>
    <row r="85" s="3" customFormat="1" spans="1:1">
      <c r="A85" s="3" t="s">
        <v>74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N33" sqref="N33"/>
    </sheetView>
  </sheetViews>
  <sheetFormatPr defaultColWidth="9" defaultRowHeight="13.5" outlineLevelCol="5"/>
  <cols>
    <col min="1" max="2" width="9" style="3"/>
    <col min="3" max="4" width="12.625" style="3"/>
    <col min="5" max="5" width="9" style="3"/>
    <col min="6" max="6" width="10.375" style="5"/>
    <col min="7" max="16384" width="9" style="3"/>
  </cols>
  <sheetData>
    <row r="1" s="3" customFormat="1" spans="2:6">
      <c r="B1" s="3" t="s">
        <v>160</v>
      </c>
      <c r="C1" s="3" t="s">
        <v>161</v>
      </c>
      <c r="D1" s="3" t="s">
        <v>162</v>
      </c>
      <c r="E1" s="3" t="s">
        <v>163</v>
      </c>
      <c r="F1" s="3" t="s">
        <v>164</v>
      </c>
    </row>
    <row r="2" s="3" customFormat="1" spans="1:6">
      <c r="A2" s="3" t="s">
        <v>165</v>
      </c>
      <c r="B2" s="3" t="s">
        <v>166</v>
      </c>
      <c r="C2" s="3" t="s">
        <v>167</v>
      </c>
      <c r="D2" s="3" t="str">
        <f t="shared" ref="D2:D25" si="0">B2&amp;C2</f>
        <v>Y1S4</v>
      </c>
      <c r="E2" s="3">
        <v>0.985</v>
      </c>
      <c r="F2" s="5">
        <f t="shared" ref="F2:F25" si="1">E2*667*15/1000</f>
        <v>9.854925</v>
      </c>
    </row>
    <row r="3" s="3" customFormat="1" spans="1:6">
      <c r="A3" s="3" t="s">
        <v>165</v>
      </c>
      <c r="B3" s="3" t="s">
        <v>166</v>
      </c>
      <c r="C3" s="3" t="s">
        <v>167</v>
      </c>
      <c r="D3" s="3" t="str">
        <f t="shared" si="0"/>
        <v>Y1S4</v>
      </c>
      <c r="E3" s="3">
        <v>0.96</v>
      </c>
      <c r="F3" s="5">
        <f t="shared" si="1"/>
        <v>9.6048</v>
      </c>
    </row>
    <row r="4" s="3" customFormat="1" spans="1:6">
      <c r="A4" s="3" t="s">
        <v>165</v>
      </c>
      <c r="B4" s="3" t="s">
        <v>166</v>
      </c>
      <c r="C4" s="3" t="s">
        <v>167</v>
      </c>
      <c r="D4" s="3" t="str">
        <f t="shared" si="0"/>
        <v>Y1S4</v>
      </c>
      <c r="E4" s="3">
        <v>1.01</v>
      </c>
      <c r="F4" s="5">
        <f t="shared" si="1"/>
        <v>10.10505</v>
      </c>
    </row>
    <row r="5" s="3" customFormat="1" spans="1:6">
      <c r="A5" s="3" t="s">
        <v>168</v>
      </c>
      <c r="B5" s="3" t="s">
        <v>166</v>
      </c>
      <c r="C5" s="3" t="s">
        <v>169</v>
      </c>
      <c r="D5" s="3" t="str">
        <f t="shared" si="0"/>
        <v>Y1S3</v>
      </c>
      <c r="E5" s="3">
        <v>1.005</v>
      </c>
      <c r="F5" s="5">
        <f t="shared" si="1"/>
        <v>10.055025</v>
      </c>
    </row>
    <row r="6" s="3" customFormat="1" spans="1:6">
      <c r="A6" s="3" t="s">
        <v>168</v>
      </c>
      <c r="B6" s="3" t="s">
        <v>166</v>
      </c>
      <c r="C6" s="3" t="s">
        <v>169</v>
      </c>
      <c r="D6" s="3" t="str">
        <f t="shared" si="0"/>
        <v>Y1S3</v>
      </c>
      <c r="E6" s="3">
        <v>1</v>
      </c>
      <c r="F6" s="5">
        <f t="shared" si="1"/>
        <v>10.005</v>
      </c>
    </row>
    <row r="7" s="3" customFormat="1" spans="1:6">
      <c r="A7" s="3" t="s">
        <v>168</v>
      </c>
      <c r="B7" s="3" t="s">
        <v>166</v>
      </c>
      <c r="C7" s="3" t="s">
        <v>169</v>
      </c>
      <c r="D7" s="3" t="str">
        <f t="shared" si="0"/>
        <v>Y1S3</v>
      </c>
      <c r="E7" s="3">
        <v>0.98</v>
      </c>
      <c r="F7" s="5">
        <f t="shared" si="1"/>
        <v>9.8049</v>
      </c>
    </row>
    <row r="8" s="3" customFormat="1" spans="1:6">
      <c r="A8" s="3" t="s">
        <v>170</v>
      </c>
      <c r="B8" s="3" t="s">
        <v>166</v>
      </c>
      <c r="C8" s="3" t="s">
        <v>171</v>
      </c>
      <c r="D8" s="3" t="str">
        <f t="shared" si="0"/>
        <v>Y1S2</v>
      </c>
      <c r="E8" s="3">
        <v>1.07</v>
      </c>
      <c r="F8" s="5">
        <f t="shared" si="1"/>
        <v>10.70535</v>
      </c>
    </row>
    <row r="9" s="3" customFormat="1" spans="1:6">
      <c r="A9" s="3" t="s">
        <v>170</v>
      </c>
      <c r="B9" s="3" t="s">
        <v>166</v>
      </c>
      <c r="C9" s="3" t="s">
        <v>171</v>
      </c>
      <c r="D9" s="3" t="str">
        <f t="shared" si="0"/>
        <v>Y1S2</v>
      </c>
      <c r="E9" s="3">
        <v>1.05</v>
      </c>
      <c r="F9" s="5">
        <f t="shared" si="1"/>
        <v>10.50525</v>
      </c>
    </row>
    <row r="10" s="3" customFormat="1" spans="1:6">
      <c r="A10" s="3" t="s">
        <v>170</v>
      </c>
      <c r="B10" s="3" t="s">
        <v>166</v>
      </c>
      <c r="C10" s="3" t="s">
        <v>171</v>
      </c>
      <c r="D10" s="3" t="str">
        <f t="shared" si="0"/>
        <v>Y1S2</v>
      </c>
      <c r="E10" s="3">
        <v>1.03</v>
      </c>
      <c r="F10" s="5">
        <f t="shared" si="1"/>
        <v>10.30515</v>
      </c>
    </row>
    <row r="11" s="3" customFormat="1" spans="1:6">
      <c r="A11" s="3" t="s">
        <v>172</v>
      </c>
      <c r="B11" s="3" t="s">
        <v>166</v>
      </c>
      <c r="C11" s="3" t="s">
        <v>173</v>
      </c>
      <c r="D11" s="3" t="str">
        <f t="shared" si="0"/>
        <v>Y1S1</v>
      </c>
      <c r="E11" s="3">
        <v>0.97</v>
      </c>
      <c r="F11" s="5">
        <f t="shared" si="1"/>
        <v>9.70485</v>
      </c>
    </row>
    <row r="12" s="3" customFormat="1" spans="1:6">
      <c r="A12" s="3" t="s">
        <v>172</v>
      </c>
      <c r="B12" s="3" t="s">
        <v>166</v>
      </c>
      <c r="C12" s="3" t="s">
        <v>173</v>
      </c>
      <c r="D12" s="3" t="str">
        <f t="shared" si="0"/>
        <v>Y1S1</v>
      </c>
      <c r="E12" s="3">
        <v>0.96</v>
      </c>
      <c r="F12" s="5">
        <f t="shared" si="1"/>
        <v>9.6048</v>
      </c>
    </row>
    <row r="13" s="3" customFormat="1" spans="1:6">
      <c r="A13" s="3" t="s">
        <v>172</v>
      </c>
      <c r="B13" s="3" t="s">
        <v>166</v>
      </c>
      <c r="C13" s="3" t="s">
        <v>173</v>
      </c>
      <c r="D13" s="3" t="str">
        <f t="shared" si="0"/>
        <v>Y1S1</v>
      </c>
      <c r="E13" s="3">
        <v>0.98</v>
      </c>
      <c r="F13" s="5">
        <f t="shared" si="1"/>
        <v>9.8049</v>
      </c>
    </row>
    <row r="14" s="3" customFormat="1" spans="1:6">
      <c r="A14" s="3" t="s">
        <v>165</v>
      </c>
      <c r="B14" s="3" t="s">
        <v>174</v>
      </c>
      <c r="C14" s="3" t="s">
        <v>167</v>
      </c>
      <c r="D14" s="3" t="str">
        <f t="shared" si="0"/>
        <v>Y2S4</v>
      </c>
      <c r="E14" s="3">
        <v>1</v>
      </c>
      <c r="F14" s="5">
        <f t="shared" si="1"/>
        <v>10.005</v>
      </c>
    </row>
    <row r="15" s="3" customFormat="1" spans="1:6">
      <c r="A15" s="3" t="s">
        <v>165</v>
      </c>
      <c r="B15" s="3" t="s">
        <v>174</v>
      </c>
      <c r="C15" s="3" t="s">
        <v>167</v>
      </c>
      <c r="D15" s="3" t="str">
        <f t="shared" si="0"/>
        <v>Y2S4</v>
      </c>
      <c r="E15" s="3">
        <v>1.03</v>
      </c>
      <c r="F15" s="5">
        <f t="shared" si="1"/>
        <v>10.30515</v>
      </c>
    </row>
    <row r="16" s="3" customFormat="1" spans="1:6">
      <c r="A16" s="3" t="s">
        <v>165</v>
      </c>
      <c r="B16" s="3" t="s">
        <v>174</v>
      </c>
      <c r="C16" s="3" t="s">
        <v>167</v>
      </c>
      <c r="D16" s="3" t="str">
        <f t="shared" si="0"/>
        <v>Y2S4</v>
      </c>
      <c r="E16" s="3">
        <v>1.01</v>
      </c>
      <c r="F16" s="5">
        <f t="shared" si="1"/>
        <v>10.10505</v>
      </c>
    </row>
    <row r="17" s="3" customFormat="1" spans="1:6">
      <c r="A17" s="3" t="s">
        <v>168</v>
      </c>
      <c r="B17" s="3" t="s">
        <v>174</v>
      </c>
      <c r="C17" s="3" t="s">
        <v>169</v>
      </c>
      <c r="D17" s="3" t="str">
        <f t="shared" si="0"/>
        <v>Y2S3</v>
      </c>
      <c r="E17" s="3">
        <v>1.04</v>
      </c>
      <c r="F17" s="5">
        <f t="shared" si="1"/>
        <v>10.4052</v>
      </c>
    </row>
    <row r="18" s="3" customFormat="1" spans="1:6">
      <c r="A18" s="3" t="s">
        <v>168</v>
      </c>
      <c r="B18" s="3" t="s">
        <v>174</v>
      </c>
      <c r="C18" s="3" t="s">
        <v>169</v>
      </c>
      <c r="D18" s="3" t="str">
        <f t="shared" si="0"/>
        <v>Y2S3</v>
      </c>
      <c r="E18" s="3">
        <v>1</v>
      </c>
      <c r="F18" s="5">
        <f t="shared" si="1"/>
        <v>10.005</v>
      </c>
    </row>
    <row r="19" s="3" customFormat="1" spans="1:6">
      <c r="A19" s="3" t="s">
        <v>168</v>
      </c>
      <c r="B19" s="3" t="s">
        <v>174</v>
      </c>
      <c r="C19" s="3" t="s">
        <v>169</v>
      </c>
      <c r="D19" s="3" t="str">
        <f t="shared" si="0"/>
        <v>Y2S3</v>
      </c>
      <c r="E19" s="3">
        <v>1.02</v>
      </c>
      <c r="F19" s="5">
        <f t="shared" si="1"/>
        <v>10.2051</v>
      </c>
    </row>
    <row r="20" s="3" customFormat="1" spans="1:6">
      <c r="A20" s="3" t="s">
        <v>170</v>
      </c>
      <c r="B20" s="3" t="s">
        <v>174</v>
      </c>
      <c r="C20" s="3" t="s">
        <v>171</v>
      </c>
      <c r="D20" s="3" t="str">
        <f t="shared" si="0"/>
        <v>Y2S2</v>
      </c>
      <c r="E20" s="3">
        <v>1.05</v>
      </c>
      <c r="F20" s="5">
        <f t="shared" si="1"/>
        <v>10.50525</v>
      </c>
    </row>
    <row r="21" s="3" customFormat="1" spans="1:6">
      <c r="A21" s="3" t="s">
        <v>170</v>
      </c>
      <c r="B21" s="3" t="s">
        <v>174</v>
      </c>
      <c r="C21" s="3" t="s">
        <v>171</v>
      </c>
      <c r="D21" s="3" t="str">
        <f t="shared" si="0"/>
        <v>Y2S2</v>
      </c>
      <c r="E21" s="3">
        <v>1.065</v>
      </c>
      <c r="F21" s="5">
        <f t="shared" si="1"/>
        <v>10.655325</v>
      </c>
    </row>
    <row r="22" s="3" customFormat="1" spans="1:6">
      <c r="A22" s="3" t="s">
        <v>170</v>
      </c>
      <c r="B22" s="3" t="s">
        <v>174</v>
      </c>
      <c r="C22" s="3" t="s">
        <v>171</v>
      </c>
      <c r="D22" s="3" t="str">
        <f t="shared" si="0"/>
        <v>Y2S2</v>
      </c>
      <c r="E22" s="3">
        <v>1.045</v>
      </c>
      <c r="F22" s="5">
        <f t="shared" si="1"/>
        <v>10.455225</v>
      </c>
    </row>
    <row r="23" s="3" customFormat="1" spans="1:6">
      <c r="A23" s="3" t="s">
        <v>172</v>
      </c>
      <c r="B23" s="3" t="s">
        <v>174</v>
      </c>
      <c r="C23" s="3" t="s">
        <v>173</v>
      </c>
      <c r="D23" s="3" t="str">
        <f t="shared" si="0"/>
        <v>Y2S1</v>
      </c>
      <c r="E23" s="3">
        <v>0.955</v>
      </c>
      <c r="F23" s="5">
        <f t="shared" si="1"/>
        <v>9.554775</v>
      </c>
    </row>
    <row r="24" s="3" customFormat="1" spans="1:6">
      <c r="A24" s="3" t="s">
        <v>172</v>
      </c>
      <c r="B24" s="3" t="s">
        <v>174</v>
      </c>
      <c r="C24" s="3" t="s">
        <v>173</v>
      </c>
      <c r="D24" s="3" t="str">
        <f t="shared" si="0"/>
        <v>Y2S1</v>
      </c>
      <c r="E24" s="3">
        <v>0.94</v>
      </c>
      <c r="F24" s="5">
        <f t="shared" si="1"/>
        <v>9.4047</v>
      </c>
    </row>
    <row r="25" s="3" customFormat="1" spans="1:6">
      <c r="A25" s="3" t="s">
        <v>172</v>
      </c>
      <c r="B25" s="3" t="s">
        <v>174</v>
      </c>
      <c r="C25" s="3" t="s">
        <v>173</v>
      </c>
      <c r="D25" s="3" t="str">
        <f t="shared" si="0"/>
        <v>Y2S1</v>
      </c>
      <c r="E25" s="3">
        <v>0.92</v>
      </c>
      <c r="F25" s="5">
        <f t="shared" si="1"/>
        <v>9.2046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F27" sqref="F27"/>
    </sheetView>
  </sheetViews>
  <sheetFormatPr defaultColWidth="9" defaultRowHeight="13.5"/>
  <cols>
    <col min="1" max="2" width="9" style="3"/>
    <col min="3" max="8" width="12.625" style="3"/>
    <col min="9" max="16384" width="9" style="3"/>
  </cols>
  <sheetData>
    <row r="1" s="3" customFormat="1" spans="2:8">
      <c r="B1" s="3" t="s">
        <v>160</v>
      </c>
      <c r="C1" s="3" t="s">
        <v>161</v>
      </c>
      <c r="D1" s="3" t="s">
        <v>162</v>
      </c>
      <c r="E1" s="4" t="s">
        <v>175</v>
      </c>
      <c r="F1" s="4" t="s">
        <v>176</v>
      </c>
      <c r="G1" s="4" t="s">
        <v>177</v>
      </c>
      <c r="H1" s="4" t="s">
        <v>178</v>
      </c>
    </row>
    <row r="2" s="3" customFormat="1" spans="1:8">
      <c r="A2" s="3" t="s">
        <v>165</v>
      </c>
      <c r="B2" s="3" t="s">
        <v>166</v>
      </c>
      <c r="C2" s="3" t="s">
        <v>167</v>
      </c>
      <c r="D2" s="3" t="str">
        <f t="shared" ref="D2:D25" si="0">B2&amp;C2</f>
        <v>Y1S4</v>
      </c>
      <c r="E2" s="3">
        <v>14.7116262172499</v>
      </c>
      <c r="F2" s="3">
        <v>0.534853112433106</v>
      </c>
      <c r="G2" s="3">
        <v>305.318894878594</v>
      </c>
      <c r="H2" s="3">
        <v>5.13439922158279</v>
      </c>
    </row>
    <row r="3" s="3" customFormat="1" spans="1:8">
      <c r="A3" s="3" t="s">
        <v>165</v>
      </c>
      <c r="B3" s="3" t="s">
        <v>166</v>
      </c>
      <c r="C3" s="3" t="s">
        <v>167</v>
      </c>
      <c r="D3" s="3" t="str">
        <f t="shared" si="0"/>
        <v>Y1S4</v>
      </c>
      <c r="E3" s="3">
        <v>14.9717041174893</v>
      </c>
      <c r="F3" s="3">
        <v>0.559152849008604</v>
      </c>
      <c r="G3" s="3">
        <v>305.931923432775</v>
      </c>
      <c r="H3" s="3">
        <v>5.27011802575108</v>
      </c>
    </row>
    <row r="4" s="3" customFormat="1" spans="1:9">
      <c r="A4" s="3" t="s">
        <v>165</v>
      </c>
      <c r="B4" s="3" t="s">
        <v>166</v>
      </c>
      <c r="C4" s="3" t="s">
        <v>167</v>
      </c>
      <c r="D4" s="3" t="str">
        <f t="shared" si="0"/>
        <v>Y1S4</v>
      </c>
      <c r="E4" s="3">
        <v>16.6515967359664</v>
      </c>
      <c r="F4" s="3">
        <v>0.603599981456907</v>
      </c>
      <c r="G4" s="3">
        <v>301.593057139636</v>
      </c>
      <c r="H4" s="3">
        <v>5.43303627693005</v>
      </c>
      <c r="I4" s="4"/>
    </row>
    <row r="5" s="3" customFormat="1" spans="1:9">
      <c r="A5" s="3" t="s">
        <v>168</v>
      </c>
      <c r="B5" s="3" t="s">
        <v>166</v>
      </c>
      <c r="C5" s="3" t="s">
        <v>169</v>
      </c>
      <c r="D5" s="3" t="str">
        <f t="shared" si="0"/>
        <v>Y1S3</v>
      </c>
      <c r="E5" s="3">
        <v>15.1190827522161</v>
      </c>
      <c r="F5" s="3">
        <v>0.53038785641095</v>
      </c>
      <c r="G5" s="3">
        <v>303.007484733185</v>
      </c>
      <c r="H5" s="3">
        <v>5.11125747805709</v>
      </c>
      <c r="I5" s="4"/>
    </row>
    <row r="6" s="3" customFormat="1" spans="1:9">
      <c r="A6" s="3" t="s">
        <v>168</v>
      </c>
      <c r="B6" s="3" t="s">
        <v>166</v>
      </c>
      <c r="C6" s="3" t="s">
        <v>169</v>
      </c>
      <c r="D6" s="3" t="str">
        <f t="shared" si="0"/>
        <v>Y1S3</v>
      </c>
      <c r="E6" s="3">
        <v>15.8647970770181</v>
      </c>
      <c r="F6" s="3">
        <v>0.640924339492301</v>
      </c>
      <c r="G6" s="3">
        <v>308.637026910656</v>
      </c>
      <c r="H6" s="3">
        <v>5.40726640468121</v>
      </c>
      <c r="I6" s="4"/>
    </row>
    <row r="7" s="3" customFormat="1" spans="1:9">
      <c r="A7" s="3" t="s">
        <v>168</v>
      </c>
      <c r="B7" s="3" t="s">
        <v>166</v>
      </c>
      <c r="C7" s="3" t="s">
        <v>169</v>
      </c>
      <c r="D7" s="3" t="str">
        <f t="shared" si="0"/>
        <v>Y1S3</v>
      </c>
      <c r="E7" s="3">
        <v>16.6031380023713</v>
      </c>
      <c r="F7" s="3">
        <v>0.67022919086996</v>
      </c>
      <c r="G7" s="3">
        <v>307.635390783991</v>
      </c>
      <c r="H7" s="3">
        <v>5.55978408399507</v>
      </c>
      <c r="I7" s="4"/>
    </row>
    <row r="8" s="3" customFormat="1" spans="1:8">
      <c r="A8" s="3" t="s">
        <v>170</v>
      </c>
      <c r="B8" s="3" t="s">
        <v>166</v>
      </c>
      <c r="C8" s="3" t="s">
        <v>171</v>
      </c>
      <c r="D8" s="3" t="str">
        <f t="shared" si="0"/>
        <v>Y1S2</v>
      </c>
      <c r="E8" s="3">
        <v>15.6059127185932</v>
      </c>
      <c r="F8" s="3">
        <v>0.644105311266088</v>
      </c>
      <c r="G8" s="3">
        <v>309.664878462808</v>
      </c>
      <c r="H8" s="3">
        <v>5.13429816471313</v>
      </c>
    </row>
    <row r="9" s="3" customFormat="1" spans="1:8">
      <c r="A9" s="3" t="s">
        <v>170</v>
      </c>
      <c r="B9" s="3" t="s">
        <v>166</v>
      </c>
      <c r="C9" s="3" t="s">
        <v>171</v>
      </c>
      <c r="D9" s="3" t="str">
        <f t="shared" si="0"/>
        <v>Y1S2</v>
      </c>
      <c r="E9" s="3">
        <v>14.4891777033257</v>
      </c>
      <c r="F9" s="3">
        <v>0.552335513586599</v>
      </c>
      <c r="G9" s="3">
        <v>306.626370605834</v>
      </c>
      <c r="H9" s="3">
        <v>5.17216831776858</v>
      </c>
    </row>
    <row r="10" s="3" customFormat="1" spans="1:8">
      <c r="A10" s="3" t="s">
        <v>170</v>
      </c>
      <c r="B10" s="3" t="s">
        <v>166</v>
      </c>
      <c r="C10" s="3" t="s">
        <v>171</v>
      </c>
      <c r="D10" s="3" t="str">
        <f t="shared" si="0"/>
        <v>Y1S2</v>
      </c>
      <c r="E10" s="3">
        <v>14.9450988470019</v>
      </c>
      <c r="F10" s="3">
        <v>0.662876257166016</v>
      </c>
      <c r="G10" s="3">
        <v>314.468819821889</v>
      </c>
      <c r="H10" s="3">
        <v>5.65640522168881</v>
      </c>
    </row>
    <row r="11" s="3" customFormat="1" spans="1:8">
      <c r="A11" s="3" t="s">
        <v>172</v>
      </c>
      <c r="B11" s="3" t="s">
        <v>166</v>
      </c>
      <c r="C11" s="3" t="s">
        <v>173</v>
      </c>
      <c r="D11" s="3" t="str">
        <f t="shared" si="0"/>
        <v>Y1S1</v>
      </c>
      <c r="E11" s="3">
        <v>12.8459999577274</v>
      </c>
      <c r="F11" s="3">
        <v>0.527316205016906</v>
      </c>
      <c r="G11" s="3">
        <v>312.035412652053</v>
      </c>
      <c r="H11" s="3">
        <v>4.96639618475963</v>
      </c>
    </row>
    <row r="12" s="3" customFormat="1" spans="1:8">
      <c r="A12" s="3" t="s">
        <v>172</v>
      </c>
      <c r="B12" s="3" t="s">
        <v>166</v>
      </c>
      <c r="C12" s="3" t="s">
        <v>173</v>
      </c>
      <c r="D12" s="3" t="str">
        <f t="shared" si="0"/>
        <v>Y1S1</v>
      </c>
      <c r="E12" s="3">
        <v>13.5914533980096</v>
      </c>
      <c r="F12" s="3">
        <v>0.585823076768757</v>
      </c>
      <c r="G12" s="3">
        <v>312.901770691236</v>
      </c>
      <c r="H12" s="3">
        <v>5.13353620930477</v>
      </c>
    </row>
    <row r="13" s="3" customFormat="1" spans="1:8">
      <c r="A13" s="3" t="s">
        <v>172</v>
      </c>
      <c r="B13" s="3" t="s">
        <v>166</v>
      </c>
      <c r="C13" s="3" t="s">
        <v>173</v>
      </c>
      <c r="D13" s="3" t="str">
        <f t="shared" si="0"/>
        <v>Y1S1</v>
      </c>
      <c r="E13" s="3">
        <v>13.7339288868344</v>
      </c>
      <c r="F13" s="3">
        <v>0.811488016031521</v>
      </c>
      <c r="G13" s="3">
        <v>322.856483767676</v>
      </c>
      <c r="H13" s="3">
        <v>5.74065687969138</v>
      </c>
    </row>
    <row r="14" s="3" customFormat="1" spans="1:8">
      <c r="A14" s="3" t="s">
        <v>165</v>
      </c>
      <c r="B14" s="3" t="s">
        <v>174</v>
      </c>
      <c r="C14" s="3" t="s">
        <v>167</v>
      </c>
      <c r="D14" s="3" t="str">
        <f t="shared" si="0"/>
        <v>Y2S4</v>
      </c>
      <c r="E14" s="3">
        <v>15.3246106429687</v>
      </c>
      <c r="F14" s="3">
        <v>0.55845851297415</v>
      </c>
      <c r="G14" s="3">
        <v>305.335441040748</v>
      </c>
      <c r="H14" s="3">
        <v>5.34833252248207</v>
      </c>
    </row>
    <row r="15" s="3" customFormat="1" spans="1:8">
      <c r="A15" s="3" t="s">
        <v>165</v>
      </c>
      <c r="B15" s="3" t="s">
        <v>174</v>
      </c>
      <c r="C15" s="3" t="s">
        <v>167</v>
      </c>
      <c r="D15" s="3" t="str">
        <f t="shared" si="0"/>
        <v>Y2S4</v>
      </c>
      <c r="E15" s="3">
        <v>15.5955251223846</v>
      </c>
      <c r="F15" s="3">
        <v>0.583893546840298</v>
      </c>
      <c r="G15" s="3">
        <v>305.948779306098</v>
      </c>
      <c r="H15" s="3">
        <v>5.48970627682404</v>
      </c>
    </row>
    <row r="16" s="3" customFormat="1" spans="1:8">
      <c r="A16" s="3" t="s">
        <v>165</v>
      </c>
      <c r="B16" s="3" t="s">
        <v>174</v>
      </c>
      <c r="C16" s="3" t="s">
        <v>167</v>
      </c>
      <c r="D16" s="3" t="str">
        <f t="shared" si="0"/>
        <v>Y2S4</v>
      </c>
      <c r="E16" s="3">
        <v>16.9914252407821</v>
      </c>
      <c r="F16" s="3">
        <v>0.616704013130883</v>
      </c>
      <c r="G16" s="3">
        <v>301.601936617</v>
      </c>
      <c r="H16" s="3">
        <v>5.54391456829597</v>
      </c>
    </row>
    <row r="17" s="3" customFormat="1" spans="1:8">
      <c r="A17" s="3" t="s">
        <v>168</v>
      </c>
      <c r="B17" s="3" t="s">
        <v>174</v>
      </c>
      <c r="C17" s="3" t="s">
        <v>169</v>
      </c>
      <c r="D17" s="3" t="str">
        <f t="shared" si="0"/>
        <v>Y2S3</v>
      </c>
      <c r="E17" s="3">
        <v>15.427635461445</v>
      </c>
      <c r="F17" s="3">
        <v>0.541818637423627</v>
      </c>
      <c r="G17" s="3">
        <v>303.015576664659</v>
      </c>
      <c r="H17" s="3">
        <v>5.21556885516029</v>
      </c>
    </row>
    <row r="18" s="3" customFormat="1" spans="1:8">
      <c r="A18" s="3" t="s">
        <v>168</v>
      </c>
      <c r="B18" s="3" t="s">
        <v>174</v>
      </c>
      <c r="C18" s="3" t="s">
        <v>169</v>
      </c>
      <c r="D18" s="3" t="str">
        <f t="shared" si="0"/>
        <v>Y2S3</v>
      </c>
      <c r="E18" s="3">
        <v>16.1885684459369</v>
      </c>
      <c r="F18" s="3">
        <v>0.654890331915292</v>
      </c>
      <c r="G18" s="3">
        <v>308.645539068789</v>
      </c>
      <c r="H18" s="3">
        <v>5.51761878028695</v>
      </c>
    </row>
    <row r="19" s="3" customFormat="1" spans="1:8">
      <c r="A19" s="3" t="s">
        <v>168</v>
      </c>
      <c r="B19" s="3" t="s">
        <v>174</v>
      </c>
      <c r="C19" s="3" t="s">
        <v>169</v>
      </c>
      <c r="D19" s="3" t="str">
        <f t="shared" si="0"/>
        <v>Y2S3</v>
      </c>
      <c r="E19" s="3">
        <v>16.6031380023713</v>
      </c>
      <c r="F19" s="3">
        <v>0.67022919086996</v>
      </c>
      <c r="G19" s="3">
        <v>307.635390783991</v>
      </c>
      <c r="H19" s="3">
        <v>5.55978408399507</v>
      </c>
    </row>
    <row r="20" s="3" customFormat="1" spans="1:8">
      <c r="A20" s="3" t="s">
        <v>170</v>
      </c>
      <c r="B20" s="3" t="s">
        <v>174</v>
      </c>
      <c r="C20" s="3" t="s">
        <v>171</v>
      </c>
      <c r="D20" s="3" t="str">
        <f t="shared" si="0"/>
        <v>Y2S2</v>
      </c>
      <c r="E20" s="3">
        <v>16.2561590818679</v>
      </c>
      <c r="F20" s="3">
        <v>0.67285808588071</v>
      </c>
      <c r="G20" s="3">
        <v>309.682355852939</v>
      </c>
      <c r="H20" s="3">
        <v>5.34822725490951</v>
      </c>
    </row>
    <row r="21" s="3" customFormat="1" spans="1:8">
      <c r="A21" s="3" t="s">
        <v>170</v>
      </c>
      <c r="B21" s="3" t="s">
        <v>174</v>
      </c>
      <c r="C21" s="3" t="s">
        <v>171</v>
      </c>
      <c r="D21" s="3" t="str">
        <f t="shared" si="0"/>
        <v>Y2S2</v>
      </c>
      <c r="E21" s="3">
        <v>15.7491061992671</v>
      </c>
      <c r="F21" s="3">
        <v>0.603585703934818</v>
      </c>
      <c r="G21" s="3">
        <v>306.662095158463</v>
      </c>
      <c r="H21" s="3">
        <v>5.62192208453107</v>
      </c>
    </row>
    <row r="22" s="3" customFormat="1" spans="1:8">
      <c r="A22" s="3" t="s">
        <v>170</v>
      </c>
      <c r="B22" s="3" t="s">
        <v>174</v>
      </c>
      <c r="C22" s="3" t="s">
        <v>171</v>
      </c>
      <c r="D22" s="3" t="str">
        <f t="shared" si="0"/>
        <v>Y2S2</v>
      </c>
      <c r="E22" s="3">
        <v>15.6402197236066</v>
      </c>
      <c r="F22" s="3">
        <v>0.696462992308095</v>
      </c>
      <c r="G22" s="3">
        <v>314.4917775475</v>
      </c>
      <c r="H22" s="3">
        <v>5.91949383665108</v>
      </c>
    </row>
    <row r="23" s="3" customFormat="1" spans="1:8">
      <c r="A23" s="3" t="s">
        <v>172</v>
      </c>
      <c r="B23" s="3" t="s">
        <v>174</v>
      </c>
      <c r="C23" s="3" t="s">
        <v>173</v>
      </c>
      <c r="D23" s="3" t="str">
        <f t="shared" si="0"/>
        <v>Y2S1</v>
      </c>
      <c r="E23" s="3">
        <v>12.8459999577274</v>
      </c>
      <c r="F23" s="3">
        <v>0.527316205016906</v>
      </c>
      <c r="G23" s="3">
        <v>312.035412652053</v>
      </c>
      <c r="H23" s="3">
        <v>4.96639618475963</v>
      </c>
    </row>
    <row r="24" s="3" customFormat="1" spans="1:8">
      <c r="A24" s="3" t="s">
        <v>172</v>
      </c>
      <c r="B24" s="3" t="s">
        <v>174</v>
      </c>
      <c r="C24" s="3" t="s">
        <v>173</v>
      </c>
      <c r="D24" s="3" t="str">
        <f t="shared" si="0"/>
        <v>Y2S1</v>
      </c>
      <c r="E24" s="3">
        <v>13.0687051903938</v>
      </c>
      <c r="F24" s="3">
        <v>0.562087033054273</v>
      </c>
      <c r="G24" s="3">
        <v>312.888984816423</v>
      </c>
      <c r="H24" s="3">
        <v>4.9360925089469</v>
      </c>
    </row>
    <row r="25" s="3" customFormat="1" spans="1:8">
      <c r="A25" s="3" t="s">
        <v>172</v>
      </c>
      <c r="B25" s="3" t="s">
        <v>174</v>
      </c>
      <c r="C25" s="3" t="s">
        <v>173</v>
      </c>
      <c r="D25" s="3" t="str">
        <f t="shared" si="0"/>
        <v>Y2S1</v>
      </c>
      <c r="E25" s="3">
        <v>13.4646361635631</v>
      </c>
      <c r="F25" s="3">
        <v>0.794338517103317</v>
      </c>
      <c r="G25" s="3">
        <v>322.849598168185</v>
      </c>
      <c r="H25" s="3">
        <v>5.62809498008959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H29" sqref="H29"/>
    </sheetView>
  </sheetViews>
  <sheetFormatPr defaultColWidth="9" defaultRowHeight="14.25"/>
  <cols>
    <col min="1" max="16384" width="9" style="1"/>
  </cols>
  <sheetData>
    <row r="1" s="1" customFormat="1" spans="1:11">
      <c r="A1" s="2"/>
      <c r="B1" s="2" t="s">
        <v>160</v>
      </c>
      <c r="C1" s="2" t="s">
        <v>161</v>
      </c>
      <c r="D1" s="2" t="s">
        <v>162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183</v>
      </c>
      <c r="J1" s="1" t="s">
        <v>184</v>
      </c>
      <c r="K1" s="1" t="s">
        <v>185</v>
      </c>
    </row>
    <row r="2" s="1" customFormat="1" spans="1:12">
      <c r="A2" s="2" t="s">
        <v>165</v>
      </c>
      <c r="B2" s="2" t="s">
        <v>166</v>
      </c>
      <c r="C2" s="2" t="s">
        <v>167</v>
      </c>
      <c r="D2" s="2" t="str">
        <f t="shared" ref="D2:D25" si="0">B2&amp;C2</f>
        <v>Y1S4</v>
      </c>
      <c r="E2" s="1">
        <v>2604</v>
      </c>
      <c r="F2" s="1">
        <v>1621</v>
      </c>
      <c r="G2" s="1">
        <v>983</v>
      </c>
      <c r="H2" s="1">
        <v>2655</v>
      </c>
      <c r="I2" s="1">
        <v>51</v>
      </c>
      <c r="J2" s="1">
        <v>6.27</v>
      </c>
      <c r="K2" s="1">
        <v>72.1</v>
      </c>
      <c r="L2" s="2" t="s">
        <v>165</v>
      </c>
    </row>
    <row r="3" s="1" customFormat="1" spans="1:12">
      <c r="A3" s="2" t="s">
        <v>165</v>
      </c>
      <c r="B3" s="2" t="s">
        <v>166</v>
      </c>
      <c r="C3" s="2" t="s">
        <v>167</v>
      </c>
      <c r="D3" s="2" t="str">
        <f t="shared" si="0"/>
        <v>Y1S4</v>
      </c>
      <c r="E3" s="1">
        <v>2534</v>
      </c>
      <c r="F3" s="1">
        <v>1619</v>
      </c>
      <c r="G3" s="1">
        <v>915</v>
      </c>
      <c r="H3" s="1">
        <v>2650</v>
      </c>
      <c r="I3" s="1">
        <v>116</v>
      </c>
      <c r="J3" s="1">
        <v>6.33</v>
      </c>
      <c r="K3" s="1">
        <v>72.85</v>
      </c>
      <c r="L3" s="2" t="s">
        <v>165</v>
      </c>
    </row>
    <row r="4" s="1" customFormat="1" spans="1:12">
      <c r="A4" s="2" t="s">
        <v>165</v>
      </c>
      <c r="B4" s="2" t="s">
        <v>166</v>
      </c>
      <c r="C4" s="2" t="s">
        <v>167</v>
      </c>
      <c r="D4" s="2" t="str">
        <f t="shared" si="0"/>
        <v>Y1S4</v>
      </c>
      <c r="E4" s="1">
        <f t="shared" ref="E4:K4" si="1">AVERAGE(E2:E3)</f>
        <v>2569</v>
      </c>
      <c r="F4" s="1">
        <f t="shared" si="1"/>
        <v>1620</v>
      </c>
      <c r="G4" s="1">
        <f t="shared" si="1"/>
        <v>949</v>
      </c>
      <c r="H4" s="1">
        <f t="shared" si="1"/>
        <v>2652.5</v>
      </c>
      <c r="I4" s="1">
        <f t="shared" si="1"/>
        <v>83.5</v>
      </c>
      <c r="J4" s="1">
        <f t="shared" si="1"/>
        <v>6.3</v>
      </c>
      <c r="K4" s="1">
        <f t="shared" si="1"/>
        <v>72.475</v>
      </c>
      <c r="L4" s="2" t="s">
        <v>165</v>
      </c>
    </row>
    <row r="5" s="1" customFormat="1" spans="1:12">
      <c r="A5" s="2" t="s">
        <v>168</v>
      </c>
      <c r="B5" s="2" t="s">
        <v>166</v>
      </c>
      <c r="C5" s="2" t="s">
        <v>169</v>
      </c>
      <c r="D5" s="2" t="str">
        <f t="shared" si="0"/>
        <v>Y1S3</v>
      </c>
      <c r="E5" s="1">
        <v>2697</v>
      </c>
      <c r="F5" s="1">
        <v>1725</v>
      </c>
      <c r="G5" s="1">
        <v>972</v>
      </c>
      <c r="H5" s="1">
        <v>2803</v>
      </c>
      <c r="I5" s="1">
        <v>106</v>
      </c>
      <c r="J5" s="1">
        <v>6.33</v>
      </c>
      <c r="K5" s="1">
        <v>71.95</v>
      </c>
      <c r="L5" s="2" t="s">
        <v>168</v>
      </c>
    </row>
    <row r="6" s="1" customFormat="1" spans="1:12">
      <c r="A6" s="2" t="s">
        <v>168</v>
      </c>
      <c r="B6" s="2" t="s">
        <v>166</v>
      </c>
      <c r="C6" s="2" t="s">
        <v>169</v>
      </c>
      <c r="D6" s="2" t="str">
        <f t="shared" si="0"/>
        <v>Y1S3</v>
      </c>
      <c r="E6" s="1">
        <v>2665</v>
      </c>
      <c r="F6" s="1">
        <v>1657</v>
      </c>
      <c r="G6" s="1">
        <v>1008</v>
      </c>
      <c r="H6" s="1">
        <v>2712</v>
      </c>
      <c r="I6" s="1">
        <v>47</v>
      </c>
      <c r="J6" s="1">
        <v>6.27</v>
      </c>
      <c r="K6" s="1">
        <v>72.05</v>
      </c>
      <c r="L6" s="2" t="s">
        <v>168</v>
      </c>
    </row>
    <row r="7" s="1" customFormat="1" spans="1:12">
      <c r="A7" s="2" t="s">
        <v>168</v>
      </c>
      <c r="B7" s="2" t="s">
        <v>166</v>
      </c>
      <c r="C7" s="2" t="s">
        <v>169</v>
      </c>
      <c r="D7" s="2" t="str">
        <f t="shared" si="0"/>
        <v>Y1S3</v>
      </c>
      <c r="E7" s="1">
        <v>2766</v>
      </c>
      <c r="F7" s="1">
        <v>1776</v>
      </c>
      <c r="G7" s="1">
        <v>990</v>
      </c>
      <c r="H7" s="1">
        <v>2832</v>
      </c>
      <c r="I7" s="1">
        <v>66</v>
      </c>
      <c r="J7" s="1">
        <v>6.33</v>
      </c>
      <c r="K7" s="1">
        <v>72</v>
      </c>
      <c r="L7" s="2" t="s">
        <v>168</v>
      </c>
    </row>
    <row r="8" s="1" customFormat="1" spans="1:12">
      <c r="A8" s="2" t="s">
        <v>170</v>
      </c>
      <c r="B8" s="2" t="s">
        <v>166</v>
      </c>
      <c r="C8" s="2" t="s">
        <v>171</v>
      </c>
      <c r="D8" s="2" t="str">
        <f t="shared" si="0"/>
        <v>Y1S2</v>
      </c>
      <c r="E8" s="1">
        <v>2569</v>
      </c>
      <c r="F8" s="1">
        <v>1697</v>
      </c>
      <c r="G8" s="1">
        <v>872</v>
      </c>
      <c r="H8" s="1">
        <v>2721</v>
      </c>
      <c r="I8" s="1">
        <v>152</v>
      </c>
      <c r="J8" s="1">
        <v>6.4</v>
      </c>
      <c r="K8" s="1">
        <v>72.05</v>
      </c>
      <c r="L8" s="2" t="s">
        <v>170</v>
      </c>
    </row>
    <row r="9" s="1" customFormat="1" spans="1:12">
      <c r="A9" s="2" t="s">
        <v>170</v>
      </c>
      <c r="B9" s="2" t="s">
        <v>166</v>
      </c>
      <c r="C9" s="2" t="s">
        <v>171</v>
      </c>
      <c r="D9" s="2" t="str">
        <f t="shared" si="0"/>
        <v>Y1S2</v>
      </c>
      <c r="E9" s="1">
        <v>2563</v>
      </c>
      <c r="F9" s="1">
        <v>1721</v>
      </c>
      <c r="G9" s="1">
        <v>842</v>
      </c>
      <c r="H9" s="1">
        <v>2728</v>
      </c>
      <c r="I9" s="1">
        <v>165</v>
      </c>
      <c r="J9" s="1">
        <v>6.4</v>
      </c>
      <c r="K9" s="1">
        <v>72.8</v>
      </c>
      <c r="L9" s="2" t="s">
        <v>170</v>
      </c>
    </row>
    <row r="10" s="1" customFormat="1" spans="1:12">
      <c r="A10" s="2" t="s">
        <v>170</v>
      </c>
      <c r="B10" s="2" t="s">
        <v>166</v>
      </c>
      <c r="C10" s="2" t="s">
        <v>171</v>
      </c>
      <c r="D10" s="2" t="str">
        <f t="shared" si="0"/>
        <v>Y1S2</v>
      </c>
      <c r="E10" s="1">
        <v>2688</v>
      </c>
      <c r="F10" s="1">
        <v>1740</v>
      </c>
      <c r="G10" s="1">
        <v>948</v>
      </c>
      <c r="H10" s="1">
        <v>2834</v>
      </c>
      <c r="I10" s="1">
        <v>146</v>
      </c>
      <c r="J10" s="1">
        <v>6.33</v>
      </c>
      <c r="K10" s="1">
        <v>73</v>
      </c>
      <c r="L10" s="2" t="s">
        <v>170</v>
      </c>
    </row>
    <row r="11" s="1" customFormat="1" spans="1:12">
      <c r="A11" s="2" t="s">
        <v>172</v>
      </c>
      <c r="B11" s="2" t="s">
        <v>166</v>
      </c>
      <c r="C11" s="2" t="s">
        <v>173</v>
      </c>
      <c r="D11" s="2" t="str">
        <f t="shared" si="0"/>
        <v>Y1S1</v>
      </c>
      <c r="E11" s="1">
        <v>2719</v>
      </c>
      <c r="F11" s="1">
        <v>1746</v>
      </c>
      <c r="G11" s="1">
        <v>973</v>
      </c>
      <c r="H11" s="1">
        <v>2861</v>
      </c>
      <c r="I11" s="1">
        <v>142</v>
      </c>
      <c r="J11" s="1">
        <v>6.33</v>
      </c>
      <c r="K11" s="1">
        <v>72</v>
      </c>
      <c r="L11" s="2" t="s">
        <v>172</v>
      </c>
    </row>
    <row r="12" s="1" customFormat="1" spans="1:12">
      <c r="A12" s="2" t="s">
        <v>172</v>
      </c>
      <c r="B12" s="2" t="s">
        <v>166</v>
      </c>
      <c r="C12" s="2" t="s">
        <v>173</v>
      </c>
      <c r="D12" s="2" t="str">
        <f t="shared" si="0"/>
        <v>Y1S1</v>
      </c>
      <c r="E12" s="1">
        <v>2833</v>
      </c>
      <c r="F12" s="1">
        <v>1869</v>
      </c>
      <c r="G12" s="1">
        <v>964</v>
      </c>
      <c r="H12" s="1">
        <v>3001</v>
      </c>
      <c r="I12" s="1">
        <v>168</v>
      </c>
      <c r="J12" s="1">
        <v>6.33</v>
      </c>
      <c r="K12" s="1">
        <v>72.2</v>
      </c>
      <c r="L12" s="2" t="s">
        <v>172</v>
      </c>
    </row>
    <row r="13" s="1" customFormat="1" spans="1:12">
      <c r="A13" s="2" t="s">
        <v>172</v>
      </c>
      <c r="B13" s="2" t="s">
        <v>166</v>
      </c>
      <c r="C13" s="2" t="s">
        <v>173</v>
      </c>
      <c r="D13" s="2" t="str">
        <f t="shared" si="0"/>
        <v>Y1S1</v>
      </c>
      <c r="E13" s="1">
        <v>2649</v>
      </c>
      <c r="F13" s="1">
        <v>1646</v>
      </c>
      <c r="G13" s="1">
        <v>1003</v>
      </c>
      <c r="H13" s="1">
        <v>2794</v>
      </c>
      <c r="I13" s="1">
        <v>145</v>
      </c>
      <c r="J13" s="1">
        <v>6.27</v>
      </c>
      <c r="K13" s="1">
        <v>72.1</v>
      </c>
      <c r="L13" s="2" t="s">
        <v>172</v>
      </c>
    </row>
    <row r="14" s="1" customFormat="1" spans="1:12">
      <c r="A14" s="2" t="s">
        <v>165</v>
      </c>
      <c r="B14" s="2" t="s">
        <v>174</v>
      </c>
      <c r="C14" s="2" t="s">
        <v>167</v>
      </c>
      <c r="D14" s="2" t="str">
        <f t="shared" si="0"/>
        <v>Y2S4</v>
      </c>
      <c r="E14" s="1">
        <v>2709</v>
      </c>
      <c r="F14" s="1">
        <v>1794</v>
      </c>
      <c r="G14" s="1">
        <v>915</v>
      </c>
      <c r="H14" s="1">
        <v>2810</v>
      </c>
      <c r="I14" s="1">
        <v>101</v>
      </c>
      <c r="J14" s="1">
        <v>6.27</v>
      </c>
      <c r="K14" s="1">
        <v>72.85</v>
      </c>
      <c r="L14" s="2" t="s">
        <v>165</v>
      </c>
    </row>
    <row r="15" s="1" customFormat="1" spans="1:12">
      <c r="A15" s="2" t="s">
        <v>165</v>
      </c>
      <c r="B15" s="2" t="s">
        <v>174</v>
      </c>
      <c r="C15" s="2" t="s">
        <v>167</v>
      </c>
      <c r="D15" s="2" t="str">
        <f t="shared" si="0"/>
        <v>Y2S4</v>
      </c>
      <c r="E15" s="1">
        <v>2588</v>
      </c>
      <c r="F15" s="1">
        <v>1627</v>
      </c>
      <c r="G15" s="1">
        <v>961</v>
      </c>
      <c r="H15" s="1">
        <v>2683</v>
      </c>
      <c r="I15" s="1">
        <v>95</v>
      </c>
      <c r="J15" s="1">
        <v>6.27</v>
      </c>
      <c r="K15" s="1">
        <v>72</v>
      </c>
      <c r="L15" s="2" t="s">
        <v>165</v>
      </c>
    </row>
    <row r="16" s="1" customFormat="1" spans="1:12">
      <c r="A16" s="2" t="s">
        <v>165</v>
      </c>
      <c r="B16" s="2" t="s">
        <v>174</v>
      </c>
      <c r="C16" s="2" t="s">
        <v>167</v>
      </c>
      <c r="D16" s="2" t="str">
        <f t="shared" si="0"/>
        <v>Y2S4</v>
      </c>
      <c r="E16" s="1">
        <v>2650</v>
      </c>
      <c r="F16" s="1">
        <v>1711</v>
      </c>
      <c r="G16" s="1">
        <v>938</v>
      </c>
      <c r="H16" s="1">
        <v>2747</v>
      </c>
      <c r="I16" s="1">
        <f>AVERAGE(I14:I15)</f>
        <v>98</v>
      </c>
      <c r="J16" s="1">
        <f>AVERAGE(J14:J15)</f>
        <v>6.27</v>
      </c>
      <c r="K16" s="1">
        <v>72.43</v>
      </c>
      <c r="L16" s="2" t="s">
        <v>165</v>
      </c>
    </row>
    <row r="17" s="1" customFormat="1" spans="1:12">
      <c r="A17" s="2" t="s">
        <v>168</v>
      </c>
      <c r="B17" s="2" t="s">
        <v>174</v>
      </c>
      <c r="C17" s="2" t="s">
        <v>169</v>
      </c>
      <c r="D17" s="2" t="str">
        <f t="shared" si="0"/>
        <v>Y2S3</v>
      </c>
      <c r="E17" s="1">
        <v>2738</v>
      </c>
      <c r="F17" s="1">
        <v>1720</v>
      </c>
      <c r="G17" s="1">
        <v>1018</v>
      </c>
      <c r="H17" s="1">
        <v>2817</v>
      </c>
      <c r="I17" s="1">
        <v>79</v>
      </c>
      <c r="J17" s="1">
        <v>6.2</v>
      </c>
      <c r="K17" s="1">
        <v>72</v>
      </c>
      <c r="L17" s="2" t="s">
        <v>168</v>
      </c>
    </row>
    <row r="18" s="1" customFormat="1" spans="1:12">
      <c r="A18" s="2" t="s">
        <v>168</v>
      </c>
      <c r="B18" s="2" t="s">
        <v>174</v>
      </c>
      <c r="C18" s="2" t="s">
        <v>169</v>
      </c>
      <c r="D18" s="2" t="str">
        <f t="shared" si="0"/>
        <v>Y2S3</v>
      </c>
      <c r="E18" s="1">
        <v>2618</v>
      </c>
      <c r="F18" s="1">
        <v>1665</v>
      </c>
      <c r="G18" s="1">
        <v>953</v>
      </c>
      <c r="H18" s="1">
        <v>2737</v>
      </c>
      <c r="I18" s="1">
        <v>119</v>
      </c>
      <c r="J18" s="1">
        <v>6.33</v>
      </c>
      <c r="K18" s="1">
        <v>72.05</v>
      </c>
      <c r="L18" s="2" t="s">
        <v>168</v>
      </c>
    </row>
    <row r="19" s="1" customFormat="1" spans="1:12">
      <c r="A19" s="2" t="s">
        <v>168</v>
      </c>
      <c r="B19" s="2" t="s">
        <v>174</v>
      </c>
      <c r="C19" s="2" t="s">
        <v>169</v>
      </c>
      <c r="D19" s="2" t="str">
        <f t="shared" si="0"/>
        <v>Y2S3</v>
      </c>
      <c r="E19" s="1">
        <v>2770</v>
      </c>
      <c r="F19" s="1">
        <v>1792</v>
      </c>
      <c r="G19" s="1">
        <v>978</v>
      </c>
      <c r="H19" s="1">
        <v>2878</v>
      </c>
      <c r="I19" s="1">
        <v>108</v>
      </c>
      <c r="J19" s="1">
        <v>6.33</v>
      </c>
      <c r="K19" s="1">
        <v>72.15</v>
      </c>
      <c r="L19" s="2" t="s">
        <v>168</v>
      </c>
    </row>
    <row r="20" s="1" customFormat="1" spans="1:12">
      <c r="A20" s="2" t="s">
        <v>170</v>
      </c>
      <c r="B20" s="2" t="s">
        <v>174</v>
      </c>
      <c r="C20" s="2" t="s">
        <v>171</v>
      </c>
      <c r="D20" s="2" t="str">
        <f t="shared" si="0"/>
        <v>Y2S2</v>
      </c>
      <c r="E20" s="1">
        <v>2781</v>
      </c>
      <c r="F20" s="1">
        <v>1893</v>
      </c>
      <c r="G20" s="1">
        <v>888</v>
      </c>
      <c r="H20" s="1">
        <v>2946</v>
      </c>
      <c r="I20" s="1">
        <v>165</v>
      </c>
      <c r="J20" s="1">
        <v>6.47</v>
      </c>
      <c r="K20" s="1">
        <v>72.85</v>
      </c>
      <c r="L20" s="2" t="s">
        <v>170</v>
      </c>
    </row>
    <row r="21" s="1" customFormat="1" spans="1:12">
      <c r="A21" s="2" t="s">
        <v>170</v>
      </c>
      <c r="B21" s="2" t="s">
        <v>174</v>
      </c>
      <c r="C21" s="2" t="s">
        <v>171</v>
      </c>
      <c r="D21" s="2" t="str">
        <f t="shared" si="0"/>
        <v>Y2S2</v>
      </c>
      <c r="E21" s="1">
        <v>2745</v>
      </c>
      <c r="F21" s="1">
        <v>1806</v>
      </c>
      <c r="G21" s="1">
        <v>939</v>
      </c>
      <c r="H21" s="1">
        <v>2912</v>
      </c>
      <c r="I21" s="1">
        <v>167</v>
      </c>
      <c r="J21" s="1">
        <v>6.33</v>
      </c>
      <c r="K21" s="1">
        <v>72</v>
      </c>
      <c r="L21" s="2" t="s">
        <v>170</v>
      </c>
    </row>
    <row r="22" s="1" customFormat="1" spans="1:12">
      <c r="A22" s="2" t="s">
        <v>170</v>
      </c>
      <c r="B22" s="2" t="s">
        <v>174</v>
      </c>
      <c r="C22" s="2" t="s">
        <v>171</v>
      </c>
      <c r="D22" s="2" t="str">
        <f t="shared" si="0"/>
        <v>Y2S2</v>
      </c>
      <c r="E22" s="1">
        <v>2769</v>
      </c>
      <c r="F22" s="1">
        <v>1803</v>
      </c>
      <c r="G22" s="1">
        <v>966</v>
      </c>
      <c r="H22" s="1">
        <v>2903</v>
      </c>
      <c r="I22" s="1">
        <v>134</v>
      </c>
      <c r="J22" s="1">
        <v>6.27</v>
      </c>
      <c r="K22" s="1">
        <v>72.05</v>
      </c>
      <c r="L22" s="2" t="s">
        <v>170</v>
      </c>
    </row>
    <row r="23" s="1" customFormat="1" spans="1:12">
      <c r="A23" s="2" t="s">
        <v>172</v>
      </c>
      <c r="B23" s="2" t="s">
        <v>174</v>
      </c>
      <c r="C23" s="2" t="s">
        <v>173</v>
      </c>
      <c r="D23" s="2" t="str">
        <f t="shared" si="0"/>
        <v>Y2S1</v>
      </c>
      <c r="E23" s="1">
        <v>2736</v>
      </c>
      <c r="F23" s="1">
        <v>1732</v>
      </c>
      <c r="G23" s="1">
        <v>1004</v>
      </c>
      <c r="H23" s="1">
        <v>2824</v>
      </c>
      <c r="I23" s="1">
        <v>88</v>
      </c>
      <c r="J23" s="1">
        <v>6.27</v>
      </c>
      <c r="K23" s="1">
        <v>71.2</v>
      </c>
      <c r="L23" s="2" t="s">
        <v>172</v>
      </c>
    </row>
    <row r="24" s="1" customFormat="1" spans="1:12">
      <c r="A24" s="2" t="s">
        <v>172</v>
      </c>
      <c r="B24" s="2" t="s">
        <v>174</v>
      </c>
      <c r="C24" s="2" t="s">
        <v>173</v>
      </c>
      <c r="D24" s="2" t="str">
        <f t="shared" si="0"/>
        <v>Y2S1</v>
      </c>
      <c r="E24" s="1">
        <v>2719</v>
      </c>
      <c r="F24" s="1">
        <v>1717</v>
      </c>
      <c r="G24" s="1">
        <v>1002</v>
      </c>
      <c r="H24" s="1">
        <v>2776</v>
      </c>
      <c r="I24" s="1">
        <v>57</v>
      </c>
      <c r="J24" s="1">
        <v>6.27</v>
      </c>
      <c r="K24" s="1">
        <v>71.15</v>
      </c>
      <c r="L24" s="2" t="s">
        <v>172</v>
      </c>
    </row>
    <row r="25" s="1" customFormat="1" spans="1:12">
      <c r="A25" s="2" t="s">
        <v>172</v>
      </c>
      <c r="B25" s="2" t="s">
        <v>174</v>
      </c>
      <c r="C25" s="2" t="s">
        <v>173</v>
      </c>
      <c r="D25" s="2" t="str">
        <f t="shared" si="0"/>
        <v>Y2S1</v>
      </c>
      <c r="E25" s="1">
        <v>2692</v>
      </c>
      <c r="F25" s="1">
        <v>1713</v>
      </c>
      <c r="G25" s="1">
        <v>979</v>
      </c>
      <c r="H25" s="1">
        <v>2814</v>
      </c>
      <c r="I25" s="1">
        <v>122</v>
      </c>
      <c r="J25" s="1">
        <v>6.33</v>
      </c>
      <c r="K25" s="1">
        <v>72.85</v>
      </c>
      <c r="L25" s="2" t="s">
        <v>172</v>
      </c>
    </row>
  </sheetData>
  <pageMargins left="0.75" right="0.75" top="1" bottom="1" header="0.5" footer="0.5"/>
  <headerFooter/>
  <ignoredErrors>
    <ignoredError sqref="I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root</vt:lpstr>
      <vt:lpstr>lodging</vt:lpstr>
      <vt:lpstr>yield</vt:lpstr>
      <vt:lpstr>photosynthetic</vt:lpstr>
      <vt:lpstr>RVA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宫殿</cp:lastModifiedBy>
  <dcterms:created xsi:type="dcterms:W3CDTF">2023-02-13T01:04:00Z</dcterms:created>
  <dcterms:modified xsi:type="dcterms:W3CDTF">2023-02-17T08:59:21Z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EC62D810303446F0AE30C5D80E10E664</vt:lpwstr>
  </property>
  <property fmtid="{D5CDD505-2E9C-101B-9397-08002B2CF9AE}" pid="3" name="KSOProductBuildVer">
    <vt:lpwstr>2052-11.1.0.13703</vt:lpwstr>
  </property>
</Properties>
</file>