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08AA4AE-5C60-483B-885A-B4BF6B3E2F01}" xr6:coauthVersionLast="45" xr6:coauthVersionMax="45" xr10:uidLastSave="{00000000-0000-0000-0000-000000000000}"/>
  <bookViews>
    <workbookView xWindow="22155" yWindow="1215" windowWidth="18495" windowHeight="9750" firstSheet="1" activeTab="4" xr2:uid="{00000000-000D-0000-FFFF-FFFF00000000}"/>
  </bookViews>
  <sheets>
    <sheet name="Dry matter yiueld" sheetId="1" r:id="rId1"/>
    <sheet name="One factor" sheetId="2" r:id="rId2"/>
    <sheet name="Two factors" sheetId="3" r:id="rId3"/>
    <sheet name="Three factors" sheetId="4" r:id="rId4"/>
    <sheet name="Topsi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71" i="5" l="1"/>
  <c r="P171" i="5"/>
  <c r="M171" i="5"/>
  <c r="I171" i="5"/>
  <c r="H171" i="5"/>
  <c r="E171" i="5"/>
  <c r="R162" i="5"/>
  <c r="R171" i="5" s="1"/>
  <c r="Q162" i="5"/>
  <c r="N162" i="5"/>
  <c r="N171" i="5" s="1"/>
  <c r="M162" i="5"/>
  <c r="J162" i="5"/>
  <c r="J171" i="5" s="1"/>
  <c r="I162" i="5"/>
  <c r="F162" i="5"/>
  <c r="F171" i="5" s="1"/>
  <c r="E162" i="5"/>
  <c r="R152" i="5"/>
  <c r="Q152" i="5"/>
  <c r="P152" i="5"/>
  <c r="P162" i="5" s="1"/>
  <c r="O152" i="5"/>
  <c r="O162" i="5" s="1"/>
  <c r="O171" i="5" s="1"/>
  <c r="N152" i="5"/>
  <c r="M152" i="5"/>
  <c r="L152" i="5"/>
  <c r="L162" i="5" s="1"/>
  <c r="L171" i="5" s="1"/>
  <c r="K152" i="5"/>
  <c r="K162" i="5" s="1"/>
  <c r="K171" i="5" s="1"/>
  <c r="J152" i="5"/>
  <c r="I152" i="5"/>
  <c r="H152" i="5"/>
  <c r="H162" i="5" s="1"/>
  <c r="G152" i="5"/>
  <c r="G162" i="5" s="1"/>
  <c r="G171" i="5" s="1"/>
  <c r="F152" i="5"/>
  <c r="E152" i="5"/>
  <c r="D152" i="5"/>
  <c r="D162" i="5" s="1"/>
  <c r="D171" i="5" s="1"/>
  <c r="J144" i="5"/>
  <c r="Q93" i="5"/>
  <c r="Q103" i="5" s="1"/>
  <c r="O91" i="5"/>
  <c r="O101" i="5" s="1"/>
  <c r="O70" i="5"/>
  <c r="K70" i="5"/>
  <c r="K93" i="5" s="1"/>
  <c r="K103" i="5" s="1"/>
  <c r="L69" i="5"/>
  <c r="L92" i="5" s="1"/>
  <c r="L102" i="5" s="1"/>
  <c r="G69" i="5"/>
  <c r="D69" i="5"/>
  <c r="R68" i="5"/>
  <c r="M68" i="5"/>
  <c r="M91" i="5" s="1"/>
  <c r="M101" i="5" s="1"/>
  <c r="Q67" i="5"/>
  <c r="M67" i="5"/>
  <c r="M138" i="5" s="1"/>
  <c r="I67" i="5"/>
  <c r="I138" i="5" s="1"/>
  <c r="E67" i="5"/>
  <c r="O65" i="5"/>
  <c r="K65" i="5"/>
  <c r="K136" i="5" s="1"/>
  <c r="G65" i="5"/>
  <c r="G136" i="5" s="1"/>
  <c r="R49" i="5"/>
  <c r="R70" i="5" s="1"/>
  <c r="Q49" i="5"/>
  <c r="Q70" i="5" s="1"/>
  <c r="Q141" i="5" s="1"/>
  <c r="P49" i="5"/>
  <c r="P70" i="5" s="1"/>
  <c r="O49" i="5"/>
  <c r="N49" i="5"/>
  <c r="N70" i="5" s="1"/>
  <c r="M49" i="5"/>
  <c r="M70" i="5" s="1"/>
  <c r="L49" i="5"/>
  <c r="L70" i="5" s="1"/>
  <c r="L141" i="5" s="1"/>
  <c r="K49" i="5"/>
  <c r="J49" i="5"/>
  <c r="J70" i="5" s="1"/>
  <c r="I49" i="5"/>
  <c r="I70" i="5" s="1"/>
  <c r="I93" i="5" s="1"/>
  <c r="I103" i="5" s="1"/>
  <c r="H49" i="5"/>
  <c r="H70" i="5" s="1"/>
  <c r="G49" i="5"/>
  <c r="G70" i="5" s="1"/>
  <c r="F49" i="5"/>
  <c r="F70" i="5" s="1"/>
  <c r="E49" i="5"/>
  <c r="E70" i="5" s="1"/>
  <c r="E141" i="5" s="1"/>
  <c r="D49" i="5"/>
  <c r="D70" i="5" s="1"/>
  <c r="R48" i="5"/>
  <c r="R69" i="5" s="1"/>
  <c r="R92" i="5" s="1"/>
  <c r="R102" i="5" s="1"/>
  <c r="Q48" i="5"/>
  <c r="Q69" i="5" s="1"/>
  <c r="P48" i="5"/>
  <c r="P69" i="5" s="1"/>
  <c r="O48" i="5"/>
  <c r="O69" i="5" s="1"/>
  <c r="N48" i="5"/>
  <c r="N69" i="5" s="1"/>
  <c r="M48" i="5"/>
  <c r="M69" i="5" s="1"/>
  <c r="L48" i="5"/>
  <c r="K48" i="5"/>
  <c r="K69" i="5" s="1"/>
  <c r="J48" i="5"/>
  <c r="J69" i="5" s="1"/>
  <c r="J92" i="5" s="1"/>
  <c r="J102" i="5" s="1"/>
  <c r="I48" i="5"/>
  <c r="I69" i="5" s="1"/>
  <c r="H48" i="5"/>
  <c r="H69" i="5" s="1"/>
  <c r="G48" i="5"/>
  <c r="F48" i="5"/>
  <c r="F69" i="5" s="1"/>
  <c r="E48" i="5"/>
  <c r="E69" i="5" s="1"/>
  <c r="D48" i="5"/>
  <c r="R47" i="5"/>
  <c r="Q47" i="5"/>
  <c r="Q68" i="5" s="1"/>
  <c r="P47" i="5"/>
  <c r="P68" i="5" s="1"/>
  <c r="O47" i="5"/>
  <c r="O68" i="5" s="1"/>
  <c r="O139" i="5" s="1"/>
  <c r="N47" i="5"/>
  <c r="N68" i="5" s="1"/>
  <c r="M47" i="5"/>
  <c r="L47" i="5"/>
  <c r="L68" i="5" s="1"/>
  <c r="K47" i="5"/>
  <c r="K68" i="5" s="1"/>
  <c r="K91" i="5" s="1"/>
  <c r="K101" i="5" s="1"/>
  <c r="J47" i="5"/>
  <c r="J68" i="5" s="1"/>
  <c r="I47" i="5"/>
  <c r="I68" i="5" s="1"/>
  <c r="H47" i="5"/>
  <c r="H68" i="5" s="1"/>
  <c r="G47" i="5"/>
  <c r="G68" i="5" s="1"/>
  <c r="F47" i="5"/>
  <c r="F68" i="5" s="1"/>
  <c r="E47" i="5"/>
  <c r="E68" i="5" s="1"/>
  <c r="D47" i="5"/>
  <c r="D68" i="5" s="1"/>
  <c r="R46" i="5"/>
  <c r="R67" i="5" s="1"/>
  <c r="Q46" i="5"/>
  <c r="P46" i="5"/>
  <c r="P67" i="5" s="1"/>
  <c r="O46" i="5"/>
  <c r="O67" i="5" s="1"/>
  <c r="N46" i="5"/>
  <c r="N67" i="5" s="1"/>
  <c r="M46" i="5"/>
  <c r="L46" i="5"/>
  <c r="L67" i="5" s="1"/>
  <c r="K46" i="5"/>
  <c r="K67" i="5" s="1"/>
  <c r="J46" i="5"/>
  <c r="J67" i="5" s="1"/>
  <c r="I46" i="5"/>
  <c r="H46" i="5"/>
  <c r="H67" i="5" s="1"/>
  <c r="G46" i="5"/>
  <c r="G67" i="5" s="1"/>
  <c r="F46" i="5"/>
  <c r="F67" i="5" s="1"/>
  <c r="E46" i="5"/>
  <c r="D46" i="5"/>
  <c r="D67" i="5" s="1"/>
  <c r="R45" i="5"/>
  <c r="R66" i="5" s="1"/>
  <c r="Q45" i="5"/>
  <c r="Q66" i="5" s="1"/>
  <c r="P45" i="5"/>
  <c r="P66" i="5" s="1"/>
  <c r="O45" i="5"/>
  <c r="O66" i="5" s="1"/>
  <c r="N45" i="5"/>
  <c r="N66" i="5" s="1"/>
  <c r="M45" i="5"/>
  <c r="M66" i="5" s="1"/>
  <c r="L45" i="5"/>
  <c r="L66" i="5" s="1"/>
  <c r="K45" i="5"/>
  <c r="K66" i="5" s="1"/>
  <c r="J45" i="5"/>
  <c r="J66" i="5" s="1"/>
  <c r="I45" i="5"/>
  <c r="I66" i="5" s="1"/>
  <c r="H45" i="5"/>
  <c r="H66" i="5" s="1"/>
  <c r="G45" i="5"/>
  <c r="G66" i="5" s="1"/>
  <c r="F45" i="5"/>
  <c r="F66" i="5" s="1"/>
  <c r="E45" i="5"/>
  <c r="E66" i="5" s="1"/>
  <c r="D45" i="5"/>
  <c r="D66" i="5" s="1"/>
  <c r="R44" i="5"/>
  <c r="R65" i="5" s="1"/>
  <c r="Q44" i="5"/>
  <c r="Q65" i="5" s="1"/>
  <c r="P44" i="5"/>
  <c r="P65" i="5" s="1"/>
  <c r="O44" i="5"/>
  <c r="N44" i="5"/>
  <c r="N65" i="5" s="1"/>
  <c r="M44" i="5"/>
  <c r="M65" i="5" s="1"/>
  <c r="L44" i="5"/>
  <c r="L65" i="5" s="1"/>
  <c r="K44" i="5"/>
  <c r="J44" i="5"/>
  <c r="J65" i="5" s="1"/>
  <c r="I44" i="5"/>
  <c r="I65" i="5" s="1"/>
  <c r="H44" i="5"/>
  <c r="H65" i="5" s="1"/>
  <c r="G44" i="5"/>
  <c r="F44" i="5"/>
  <c r="F65" i="5" s="1"/>
  <c r="E44" i="5"/>
  <c r="E65" i="5" s="1"/>
  <c r="D44" i="5"/>
  <c r="D65" i="5" s="1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T10" i="5"/>
  <c r="S10" i="5"/>
  <c r="T9" i="5"/>
  <c r="S9" i="5"/>
  <c r="T8" i="5"/>
  <c r="S8" i="5"/>
  <c r="T7" i="5"/>
  <c r="S7" i="5"/>
  <c r="T6" i="5"/>
  <c r="S6" i="5"/>
  <c r="T5" i="5"/>
  <c r="S5" i="5"/>
  <c r="T4" i="5"/>
  <c r="S4" i="5"/>
  <c r="D136" i="5" l="1"/>
  <c r="T65" i="5"/>
  <c r="D76" i="5" s="1"/>
  <c r="L136" i="5"/>
  <c r="L88" i="5"/>
  <c r="L98" i="5" s="1"/>
  <c r="E89" i="5"/>
  <c r="E99" i="5" s="1"/>
  <c r="S66" i="5"/>
  <c r="E75" i="5" s="1"/>
  <c r="D80" i="5" s="1"/>
  <c r="E137" i="5"/>
  <c r="M137" i="5"/>
  <c r="M89" i="5"/>
  <c r="M99" i="5" s="1"/>
  <c r="F90" i="5"/>
  <c r="F100" i="5" s="1"/>
  <c r="F138" i="5"/>
  <c r="N138" i="5"/>
  <c r="N90" i="5"/>
  <c r="N100" i="5" s="1"/>
  <c r="R138" i="5"/>
  <c r="R90" i="5"/>
  <c r="R100" i="5" s="1"/>
  <c r="H140" i="5"/>
  <c r="H92" i="5"/>
  <c r="H102" i="5" s="1"/>
  <c r="P140" i="5"/>
  <c r="P92" i="5"/>
  <c r="P102" i="5" s="1"/>
  <c r="E136" i="5"/>
  <c r="S65" i="5"/>
  <c r="D75" i="5" s="1"/>
  <c r="D79" i="5" s="1"/>
  <c r="D88" i="5" s="1"/>
  <c r="D98" i="5" s="1"/>
  <c r="D104" i="5" s="1"/>
  <c r="D105" i="5" s="1"/>
  <c r="D109" i="5" s="1"/>
  <c r="D110" i="5" s="1"/>
  <c r="F116" i="5" s="1"/>
  <c r="E200" i="5" s="1"/>
  <c r="E88" i="5"/>
  <c r="E98" i="5" s="1"/>
  <c r="I136" i="5"/>
  <c r="I88" i="5"/>
  <c r="I98" i="5" s="1"/>
  <c r="M136" i="5"/>
  <c r="M88" i="5"/>
  <c r="M98" i="5" s="1"/>
  <c r="Q136" i="5"/>
  <c r="Q88" i="5"/>
  <c r="Q98" i="5" s="1"/>
  <c r="F137" i="5"/>
  <c r="F89" i="5"/>
  <c r="F99" i="5" s="1"/>
  <c r="J137" i="5"/>
  <c r="J89" i="5"/>
  <c r="J99" i="5" s="1"/>
  <c r="N137" i="5"/>
  <c r="N89" i="5"/>
  <c r="N99" i="5" s="1"/>
  <c r="R137" i="5"/>
  <c r="R89" i="5"/>
  <c r="R99" i="5" s="1"/>
  <c r="G138" i="5"/>
  <c r="G90" i="5"/>
  <c r="G100" i="5" s="1"/>
  <c r="K138" i="5"/>
  <c r="K90" i="5"/>
  <c r="K100" i="5" s="1"/>
  <c r="O138" i="5"/>
  <c r="O90" i="5"/>
  <c r="O100" i="5" s="1"/>
  <c r="D139" i="5"/>
  <c r="T68" i="5"/>
  <c r="G76" i="5" s="1"/>
  <c r="H139" i="5"/>
  <c r="H91" i="5"/>
  <c r="H101" i="5" s="1"/>
  <c r="L139" i="5"/>
  <c r="L91" i="5"/>
  <c r="L101" i="5" s="1"/>
  <c r="P139" i="5"/>
  <c r="P91" i="5"/>
  <c r="P101" i="5" s="1"/>
  <c r="E140" i="5"/>
  <c r="S69" i="5"/>
  <c r="H75" i="5" s="1"/>
  <c r="D83" i="5" s="1"/>
  <c r="E92" i="5"/>
  <c r="E102" i="5" s="1"/>
  <c r="I140" i="5"/>
  <c r="I92" i="5"/>
  <c r="I102" i="5" s="1"/>
  <c r="M140" i="5"/>
  <c r="M92" i="5"/>
  <c r="M102" i="5" s="1"/>
  <c r="Q140" i="5"/>
  <c r="Q92" i="5"/>
  <c r="Q102" i="5" s="1"/>
  <c r="F141" i="5"/>
  <c r="F93" i="5"/>
  <c r="F103" i="5" s="1"/>
  <c r="S70" i="5"/>
  <c r="I75" i="5" s="1"/>
  <c r="D84" i="5" s="1"/>
  <c r="J141" i="5"/>
  <c r="J93" i="5"/>
  <c r="J103" i="5" s="1"/>
  <c r="N141" i="5"/>
  <c r="N93" i="5"/>
  <c r="N103" i="5" s="1"/>
  <c r="S67" i="5"/>
  <c r="F75" i="5" s="1"/>
  <c r="D81" i="5" s="1"/>
  <c r="D90" i="5" s="1"/>
  <c r="D100" i="5" s="1"/>
  <c r="H136" i="5"/>
  <c r="H88" i="5"/>
  <c r="H98" i="5" s="1"/>
  <c r="P88" i="5"/>
  <c r="P98" i="5" s="1"/>
  <c r="P136" i="5"/>
  <c r="I137" i="5"/>
  <c r="I89" i="5"/>
  <c r="I99" i="5" s="1"/>
  <c r="Q137" i="5"/>
  <c r="Q89" i="5"/>
  <c r="Q99" i="5" s="1"/>
  <c r="J138" i="5"/>
  <c r="J90" i="5"/>
  <c r="J100" i="5" s="1"/>
  <c r="G91" i="5"/>
  <c r="G101" i="5" s="1"/>
  <c r="G139" i="5"/>
  <c r="F88" i="5"/>
  <c r="F98" i="5" s="1"/>
  <c r="F136" i="5"/>
  <c r="J88" i="5"/>
  <c r="J98" i="5" s="1"/>
  <c r="J136" i="5"/>
  <c r="N88" i="5"/>
  <c r="N98" i="5" s="1"/>
  <c r="N136" i="5"/>
  <c r="R88" i="5"/>
  <c r="R98" i="5" s="1"/>
  <c r="R136" i="5"/>
  <c r="G89" i="5"/>
  <c r="G99" i="5" s="1"/>
  <c r="G137" i="5"/>
  <c r="K89" i="5"/>
  <c r="K99" i="5" s="1"/>
  <c r="K137" i="5"/>
  <c r="O89" i="5"/>
  <c r="O99" i="5" s="1"/>
  <c r="O137" i="5"/>
  <c r="D138" i="5"/>
  <c r="T67" i="5"/>
  <c r="F76" i="5" s="1"/>
  <c r="H90" i="5"/>
  <c r="H100" i="5" s="1"/>
  <c r="H138" i="5"/>
  <c r="L90" i="5"/>
  <c r="L100" i="5" s="1"/>
  <c r="L138" i="5"/>
  <c r="P90" i="5"/>
  <c r="P100" i="5" s="1"/>
  <c r="P138" i="5"/>
  <c r="E91" i="5"/>
  <c r="E101" i="5" s="1"/>
  <c r="S68" i="5"/>
  <c r="G75" i="5" s="1"/>
  <c r="D82" i="5" s="1"/>
  <c r="D91" i="5" s="1"/>
  <c r="D101" i="5" s="1"/>
  <c r="E139" i="5"/>
  <c r="I91" i="5"/>
  <c r="I101" i="5" s="1"/>
  <c r="I139" i="5"/>
  <c r="Q91" i="5"/>
  <c r="Q101" i="5" s="1"/>
  <c r="Q139" i="5"/>
  <c r="D137" i="5"/>
  <c r="D89" i="5"/>
  <c r="D99" i="5" s="1"/>
  <c r="T66" i="5"/>
  <c r="E76" i="5" s="1"/>
  <c r="H137" i="5"/>
  <c r="H89" i="5"/>
  <c r="H99" i="5" s="1"/>
  <c r="L137" i="5"/>
  <c r="L89" i="5"/>
  <c r="L99" i="5" s="1"/>
  <c r="P137" i="5"/>
  <c r="P89" i="5"/>
  <c r="P99" i="5" s="1"/>
  <c r="F139" i="5"/>
  <c r="F91" i="5"/>
  <c r="F101" i="5" s="1"/>
  <c r="J139" i="5"/>
  <c r="J91" i="5"/>
  <c r="J101" i="5" s="1"/>
  <c r="N139" i="5"/>
  <c r="N91" i="5"/>
  <c r="N101" i="5" s="1"/>
  <c r="K140" i="5"/>
  <c r="K92" i="5"/>
  <c r="K102" i="5" s="1"/>
  <c r="O140" i="5"/>
  <c r="O92" i="5"/>
  <c r="O102" i="5" s="1"/>
  <c r="D141" i="5"/>
  <c r="D93" i="5"/>
  <c r="D103" i="5" s="1"/>
  <c r="T70" i="5"/>
  <c r="I76" i="5" s="1"/>
  <c r="H141" i="5"/>
  <c r="H93" i="5"/>
  <c r="H103" i="5" s="1"/>
  <c r="P141" i="5"/>
  <c r="P93" i="5"/>
  <c r="P103" i="5" s="1"/>
  <c r="D92" i="5"/>
  <c r="D102" i="5" s="1"/>
  <c r="O136" i="5"/>
  <c r="O88" i="5"/>
  <c r="O98" i="5" s="1"/>
  <c r="O104" i="5" s="1"/>
  <c r="O105" i="5" s="1"/>
  <c r="O109" i="5" s="1"/>
  <c r="O110" i="5" s="1"/>
  <c r="F129" i="5" s="1"/>
  <c r="E213" i="5" s="1"/>
  <c r="L93" i="5"/>
  <c r="L103" i="5" s="1"/>
  <c r="M139" i="5"/>
  <c r="L140" i="5"/>
  <c r="K141" i="5"/>
  <c r="M141" i="5"/>
  <c r="M93" i="5"/>
  <c r="M103" i="5" s="1"/>
  <c r="G88" i="5"/>
  <c r="G98" i="5" s="1"/>
  <c r="E93" i="5"/>
  <c r="E103" i="5" s="1"/>
  <c r="R140" i="5"/>
  <c r="R141" i="5"/>
  <c r="R93" i="5"/>
  <c r="R103" i="5" s="1"/>
  <c r="E138" i="5"/>
  <c r="E90" i="5"/>
  <c r="E100" i="5" s="1"/>
  <c r="Q138" i="5"/>
  <c r="Q90" i="5"/>
  <c r="Q100" i="5" s="1"/>
  <c r="R139" i="5"/>
  <c r="R91" i="5"/>
  <c r="R101" i="5" s="1"/>
  <c r="G140" i="5"/>
  <c r="G92" i="5"/>
  <c r="G102" i="5" s="1"/>
  <c r="O93" i="5"/>
  <c r="O103" i="5" s="1"/>
  <c r="O141" i="5"/>
  <c r="I90" i="5"/>
  <c r="I100" i="5" s="1"/>
  <c r="D140" i="5"/>
  <c r="F92" i="5"/>
  <c r="F102" i="5" s="1"/>
  <c r="F140" i="5"/>
  <c r="N92" i="5"/>
  <c r="N102" i="5" s="1"/>
  <c r="N140" i="5"/>
  <c r="G93" i="5"/>
  <c r="G103" i="5" s="1"/>
  <c r="G141" i="5"/>
  <c r="T69" i="5"/>
  <c r="H76" i="5" s="1"/>
  <c r="K88" i="5"/>
  <c r="K98" i="5" s="1"/>
  <c r="M90" i="5"/>
  <c r="M100" i="5" s="1"/>
  <c r="K139" i="5"/>
  <c r="J140" i="5"/>
  <c r="I141" i="5"/>
  <c r="S138" i="5" l="1"/>
  <c r="T138" i="5"/>
  <c r="Q104" i="5"/>
  <c r="Q105" i="5" s="1"/>
  <c r="Q109" i="5" s="1"/>
  <c r="Q110" i="5" s="1"/>
  <c r="F125" i="5" s="1"/>
  <c r="E209" i="5" s="1"/>
  <c r="I104" i="5"/>
  <c r="I105" i="5" s="1"/>
  <c r="I109" i="5" s="1"/>
  <c r="I110" i="5" s="1"/>
  <c r="F127" i="5" s="1"/>
  <c r="E211" i="5" s="1"/>
  <c r="S136" i="5"/>
  <c r="T136" i="5"/>
  <c r="G104" i="5"/>
  <c r="G105" i="5" s="1"/>
  <c r="G109" i="5" s="1"/>
  <c r="G110" i="5" s="1"/>
  <c r="F117" i="5" s="1"/>
  <c r="E201" i="5" s="1"/>
  <c r="T141" i="5"/>
  <c r="S141" i="5"/>
  <c r="H104" i="5"/>
  <c r="H105" i="5" s="1"/>
  <c r="H109" i="5" s="1"/>
  <c r="H110" i="5" s="1"/>
  <c r="F122" i="5" s="1"/>
  <c r="E206" i="5" s="1"/>
  <c r="M104" i="5"/>
  <c r="M105" i="5" s="1"/>
  <c r="M109" i="5" s="1"/>
  <c r="M110" i="5" s="1"/>
  <c r="F119" i="5" s="1"/>
  <c r="E203" i="5" s="1"/>
  <c r="E104" i="5"/>
  <c r="E105" i="5" s="1"/>
  <c r="E109" i="5" s="1"/>
  <c r="E110" i="5" s="1"/>
  <c r="F121" i="5" s="1"/>
  <c r="E205" i="5" s="1"/>
  <c r="K104" i="5"/>
  <c r="K105" i="5" s="1"/>
  <c r="K109" i="5" s="1"/>
  <c r="K110" i="5" s="1"/>
  <c r="F123" i="5" s="1"/>
  <c r="E207" i="5" s="1"/>
  <c r="S140" i="5"/>
  <c r="T140" i="5"/>
  <c r="N104" i="5"/>
  <c r="N105" i="5" s="1"/>
  <c r="N109" i="5" s="1"/>
  <c r="N110" i="5" s="1"/>
  <c r="F124" i="5" s="1"/>
  <c r="E208" i="5" s="1"/>
  <c r="F104" i="5"/>
  <c r="F105" i="5" s="1"/>
  <c r="F109" i="5" s="1"/>
  <c r="F110" i="5" s="1"/>
  <c r="F126" i="5" s="1"/>
  <c r="E210" i="5" s="1"/>
  <c r="T137" i="5"/>
  <c r="S137" i="5"/>
  <c r="R104" i="5"/>
  <c r="R105" i="5" s="1"/>
  <c r="R109" i="5" s="1"/>
  <c r="R110" i="5" s="1"/>
  <c r="F130" i="5" s="1"/>
  <c r="E214" i="5" s="1"/>
  <c r="J104" i="5"/>
  <c r="J105" i="5" s="1"/>
  <c r="J109" i="5" s="1"/>
  <c r="J110" i="5" s="1"/>
  <c r="F118" i="5" s="1"/>
  <c r="E202" i="5" s="1"/>
  <c r="P104" i="5"/>
  <c r="P105" i="5" s="1"/>
  <c r="P109" i="5" s="1"/>
  <c r="P110" i="5" s="1"/>
  <c r="F120" i="5" s="1"/>
  <c r="E204" i="5" s="1"/>
  <c r="T139" i="5"/>
  <c r="S139" i="5"/>
  <c r="L104" i="5"/>
  <c r="L105" i="5" s="1"/>
  <c r="L109" i="5" s="1"/>
  <c r="L110" i="5" s="1"/>
  <c r="F128" i="5" s="1"/>
  <c r="E212" i="5" s="1"/>
  <c r="Q147" i="5" l="1"/>
  <c r="Q157" i="5" s="1"/>
  <c r="Q166" i="5" s="1"/>
  <c r="M147" i="5"/>
  <c r="M157" i="5" s="1"/>
  <c r="M166" i="5" s="1"/>
  <c r="I147" i="5"/>
  <c r="I157" i="5" s="1"/>
  <c r="I166" i="5" s="1"/>
  <c r="E147" i="5"/>
  <c r="E157" i="5" s="1"/>
  <c r="E166" i="5" s="1"/>
  <c r="O147" i="5"/>
  <c r="O157" i="5" s="1"/>
  <c r="O166" i="5" s="1"/>
  <c r="K147" i="5"/>
  <c r="K157" i="5" s="1"/>
  <c r="K166" i="5" s="1"/>
  <c r="G147" i="5"/>
  <c r="G157" i="5" s="1"/>
  <c r="G166" i="5" s="1"/>
  <c r="E144" i="5"/>
  <c r="P147" i="5"/>
  <c r="P157" i="5" s="1"/>
  <c r="P166" i="5" s="1"/>
  <c r="H147" i="5"/>
  <c r="H157" i="5" s="1"/>
  <c r="H166" i="5" s="1"/>
  <c r="N147" i="5"/>
  <c r="N157" i="5" s="1"/>
  <c r="N166" i="5" s="1"/>
  <c r="F147" i="5"/>
  <c r="F157" i="5" s="1"/>
  <c r="F166" i="5" s="1"/>
  <c r="R147" i="5"/>
  <c r="R157" i="5" s="1"/>
  <c r="R166" i="5" s="1"/>
  <c r="L147" i="5"/>
  <c r="L157" i="5" s="1"/>
  <c r="L166" i="5" s="1"/>
  <c r="J147" i="5"/>
  <c r="J157" i="5" s="1"/>
  <c r="J166" i="5" s="1"/>
  <c r="D147" i="5"/>
  <c r="D157" i="5" s="1"/>
  <c r="D166" i="5" s="1"/>
  <c r="P150" i="5"/>
  <c r="P160" i="5" s="1"/>
  <c r="P169" i="5" s="1"/>
  <c r="L150" i="5"/>
  <c r="L160" i="5" s="1"/>
  <c r="L169" i="5" s="1"/>
  <c r="H150" i="5"/>
  <c r="H160" i="5" s="1"/>
  <c r="H169" i="5" s="1"/>
  <c r="D150" i="5"/>
  <c r="D160" i="5" s="1"/>
  <c r="D169" i="5" s="1"/>
  <c r="R150" i="5"/>
  <c r="R160" i="5" s="1"/>
  <c r="R169" i="5" s="1"/>
  <c r="N150" i="5"/>
  <c r="N160" i="5" s="1"/>
  <c r="N169" i="5" s="1"/>
  <c r="J150" i="5"/>
  <c r="J160" i="5" s="1"/>
  <c r="J169" i="5" s="1"/>
  <c r="F150" i="5"/>
  <c r="F160" i="5" s="1"/>
  <c r="F169" i="5" s="1"/>
  <c r="K150" i="5"/>
  <c r="K160" i="5" s="1"/>
  <c r="K169" i="5" s="1"/>
  <c r="Q150" i="5"/>
  <c r="Q160" i="5" s="1"/>
  <c r="Q169" i="5" s="1"/>
  <c r="I150" i="5"/>
  <c r="I160" i="5" s="1"/>
  <c r="I169" i="5" s="1"/>
  <c r="E150" i="5"/>
  <c r="E160" i="5" s="1"/>
  <c r="E169" i="5" s="1"/>
  <c r="H144" i="5"/>
  <c r="O150" i="5"/>
  <c r="O160" i="5" s="1"/>
  <c r="O169" i="5" s="1"/>
  <c r="M150" i="5"/>
  <c r="M160" i="5" s="1"/>
  <c r="M169" i="5" s="1"/>
  <c r="G150" i="5"/>
  <c r="G160" i="5" s="1"/>
  <c r="G169" i="5" s="1"/>
  <c r="P146" i="5"/>
  <c r="P156" i="5" s="1"/>
  <c r="P165" i="5" s="1"/>
  <c r="L146" i="5"/>
  <c r="L156" i="5" s="1"/>
  <c r="L165" i="5" s="1"/>
  <c r="H146" i="5"/>
  <c r="H156" i="5" s="1"/>
  <c r="H165" i="5" s="1"/>
  <c r="D146" i="5"/>
  <c r="D156" i="5" s="1"/>
  <c r="D165" i="5" s="1"/>
  <c r="R146" i="5"/>
  <c r="R156" i="5" s="1"/>
  <c r="R165" i="5" s="1"/>
  <c r="N146" i="5"/>
  <c r="N156" i="5" s="1"/>
  <c r="N165" i="5" s="1"/>
  <c r="J146" i="5"/>
  <c r="J156" i="5" s="1"/>
  <c r="J165" i="5" s="1"/>
  <c r="F146" i="5"/>
  <c r="F156" i="5" s="1"/>
  <c r="F165" i="5" s="1"/>
  <c r="O146" i="5"/>
  <c r="O156" i="5" s="1"/>
  <c r="O165" i="5" s="1"/>
  <c r="G146" i="5"/>
  <c r="G156" i="5" s="1"/>
  <c r="G165" i="5" s="1"/>
  <c r="G172" i="5" s="1"/>
  <c r="G173" i="5" s="1"/>
  <c r="F177" i="5" s="1"/>
  <c r="F178" i="5" s="1"/>
  <c r="E183" i="5" s="1"/>
  <c r="F201" i="5" s="1"/>
  <c r="G201" i="5" s="1"/>
  <c r="M146" i="5"/>
  <c r="M156" i="5" s="1"/>
  <c r="M165" i="5" s="1"/>
  <c r="E146" i="5"/>
  <c r="E156" i="5" s="1"/>
  <c r="E165" i="5" s="1"/>
  <c r="D144" i="5"/>
  <c r="Q146" i="5"/>
  <c r="Q156" i="5" s="1"/>
  <c r="Q165" i="5" s="1"/>
  <c r="Q172" i="5" s="1"/>
  <c r="Q173" i="5" s="1"/>
  <c r="P177" i="5" s="1"/>
  <c r="P178" i="5" s="1"/>
  <c r="E191" i="5" s="1"/>
  <c r="F209" i="5" s="1"/>
  <c r="K146" i="5"/>
  <c r="K156" i="5" s="1"/>
  <c r="K165" i="5" s="1"/>
  <c r="I146" i="5"/>
  <c r="I156" i="5" s="1"/>
  <c r="I165" i="5" s="1"/>
  <c r="P151" i="5"/>
  <c r="P161" i="5" s="1"/>
  <c r="P170" i="5" s="1"/>
  <c r="O151" i="5"/>
  <c r="O161" i="5" s="1"/>
  <c r="O170" i="5" s="1"/>
  <c r="K151" i="5"/>
  <c r="K161" i="5" s="1"/>
  <c r="K170" i="5" s="1"/>
  <c r="G151" i="5"/>
  <c r="G161" i="5" s="1"/>
  <c r="G170" i="5" s="1"/>
  <c r="Q151" i="5"/>
  <c r="Q161" i="5" s="1"/>
  <c r="Q170" i="5" s="1"/>
  <c r="J151" i="5"/>
  <c r="J161" i="5" s="1"/>
  <c r="J170" i="5" s="1"/>
  <c r="E151" i="5"/>
  <c r="E161" i="5" s="1"/>
  <c r="E170" i="5" s="1"/>
  <c r="M151" i="5"/>
  <c r="M161" i="5" s="1"/>
  <c r="M170" i="5" s="1"/>
  <c r="H151" i="5"/>
  <c r="H161" i="5" s="1"/>
  <c r="H170" i="5" s="1"/>
  <c r="I144" i="5"/>
  <c r="N151" i="5"/>
  <c r="N161" i="5" s="1"/>
  <c r="N170" i="5" s="1"/>
  <c r="D151" i="5"/>
  <c r="D161" i="5" s="1"/>
  <c r="D170" i="5" s="1"/>
  <c r="L151" i="5"/>
  <c r="L161" i="5" s="1"/>
  <c r="L170" i="5" s="1"/>
  <c r="F151" i="5"/>
  <c r="F161" i="5" s="1"/>
  <c r="F170" i="5" s="1"/>
  <c r="R151" i="5"/>
  <c r="R161" i="5" s="1"/>
  <c r="R170" i="5" s="1"/>
  <c r="I151" i="5"/>
  <c r="I161" i="5" s="1"/>
  <c r="I170" i="5" s="1"/>
  <c r="O149" i="5"/>
  <c r="O159" i="5" s="1"/>
  <c r="O168" i="5" s="1"/>
  <c r="K149" i="5"/>
  <c r="K159" i="5" s="1"/>
  <c r="K168" i="5" s="1"/>
  <c r="G149" i="5"/>
  <c r="G159" i="5" s="1"/>
  <c r="G168" i="5" s="1"/>
  <c r="G144" i="5"/>
  <c r="Q149" i="5"/>
  <c r="Q159" i="5" s="1"/>
  <c r="Q168" i="5" s="1"/>
  <c r="M149" i="5"/>
  <c r="M159" i="5" s="1"/>
  <c r="M168" i="5" s="1"/>
  <c r="I149" i="5"/>
  <c r="I159" i="5" s="1"/>
  <c r="I168" i="5" s="1"/>
  <c r="E149" i="5"/>
  <c r="E159" i="5" s="1"/>
  <c r="E168" i="5" s="1"/>
  <c r="R149" i="5"/>
  <c r="R159" i="5" s="1"/>
  <c r="R168" i="5" s="1"/>
  <c r="J149" i="5"/>
  <c r="J159" i="5" s="1"/>
  <c r="J168" i="5" s="1"/>
  <c r="P149" i="5"/>
  <c r="P159" i="5" s="1"/>
  <c r="P168" i="5" s="1"/>
  <c r="H149" i="5"/>
  <c r="H159" i="5" s="1"/>
  <c r="H168" i="5" s="1"/>
  <c r="D149" i="5"/>
  <c r="D159" i="5" s="1"/>
  <c r="D168" i="5" s="1"/>
  <c r="N149" i="5"/>
  <c r="N159" i="5" s="1"/>
  <c r="N168" i="5" s="1"/>
  <c r="L149" i="5"/>
  <c r="L159" i="5" s="1"/>
  <c r="L168" i="5" s="1"/>
  <c r="F149" i="5"/>
  <c r="F159" i="5" s="1"/>
  <c r="F168" i="5" s="1"/>
  <c r="R148" i="5"/>
  <c r="R158" i="5" s="1"/>
  <c r="R167" i="5" s="1"/>
  <c r="N148" i="5"/>
  <c r="N158" i="5" s="1"/>
  <c r="N167" i="5" s="1"/>
  <c r="J148" i="5"/>
  <c r="J158" i="5" s="1"/>
  <c r="J167" i="5" s="1"/>
  <c r="F148" i="5"/>
  <c r="F158" i="5" s="1"/>
  <c r="F167" i="5" s="1"/>
  <c r="P148" i="5"/>
  <c r="P158" i="5" s="1"/>
  <c r="P167" i="5" s="1"/>
  <c r="L148" i="5"/>
  <c r="L158" i="5" s="1"/>
  <c r="L167" i="5" s="1"/>
  <c r="H148" i="5"/>
  <c r="H158" i="5" s="1"/>
  <c r="H167" i="5" s="1"/>
  <c r="D148" i="5"/>
  <c r="D158" i="5" s="1"/>
  <c r="D167" i="5" s="1"/>
  <c r="Q148" i="5"/>
  <c r="Q158" i="5" s="1"/>
  <c r="Q167" i="5" s="1"/>
  <c r="I148" i="5"/>
  <c r="I158" i="5" s="1"/>
  <c r="I167" i="5" s="1"/>
  <c r="F144" i="5"/>
  <c r="O148" i="5"/>
  <c r="O158" i="5" s="1"/>
  <c r="O167" i="5" s="1"/>
  <c r="G148" i="5"/>
  <c r="G158" i="5" s="1"/>
  <c r="G167" i="5" s="1"/>
  <c r="M148" i="5"/>
  <c r="M158" i="5" s="1"/>
  <c r="M167" i="5" s="1"/>
  <c r="K148" i="5"/>
  <c r="K158" i="5" s="1"/>
  <c r="K167" i="5" s="1"/>
  <c r="E148" i="5"/>
  <c r="E158" i="5" s="1"/>
  <c r="E167" i="5" s="1"/>
  <c r="N172" i="5" l="1"/>
  <c r="N173" i="5" s="1"/>
  <c r="M177" i="5" s="1"/>
  <c r="M178" i="5" s="1"/>
  <c r="E190" i="5" s="1"/>
  <c r="F208" i="5" s="1"/>
  <c r="G208" i="5" s="1"/>
  <c r="R172" i="5"/>
  <c r="R173" i="5" s="1"/>
  <c r="Q177" i="5" s="1"/>
  <c r="Q178" i="5" s="1"/>
  <c r="E196" i="5" s="1"/>
  <c r="F214" i="5" s="1"/>
  <c r="G214" i="5" s="1"/>
  <c r="I172" i="5"/>
  <c r="I173" i="5" s="1"/>
  <c r="H177" i="5" s="1"/>
  <c r="H178" i="5" s="1"/>
  <c r="E193" i="5" s="1"/>
  <c r="F211" i="5" s="1"/>
  <c r="G211" i="5" s="1"/>
  <c r="E172" i="5"/>
  <c r="E173" i="5" s="1"/>
  <c r="D177" i="5" s="1"/>
  <c r="D178" i="5" s="1"/>
  <c r="E187" i="5" s="1"/>
  <c r="F205" i="5" s="1"/>
  <c r="G205" i="5" s="1"/>
  <c r="F172" i="5"/>
  <c r="F173" i="5" s="1"/>
  <c r="E177" i="5" s="1"/>
  <c r="E178" i="5" s="1"/>
  <c r="E192" i="5" s="1"/>
  <c r="F210" i="5" s="1"/>
  <c r="G210" i="5" s="1"/>
  <c r="D172" i="5"/>
  <c r="D173" i="5" s="1"/>
  <c r="C177" i="5" s="1"/>
  <c r="C178" i="5" s="1"/>
  <c r="E182" i="5" s="1"/>
  <c r="F200" i="5" s="1"/>
  <c r="G200" i="5" s="1"/>
  <c r="L172" i="5"/>
  <c r="L173" i="5" s="1"/>
  <c r="K177" i="5" s="1"/>
  <c r="K178" i="5" s="1"/>
  <c r="E194" i="5" s="1"/>
  <c r="F212" i="5" s="1"/>
  <c r="G212" i="5" s="1"/>
  <c r="O172" i="5"/>
  <c r="O173" i="5" s="1"/>
  <c r="N177" i="5" s="1"/>
  <c r="N178" i="5" s="1"/>
  <c r="E195" i="5" s="1"/>
  <c r="F213" i="5" s="1"/>
  <c r="G213" i="5" s="1"/>
  <c r="P172" i="5"/>
  <c r="P173" i="5" s="1"/>
  <c r="O177" i="5" s="1"/>
  <c r="O178" i="5" s="1"/>
  <c r="E186" i="5" s="1"/>
  <c r="F204" i="5" s="1"/>
  <c r="K172" i="5"/>
  <c r="K173" i="5" s="1"/>
  <c r="J177" i="5" s="1"/>
  <c r="J178" i="5" s="1"/>
  <c r="E189" i="5" s="1"/>
  <c r="F207" i="5" s="1"/>
  <c r="G207" i="5" s="1"/>
  <c r="M172" i="5"/>
  <c r="M173" i="5" s="1"/>
  <c r="L177" i="5" s="1"/>
  <c r="L178" i="5" s="1"/>
  <c r="E185" i="5" s="1"/>
  <c r="F203" i="5" s="1"/>
  <c r="G203" i="5" s="1"/>
  <c r="J172" i="5"/>
  <c r="J173" i="5" s="1"/>
  <c r="I177" i="5" s="1"/>
  <c r="I178" i="5" s="1"/>
  <c r="E184" i="5" s="1"/>
  <c r="F202" i="5" s="1"/>
  <c r="G202" i="5" s="1"/>
  <c r="H172" i="5"/>
  <c r="H173" i="5" s="1"/>
  <c r="G177" i="5" s="1"/>
  <c r="G178" i="5" s="1"/>
  <c r="E188" i="5" s="1"/>
  <c r="F206" i="5" s="1"/>
  <c r="G206" i="5" s="1"/>
  <c r="J137" i="4" l="1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84" i="3" l="1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V140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5" i="3"/>
  <c r="V124" i="3"/>
  <c r="V123" i="3"/>
  <c r="V122" i="3"/>
  <c r="V121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6" i="3"/>
  <c r="V105" i="3"/>
  <c r="V104" i="3"/>
  <c r="V103" i="3"/>
  <c r="V102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7" i="3"/>
  <c r="V86" i="3"/>
  <c r="V85" i="3"/>
  <c r="V84" i="3"/>
  <c r="V83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8" i="3"/>
  <c r="V67" i="3"/>
  <c r="V66" i="3"/>
  <c r="V65" i="3"/>
  <c r="V64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9" i="3"/>
  <c r="V48" i="3"/>
  <c r="V47" i="3"/>
  <c r="V46" i="3"/>
  <c r="V45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</calcChain>
</file>

<file path=xl/sharedStrings.xml><?xml version="1.0" encoding="utf-8"?>
<sst xmlns="http://schemas.openxmlformats.org/spreadsheetml/2006/main" count="2542" uniqueCount="130">
  <si>
    <t>B1</t>
    <phoneticPr fontId="1" type="noConversion"/>
  </si>
  <si>
    <t>A1</t>
    <phoneticPr fontId="1" type="noConversion"/>
  </si>
  <si>
    <t>B2</t>
    <phoneticPr fontId="1" type="noConversion"/>
  </si>
  <si>
    <t>B3</t>
    <phoneticPr fontId="1" type="noConversion"/>
  </si>
  <si>
    <t>B4</t>
    <phoneticPr fontId="1" type="noConversion"/>
  </si>
  <si>
    <t>B5</t>
    <phoneticPr fontId="1" type="noConversion"/>
  </si>
  <si>
    <t>A2</t>
    <phoneticPr fontId="1" type="noConversion"/>
  </si>
  <si>
    <t>A3</t>
    <phoneticPr fontId="1" type="noConversion"/>
  </si>
  <si>
    <t>Dry matter yield</t>
  </si>
  <si>
    <t>Triticale</t>
    <phoneticPr fontId="1" type="noConversion"/>
  </si>
  <si>
    <t>Rye</t>
    <phoneticPr fontId="1" type="noConversion"/>
  </si>
  <si>
    <t>Oat</t>
    <phoneticPr fontId="1" type="noConversion"/>
  </si>
  <si>
    <t>heading stage</t>
    <phoneticPr fontId="1" type="noConversion"/>
  </si>
  <si>
    <t>flowering stage</t>
    <phoneticPr fontId="1" type="noConversion"/>
  </si>
  <si>
    <t>grouting stage</t>
    <phoneticPr fontId="1" type="noConversion"/>
  </si>
  <si>
    <t>milky stage</t>
    <phoneticPr fontId="1" type="noConversion"/>
  </si>
  <si>
    <t>dough stage</t>
    <phoneticPr fontId="1" type="noConversion"/>
  </si>
  <si>
    <t>RFV</t>
    <phoneticPr fontId="1" type="noConversion"/>
  </si>
  <si>
    <t>CP</t>
    <phoneticPr fontId="1" type="noConversion"/>
  </si>
  <si>
    <t>IVDMD</t>
    <phoneticPr fontId="1" type="noConversion"/>
  </si>
  <si>
    <t>NDF</t>
    <phoneticPr fontId="1" type="noConversion"/>
  </si>
  <si>
    <t>ADF</t>
    <phoneticPr fontId="1" type="noConversion"/>
  </si>
  <si>
    <t>Additives</t>
    <phoneticPr fontId="1" type="noConversion"/>
  </si>
  <si>
    <t>Sila-max</t>
    <phoneticPr fontId="1" type="noConversion"/>
  </si>
  <si>
    <t>Sila-mix</t>
    <phoneticPr fontId="1" type="noConversion"/>
  </si>
  <si>
    <t>Additive-free</t>
    <phoneticPr fontId="1" type="noConversion"/>
  </si>
  <si>
    <t>Forage species</t>
    <phoneticPr fontId="1" type="noConversion"/>
  </si>
  <si>
    <t>Harvest stages</t>
    <phoneticPr fontId="1" type="noConversion"/>
  </si>
  <si>
    <t>max</t>
  </si>
  <si>
    <t>mix</t>
  </si>
  <si>
    <t>RFV</t>
    <phoneticPr fontId="1" type="noConversion"/>
  </si>
  <si>
    <t>A1B1</t>
    <phoneticPr fontId="1" type="noConversion"/>
  </si>
  <si>
    <t>A2B1</t>
    <phoneticPr fontId="1" type="noConversion"/>
  </si>
  <si>
    <t>A3B1</t>
    <phoneticPr fontId="1" type="noConversion"/>
  </si>
  <si>
    <t>A1B2</t>
    <phoneticPr fontId="1" type="noConversion"/>
  </si>
  <si>
    <t>A2B2</t>
    <phoneticPr fontId="1" type="noConversion"/>
  </si>
  <si>
    <t>A3B2</t>
    <phoneticPr fontId="1" type="noConversion"/>
  </si>
  <si>
    <t>A1B3</t>
    <phoneticPr fontId="1" type="noConversion"/>
  </si>
  <si>
    <t>A2B3</t>
    <phoneticPr fontId="1" type="noConversion"/>
  </si>
  <si>
    <t>A3B3</t>
    <phoneticPr fontId="1" type="noConversion"/>
  </si>
  <si>
    <t>A1B4</t>
    <phoneticPr fontId="1" type="noConversion"/>
  </si>
  <si>
    <t>A2B4</t>
    <phoneticPr fontId="1" type="noConversion"/>
  </si>
  <si>
    <t>A3B4</t>
    <phoneticPr fontId="1" type="noConversion"/>
  </si>
  <si>
    <t>A1B5</t>
    <phoneticPr fontId="1" type="noConversion"/>
  </si>
  <si>
    <t>A2B5</t>
    <phoneticPr fontId="1" type="noConversion"/>
  </si>
  <si>
    <t>A3B5</t>
    <phoneticPr fontId="1" type="noConversion"/>
  </si>
  <si>
    <t xml:space="preserve"> </t>
    <phoneticPr fontId="1" type="noConversion"/>
  </si>
  <si>
    <t>A1</t>
    <phoneticPr fontId="19" type="noConversion"/>
  </si>
  <si>
    <r>
      <t>e</t>
    </r>
    <r>
      <rPr>
        <sz val="12"/>
        <rFont val="宋体"/>
        <family val="3"/>
        <charset val="134"/>
      </rPr>
      <t>fg</t>
    </r>
    <phoneticPr fontId="19" type="noConversion"/>
  </si>
  <si>
    <r>
      <t>c</t>
    </r>
    <r>
      <rPr>
        <sz val="12"/>
        <rFont val="宋体"/>
        <family val="3"/>
        <charset val="134"/>
      </rPr>
      <t>def</t>
    </r>
    <phoneticPr fontId="19" type="noConversion"/>
  </si>
  <si>
    <r>
      <t>c</t>
    </r>
    <r>
      <rPr>
        <sz val="12"/>
        <rFont val="宋体"/>
        <family val="3"/>
        <charset val="134"/>
      </rPr>
      <t>de</t>
    </r>
    <phoneticPr fontId="19" type="noConversion"/>
  </si>
  <si>
    <t>b</t>
    <phoneticPr fontId="19" type="noConversion"/>
  </si>
  <si>
    <t>a</t>
    <phoneticPr fontId="19" type="noConversion"/>
  </si>
  <si>
    <r>
      <t>A</t>
    </r>
    <r>
      <rPr>
        <sz val="12"/>
        <rFont val="宋体"/>
        <family val="3"/>
        <charset val="134"/>
      </rPr>
      <t>2</t>
    </r>
    <phoneticPr fontId="19" type="noConversion"/>
  </si>
  <si>
    <t>fg</t>
    <phoneticPr fontId="19" type="noConversion"/>
  </si>
  <si>
    <t>cdef</t>
    <phoneticPr fontId="19" type="noConversion"/>
  </si>
  <si>
    <t>cde</t>
    <phoneticPr fontId="19" type="noConversion"/>
  </si>
  <si>
    <t>bcd</t>
    <phoneticPr fontId="19" type="noConversion"/>
  </si>
  <si>
    <t>bc</t>
    <phoneticPr fontId="19" type="noConversion"/>
  </si>
  <si>
    <r>
      <t>A</t>
    </r>
    <r>
      <rPr>
        <sz val="12"/>
        <rFont val="宋体"/>
        <family val="3"/>
        <charset val="134"/>
      </rPr>
      <t>3</t>
    </r>
    <phoneticPr fontId="19" type="noConversion"/>
  </si>
  <si>
    <t>g</t>
    <phoneticPr fontId="19" type="noConversion"/>
  </si>
  <si>
    <t>defg</t>
    <phoneticPr fontId="19" type="noConversion"/>
  </si>
  <si>
    <t>cd</t>
    <phoneticPr fontId="19" type="noConversion"/>
  </si>
  <si>
    <t>指标</t>
    <phoneticPr fontId="1" type="noConversion"/>
  </si>
  <si>
    <t>最大值</t>
    <phoneticPr fontId="1" type="noConversion"/>
  </si>
  <si>
    <t>最小值</t>
    <phoneticPr fontId="1" type="noConversion"/>
  </si>
  <si>
    <r>
      <t>Xi</t>
    </r>
    <r>
      <rPr>
        <vertAlign val="superscript"/>
        <sz val="11"/>
        <color theme="1"/>
        <rFont val="宋体"/>
        <family val="3"/>
        <charset val="134"/>
        <scheme val="minor"/>
      </rPr>
      <t>+</t>
    </r>
    <phoneticPr fontId="1" type="noConversion"/>
  </si>
  <si>
    <r>
      <t>Xi</t>
    </r>
    <r>
      <rPr>
        <vertAlign val="superscript"/>
        <sz val="11"/>
        <color theme="1"/>
        <rFont val="宋体"/>
        <family val="3"/>
        <charset val="134"/>
        <scheme val="minor"/>
      </rPr>
      <t>—</t>
    </r>
    <phoneticPr fontId="1" type="noConversion"/>
  </si>
  <si>
    <r>
      <t>Xi</t>
    </r>
    <r>
      <rPr>
        <vertAlign val="superscript"/>
        <sz val="11"/>
        <color rgb="FFFF0000"/>
        <rFont val="宋体"/>
        <family val="3"/>
        <charset val="134"/>
        <scheme val="minor"/>
      </rPr>
      <t>+</t>
    </r>
    <phoneticPr fontId="1" type="noConversion"/>
  </si>
  <si>
    <r>
      <t>Si</t>
    </r>
    <r>
      <rPr>
        <vertAlign val="superscript"/>
        <sz val="11"/>
        <color theme="1"/>
        <rFont val="宋体"/>
        <family val="3"/>
        <charset val="134"/>
        <scheme val="minor"/>
      </rPr>
      <t>+</t>
    </r>
    <phoneticPr fontId="1" type="noConversion"/>
  </si>
  <si>
    <r>
      <t>Si</t>
    </r>
    <r>
      <rPr>
        <vertAlign val="superscript"/>
        <sz val="11"/>
        <color rgb="FFFF0000"/>
        <rFont val="宋体"/>
        <family val="3"/>
        <charset val="134"/>
        <scheme val="minor"/>
      </rPr>
      <t>+</t>
    </r>
    <phoneticPr fontId="1" type="noConversion"/>
  </si>
  <si>
    <t>B1</t>
  </si>
  <si>
    <t>B2</t>
  </si>
  <si>
    <t>A1</t>
  </si>
  <si>
    <t>B3</t>
  </si>
  <si>
    <t>B4</t>
  </si>
  <si>
    <t>B5</t>
  </si>
  <si>
    <t>A2</t>
  </si>
  <si>
    <t>A3</t>
  </si>
  <si>
    <r>
      <t>Si</t>
    </r>
    <r>
      <rPr>
        <vertAlign val="superscript"/>
        <sz val="11"/>
        <color rgb="FFFF0000"/>
        <rFont val="宋体"/>
        <family val="3"/>
        <charset val="134"/>
        <scheme val="minor"/>
      </rPr>
      <t>—</t>
    </r>
    <phoneticPr fontId="1" type="noConversion"/>
  </si>
  <si>
    <t>CP</t>
  </si>
  <si>
    <t>NDF</t>
  </si>
  <si>
    <t>ADF</t>
  </si>
  <si>
    <t>IVDMD</t>
  </si>
  <si>
    <r>
      <t>Xi</t>
    </r>
    <r>
      <rPr>
        <vertAlign val="superscript"/>
        <sz val="11"/>
        <color rgb="FFFF0000"/>
        <rFont val="宋体"/>
        <family val="3"/>
        <charset val="134"/>
        <scheme val="minor"/>
      </rPr>
      <t>—</t>
    </r>
    <phoneticPr fontId="1" type="noConversion"/>
  </si>
  <si>
    <t xml:space="preserve">                                                         </t>
    <phoneticPr fontId="1" type="noConversion"/>
  </si>
  <si>
    <t>Ci</t>
    <phoneticPr fontId="1" type="noConversion"/>
  </si>
  <si>
    <t>Cutting stages</t>
  </si>
  <si>
    <t>D+</t>
  </si>
  <si>
    <t>D-</t>
  </si>
  <si>
    <r>
      <t>C</t>
    </r>
    <r>
      <rPr>
        <i/>
        <vertAlign val="subscript"/>
        <sz val="9"/>
        <rFont val="Times New Roman"/>
        <family val="1"/>
      </rPr>
      <t>i</t>
    </r>
  </si>
  <si>
    <t>Rank</t>
  </si>
  <si>
    <t>CP</t>
    <phoneticPr fontId="1" type="noConversion"/>
  </si>
  <si>
    <t>NDF</t>
    <phoneticPr fontId="1" type="noConversion"/>
  </si>
  <si>
    <t>ADF</t>
    <phoneticPr fontId="1" type="noConversion"/>
  </si>
  <si>
    <t>IVDMD</t>
    <phoneticPr fontId="1" type="noConversion"/>
  </si>
  <si>
    <t xml:space="preserve">heading </t>
    <phoneticPr fontId="1" type="noConversion"/>
  </si>
  <si>
    <t>heading</t>
    <phoneticPr fontId="1" type="noConversion"/>
  </si>
  <si>
    <t>flowering</t>
    <phoneticPr fontId="1" type="noConversion"/>
  </si>
  <si>
    <t>grouting stage</t>
    <phoneticPr fontId="1" type="noConversion"/>
  </si>
  <si>
    <t xml:space="preserve">grouting </t>
  </si>
  <si>
    <t>milky stage</t>
    <phoneticPr fontId="1" type="noConversion"/>
  </si>
  <si>
    <t>milky</t>
  </si>
  <si>
    <t>dough stage</t>
    <phoneticPr fontId="1" type="noConversion"/>
  </si>
  <si>
    <t>dough</t>
  </si>
  <si>
    <t>forages×stages</t>
    <phoneticPr fontId="1" type="noConversion"/>
  </si>
  <si>
    <t>stages×additives</t>
    <phoneticPr fontId="1" type="noConversion"/>
  </si>
  <si>
    <t>forages×additives</t>
    <phoneticPr fontId="1" type="noConversion"/>
  </si>
  <si>
    <t>forages×stages×additives</t>
    <phoneticPr fontId="1" type="noConversion"/>
  </si>
  <si>
    <t>max</t>
    <phoneticPr fontId="1" type="noConversion"/>
  </si>
  <si>
    <t>Interactive effects of two factors</t>
    <phoneticPr fontId="1" type="noConversion"/>
  </si>
  <si>
    <t>additves</t>
    <phoneticPr fontId="1" type="noConversion"/>
  </si>
  <si>
    <t>DMY</t>
    <phoneticPr fontId="1" type="noConversion"/>
  </si>
  <si>
    <t>After added with C1</t>
    <phoneticPr fontId="1" type="noConversion"/>
  </si>
  <si>
    <t>Key indicator</t>
    <phoneticPr fontId="1" type="noConversion"/>
  </si>
  <si>
    <t>Weight coefficient</t>
    <phoneticPr fontId="1" type="noConversion"/>
  </si>
  <si>
    <t>Forage materials</t>
    <phoneticPr fontId="1" type="noConversion"/>
  </si>
  <si>
    <t>Negative indicator</t>
    <phoneticPr fontId="1" type="noConversion"/>
  </si>
  <si>
    <t>Forward indicator</t>
    <phoneticPr fontId="1" type="noConversion"/>
  </si>
  <si>
    <t>indicator</t>
  </si>
  <si>
    <t>Nondimensionalize</t>
  </si>
  <si>
    <t>Ideal solution Series</t>
    <phoneticPr fontId="1" type="noConversion"/>
  </si>
  <si>
    <t>Negative Ideal solution Series</t>
    <phoneticPr fontId="1" type="noConversion"/>
  </si>
  <si>
    <t>the difference</t>
    <phoneticPr fontId="1" type="noConversion"/>
  </si>
  <si>
    <t>square</t>
    <phoneticPr fontId="1" type="noConversion"/>
  </si>
  <si>
    <t>extraction of square root</t>
    <phoneticPr fontId="1" type="noConversion"/>
  </si>
  <si>
    <t>summation</t>
    <phoneticPr fontId="1" type="noConversion"/>
  </si>
  <si>
    <t>absolute different  R</t>
    <phoneticPr fontId="1" type="noConversion"/>
  </si>
  <si>
    <t>the differnece</t>
    <phoneticPr fontId="1" type="noConversion"/>
  </si>
  <si>
    <t>indicator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</si>
</sst>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0_);[Red]\(0.00\)"/>
    <numFmt numFmtId="178" formatCode="0_);[Red]\(0\)"/>
    <numFmt numFmtId="179" formatCode="0.000000000000_);[Red]\(0.000000000000\)"/>
    <numFmt numFmtId="180" formatCode="0.0000_);[Red]\(0.0000\)"/>
    <numFmt numFmtId="181" formatCode="0.0000_ "/>
    <numFmt numFmtId="182" formatCode="0.00000000_ "/>
    <numFmt numFmtId="183" formatCode="0.000_);[Red]\(0.000\)"/>
    <numFmt numFmtId="184" formatCode="0.000_ "/>
  </numFmts>
  <fonts count="3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name val="宋体"/>
      <family val="2"/>
      <charset val="134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name val="宋体"/>
      <family val="3"/>
      <charset val="134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4"/>
      <color rgb="FFFF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9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vertAlign val="superscript"/>
      <sz val="11"/>
      <color theme="1"/>
      <name val="宋体"/>
      <family val="3"/>
      <charset val="134"/>
      <scheme val="minor"/>
    </font>
    <font>
      <vertAlign val="superscript"/>
      <sz val="11"/>
      <color rgb="FFFF0000"/>
      <name val="宋体"/>
      <family val="3"/>
      <charset val="134"/>
      <scheme val="minor"/>
    </font>
    <font>
      <sz val="10.5"/>
      <color rgb="FF000000"/>
      <name val="Times New Roman"/>
      <family val="1"/>
    </font>
    <font>
      <i/>
      <sz val="9"/>
      <name val="Times New Roman"/>
      <family val="1"/>
    </font>
    <font>
      <i/>
      <vertAlign val="subscript"/>
      <sz val="9"/>
      <name val="Times New Roman"/>
      <family val="1"/>
    </font>
    <font>
      <sz val="10"/>
      <color theme="1"/>
      <name val="宋体"/>
      <family val="2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rgb="FFFF0000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>
      <alignment vertical="center"/>
    </xf>
    <xf numFmtId="0" fontId="9" fillId="0" borderId="0"/>
    <xf numFmtId="0" fontId="13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176" fontId="6" fillId="0" borderId="0" xfId="0" applyNumberFormat="1" applyFont="1">
      <alignment vertical="center"/>
    </xf>
    <xf numFmtId="177" fontId="2" fillId="0" borderId="0" xfId="0" applyNumberFormat="1" applyFont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77" fontId="11" fillId="0" borderId="0" xfId="1" applyNumberFormat="1" applyFont="1"/>
    <xf numFmtId="177" fontId="11" fillId="0" borderId="0" xfId="0" applyNumberFormat="1" applyFont="1" applyAlignment="1"/>
    <xf numFmtId="177" fontId="11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7" fontId="11" fillId="0" borderId="0" xfId="0" applyNumberFormat="1" applyFont="1" applyAlignment="1">
      <alignment horizontal="center"/>
    </xf>
    <xf numFmtId="178" fontId="11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7" fontId="12" fillId="0" borderId="0" xfId="0" applyNumberFormat="1" applyFont="1">
      <alignment vertical="center"/>
    </xf>
    <xf numFmtId="177" fontId="12" fillId="0" borderId="0" xfId="0" applyNumberFormat="1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2" borderId="0" xfId="0" applyFill="1">
      <alignment vertical="center"/>
    </xf>
    <xf numFmtId="0" fontId="0" fillId="0" borderId="0" xfId="0" applyAlignment="1"/>
    <xf numFmtId="2" fontId="11" fillId="0" borderId="0" xfId="1" applyNumberFormat="1" applyFont="1"/>
    <xf numFmtId="2" fontId="4" fillId="0" borderId="0" xfId="0" applyNumberFormat="1" applyFont="1" applyAlignment="1"/>
    <xf numFmtId="0" fontId="2" fillId="0" borderId="0" xfId="0" applyFont="1" applyAlignment="1"/>
    <xf numFmtId="176" fontId="2" fillId="0" borderId="0" xfId="0" applyNumberFormat="1" applyFont="1">
      <alignment vertical="center"/>
    </xf>
    <xf numFmtId="2" fontId="10" fillId="0" borderId="0" xfId="1" applyNumberFormat="1" applyFont="1"/>
    <xf numFmtId="0" fontId="7" fillId="0" borderId="0" xfId="0" applyFont="1" applyAlignment="1"/>
    <xf numFmtId="2" fontId="10" fillId="0" borderId="0" xfId="0" applyNumberFormat="1" applyFont="1" applyAlignment="1"/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9" fontId="13" fillId="0" borderId="0" xfId="2" applyNumberFormat="1" applyAlignment="1" applyProtection="1">
      <alignment horizontal="center" vertical="center"/>
      <protection locked="0"/>
    </xf>
    <xf numFmtId="180" fontId="13" fillId="0" borderId="0" xfId="2" applyNumberForma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177" fontId="13" fillId="0" borderId="0" xfId="2" applyNumberFormat="1" applyAlignment="1" applyProtection="1">
      <alignment horizontal="center" vertical="center"/>
      <protection locked="0"/>
    </xf>
    <xf numFmtId="177" fontId="0" fillId="0" borderId="0" xfId="0" applyNumberFormat="1" applyAlignment="1"/>
    <xf numFmtId="177" fontId="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81" fontId="2" fillId="0" borderId="0" xfId="0" applyNumberFormat="1" applyFont="1">
      <alignment vertical="center"/>
    </xf>
    <xf numFmtId="181" fontId="0" fillId="0" borderId="0" xfId="0" applyNumberFormat="1">
      <alignment vertical="center"/>
    </xf>
    <xf numFmtId="0" fontId="20" fillId="0" borderId="0" xfId="0" applyFont="1" applyAlignment="1">
      <alignment horizontal="center" vertical="center"/>
    </xf>
    <xf numFmtId="180" fontId="2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6" fillId="0" borderId="0" xfId="0" applyNumberFormat="1" applyFont="1" applyAlignment="1">
      <alignment horizontal="center" vertical="center"/>
    </xf>
    <xf numFmtId="180" fontId="14" fillId="0" borderId="0" xfId="0" applyNumberFormat="1" applyFont="1" applyAlignment="1">
      <alignment horizontal="center" vertical="center"/>
    </xf>
    <xf numFmtId="181" fontId="20" fillId="0" borderId="0" xfId="0" applyNumberFormat="1" applyFont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14" fillId="0" borderId="0" xfId="0" applyFont="1">
      <alignment vertical="center"/>
    </xf>
    <xf numFmtId="182" fontId="0" fillId="0" borderId="3" xfId="0" applyNumberFormat="1" applyBorder="1" applyAlignment="1">
      <alignment horizontal="center" vertical="center"/>
    </xf>
    <xf numFmtId="182" fontId="0" fillId="0" borderId="4" xfId="0" applyNumberFormat="1" applyBorder="1" applyAlignment="1">
      <alignment horizontal="center" vertical="center"/>
    </xf>
    <xf numFmtId="182" fontId="0" fillId="0" borderId="0" xfId="0" applyNumberFormat="1" applyAlignment="1">
      <alignment horizontal="center" vertical="center"/>
    </xf>
    <xf numFmtId="182" fontId="0" fillId="0" borderId="0" xfId="0" applyNumberFormat="1">
      <alignment vertical="center"/>
    </xf>
    <xf numFmtId="181" fontId="0" fillId="0" borderId="1" xfId="0" applyNumberFormat="1" applyBorder="1" applyAlignment="1">
      <alignment horizontal="center" vertical="center"/>
    </xf>
    <xf numFmtId="181" fontId="0" fillId="0" borderId="2" xfId="0" applyNumberFormat="1" applyBorder="1" applyAlignment="1">
      <alignment horizontal="center" vertical="center"/>
    </xf>
    <xf numFmtId="0" fontId="23" fillId="0" borderId="5" xfId="0" applyFont="1" applyBorder="1" applyAlignment="1">
      <alignment horizontal="center" vertical="top" wrapText="1"/>
    </xf>
    <xf numFmtId="0" fontId="23" fillId="0" borderId="5" xfId="0" applyFont="1" applyBorder="1" applyAlignment="1">
      <alignment horizontal="center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0" fontId="23" fillId="0" borderId="6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wrapText="1"/>
    </xf>
    <xf numFmtId="180" fontId="20" fillId="0" borderId="0" xfId="0" applyNumberFormat="1" applyFon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184" fontId="0" fillId="0" borderId="0" xfId="0" applyNumberFormat="1">
      <alignment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81" fontId="17" fillId="0" borderId="0" xfId="0" applyNumberFormat="1" applyFont="1" applyAlignment="1">
      <alignment horizontal="center" vertical="center"/>
    </xf>
    <xf numFmtId="181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177" fontId="29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 wrapText="1"/>
    </xf>
    <xf numFmtId="177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center"/>
    </xf>
    <xf numFmtId="180" fontId="0" fillId="0" borderId="0" xfId="0" applyNumberFormat="1">
      <alignment vertical="center"/>
    </xf>
    <xf numFmtId="0" fontId="16" fillId="0" borderId="8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80" fontId="17" fillId="0" borderId="5" xfId="0" applyNumberFormat="1" applyFont="1" applyBorder="1" applyAlignment="1">
      <alignment horizontal="center" vertical="center"/>
    </xf>
    <xf numFmtId="181" fontId="17" fillId="0" borderId="5" xfId="0" applyNumberFormat="1" applyFont="1" applyBorder="1" applyAlignment="1">
      <alignment horizontal="center" vertical="center"/>
    </xf>
    <xf numFmtId="180" fontId="17" fillId="0" borderId="5" xfId="0" applyNumberFormat="1" applyFont="1" applyBorder="1">
      <alignment vertical="center"/>
    </xf>
    <xf numFmtId="0" fontId="17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80" fontId="17" fillId="0" borderId="0" xfId="0" applyNumberFormat="1" applyFont="1" applyAlignment="1">
      <alignment horizontal="center" vertical="center"/>
    </xf>
    <xf numFmtId="180" fontId="17" fillId="0" borderId="0" xfId="0" applyNumberFormat="1" applyFont="1">
      <alignment vertical="center"/>
    </xf>
    <xf numFmtId="180" fontId="17" fillId="0" borderId="7" xfId="0" applyNumberFormat="1" applyFont="1" applyBorder="1" applyAlignment="1">
      <alignment horizontal="center" vertical="center"/>
    </xf>
    <xf numFmtId="180" fontId="17" fillId="0" borderId="7" xfId="0" applyNumberFormat="1" applyFont="1" applyBorder="1">
      <alignment vertical="center"/>
    </xf>
    <xf numFmtId="0" fontId="16" fillId="0" borderId="6" xfId="0" applyFont="1" applyBorder="1" applyAlignment="1">
      <alignment horizontal="center" vertical="center" wrapText="1"/>
    </xf>
    <xf numFmtId="180" fontId="17" fillId="0" borderId="6" xfId="0" applyNumberFormat="1" applyFont="1" applyBorder="1" applyAlignment="1">
      <alignment horizontal="center" vertical="center"/>
    </xf>
    <xf numFmtId="181" fontId="17" fillId="0" borderId="6" xfId="0" applyNumberFormat="1" applyFont="1" applyBorder="1" applyAlignment="1">
      <alignment horizontal="center" vertical="center"/>
    </xf>
    <xf numFmtId="180" fontId="17" fillId="0" borderId="6" xfId="0" applyNumberFormat="1" applyFont="1" applyBorder="1">
      <alignment vertical="center"/>
    </xf>
    <xf numFmtId="0" fontId="17" fillId="0" borderId="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32" fillId="0" borderId="0" xfId="0" applyFont="1">
      <alignment vertical="center"/>
    </xf>
  </cellXfs>
  <cellStyles count="4">
    <cellStyle name="常规" xfId="0" builtinId="0"/>
    <cellStyle name="常规 2" xfId="1" xr:uid="{00000000-0005-0000-0000-000001000000}"/>
    <cellStyle name="常规 9" xfId="2" xr:uid="{00000000-0005-0000-0000-000002000000}"/>
    <cellStyle name="超链接" xfId="3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8"/>
  <sheetViews>
    <sheetView topLeftCell="A25" workbookViewId="0">
      <selection activeCell="J8" sqref="J8"/>
    </sheetView>
  </sheetViews>
  <sheetFormatPr defaultRowHeight="18.75" x14ac:dyDescent="0.15"/>
  <cols>
    <col min="2" max="4" width="9" style="6"/>
    <col min="5" max="5" width="16.5" style="5" customWidth="1"/>
    <col min="6" max="6" width="16.125" style="4" customWidth="1"/>
    <col min="7" max="7" width="19.125" style="11" customWidth="1"/>
    <col min="8" max="8" width="10.875" style="8" customWidth="1"/>
    <col min="9" max="10" width="13.25" style="7" customWidth="1"/>
    <col min="11" max="11" width="17.875" style="7" customWidth="1"/>
  </cols>
  <sheetData>
    <row r="2" spans="2:11" x14ac:dyDescent="0.15">
      <c r="G2" s="9"/>
    </row>
    <row r="3" spans="2:11" x14ac:dyDescent="0.15">
      <c r="B3"/>
      <c r="C3"/>
      <c r="D3"/>
      <c r="E3" s="23" t="s">
        <v>26</v>
      </c>
      <c r="F3" s="23" t="s">
        <v>27</v>
      </c>
      <c r="G3" s="95" t="s">
        <v>8</v>
      </c>
      <c r="H3"/>
      <c r="I3"/>
      <c r="J3"/>
      <c r="K3"/>
    </row>
    <row r="4" spans="2:11" ht="15" x14ac:dyDescent="0.25">
      <c r="B4" s="1">
        <v>1</v>
      </c>
      <c r="C4" s="1" t="s">
        <v>0</v>
      </c>
      <c r="D4" s="2" t="s">
        <v>1</v>
      </c>
      <c r="E4" s="13" t="s">
        <v>9</v>
      </c>
      <c r="F4" s="13" t="s">
        <v>12</v>
      </c>
      <c r="G4" s="10">
        <v>8.5911942590281889</v>
      </c>
      <c r="H4"/>
      <c r="I4"/>
      <c r="J4"/>
      <c r="K4"/>
    </row>
    <row r="5" spans="2:11" ht="15" x14ac:dyDescent="0.25">
      <c r="B5" s="1">
        <v>1</v>
      </c>
      <c r="C5" s="1" t="s">
        <v>0</v>
      </c>
      <c r="D5" s="2" t="s">
        <v>1</v>
      </c>
      <c r="E5" s="13" t="s">
        <v>9</v>
      </c>
      <c r="F5" s="13" t="s">
        <v>12</v>
      </c>
      <c r="G5" s="10">
        <v>4.8551630434782611</v>
      </c>
      <c r="H5"/>
      <c r="I5"/>
      <c r="J5"/>
      <c r="K5"/>
    </row>
    <row r="6" spans="2:11" ht="15" x14ac:dyDescent="0.25">
      <c r="B6" s="1">
        <v>1</v>
      </c>
      <c r="C6" s="1" t="s">
        <v>0</v>
      </c>
      <c r="D6" s="2" t="s">
        <v>1</v>
      </c>
      <c r="E6" s="13" t="s">
        <v>9</v>
      </c>
      <c r="F6" s="13" t="s">
        <v>12</v>
      </c>
      <c r="G6" s="10">
        <v>8.0581503316138523</v>
      </c>
      <c r="H6"/>
      <c r="I6"/>
      <c r="J6"/>
      <c r="K6"/>
    </row>
    <row r="7" spans="2:11" ht="15" x14ac:dyDescent="0.25">
      <c r="B7" s="1">
        <v>2</v>
      </c>
      <c r="C7" s="1" t="s">
        <v>2</v>
      </c>
      <c r="D7" s="2" t="s">
        <v>1</v>
      </c>
      <c r="E7" s="13" t="s">
        <v>9</v>
      </c>
      <c r="F7" s="13" t="s">
        <v>13</v>
      </c>
      <c r="G7" s="10">
        <v>9.7444305436512373</v>
      </c>
      <c r="H7"/>
      <c r="I7"/>
      <c r="J7"/>
      <c r="K7"/>
    </row>
    <row r="8" spans="2:11" ht="15" x14ac:dyDescent="0.25">
      <c r="B8" s="1">
        <v>2</v>
      </c>
      <c r="C8" s="1" t="s">
        <v>2</v>
      </c>
      <c r="D8" s="2" t="s">
        <v>1</v>
      </c>
      <c r="E8" s="13" t="s">
        <v>9</v>
      </c>
      <c r="F8" s="13" t="s">
        <v>13</v>
      </c>
      <c r="G8" s="10">
        <v>10.340252003063506</v>
      </c>
      <c r="H8"/>
      <c r="I8"/>
      <c r="J8"/>
      <c r="K8"/>
    </row>
    <row r="9" spans="2:11" ht="15" x14ac:dyDescent="0.25">
      <c r="B9" s="1">
        <v>2</v>
      </c>
      <c r="C9" s="1" t="s">
        <v>2</v>
      </c>
      <c r="D9" s="2" t="s">
        <v>1</v>
      </c>
      <c r="E9" s="13" t="s">
        <v>9</v>
      </c>
      <c r="F9" s="13" t="s">
        <v>13</v>
      </c>
      <c r="G9" s="10">
        <v>9.2044198895027645</v>
      </c>
      <c r="H9"/>
      <c r="I9"/>
      <c r="J9"/>
      <c r="K9"/>
    </row>
    <row r="10" spans="2:11" ht="15" x14ac:dyDescent="0.25">
      <c r="B10" s="1">
        <v>3</v>
      </c>
      <c r="C10" s="1" t="s">
        <v>3</v>
      </c>
      <c r="D10" s="2" t="s">
        <v>1</v>
      </c>
      <c r="E10" s="13" t="s">
        <v>9</v>
      </c>
      <c r="F10" s="13" t="s">
        <v>14</v>
      </c>
      <c r="G10" s="10">
        <v>9.8424318624269951</v>
      </c>
      <c r="H10"/>
      <c r="I10"/>
      <c r="J10"/>
      <c r="K10"/>
    </row>
    <row r="11" spans="2:11" ht="15" x14ac:dyDescent="0.25">
      <c r="B11" s="1">
        <v>3</v>
      </c>
      <c r="C11" s="1" t="s">
        <v>3</v>
      </c>
      <c r="D11" s="2" t="s">
        <v>1</v>
      </c>
      <c r="E11" s="13" t="s">
        <v>9</v>
      </c>
      <c r="F11" s="13" t="s">
        <v>14</v>
      </c>
      <c r="G11" s="10">
        <v>10.957608695652173</v>
      </c>
      <c r="H11"/>
      <c r="I11"/>
      <c r="J11"/>
      <c r="K11"/>
    </row>
    <row r="12" spans="2:11" ht="15" x14ac:dyDescent="0.25">
      <c r="B12" s="1">
        <v>3</v>
      </c>
      <c r="C12" s="1" t="s">
        <v>3</v>
      </c>
      <c r="D12" s="2" t="s">
        <v>1</v>
      </c>
      <c r="E12" s="13" t="s">
        <v>9</v>
      </c>
      <c r="F12" s="13" t="s">
        <v>14</v>
      </c>
      <c r="G12" s="10">
        <v>12.08466010088878</v>
      </c>
      <c r="H12"/>
      <c r="I12"/>
      <c r="J12"/>
      <c r="K12"/>
    </row>
    <row r="13" spans="2:11" ht="15" x14ac:dyDescent="0.25">
      <c r="B13" s="1">
        <v>4</v>
      </c>
      <c r="C13" s="1" t="s">
        <v>4</v>
      </c>
      <c r="D13" s="2" t="s">
        <v>1</v>
      </c>
      <c r="E13" s="13" t="s">
        <v>9</v>
      </c>
      <c r="F13" s="13" t="s">
        <v>15</v>
      </c>
      <c r="G13" s="10">
        <v>14.180550605844621</v>
      </c>
      <c r="H13"/>
      <c r="I13"/>
      <c r="J13"/>
      <c r="K13"/>
    </row>
    <row r="14" spans="2:11" ht="15" x14ac:dyDescent="0.25">
      <c r="B14" s="1">
        <v>4</v>
      </c>
      <c r="C14" s="1" t="s">
        <v>4</v>
      </c>
      <c r="D14" s="2" t="s">
        <v>1</v>
      </c>
      <c r="E14" s="13" t="s">
        <v>9</v>
      </c>
      <c r="F14" s="13" t="s">
        <v>15</v>
      </c>
      <c r="G14" s="10">
        <v>15.793749999999998</v>
      </c>
      <c r="H14"/>
      <c r="I14"/>
      <c r="J14"/>
      <c r="K14"/>
    </row>
    <row r="15" spans="2:11" ht="15" x14ac:dyDescent="0.25">
      <c r="B15" s="1">
        <v>4</v>
      </c>
      <c r="C15" s="1" t="s">
        <v>4</v>
      </c>
      <c r="D15" s="2" t="s">
        <v>1</v>
      </c>
      <c r="E15" s="13" t="s">
        <v>9</v>
      </c>
      <c r="F15" s="13" t="s">
        <v>15</v>
      </c>
      <c r="G15" s="10">
        <v>12.371195652173913</v>
      </c>
      <c r="H15"/>
      <c r="I15"/>
      <c r="J15"/>
      <c r="K15"/>
    </row>
    <row r="16" spans="2:11" ht="15" x14ac:dyDescent="0.25">
      <c r="B16" s="1">
        <v>5</v>
      </c>
      <c r="C16" s="1" t="s">
        <v>5</v>
      </c>
      <c r="D16" s="2" t="s">
        <v>1</v>
      </c>
      <c r="E16" s="13" t="s">
        <v>9</v>
      </c>
      <c r="F16" s="13" t="s">
        <v>16</v>
      </c>
      <c r="G16" s="10">
        <v>17.891114108816716</v>
      </c>
      <c r="H16"/>
      <c r="I16"/>
      <c r="J16"/>
      <c r="K16"/>
    </row>
    <row r="17" spans="2:11" ht="15" x14ac:dyDescent="0.25">
      <c r="B17" s="1">
        <v>5</v>
      </c>
      <c r="C17" s="1" t="s">
        <v>5</v>
      </c>
      <c r="D17" s="2" t="s">
        <v>1</v>
      </c>
      <c r="E17" s="13" t="s">
        <v>9</v>
      </c>
      <c r="F17" s="13" t="s">
        <v>16</v>
      </c>
      <c r="G17" s="10">
        <v>20.412298627684965</v>
      </c>
      <c r="H17"/>
      <c r="I17"/>
      <c r="J17"/>
      <c r="K17"/>
    </row>
    <row r="18" spans="2:11" ht="15" x14ac:dyDescent="0.25">
      <c r="B18" s="1">
        <v>5</v>
      </c>
      <c r="C18" s="1" t="s">
        <v>5</v>
      </c>
      <c r="D18" s="2" t="s">
        <v>1</v>
      </c>
      <c r="E18" s="13" t="s">
        <v>9</v>
      </c>
      <c r="F18" s="13" t="s">
        <v>16</v>
      </c>
      <c r="G18" s="10">
        <v>15.226811643032931</v>
      </c>
      <c r="H18"/>
      <c r="I18"/>
      <c r="J18"/>
      <c r="K18"/>
    </row>
    <row r="19" spans="2:11" ht="15" x14ac:dyDescent="0.25">
      <c r="B19" s="1">
        <v>6</v>
      </c>
      <c r="C19" s="1" t="s">
        <v>0</v>
      </c>
      <c r="D19" s="1" t="s">
        <v>6</v>
      </c>
      <c r="E19" s="13" t="s">
        <v>10</v>
      </c>
      <c r="F19" s="14" t="s">
        <v>12</v>
      </c>
      <c r="G19" s="10">
        <v>7.061175013758942</v>
      </c>
      <c r="H19"/>
      <c r="I19"/>
      <c r="J19"/>
      <c r="K19"/>
    </row>
    <row r="20" spans="2:11" ht="15" x14ac:dyDescent="0.25">
      <c r="B20" s="1">
        <v>6</v>
      </c>
      <c r="C20" s="1" t="s">
        <v>0</v>
      </c>
      <c r="D20" s="1" t="s">
        <v>6</v>
      </c>
      <c r="E20" s="13" t="s">
        <v>10</v>
      </c>
      <c r="F20" s="14" t="s">
        <v>12</v>
      </c>
      <c r="G20" s="10">
        <v>7.754592261285624</v>
      </c>
      <c r="H20"/>
      <c r="I20"/>
      <c r="J20"/>
      <c r="K20"/>
    </row>
    <row r="21" spans="2:11" ht="15" x14ac:dyDescent="0.25">
      <c r="B21" s="1">
        <v>6</v>
      </c>
      <c r="C21" s="1" t="s">
        <v>0</v>
      </c>
      <c r="D21" s="1" t="s">
        <v>6</v>
      </c>
      <c r="E21" s="13" t="s">
        <v>10</v>
      </c>
      <c r="F21" s="14" t="s">
        <v>12</v>
      </c>
      <c r="G21" s="10">
        <v>9.7605576047716198</v>
      </c>
      <c r="H21"/>
      <c r="I21"/>
      <c r="J21"/>
      <c r="K21"/>
    </row>
    <row r="22" spans="2:11" ht="15" x14ac:dyDescent="0.25">
      <c r="B22" s="1">
        <v>7</v>
      </c>
      <c r="C22" s="1" t="s">
        <v>2</v>
      </c>
      <c r="D22" s="1" t="s">
        <v>6</v>
      </c>
      <c r="E22" s="13" t="s">
        <v>10</v>
      </c>
      <c r="F22" s="14" t="s">
        <v>13</v>
      </c>
      <c r="G22" s="10">
        <v>8.9958831207952592</v>
      </c>
      <c r="H22"/>
      <c r="I22"/>
      <c r="J22"/>
      <c r="K22"/>
    </row>
    <row r="23" spans="2:11" ht="15" x14ac:dyDescent="0.25">
      <c r="B23" s="1">
        <v>7</v>
      </c>
      <c r="C23" s="1" t="s">
        <v>2</v>
      </c>
      <c r="D23" s="1" t="s">
        <v>6</v>
      </c>
      <c r="E23" s="13" t="s">
        <v>10</v>
      </c>
      <c r="F23" s="14" t="s">
        <v>13</v>
      </c>
      <c r="G23" s="10">
        <v>9.8270750988142286</v>
      </c>
      <c r="H23"/>
      <c r="I23"/>
      <c r="J23"/>
      <c r="K23"/>
    </row>
    <row r="24" spans="2:11" ht="15" x14ac:dyDescent="0.25">
      <c r="B24" s="1">
        <v>7</v>
      </c>
      <c r="C24" s="1" t="s">
        <v>2</v>
      </c>
      <c r="D24" s="1" t="s">
        <v>6</v>
      </c>
      <c r="E24" s="13" t="s">
        <v>10</v>
      </c>
      <c r="F24" s="14" t="s">
        <v>13</v>
      </c>
      <c r="G24" s="10">
        <v>9.9013008788159116</v>
      </c>
      <c r="H24"/>
      <c r="I24"/>
      <c r="J24"/>
      <c r="K24"/>
    </row>
    <row r="25" spans="2:11" ht="15" x14ac:dyDescent="0.25">
      <c r="B25" s="1">
        <v>8</v>
      </c>
      <c r="C25" s="1" t="s">
        <v>3</v>
      </c>
      <c r="D25" s="1" t="s">
        <v>6</v>
      </c>
      <c r="E25" s="13" t="s">
        <v>10</v>
      </c>
      <c r="F25" s="14" t="s">
        <v>14</v>
      </c>
      <c r="G25" s="10">
        <v>12.270573122529635</v>
      </c>
      <c r="H25"/>
      <c r="I25"/>
      <c r="J25"/>
      <c r="K25"/>
    </row>
    <row r="26" spans="2:11" ht="15" x14ac:dyDescent="0.25">
      <c r="B26" s="1">
        <v>8</v>
      </c>
      <c r="C26" s="1" t="s">
        <v>3</v>
      </c>
      <c r="D26" s="1" t="s">
        <v>6</v>
      </c>
      <c r="E26" s="13" t="s">
        <v>10</v>
      </c>
      <c r="F26" s="14" t="s">
        <v>14</v>
      </c>
      <c r="G26" s="10">
        <v>9.1347856791942963</v>
      </c>
      <c r="H26"/>
      <c r="I26"/>
      <c r="J26"/>
      <c r="K26"/>
    </row>
    <row r="27" spans="2:11" ht="15" x14ac:dyDescent="0.25">
      <c r="B27" s="1">
        <v>8</v>
      </c>
      <c r="C27" s="1" t="s">
        <v>3</v>
      </c>
      <c r="D27" s="1" t="s">
        <v>6</v>
      </c>
      <c r="E27" s="13" t="s">
        <v>10</v>
      </c>
      <c r="F27" s="14" t="s">
        <v>14</v>
      </c>
      <c r="G27" s="10">
        <v>11.465047782316896</v>
      </c>
      <c r="H27"/>
      <c r="I27"/>
      <c r="J27"/>
      <c r="K27"/>
    </row>
    <row r="28" spans="2:11" ht="15" x14ac:dyDescent="0.25">
      <c r="B28" s="1">
        <v>9</v>
      </c>
      <c r="C28" s="1" t="s">
        <v>4</v>
      </c>
      <c r="D28" s="1" t="s">
        <v>6</v>
      </c>
      <c r="E28" s="13" t="s">
        <v>10</v>
      </c>
      <c r="F28" s="14" t="s">
        <v>15</v>
      </c>
      <c r="G28" s="10">
        <v>10.526711378353376</v>
      </c>
      <c r="H28"/>
      <c r="I28"/>
      <c r="J28"/>
      <c r="K28"/>
    </row>
    <row r="29" spans="2:11" ht="15" x14ac:dyDescent="0.25">
      <c r="B29" s="1">
        <v>9</v>
      </c>
      <c r="C29" s="1" t="s">
        <v>4</v>
      </c>
      <c r="D29" s="1" t="s">
        <v>6</v>
      </c>
      <c r="E29" s="13" t="s">
        <v>10</v>
      </c>
      <c r="F29" s="14" t="s">
        <v>15</v>
      </c>
      <c r="G29" s="10">
        <v>11.00206907967339</v>
      </c>
      <c r="H29"/>
      <c r="I29"/>
      <c r="J29"/>
      <c r="K29"/>
    </row>
    <row r="30" spans="2:11" ht="15" x14ac:dyDescent="0.25">
      <c r="B30" s="1">
        <v>9</v>
      </c>
      <c r="C30" s="1" t="s">
        <v>4</v>
      </c>
      <c r="D30" s="1" t="s">
        <v>6</v>
      </c>
      <c r="E30" s="13" t="s">
        <v>10</v>
      </c>
      <c r="F30" s="14" t="s">
        <v>15</v>
      </c>
      <c r="G30" s="10">
        <v>13.334508623787302</v>
      </c>
      <c r="H30"/>
      <c r="I30"/>
      <c r="J30"/>
      <c r="K30"/>
    </row>
    <row r="31" spans="2:11" ht="15" x14ac:dyDescent="0.25">
      <c r="B31" s="1">
        <v>10</v>
      </c>
      <c r="C31" s="1" t="s">
        <v>5</v>
      </c>
      <c r="D31" s="1" t="s">
        <v>6</v>
      </c>
      <c r="E31" s="13" t="s">
        <v>10</v>
      </c>
      <c r="F31" s="14" t="s">
        <v>16</v>
      </c>
      <c r="G31" s="10">
        <v>12.018565068274288</v>
      </c>
      <c r="H31"/>
      <c r="I31"/>
      <c r="J31"/>
      <c r="K31"/>
    </row>
    <row r="32" spans="2:11" ht="15" x14ac:dyDescent="0.25">
      <c r="B32" s="1">
        <v>10</v>
      </c>
      <c r="C32" s="1" t="s">
        <v>5</v>
      </c>
      <c r="D32" s="1" t="s">
        <v>6</v>
      </c>
      <c r="E32" s="13" t="s">
        <v>10</v>
      </c>
      <c r="F32" s="14" t="s">
        <v>16</v>
      </c>
      <c r="G32" s="10">
        <v>11.506073568121993</v>
      </c>
      <c r="H32"/>
      <c r="I32"/>
      <c r="J32"/>
      <c r="K32"/>
    </row>
    <row r="33" spans="2:11" ht="15" x14ac:dyDescent="0.25">
      <c r="B33" s="1">
        <v>10</v>
      </c>
      <c r="C33" s="1" t="s">
        <v>5</v>
      </c>
      <c r="D33" s="1" t="s">
        <v>6</v>
      </c>
      <c r="E33" s="13" t="s">
        <v>10</v>
      </c>
      <c r="F33" s="14" t="s">
        <v>16</v>
      </c>
      <c r="G33" s="10">
        <v>12.589015804743452</v>
      </c>
      <c r="H33"/>
      <c r="I33"/>
      <c r="J33"/>
      <c r="K33"/>
    </row>
    <row r="34" spans="2:11" ht="15" x14ac:dyDescent="0.25">
      <c r="B34" s="1">
        <v>11</v>
      </c>
      <c r="C34" s="1" t="s">
        <v>0</v>
      </c>
      <c r="D34" s="2" t="s">
        <v>7</v>
      </c>
      <c r="E34" s="14" t="s">
        <v>11</v>
      </c>
      <c r="F34" s="13" t="s">
        <v>12</v>
      </c>
      <c r="G34" s="10">
        <v>6.4741064384642364</v>
      </c>
      <c r="H34"/>
      <c r="I34"/>
      <c r="J34"/>
      <c r="K34"/>
    </row>
    <row r="35" spans="2:11" ht="15" x14ac:dyDescent="0.25">
      <c r="B35" s="1">
        <v>11</v>
      </c>
      <c r="C35" s="1" t="s">
        <v>0</v>
      </c>
      <c r="D35" s="2" t="s">
        <v>7</v>
      </c>
      <c r="E35" s="14" t="s">
        <v>11</v>
      </c>
      <c r="F35" s="13" t="s">
        <v>12</v>
      </c>
      <c r="G35" s="10">
        <v>6.2867853875088962</v>
      </c>
      <c r="H35"/>
      <c r="I35"/>
      <c r="J35"/>
      <c r="K35"/>
    </row>
    <row r="36" spans="2:11" ht="15" x14ac:dyDescent="0.25">
      <c r="B36" s="1">
        <v>11</v>
      </c>
      <c r="C36" s="1" t="s">
        <v>0</v>
      </c>
      <c r="D36" s="2" t="s">
        <v>7</v>
      </c>
      <c r="E36" s="14" t="s">
        <v>11</v>
      </c>
      <c r="F36" s="13" t="s">
        <v>12</v>
      </c>
      <c r="G36" s="10">
        <v>6.9623187066850916</v>
      </c>
      <c r="H36"/>
      <c r="I36"/>
      <c r="J36"/>
      <c r="K36"/>
    </row>
    <row r="37" spans="2:11" ht="15" x14ac:dyDescent="0.25">
      <c r="B37" s="1">
        <v>12</v>
      </c>
      <c r="C37" s="1" t="s">
        <v>2</v>
      </c>
      <c r="D37" s="2" t="s">
        <v>7</v>
      </c>
      <c r="E37" s="14" t="s">
        <v>11</v>
      </c>
      <c r="F37" s="13" t="s">
        <v>13</v>
      </c>
      <c r="G37" s="10">
        <v>8.0151789635485287</v>
      </c>
      <c r="H37"/>
      <c r="I37"/>
      <c r="J37"/>
      <c r="K37"/>
    </row>
    <row r="38" spans="2:11" ht="15" x14ac:dyDescent="0.25">
      <c r="B38" s="1">
        <v>12</v>
      </c>
      <c r="C38" s="1" t="s">
        <v>2</v>
      </c>
      <c r="D38" s="2" t="s">
        <v>7</v>
      </c>
      <c r="E38" s="14" t="s">
        <v>11</v>
      </c>
      <c r="F38" s="13" t="s">
        <v>13</v>
      </c>
      <c r="G38" s="10">
        <v>9.2372166149068295</v>
      </c>
      <c r="H38"/>
      <c r="I38"/>
      <c r="J38"/>
      <c r="K38"/>
    </row>
    <row r="39" spans="2:11" ht="15" x14ac:dyDescent="0.25">
      <c r="B39" s="1">
        <v>12</v>
      </c>
      <c r="C39" s="1" t="s">
        <v>2</v>
      </c>
      <c r="D39" s="2" t="s">
        <v>7</v>
      </c>
      <c r="E39" s="14" t="s">
        <v>11</v>
      </c>
      <c r="F39" s="13" t="s">
        <v>13</v>
      </c>
      <c r="G39" s="10">
        <v>10.047252809626517</v>
      </c>
      <c r="H39"/>
      <c r="I39"/>
      <c r="J39"/>
      <c r="K39"/>
    </row>
    <row r="40" spans="2:11" ht="15" x14ac:dyDescent="0.25">
      <c r="B40" s="1">
        <v>13</v>
      </c>
      <c r="C40" s="1" t="s">
        <v>3</v>
      </c>
      <c r="D40" s="2" t="s">
        <v>7</v>
      </c>
      <c r="E40" s="14" t="s">
        <v>11</v>
      </c>
      <c r="F40" s="13" t="s">
        <v>14</v>
      </c>
      <c r="G40" s="10">
        <v>11.282744991140774</v>
      </c>
      <c r="H40"/>
      <c r="I40"/>
      <c r="J40"/>
      <c r="K40"/>
    </row>
    <row r="41" spans="2:11" ht="15" x14ac:dyDescent="0.25">
      <c r="B41" s="1">
        <v>13</v>
      </c>
      <c r="C41" s="1" t="s">
        <v>3</v>
      </c>
      <c r="D41" s="2" t="s">
        <v>7</v>
      </c>
      <c r="E41" s="14" t="s">
        <v>11</v>
      </c>
      <c r="F41" s="13" t="s">
        <v>14</v>
      </c>
      <c r="G41" s="10">
        <v>9.2265723934149424</v>
      </c>
      <c r="H41"/>
      <c r="I41"/>
      <c r="J41"/>
      <c r="K41"/>
    </row>
    <row r="42" spans="2:11" ht="15" x14ac:dyDescent="0.25">
      <c r="B42" s="1">
        <v>13</v>
      </c>
      <c r="C42" s="1" t="s">
        <v>3</v>
      </c>
      <c r="D42" s="2" t="s">
        <v>7</v>
      </c>
      <c r="E42" s="14" t="s">
        <v>11</v>
      </c>
      <c r="F42" s="13" t="s">
        <v>14</v>
      </c>
      <c r="G42" s="10">
        <v>9.0903374620829087</v>
      </c>
      <c r="H42"/>
      <c r="I42"/>
      <c r="J42"/>
      <c r="K42"/>
    </row>
    <row r="43" spans="2:11" ht="15" x14ac:dyDescent="0.25">
      <c r="B43" s="1">
        <v>14</v>
      </c>
      <c r="C43" s="1" t="s">
        <v>4</v>
      </c>
      <c r="D43" s="2" t="s">
        <v>7</v>
      </c>
      <c r="E43" s="14" t="s">
        <v>11</v>
      </c>
      <c r="F43" s="13" t="s">
        <v>15</v>
      </c>
      <c r="G43" s="10">
        <v>11.805543216973243</v>
      </c>
      <c r="H43"/>
      <c r="I43"/>
      <c r="J43"/>
      <c r="K43"/>
    </row>
    <row r="44" spans="2:11" ht="15" x14ac:dyDescent="0.25">
      <c r="B44" s="1">
        <v>14</v>
      </c>
      <c r="C44" s="1" t="s">
        <v>4</v>
      </c>
      <c r="D44" s="2" t="s">
        <v>7</v>
      </c>
      <c r="E44" s="14" t="s">
        <v>11</v>
      </c>
      <c r="F44" s="13" t="s">
        <v>15</v>
      </c>
      <c r="G44" s="10">
        <v>8.9102482864857411</v>
      </c>
      <c r="H44"/>
      <c r="I44"/>
      <c r="J44"/>
      <c r="K44"/>
    </row>
    <row r="45" spans="2:11" ht="15" x14ac:dyDescent="0.25">
      <c r="B45" s="1">
        <v>14</v>
      </c>
      <c r="C45" s="1" t="s">
        <v>4</v>
      </c>
      <c r="D45" s="2" t="s">
        <v>7</v>
      </c>
      <c r="E45" s="14" t="s">
        <v>11</v>
      </c>
      <c r="F45" s="13" t="s">
        <v>15</v>
      </c>
      <c r="G45" s="10">
        <v>11.276493362548045</v>
      </c>
      <c r="H45"/>
      <c r="I45"/>
      <c r="J45"/>
      <c r="K45"/>
    </row>
    <row r="46" spans="2:11" ht="15" x14ac:dyDescent="0.25">
      <c r="B46" s="1">
        <v>15</v>
      </c>
      <c r="C46" s="1" t="s">
        <v>5</v>
      </c>
      <c r="D46" s="2" t="s">
        <v>7</v>
      </c>
      <c r="E46" s="14" t="s">
        <v>11</v>
      </c>
      <c r="F46" s="13" t="s">
        <v>16</v>
      </c>
      <c r="G46" s="10">
        <v>13.811513207628677</v>
      </c>
      <c r="H46"/>
      <c r="I46"/>
      <c r="J46"/>
      <c r="K46"/>
    </row>
    <row r="47" spans="2:11" ht="15" x14ac:dyDescent="0.25">
      <c r="B47" s="1">
        <v>15</v>
      </c>
      <c r="C47" s="1" t="s">
        <v>5</v>
      </c>
      <c r="D47" s="2" t="s">
        <v>7</v>
      </c>
      <c r="E47" s="14" t="s">
        <v>11</v>
      </c>
      <c r="F47" s="13" t="s">
        <v>16</v>
      </c>
      <c r="G47" s="10">
        <v>10.631980676328501</v>
      </c>
      <c r="H47"/>
      <c r="I47"/>
      <c r="J47"/>
      <c r="K47"/>
    </row>
    <row r="48" spans="2:11" ht="15" x14ac:dyDescent="0.25">
      <c r="B48" s="1">
        <v>15</v>
      </c>
      <c r="C48" s="1" t="s">
        <v>5</v>
      </c>
      <c r="D48" s="2" t="s">
        <v>7</v>
      </c>
      <c r="E48" s="14" t="s">
        <v>11</v>
      </c>
      <c r="F48" s="13" t="s">
        <v>16</v>
      </c>
      <c r="G48" s="10">
        <v>9.7212236450599843</v>
      </c>
      <c r="H48"/>
      <c r="I48"/>
      <c r="J48"/>
      <c r="K48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L140"/>
  <sheetViews>
    <sheetView workbookViewId="0">
      <selection activeCell="D3" sqref="D3:E3"/>
    </sheetView>
  </sheetViews>
  <sheetFormatPr defaultRowHeight="15.75" x14ac:dyDescent="0.15"/>
  <cols>
    <col min="1" max="2" width="9" style="18"/>
    <col min="3" max="3" width="9" style="21"/>
    <col min="4" max="4" width="15.375" style="18" customWidth="1"/>
    <col min="5" max="5" width="14.375" style="18" customWidth="1"/>
    <col min="6" max="6" width="12.125" style="18" customWidth="1"/>
    <col min="7" max="16384" width="9" style="18"/>
  </cols>
  <sheetData>
    <row r="2" spans="3:12" x14ac:dyDescent="0.15">
      <c r="C2" s="20"/>
      <c r="D2" s="17"/>
      <c r="E2" s="17"/>
      <c r="F2" s="17"/>
      <c r="G2" s="17"/>
      <c r="H2" s="17"/>
      <c r="I2" s="17"/>
      <c r="J2" s="17"/>
      <c r="K2" s="17"/>
      <c r="L2" s="17"/>
    </row>
    <row r="3" spans="3:12" ht="18.75" x14ac:dyDescent="0.15">
      <c r="C3" s="20"/>
      <c r="D3" s="23" t="s">
        <v>26</v>
      </c>
      <c r="E3" s="23" t="s">
        <v>27</v>
      </c>
      <c r="F3" s="23" t="s">
        <v>22</v>
      </c>
      <c r="G3" s="24" t="s">
        <v>18</v>
      </c>
      <c r="H3" s="24" t="s">
        <v>20</v>
      </c>
      <c r="I3" s="24" t="s">
        <v>21</v>
      </c>
      <c r="J3" s="24" t="s">
        <v>19</v>
      </c>
      <c r="K3" s="24" t="s">
        <v>17</v>
      </c>
      <c r="L3" s="17"/>
    </row>
    <row r="4" spans="3:12" x14ac:dyDescent="0.25">
      <c r="C4" s="22">
        <v>1</v>
      </c>
      <c r="D4" s="25" t="s">
        <v>9</v>
      </c>
      <c r="E4" s="25" t="s">
        <v>12</v>
      </c>
      <c r="F4" s="6" t="s">
        <v>25</v>
      </c>
      <c r="G4" s="16">
        <v>14.763999999999999</v>
      </c>
      <c r="H4" s="16">
        <v>50.879999999999995</v>
      </c>
      <c r="I4" s="16">
        <v>27.53</v>
      </c>
      <c r="J4" s="16">
        <v>72.739999999999995</v>
      </c>
      <c r="K4" s="17">
        <f>(120/H4*J4)/1.29</f>
        <v>132.98961532836037</v>
      </c>
      <c r="L4" s="17"/>
    </row>
    <row r="5" spans="3:12" x14ac:dyDescent="0.25">
      <c r="C5" s="22">
        <v>1</v>
      </c>
      <c r="D5" s="25" t="s">
        <v>9</v>
      </c>
      <c r="E5" s="25" t="s">
        <v>12</v>
      </c>
      <c r="F5" s="6" t="s">
        <v>25</v>
      </c>
      <c r="G5" s="16">
        <v>14.603999999999999</v>
      </c>
      <c r="H5" s="16">
        <v>51.079999999999991</v>
      </c>
      <c r="I5" s="16">
        <v>29.805000000000003</v>
      </c>
      <c r="J5" s="16">
        <v>71.98</v>
      </c>
      <c r="K5" s="17">
        <f t="shared" ref="K5:K68" si="0">(120/H5*J5)/1.29</f>
        <v>131.08484638779117</v>
      </c>
      <c r="L5" s="17"/>
    </row>
    <row r="6" spans="3:12" x14ac:dyDescent="0.25">
      <c r="C6" s="22">
        <v>1</v>
      </c>
      <c r="D6" s="25" t="s">
        <v>9</v>
      </c>
      <c r="E6" s="25" t="s">
        <v>12</v>
      </c>
      <c r="F6" s="6" t="s">
        <v>25</v>
      </c>
      <c r="G6" s="16">
        <v>14.257999999999999</v>
      </c>
      <c r="H6" s="16">
        <v>50.61</v>
      </c>
      <c r="I6" s="16">
        <v>30.094999999999999</v>
      </c>
      <c r="J6" s="16">
        <v>72.060000000000016</v>
      </c>
      <c r="K6" s="17">
        <f t="shared" si="0"/>
        <v>132.44923560469255</v>
      </c>
      <c r="L6" s="17"/>
    </row>
    <row r="7" spans="3:12" x14ac:dyDescent="0.25">
      <c r="C7" s="22">
        <v>1</v>
      </c>
      <c r="D7" s="26" t="s">
        <v>10</v>
      </c>
      <c r="E7" s="25" t="s">
        <v>12</v>
      </c>
      <c r="F7" s="6" t="s">
        <v>25</v>
      </c>
      <c r="G7" s="15">
        <v>13.586</v>
      </c>
      <c r="H7" s="16">
        <v>51.01</v>
      </c>
      <c r="I7" s="16">
        <v>30.5</v>
      </c>
      <c r="J7" s="16">
        <v>69.14</v>
      </c>
      <c r="K7" s="17">
        <f t="shared" si="0"/>
        <v>126.08562844494696</v>
      </c>
      <c r="L7" s="17"/>
    </row>
    <row r="8" spans="3:12" x14ac:dyDescent="0.25">
      <c r="C8" s="22">
        <v>1</v>
      </c>
      <c r="D8" s="26" t="s">
        <v>10</v>
      </c>
      <c r="E8" s="25" t="s">
        <v>12</v>
      </c>
      <c r="F8" s="6" t="s">
        <v>25</v>
      </c>
      <c r="G8" s="15">
        <v>13.168699999999999</v>
      </c>
      <c r="H8" s="16">
        <v>49.39</v>
      </c>
      <c r="I8" s="16">
        <v>29.945</v>
      </c>
      <c r="J8" s="16">
        <v>71.78</v>
      </c>
      <c r="K8" s="17">
        <f t="shared" si="0"/>
        <v>135.19354732386276</v>
      </c>
      <c r="L8" s="17"/>
    </row>
    <row r="9" spans="3:12" x14ac:dyDescent="0.25">
      <c r="C9" s="22">
        <v>1</v>
      </c>
      <c r="D9" s="26" t="s">
        <v>10</v>
      </c>
      <c r="E9" s="25" t="s">
        <v>12</v>
      </c>
      <c r="F9" s="6" t="s">
        <v>25</v>
      </c>
      <c r="G9" s="15">
        <v>13.255000000000001</v>
      </c>
      <c r="H9" s="16">
        <v>50.2</v>
      </c>
      <c r="I9" s="16">
        <v>30.69</v>
      </c>
      <c r="J9" s="16">
        <v>70.760000000000005</v>
      </c>
      <c r="K9" s="17">
        <f t="shared" si="0"/>
        <v>131.12202353377188</v>
      </c>
      <c r="L9" s="17"/>
    </row>
    <row r="10" spans="3:12" x14ac:dyDescent="0.25">
      <c r="C10" s="22">
        <v>1</v>
      </c>
      <c r="D10" s="27" t="s">
        <v>11</v>
      </c>
      <c r="E10" s="25" t="s">
        <v>12</v>
      </c>
      <c r="F10" s="6" t="s">
        <v>25</v>
      </c>
      <c r="G10" s="15">
        <v>12.507999999999999</v>
      </c>
      <c r="H10" s="16">
        <v>46.46</v>
      </c>
      <c r="I10" s="16">
        <v>30.939999999999994</v>
      </c>
      <c r="J10" s="16">
        <v>68.7</v>
      </c>
      <c r="K10" s="17">
        <f t="shared" si="0"/>
        <v>137.55268347866132</v>
      </c>
      <c r="L10" s="17"/>
    </row>
    <row r="11" spans="3:12" x14ac:dyDescent="0.25">
      <c r="C11" s="22">
        <v>1</v>
      </c>
      <c r="D11" s="27" t="s">
        <v>11</v>
      </c>
      <c r="E11" s="25" t="s">
        <v>12</v>
      </c>
      <c r="F11" s="6" t="s">
        <v>25</v>
      </c>
      <c r="G11" s="15">
        <v>12.244999999999999</v>
      </c>
      <c r="H11" s="16">
        <v>46.589999999999996</v>
      </c>
      <c r="I11" s="16">
        <v>29.74</v>
      </c>
      <c r="J11" s="16">
        <v>68.930000000000007</v>
      </c>
      <c r="K11" s="17">
        <f t="shared" si="0"/>
        <v>137.62809665713274</v>
      </c>
      <c r="L11" s="17"/>
    </row>
    <row r="12" spans="3:12" x14ac:dyDescent="0.25">
      <c r="C12" s="22">
        <v>1</v>
      </c>
      <c r="D12" s="27" t="s">
        <v>11</v>
      </c>
      <c r="E12" s="25" t="s">
        <v>12</v>
      </c>
      <c r="F12" s="6" t="s">
        <v>25</v>
      </c>
      <c r="G12" s="15">
        <v>12.645</v>
      </c>
      <c r="H12" s="16">
        <v>45.379999999999995</v>
      </c>
      <c r="I12" s="16">
        <v>30.755000000000006</v>
      </c>
      <c r="J12" s="16">
        <v>69</v>
      </c>
      <c r="K12" s="17">
        <f t="shared" si="0"/>
        <v>141.4412660018244</v>
      </c>
      <c r="L12" s="17"/>
    </row>
    <row r="13" spans="3:12" x14ac:dyDescent="0.25">
      <c r="C13" s="22">
        <v>1</v>
      </c>
      <c r="D13" s="25" t="s">
        <v>9</v>
      </c>
      <c r="E13" s="25" t="s">
        <v>13</v>
      </c>
      <c r="F13" s="6" t="s">
        <v>25</v>
      </c>
      <c r="G13" s="16">
        <v>11.702</v>
      </c>
      <c r="H13" s="16">
        <v>54.93</v>
      </c>
      <c r="I13" s="16">
        <v>37.195</v>
      </c>
      <c r="J13" s="16">
        <v>60.359999999999992</v>
      </c>
      <c r="K13" s="17">
        <f t="shared" si="0"/>
        <v>102.21889169725527</v>
      </c>
      <c r="L13" s="17"/>
    </row>
    <row r="14" spans="3:12" x14ac:dyDescent="0.25">
      <c r="C14" s="22">
        <v>1</v>
      </c>
      <c r="D14" s="25" t="s">
        <v>9</v>
      </c>
      <c r="E14" s="25" t="s">
        <v>13</v>
      </c>
      <c r="F14" s="6" t="s">
        <v>25</v>
      </c>
      <c r="G14" s="16">
        <v>11.67</v>
      </c>
      <c r="H14" s="16">
        <v>52.92</v>
      </c>
      <c r="I14" s="16">
        <v>37.380000000000003</v>
      </c>
      <c r="J14" s="16">
        <v>59.48</v>
      </c>
      <c r="K14" s="17">
        <f t="shared" si="0"/>
        <v>104.55448329202481</v>
      </c>
      <c r="L14" s="17"/>
    </row>
    <row r="15" spans="3:12" x14ac:dyDescent="0.25">
      <c r="C15" s="22">
        <v>1</v>
      </c>
      <c r="D15" s="25" t="s">
        <v>9</v>
      </c>
      <c r="E15" s="25" t="s">
        <v>13</v>
      </c>
      <c r="F15" s="6" t="s">
        <v>25</v>
      </c>
      <c r="G15" s="16">
        <v>11.734</v>
      </c>
      <c r="H15" s="16">
        <v>54.15</v>
      </c>
      <c r="I15" s="16">
        <v>36.604999999999997</v>
      </c>
      <c r="J15" s="16">
        <v>62.78</v>
      </c>
      <c r="K15" s="17">
        <f t="shared" si="0"/>
        <v>107.84856879039705</v>
      </c>
      <c r="L15" s="17"/>
    </row>
    <row r="16" spans="3:12" x14ac:dyDescent="0.25">
      <c r="C16" s="22">
        <v>1</v>
      </c>
      <c r="D16" s="26" t="s">
        <v>10</v>
      </c>
      <c r="E16" s="25" t="s">
        <v>13</v>
      </c>
      <c r="F16" s="6" t="s">
        <v>25</v>
      </c>
      <c r="G16" s="15">
        <v>10.952999999999999</v>
      </c>
      <c r="H16" s="16">
        <v>60.12</v>
      </c>
      <c r="I16" s="16">
        <v>43.76</v>
      </c>
      <c r="J16" s="16">
        <v>54.52</v>
      </c>
      <c r="K16" s="17">
        <f t="shared" si="0"/>
        <v>84.358414953039656</v>
      </c>
      <c r="L16" s="17"/>
    </row>
    <row r="17" spans="3:12" x14ac:dyDescent="0.25">
      <c r="C17" s="22">
        <v>1</v>
      </c>
      <c r="D17" s="26" t="s">
        <v>10</v>
      </c>
      <c r="E17" s="25" t="s">
        <v>13</v>
      </c>
      <c r="F17" s="6" t="s">
        <v>25</v>
      </c>
      <c r="G17" s="15">
        <v>12.087999999999999</v>
      </c>
      <c r="H17" s="16">
        <v>63.660000000000004</v>
      </c>
      <c r="I17" s="16">
        <v>44.01</v>
      </c>
      <c r="J17" s="16">
        <v>55.43</v>
      </c>
      <c r="K17" s="17">
        <f t="shared" si="0"/>
        <v>80.997157866280887</v>
      </c>
      <c r="L17" s="17"/>
    </row>
    <row r="18" spans="3:12" x14ac:dyDescent="0.25">
      <c r="C18" s="22">
        <v>1</v>
      </c>
      <c r="D18" s="26" t="s">
        <v>10</v>
      </c>
      <c r="E18" s="25" t="s">
        <v>13</v>
      </c>
      <c r="F18" s="6" t="s">
        <v>25</v>
      </c>
      <c r="G18" s="15">
        <v>11.62</v>
      </c>
      <c r="H18" s="16">
        <v>61.88</v>
      </c>
      <c r="I18" s="16">
        <v>43.49</v>
      </c>
      <c r="J18" s="16">
        <v>55.14</v>
      </c>
      <c r="K18" s="17">
        <f t="shared" si="0"/>
        <v>82.891117090843494</v>
      </c>
      <c r="L18" s="17"/>
    </row>
    <row r="19" spans="3:12" x14ac:dyDescent="0.25">
      <c r="C19" s="22">
        <v>1</v>
      </c>
      <c r="D19" s="27" t="s">
        <v>11</v>
      </c>
      <c r="E19" s="25" t="s">
        <v>13</v>
      </c>
      <c r="F19" s="6" t="s">
        <v>25</v>
      </c>
      <c r="G19" s="16">
        <v>11.118</v>
      </c>
      <c r="H19" s="16">
        <v>56.580000000000005</v>
      </c>
      <c r="I19" s="16">
        <v>38.07</v>
      </c>
      <c r="J19" s="16">
        <v>60.27</v>
      </c>
      <c r="K19" s="17">
        <f t="shared" si="0"/>
        <v>99.089989888776529</v>
      </c>
      <c r="L19" s="17"/>
    </row>
    <row r="20" spans="3:12" x14ac:dyDescent="0.25">
      <c r="C20" s="22">
        <v>1</v>
      </c>
      <c r="D20" s="27" t="s">
        <v>11</v>
      </c>
      <c r="E20" s="25" t="s">
        <v>13</v>
      </c>
      <c r="F20" s="6" t="s">
        <v>25</v>
      </c>
      <c r="G20" s="16">
        <v>10.679</v>
      </c>
      <c r="H20" s="16">
        <v>56.129999999999988</v>
      </c>
      <c r="I20" s="16">
        <v>36.545000000000002</v>
      </c>
      <c r="J20" s="16">
        <v>62.76</v>
      </c>
      <c r="K20" s="17">
        <f t="shared" si="0"/>
        <v>104.01103750015538</v>
      </c>
      <c r="L20" s="17"/>
    </row>
    <row r="21" spans="3:12" x14ac:dyDescent="0.25">
      <c r="C21" s="22">
        <v>1</v>
      </c>
      <c r="D21" s="27" t="s">
        <v>11</v>
      </c>
      <c r="E21" s="25" t="s">
        <v>13</v>
      </c>
      <c r="F21" s="6" t="s">
        <v>25</v>
      </c>
      <c r="G21" s="16">
        <v>11.445</v>
      </c>
      <c r="H21" s="16">
        <v>59.88</v>
      </c>
      <c r="I21" s="16">
        <v>37.345000000000006</v>
      </c>
      <c r="J21" s="16">
        <v>58.98</v>
      </c>
      <c r="K21" s="17">
        <f t="shared" si="0"/>
        <v>91.625110686489236</v>
      </c>
      <c r="L21" s="17"/>
    </row>
    <row r="22" spans="3:12" x14ac:dyDescent="0.25">
      <c r="C22" s="22">
        <v>1</v>
      </c>
      <c r="D22" s="25" t="s">
        <v>9</v>
      </c>
      <c r="E22" s="25" t="s">
        <v>99</v>
      </c>
      <c r="F22" s="6" t="s">
        <v>25</v>
      </c>
      <c r="G22" s="16">
        <v>11.394</v>
      </c>
      <c r="H22" s="16">
        <v>54.669999999999995</v>
      </c>
      <c r="I22" s="16">
        <v>38.17499999999999</v>
      </c>
      <c r="J22" s="16">
        <v>64.550000000000011</v>
      </c>
      <c r="K22" s="17">
        <f t="shared" si="0"/>
        <v>109.83448258259919</v>
      </c>
      <c r="L22" s="17"/>
    </row>
    <row r="23" spans="3:12" x14ac:dyDescent="0.25">
      <c r="C23" s="22">
        <v>1</v>
      </c>
      <c r="D23" s="25" t="s">
        <v>9</v>
      </c>
      <c r="E23" s="25" t="s">
        <v>14</v>
      </c>
      <c r="F23" s="6" t="s">
        <v>25</v>
      </c>
      <c r="G23" s="16">
        <v>11.339</v>
      </c>
      <c r="H23" s="16">
        <v>54.25</v>
      </c>
      <c r="I23" s="16">
        <v>39.08</v>
      </c>
      <c r="J23" s="16">
        <v>64.17</v>
      </c>
      <c r="K23" s="17">
        <f t="shared" si="0"/>
        <v>110.03322259136213</v>
      </c>
      <c r="L23" s="17"/>
    </row>
    <row r="24" spans="3:12" x14ac:dyDescent="0.25">
      <c r="C24" s="22">
        <v>1</v>
      </c>
      <c r="D24" s="25" t="s">
        <v>9</v>
      </c>
      <c r="E24" s="25" t="s">
        <v>14</v>
      </c>
      <c r="F24" s="6" t="s">
        <v>25</v>
      </c>
      <c r="G24" s="16">
        <v>11.178000000000001</v>
      </c>
      <c r="H24" s="16">
        <v>55.85</v>
      </c>
      <c r="I24" s="16">
        <v>37.364999999999995</v>
      </c>
      <c r="J24" s="16">
        <v>66.780000000000015</v>
      </c>
      <c r="K24" s="17">
        <f t="shared" si="0"/>
        <v>111.22816514334494</v>
      </c>
      <c r="L24" s="17"/>
    </row>
    <row r="25" spans="3:12" x14ac:dyDescent="0.25">
      <c r="C25" s="22">
        <v>1</v>
      </c>
      <c r="D25" s="26" t="s">
        <v>10</v>
      </c>
      <c r="E25" s="25" t="s">
        <v>14</v>
      </c>
      <c r="F25" s="6" t="s">
        <v>25</v>
      </c>
      <c r="G25" s="15">
        <v>11.420999999999999</v>
      </c>
      <c r="H25" s="16">
        <v>62.88</v>
      </c>
      <c r="I25" s="16">
        <v>42.335000000000001</v>
      </c>
      <c r="J25" s="16">
        <v>58.620000000000005</v>
      </c>
      <c r="K25" s="17">
        <f t="shared" si="0"/>
        <v>86.721107757855492</v>
      </c>
      <c r="L25" s="17"/>
    </row>
    <row r="26" spans="3:12" x14ac:dyDescent="0.25">
      <c r="C26" s="22">
        <v>1</v>
      </c>
      <c r="D26" s="26" t="s">
        <v>10</v>
      </c>
      <c r="E26" s="25" t="s">
        <v>14</v>
      </c>
      <c r="F26" s="6" t="s">
        <v>25</v>
      </c>
      <c r="G26" s="15">
        <v>11.471</v>
      </c>
      <c r="H26" s="16">
        <v>63.240000000000009</v>
      </c>
      <c r="I26" s="16">
        <v>43.37</v>
      </c>
      <c r="J26" s="16">
        <v>57.730000000000004</v>
      </c>
      <c r="K26" s="17">
        <f t="shared" si="0"/>
        <v>84.918288395628309</v>
      </c>
      <c r="L26" s="17"/>
    </row>
    <row r="27" spans="3:12" x14ac:dyDescent="0.25">
      <c r="C27" s="22">
        <v>1</v>
      </c>
      <c r="D27" s="26" t="s">
        <v>10</v>
      </c>
      <c r="E27" s="25" t="s">
        <v>14</v>
      </c>
      <c r="F27" s="6" t="s">
        <v>25</v>
      </c>
      <c r="G27" s="15">
        <v>11.643000000000001</v>
      </c>
      <c r="H27" s="16">
        <v>62.870000000000005</v>
      </c>
      <c r="I27" s="16">
        <v>40.72</v>
      </c>
      <c r="J27" s="16">
        <v>57.099999999999994</v>
      </c>
      <c r="K27" s="17">
        <f t="shared" si="0"/>
        <v>84.485890042575846</v>
      </c>
      <c r="L27" s="17"/>
    </row>
    <row r="28" spans="3:12" x14ac:dyDescent="0.25">
      <c r="C28" s="22">
        <v>1</v>
      </c>
      <c r="D28" s="27" t="s">
        <v>11</v>
      </c>
      <c r="E28" s="25" t="s">
        <v>14</v>
      </c>
      <c r="F28" s="6" t="s">
        <v>25</v>
      </c>
      <c r="G28" s="15">
        <v>10.321</v>
      </c>
      <c r="H28" s="16">
        <v>59.559999999999988</v>
      </c>
      <c r="I28" s="16">
        <v>38.67</v>
      </c>
      <c r="J28" s="16">
        <v>60.88</v>
      </c>
      <c r="K28" s="17">
        <f t="shared" si="0"/>
        <v>95.084886063691911</v>
      </c>
      <c r="L28" s="17"/>
    </row>
    <row r="29" spans="3:12" x14ac:dyDescent="0.25">
      <c r="C29" s="22">
        <v>1</v>
      </c>
      <c r="D29" s="27" t="s">
        <v>11</v>
      </c>
      <c r="E29" s="25" t="s">
        <v>14</v>
      </c>
      <c r="F29" s="6" t="s">
        <v>25</v>
      </c>
      <c r="G29" s="15">
        <v>10.683999999999999</v>
      </c>
      <c r="H29" s="16">
        <v>59.539999999999992</v>
      </c>
      <c r="I29" s="16">
        <v>39.999999999999993</v>
      </c>
      <c r="J29" s="16">
        <v>60.360000000000014</v>
      </c>
      <c r="K29" s="17">
        <f t="shared" si="0"/>
        <v>94.304395715993195</v>
      </c>
      <c r="L29" s="17"/>
    </row>
    <row r="30" spans="3:12" x14ac:dyDescent="0.25">
      <c r="C30" s="22">
        <v>1</v>
      </c>
      <c r="D30" s="27" t="s">
        <v>11</v>
      </c>
      <c r="E30" s="25" t="s">
        <v>14</v>
      </c>
      <c r="F30" s="6" t="s">
        <v>25</v>
      </c>
      <c r="G30" s="15">
        <v>10.147</v>
      </c>
      <c r="H30" s="16">
        <v>60.12</v>
      </c>
      <c r="I30" s="16">
        <v>37.909999999999997</v>
      </c>
      <c r="J30" s="16">
        <v>61.400000000000013</v>
      </c>
      <c r="K30" s="17">
        <f t="shared" si="0"/>
        <v>95.003790867876674</v>
      </c>
      <c r="L30" s="17"/>
    </row>
    <row r="31" spans="3:12" x14ac:dyDescent="0.25">
      <c r="C31" s="22">
        <v>1</v>
      </c>
      <c r="D31" s="25" t="s">
        <v>9</v>
      </c>
      <c r="E31" s="25" t="s">
        <v>101</v>
      </c>
      <c r="F31" s="6" t="s">
        <v>25</v>
      </c>
      <c r="G31" s="16">
        <v>9.3917999999999999</v>
      </c>
      <c r="H31" s="16">
        <v>52.879999999999995</v>
      </c>
      <c r="I31" s="16">
        <v>31.259999999999998</v>
      </c>
      <c r="J31" s="16">
        <v>66.080000000000013</v>
      </c>
      <c r="K31" s="17">
        <f t="shared" si="0"/>
        <v>116.24388699292831</v>
      </c>
      <c r="L31" s="17"/>
    </row>
    <row r="32" spans="3:12" x14ac:dyDescent="0.25">
      <c r="C32" s="22">
        <v>1</v>
      </c>
      <c r="D32" s="25" t="s">
        <v>9</v>
      </c>
      <c r="E32" s="25" t="s">
        <v>15</v>
      </c>
      <c r="F32" s="6" t="s">
        <v>25</v>
      </c>
      <c r="G32" s="16">
        <v>9.5249000000000006</v>
      </c>
      <c r="H32" s="16">
        <v>52.78</v>
      </c>
      <c r="I32" s="16">
        <v>30.049999999999997</v>
      </c>
      <c r="J32" s="16">
        <v>66.06</v>
      </c>
      <c r="K32" s="17">
        <f t="shared" si="0"/>
        <v>116.42887986111724</v>
      </c>
      <c r="L32" s="17"/>
    </row>
    <row r="33" spans="3:12" x14ac:dyDescent="0.25">
      <c r="C33" s="22">
        <v>1</v>
      </c>
      <c r="D33" s="25" t="s">
        <v>9</v>
      </c>
      <c r="E33" s="25" t="s">
        <v>15</v>
      </c>
      <c r="F33" s="6" t="s">
        <v>25</v>
      </c>
      <c r="G33" s="16">
        <v>9.4060000000000006</v>
      </c>
      <c r="H33" s="16">
        <v>49.44</v>
      </c>
      <c r="I33" s="16">
        <v>29.085000000000001</v>
      </c>
      <c r="J33" s="16">
        <v>68.179999999999993</v>
      </c>
      <c r="K33" s="17">
        <f t="shared" si="0"/>
        <v>128.28328441333633</v>
      </c>
      <c r="L33" s="17"/>
    </row>
    <row r="34" spans="3:12" x14ac:dyDescent="0.25">
      <c r="C34" s="22">
        <v>1</v>
      </c>
      <c r="D34" s="26" t="s">
        <v>10</v>
      </c>
      <c r="E34" s="25" t="s">
        <v>15</v>
      </c>
      <c r="F34" s="6" t="s">
        <v>25</v>
      </c>
      <c r="G34" s="16">
        <v>9.2636000000000003</v>
      </c>
      <c r="H34" s="16">
        <v>58.339999999999989</v>
      </c>
      <c r="I34" s="16">
        <v>40.020000000000003</v>
      </c>
      <c r="J34" s="16">
        <v>55.42</v>
      </c>
      <c r="K34" s="17">
        <f t="shared" si="0"/>
        <v>88.367309516786136</v>
      </c>
      <c r="L34" s="17"/>
    </row>
    <row r="35" spans="3:12" x14ac:dyDescent="0.25">
      <c r="C35" s="22">
        <v>1</v>
      </c>
      <c r="D35" s="26" t="s">
        <v>10</v>
      </c>
      <c r="E35" s="25" t="s">
        <v>15</v>
      </c>
      <c r="F35" s="6" t="s">
        <v>25</v>
      </c>
      <c r="G35" s="16">
        <v>10.182</v>
      </c>
      <c r="H35" s="16">
        <v>56.160000000000011</v>
      </c>
      <c r="I35" s="16">
        <v>38.79999999999999</v>
      </c>
      <c r="J35" s="16">
        <v>55.700000000000017</v>
      </c>
      <c r="K35" s="17">
        <f t="shared" si="0"/>
        <v>92.261313191545753</v>
      </c>
      <c r="L35" s="17"/>
    </row>
    <row r="36" spans="3:12" x14ac:dyDescent="0.25">
      <c r="C36" s="22">
        <v>1</v>
      </c>
      <c r="D36" s="26" t="s">
        <v>10</v>
      </c>
      <c r="E36" s="25" t="s">
        <v>15</v>
      </c>
      <c r="F36" s="6" t="s">
        <v>25</v>
      </c>
      <c r="G36" s="16">
        <v>9.7154000000000007</v>
      </c>
      <c r="H36" s="16">
        <v>58.26</v>
      </c>
      <c r="I36" s="16">
        <v>39.99</v>
      </c>
      <c r="J36" s="16">
        <v>56.759999999999991</v>
      </c>
      <c r="K36" s="17">
        <f t="shared" si="0"/>
        <v>90.628218331616878</v>
      </c>
      <c r="L36" s="17"/>
    </row>
    <row r="37" spans="3:12" x14ac:dyDescent="0.25">
      <c r="C37" s="22">
        <v>1</v>
      </c>
      <c r="D37" s="27" t="s">
        <v>11</v>
      </c>
      <c r="E37" s="25" t="s">
        <v>15</v>
      </c>
      <c r="F37" s="6" t="s">
        <v>25</v>
      </c>
      <c r="G37" s="16">
        <v>9.0500000000000007</v>
      </c>
      <c r="H37" s="16">
        <v>52.180000000000007</v>
      </c>
      <c r="I37" s="16">
        <v>33.96</v>
      </c>
      <c r="J37" s="16">
        <v>64.180000000000007</v>
      </c>
      <c r="K37" s="17">
        <f t="shared" si="0"/>
        <v>114.41610881831228</v>
      </c>
      <c r="L37" s="17"/>
    </row>
    <row r="38" spans="3:12" x14ac:dyDescent="0.25">
      <c r="C38" s="22">
        <v>1</v>
      </c>
      <c r="D38" s="27" t="s">
        <v>11</v>
      </c>
      <c r="E38" s="25" t="s">
        <v>15</v>
      </c>
      <c r="F38" s="6" t="s">
        <v>25</v>
      </c>
      <c r="G38" s="16">
        <v>9.18</v>
      </c>
      <c r="H38" s="16">
        <v>52.760000000000005</v>
      </c>
      <c r="I38" s="16">
        <v>34.67</v>
      </c>
      <c r="J38" s="16">
        <v>64.72</v>
      </c>
      <c r="K38" s="17">
        <f t="shared" si="0"/>
        <v>114.11040781423557</v>
      </c>
      <c r="L38" s="17"/>
    </row>
    <row r="39" spans="3:12" x14ac:dyDescent="0.25">
      <c r="C39" s="22">
        <v>1</v>
      </c>
      <c r="D39" s="27" t="s">
        <v>11</v>
      </c>
      <c r="E39" s="25" t="s">
        <v>15</v>
      </c>
      <c r="F39" s="6" t="s">
        <v>25</v>
      </c>
      <c r="G39" s="16">
        <v>8.92</v>
      </c>
      <c r="H39" s="16">
        <v>51.360000000000007</v>
      </c>
      <c r="I39" s="16">
        <v>32.909999999999997</v>
      </c>
      <c r="J39" s="16">
        <v>65.600000000000009</v>
      </c>
      <c r="K39" s="17">
        <f t="shared" si="0"/>
        <v>118.81475041657609</v>
      </c>
      <c r="L39" s="17"/>
    </row>
    <row r="40" spans="3:12" x14ac:dyDescent="0.25">
      <c r="C40" s="22">
        <v>1</v>
      </c>
      <c r="D40" s="25" t="s">
        <v>9</v>
      </c>
      <c r="E40" s="25" t="s">
        <v>103</v>
      </c>
      <c r="F40" s="6" t="s">
        <v>25</v>
      </c>
      <c r="G40" s="16">
        <v>8.7409999999999997</v>
      </c>
      <c r="H40" s="16">
        <v>51.540000000000006</v>
      </c>
      <c r="I40" s="16">
        <v>29.810000000000002</v>
      </c>
      <c r="J40" s="16">
        <v>68.22</v>
      </c>
      <c r="K40" s="17">
        <f t="shared" si="0"/>
        <v>123.12857026829465</v>
      </c>
      <c r="L40" s="17"/>
    </row>
    <row r="41" spans="3:12" x14ac:dyDescent="0.25">
      <c r="C41" s="22">
        <v>1</v>
      </c>
      <c r="D41" s="25" t="s">
        <v>9</v>
      </c>
      <c r="E41" s="25" t="s">
        <v>16</v>
      </c>
      <c r="F41" s="6" t="s">
        <v>25</v>
      </c>
      <c r="G41" s="16">
        <v>8.4879999999999995</v>
      </c>
      <c r="H41" s="16">
        <v>51.42</v>
      </c>
      <c r="I41" s="16">
        <v>28.98</v>
      </c>
      <c r="J41" s="16">
        <v>68.72</v>
      </c>
      <c r="K41" s="17">
        <f t="shared" si="0"/>
        <v>124.32046167901369</v>
      </c>
      <c r="L41" s="17"/>
    </row>
    <row r="42" spans="3:12" x14ac:dyDescent="0.25">
      <c r="C42" s="22">
        <v>1</v>
      </c>
      <c r="D42" s="25" t="s">
        <v>9</v>
      </c>
      <c r="E42" s="25" t="s">
        <v>16</v>
      </c>
      <c r="F42" s="6" t="s">
        <v>25</v>
      </c>
      <c r="G42" s="16">
        <v>8.7870000000000008</v>
      </c>
      <c r="H42" s="16">
        <v>54.72</v>
      </c>
      <c r="I42" s="16">
        <v>30.9</v>
      </c>
      <c r="J42" s="16">
        <v>67.2</v>
      </c>
      <c r="K42" s="17">
        <f t="shared" si="0"/>
        <v>114.23908608731131</v>
      </c>
      <c r="L42" s="17"/>
    </row>
    <row r="43" spans="3:12" x14ac:dyDescent="0.25">
      <c r="C43" s="22">
        <v>1</v>
      </c>
      <c r="D43" s="26" t="s">
        <v>10</v>
      </c>
      <c r="E43" s="25" t="s">
        <v>16</v>
      </c>
      <c r="F43" s="6" t="s">
        <v>25</v>
      </c>
      <c r="G43" s="16">
        <v>8.3680000000000003</v>
      </c>
      <c r="H43" s="16">
        <v>59.099999999999994</v>
      </c>
      <c r="I43" s="16">
        <v>35.380000000000003</v>
      </c>
      <c r="J43" s="16">
        <v>60.13</v>
      </c>
      <c r="K43" s="17">
        <f t="shared" si="0"/>
        <v>94.644473301066398</v>
      </c>
      <c r="L43" s="17"/>
    </row>
    <row r="44" spans="3:12" x14ac:dyDescent="0.25">
      <c r="C44" s="22">
        <v>1</v>
      </c>
      <c r="D44" s="26" t="s">
        <v>10</v>
      </c>
      <c r="E44" s="25" t="s">
        <v>16</v>
      </c>
      <c r="F44" s="6" t="s">
        <v>25</v>
      </c>
      <c r="G44" s="16">
        <v>8.5089000000000006</v>
      </c>
      <c r="H44" s="16">
        <v>60.000000000000007</v>
      </c>
      <c r="I44" s="16">
        <v>37.770000000000003</v>
      </c>
      <c r="J44" s="16">
        <v>56.3</v>
      </c>
      <c r="K44" s="17">
        <f t="shared" si="0"/>
        <v>87.286821705426334</v>
      </c>
      <c r="L44" s="17"/>
    </row>
    <row r="45" spans="3:12" x14ac:dyDescent="0.25">
      <c r="C45" s="22">
        <v>1</v>
      </c>
      <c r="D45" s="26" t="s">
        <v>10</v>
      </c>
      <c r="E45" s="25" t="s">
        <v>16</v>
      </c>
      <c r="F45" s="6" t="s">
        <v>25</v>
      </c>
      <c r="G45" s="16">
        <v>8.5303000000000004</v>
      </c>
      <c r="H45" s="16">
        <v>59.54999999999999</v>
      </c>
      <c r="I45" s="16">
        <v>38.664999999999999</v>
      </c>
      <c r="J45" s="16">
        <v>57.01</v>
      </c>
      <c r="K45" s="17">
        <f t="shared" si="0"/>
        <v>89.055513248589236</v>
      </c>
      <c r="L45" s="17"/>
    </row>
    <row r="46" spans="3:12" x14ac:dyDescent="0.25">
      <c r="C46" s="22">
        <v>1</v>
      </c>
      <c r="D46" s="27" t="s">
        <v>11</v>
      </c>
      <c r="E46" s="25" t="s">
        <v>16</v>
      </c>
      <c r="F46" s="6" t="s">
        <v>25</v>
      </c>
      <c r="G46" s="16">
        <v>6.7119999999999997</v>
      </c>
      <c r="H46" s="16">
        <v>55.66</v>
      </c>
      <c r="I46" s="16">
        <v>34.424999999999997</v>
      </c>
      <c r="J46" s="16">
        <v>63.930000000000007</v>
      </c>
      <c r="K46" s="17">
        <f t="shared" si="0"/>
        <v>106.84471333428043</v>
      </c>
      <c r="L46" s="17"/>
    </row>
    <row r="47" spans="3:12" x14ac:dyDescent="0.25">
      <c r="C47" s="22">
        <v>1</v>
      </c>
      <c r="D47" s="27" t="s">
        <v>11</v>
      </c>
      <c r="E47" s="25" t="s">
        <v>16</v>
      </c>
      <c r="F47" s="6" t="s">
        <v>25</v>
      </c>
      <c r="G47" s="16">
        <v>6.4631999999999996</v>
      </c>
      <c r="H47" s="16">
        <v>53.02</v>
      </c>
      <c r="I47" s="16">
        <v>34.685000000000002</v>
      </c>
      <c r="J47" s="16">
        <v>63.330000000000005</v>
      </c>
      <c r="K47" s="17">
        <f t="shared" si="0"/>
        <v>111.11208582983167</v>
      </c>
      <c r="L47" s="17"/>
    </row>
    <row r="48" spans="3:12" x14ac:dyDescent="0.25">
      <c r="C48" s="22">
        <v>1</v>
      </c>
      <c r="D48" s="27" t="s">
        <v>11</v>
      </c>
      <c r="E48" s="25" t="s">
        <v>16</v>
      </c>
      <c r="F48" s="6" t="s">
        <v>25</v>
      </c>
      <c r="G48" s="16">
        <v>6.2100999999999997</v>
      </c>
      <c r="H48" s="16">
        <v>54.64</v>
      </c>
      <c r="I48" s="16">
        <v>36.534999999999997</v>
      </c>
      <c r="J48" s="16">
        <v>61.20000000000001</v>
      </c>
      <c r="K48" s="17">
        <f t="shared" si="0"/>
        <v>104.19149443290544</v>
      </c>
      <c r="L48" s="17"/>
    </row>
    <row r="49" spans="3:12" x14ac:dyDescent="0.25">
      <c r="C49" s="22">
        <v>2</v>
      </c>
      <c r="D49" s="25" t="s">
        <v>9</v>
      </c>
      <c r="E49" s="27" t="s">
        <v>12</v>
      </c>
      <c r="F49" s="16" t="s">
        <v>23</v>
      </c>
      <c r="G49" s="16">
        <v>13.927</v>
      </c>
      <c r="H49" s="16">
        <v>48.5</v>
      </c>
      <c r="I49" s="16">
        <v>29.869999999999997</v>
      </c>
      <c r="J49" s="16">
        <v>70.44</v>
      </c>
      <c r="K49" s="17">
        <f t="shared" si="0"/>
        <v>135.10429153680172</v>
      </c>
      <c r="L49" s="17"/>
    </row>
    <row r="50" spans="3:12" x14ac:dyDescent="0.25">
      <c r="C50" s="22">
        <v>2</v>
      </c>
      <c r="D50" s="25" t="s">
        <v>9</v>
      </c>
      <c r="E50" s="27" t="s">
        <v>12</v>
      </c>
      <c r="F50" s="16" t="s">
        <v>23</v>
      </c>
      <c r="G50" s="16">
        <v>14.464</v>
      </c>
      <c r="H50" s="16">
        <v>45.96</v>
      </c>
      <c r="I50" s="16">
        <v>27.12</v>
      </c>
      <c r="J50" s="16">
        <v>73.36</v>
      </c>
      <c r="K50" s="17">
        <f t="shared" si="0"/>
        <v>148.48098447588399</v>
      </c>
      <c r="L50" s="17"/>
    </row>
    <row r="51" spans="3:12" x14ac:dyDescent="0.25">
      <c r="C51" s="22">
        <v>2</v>
      </c>
      <c r="D51" s="25" t="s">
        <v>9</v>
      </c>
      <c r="E51" s="27" t="s">
        <v>12</v>
      </c>
      <c r="F51" s="16" t="s">
        <v>23</v>
      </c>
      <c r="G51" s="16">
        <v>14.336</v>
      </c>
      <c r="H51" s="16">
        <v>47.949999999999996</v>
      </c>
      <c r="I51" s="16">
        <v>31.635000000000002</v>
      </c>
      <c r="J51" s="16">
        <v>71.61999999999999</v>
      </c>
      <c r="K51" s="17">
        <f t="shared" si="0"/>
        <v>138.94318209375075</v>
      </c>
      <c r="L51" s="17"/>
    </row>
    <row r="52" spans="3:12" x14ac:dyDescent="0.25">
      <c r="C52" s="22">
        <v>2</v>
      </c>
      <c r="D52" s="26" t="s">
        <v>10</v>
      </c>
      <c r="E52" s="27" t="s">
        <v>12</v>
      </c>
      <c r="F52" s="16" t="s">
        <v>23</v>
      </c>
      <c r="G52" s="15">
        <v>13.032</v>
      </c>
      <c r="H52" s="16">
        <v>47.25</v>
      </c>
      <c r="I52" s="16">
        <v>30.764999999999997</v>
      </c>
      <c r="J52" s="16">
        <v>69.239999999999995</v>
      </c>
      <c r="K52" s="17">
        <f t="shared" si="0"/>
        <v>136.31598375784421</v>
      </c>
      <c r="L52" s="17"/>
    </row>
    <row r="53" spans="3:12" x14ac:dyDescent="0.25">
      <c r="C53" s="22">
        <v>2</v>
      </c>
      <c r="D53" s="26" t="s">
        <v>10</v>
      </c>
      <c r="E53" s="27" t="s">
        <v>12</v>
      </c>
      <c r="F53" s="16" t="s">
        <v>23</v>
      </c>
      <c r="G53" s="15">
        <v>13.205</v>
      </c>
      <c r="H53" s="16">
        <v>47.55</v>
      </c>
      <c r="I53" s="16">
        <v>29.78</v>
      </c>
      <c r="J53" s="16">
        <v>70</v>
      </c>
      <c r="K53" s="17">
        <f t="shared" si="0"/>
        <v>136.94275303841735</v>
      </c>
      <c r="L53" s="17"/>
    </row>
    <row r="54" spans="3:12" x14ac:dyDescent="0.25">
      <c r="C54" s="22">
        <v>2</v>
      </c>
      <c r="D54" s="26" t="s">
        <v>10</v>
      </c>
      <c r="E54" s="27" t="s">
        <v>12</v>
      </c>
      <c r="F54" s="16" t="s">
        <v>23</v>
      </c>
      <c r="G54" s="15">
        <v>13.12</v>
      </c>
      <c r="H54" s="16">
        <v>48.44</v>
      </c>
      <c r="I54" s="16">
        <v>31.120000000000005</v>
      </c>
      <c r="J54" s="16">
        <v>67.72</v>
      </c>
      <c r="K54" s="17">
        <f t="shared" si="0"/>
        <v>130.04820156319013</v>
      </c>
      <c r="L54" s="17"/>
    </row>
    <row r="55" spans="3:12" x14ac:dyDescent="0.25">
      <c r="C55" s="22">
        <v>2</v>
      </c>
      <c r="D55" s="27" t="s">
        <v>11</v>
      </c>
      <c r="E55" s="27" t="s">
        <v>12</v>
      </c>
      <c r="F55" s="16" t="s">
        <v>23</v>
      </c>
      <c r="G55" s="15">
        <v>13.2</v>
      </c>
      <c r="H55" s="16">
        <v>49.919999999999995</v>
      </c>
      <c r="I55" s="16">
        <v>32.085000000000008</v>
      </c>
      <c r="J55" s="16">
        <v>64.819999999999993</v>
      </c>
      <c r="K55" s="17">
        <f t="shared" si="0"/>
        <v>120.78861061419202</v>
      </c>
      <c r="L55" s="17"/>
    </row>
    <row r="56" spans="3:12" x14ac:dyDescent="0.25">
      <c r="C56" s="22">
        <v>2</v>
      </c>
      <c r="D56" s="27" t="s">
        <v>11</v>
      </c>
      <c r="E56" s="27" t="s">
        <v>12</v>
      </c>
      <c r="F56" s="16" t="s">
        <v>23</v>
      </c>
      <c r="G56" s="15">
        <v>12.866</v>
      </c>
      <c r="H56" s="16">
        <v>46.52</v>
      </c>
      <c r="I56" s="16">
        <v>29.555000000000003</v>
      </c>
      <c r="J56" s="16">
        <v>70.11</v>
      </c>
      <c r="K56" s="17">
        <f t="shared" si="0"/>
        <v>140.19476494231034</v>
      </c>
      <c r="L56" s="17"/>
    </row>
    <row r="57" spans="3:12" x14ac:dyDescent="0.25">
      <c r="C57" s="22">
        <v>2</v>
      </c>
      <c r="D57" s="27" t="s">
        <v>11</v>
      </c>
      <c r="E57" s="27" t="s">
        <v>12</v>
      </c>
      <c r="F57" s="16" t="s">
        <v>23</v>
      </c>
      <c r="G57" s="15">
        <v>12.583</v>
      </c>
      <c r="H57" s="16">
        <v>46.839999999999996</v>
      </c>
      <c r="I57" s="16">
        <v>28.584999999999994</v>
      </c>
      <c r="J57" s="16">
        <v>73.540000000000006</v>
      </c>
      <c r="K57" s="17">
        <f t="shared" si="0"/>
        <v>146.04889480269298</v>
      </c>
      <c r="L57" s="17"/>
    </row>
    <row r="58" spans="3:12" x14ac:dyDescent="0.25">
      <c r="C58" s="22">
        <v>2</v>
      </c>
      <c r="D58" s="25" t="s">
        <v>9</v>
      </c>
      <c r="E58" s="27" t="s">
        <v>13</v>
      </c>
      <c r="F58" s="16" t="s">
        <v>23</v>
      </c>
      <c r="G58" s="16">
        <v>11.302</v>
      </c>
      <c r="H58" s="16">
        <v>55.76</v>
      </c>
      <c r="I58" s="16">
        <v>36.28</v>
      </c>
      <c r="J58" s="16">
        <v>62.62</v>
      </c>
      <c r="K58" s="17">
        <f t="shared" si="0"/>
        <v>104.46765206366155</v>
      </c>
      <c r="L58" s="17"/>
    </row>
    <row r="59" spans="3:12" x14ac:dyDescent="0.25">
      <c r="C59" s="22">
        <v>2</v>
      </c>
      <c r="D59" s="25" t="s">
        <v>9</v>
      </c>
      <c r="E59" s="27" t="s">
        <v>13</v>
      </c>
      <c r="F59" s="16" t="s">
        <v>23</v>
      </c>
      <c r="G59" s="16">
        <v>11.558</v>
      </c>
      <c r="H59" s="16">
        <v>54.33</v>
      </c>
      <c r="I59" s="16">
        <v>35.92</v>
      </c>
      <c r="J59" s="16">
        <v>61.539999999999992</v>
      </c>
      <c r="K59" s="17">
        <f t="shared" si="0"/>
        <v>105.36814214597271</v>
      </c>
      <c r="L59" s="17"/>
    </row>
    <row r="60" spans="3:12" x14ac:dyDescent="0.25">
      <c r="C60" s="22">
        <v>2</v>
      </c>
      <c r="D60" s="25" t="s">
        <v>9</v>
      </c>
      <c r="E60" s="27" t="s">
        <v>13</v>
      </c>
      <c r="F60" s="16" t="s">
        <v>23</v>
      </c>
      <c r="G60" s="16">
        <v>11.503</v>
      </c>
      <c r="H60" s="16">
        <v>55.36</v>
      </c>
      <c r="I60" s="16">
        <v>38.479999999999997</v>
      </c>
      <c r="J60" s="16">
        <v>60.78</v>
      </c>
      <c r="K60" s="17">
        <f t="shared" si="0"/>
        <v>102.13066272348435</v>
      </c>
      <c r="L60" s="17"/>
    </row>
    <row r="61" spans="3:12" x14ac:dyDescent="0.25">
      <c r="C61" s="22">
        <v>2</v>
      </c>
      <c r="D61" s="26" t="s">
        <v>10</v>
      </c>
      <c r="E61" s="27" t="s">
        <v>13</v>
      </c>
      <c r="F61" s="16" t="s">
        <v>23</v>
      </c>
      <c r="G61" s="15">
        <v>12.318</v>
      </c>
      <c r="H61" s="16">
        <v>60.18</v>
      </c>
      <c r="I61" s="16">
        <v>45.725000000000001</v>
      </c>
      <c r="J61" s="16">
        <v>51.480000000000004</v>
      </c>
      <c r="K61" s="17">
        <f t="shared" si="0"/>
        <v>79.575227804957223</v>
      </c>
      <c r="L61" s="17"/>
    </row>
    <row r="62" spans="3:12" x14ac:dyDescent="0.25">
      <c r="C62" s="22">
        <v>2</v>
      </c>
      <c r="D62" s="26" t="s">
        <v>10</v>
      </c>
      <c r="E62" s="27" t="s">
        <v>13</v>
      </c>
      <c r="F62" s="16" t="s">
        <v>23</v>
      </c>
      <c r="G62" s="15">
        <v>11.752000000000001</v>
      </c>
      <c r="H62" s="16">
        <v>64.38</v>
      </c>
      <c r="I62" s="16">
        <v>41.685000000000002</v>
      </c>
      <c r="J62" s="16">
        <v>59.099999999999994</v>
      </c>
      <c r="K62" s="17">
        <f t="shared" si="0"/>
        <v>85.394135113461488</v>
      </c>
      <c r="L62" s="17"/>
    </row>
    <row r="63" spans="3:12" x14ac:dyDescent="0.25">
      <c r="C63" s="22">
        <v>2</v>
      </c>
      <c r="D63" s="26" t="s">
        <v>10</v>
      </c>
      <c r="E63" s="27" t="s">
        <v>13</v>
      </c>
      <c r="F63" s="16" t="s">
        <v>23</v>
      </c>
      <c r="G63" s="15">
        <v>12.113</v>
      </c>
      <c r="H63" s="16">
        <v>62.129999999999995</v>
      </c>
      <c r="I63" s="16">
        <v>41.284999999999997</v>
      </c>
      <c r="J63" s="16">
        <v>59.720000000000006</v>
      </c>
      <c r="K63" s="17">
        <f t="shared" si="0"/>
        <v>89.414917708181278</v>
      </c>
      <c r="L63" s="17"/>
    </row>
    <row r="64" spans="3:12" x14ac:dyDescent="0.25">
      <c r="C64" s="22">
        <v>2</v>
      </c>
      <c r="D64" s="27" t="s">
        <v>11</v>
      </c>
      <c r="E64" s="27" t="s">
        <v>13</v>
      </c>
      <c r="F64" s="16" t="s">
        <v>23</v>
      </c>
      <c r="G64" s="16">
        <v>11.068</v>
      </c>
      <c r="H64" s="16">
        <v>57.319999999999993</v>
      </c>
      <c r="I64" s="16">
        <v>38.5</v>
      </c>
      <c r="J64" s="16">
        <v>59.36</v>
      </c>
      <c r="K64" s="17">
        <f t="shared" si="0"/>
        <v>96.333922978302155</v>
      </c>
      <c r="L64" s="17"/>
    </row>
    <row r="65" spans="3:12" x14ac:dyDescent="0.25">
      <c r="C65" s="22">
        <v>2</v>
      </c>
      <c r="D65" s="27" t="s">
        <v>11</v>
      </c>
      <c r="E65" s="27" t="s">
        <v>13</v>
      </c>
      <c r="F65" s="16" t="s">
        <v>23</v>
      </c>
      <c r="G65" s="16">
        <v>11.435</v>
      </c>
      <c r="H65" s="16">
        <v>58.440000000000005</v>
      </c>
      <c r="I65" s="16">
        <v>36.47</v>
      </c>
      <c r="J65" s="16">
        <v>62.78</v>
      </c>
      <c r="K65" s="17">
        <f t="shared" si="0"/>
        <v>99.931553730321681</v>
      </c>
      <c r="L65" s="17"/>
    </row>
    <row r="66" spans="3:12" x14ac:dyDescent="0.25">
      <c r="C66" s="22">
        <v>2</v>
      </c>
      <c r="D66" s="27" t="s">
        <v>11</v>
      </c>
      <c r="E66" s="27" t="s">
        <v>13</v>
      </c>
      <c r="F66" s="16" t="s">
        <v>23</v>
      </c>
      <c r="G66" s="16">
        <v>10.723000000000001</v>
      </c>
      <c r="H66" s="16">
        <v>58.89</v>
      </c>
      <c r="I66" s="16">
        <v>37.28</v>
      </c>
      <c r="J66" s="16">
        <v>62.44</v>
      </c>
      <c r="K66" s="17">
        <f t="shared" si="0"/>
        <v>98.630872695249721</v>
      </c>
      <c r="L66" s="17"/>
    </row>
    <row r="67" spans="3:12" x14ac:dyDescent="0.25">
      <c r="C67" s="22">
        <v>2</v>
      </c>
      <c r="D67" s="25" t="s">
        <v>9</v>
      </c>
      <c r="E67" s="27" t="s">
        <v>14</v>
      </c>
      <c r="F67" s="16" t="s">
        <v>23</v>
      </c>
      <c r="G67" s="16">
        <v>12.973000000000001</v>
      </c>
      <c r="H67" s="16">
        <v>54.889999999999993</v>
      </c>
      <c r="I67" s="16">
        <v>36.224999999999994</v>
      </c>
      <c r="J67" s="16">
        <v>67.02000000000001</v>
      </c>
      <c r="K67" s="17">
        <f t="shared" si="0"/>
        <v>113.58022599109428</v>
      </c>
      <c r="L67" s="17"/>
    </row>
    <row r="68" spans="3:12" x14ac:dyDescent="0.25">
      <c r="C68" s="22">
        <v>2</v>
      </c>
      <c r="D68" s="25" t="s">
        <v>9</v>
      </c>
      <c r="E68" s="27" t="s">
        <v>14</v>
      </c>
      <c r="F68" s="16" t="s">
        <v>23</v>
      </c>
      <c r="G68" s="16">
        <v>11.747999999999999</v>
      </c>
      <c r="H68" s="16">
        <v>52.699999999999989</v>
      </c>
      <c r="I68" s="16">
        <v>34.260000000000005</v>
      </c>
      <c r="J68" s="16">
        <v>69.94</v>
      </c>
      <c r="K68" s="17">
        <f t="shared" si="0"/>
        <v>123.45439301001723</v>
      </c>
      <c r="L68" s="17"/>
    </row>
    <row r="69" spans="3:12" x14ac:dyDescent="0.25">
      <c r="C69" s="22">
        <v>2</v>
      </c>
      <c r="D69" s="25" t="s">
        <v>9</v>
      </c>
      <c r="E69" s="27" t="s">
        <v>14</v>
      </c>
      <c r="F69" s="16" t="s">
        <v>23</v>
      </c>
      <c r="G69" s="16">
        <v>10.522</v>
      </c>
      <c r="H69" s="16">
        <v>53.970000000000006</v>
      </c>
      <c r="I69" s="16">
        <v>36.324999999999996</v>
      </c>
      <c r="J69" s="16">
        <v>66.12</v>
      </c>
      <c r="K69" s="17">
        <f t="shared" ref="K69:K132" si="1">(120/H69*J69)/1.29</f>
        <v>113.96512274260893</v>
      </c>
      <c r="L69" s="17"/>
    </row>
    <row r="70" spans="3:12" x14ac:dyDescent="0.25">
      <c r="C70" s="22">
        <v>2</v>
      </c>
      <c r="D70" s="26" t="s">
        <v>10</v>
      </c>
      <c r="E70" s="27" t="s">
        <v>14</v>
      </c>
      <c r="F70" s="16" t="s">
        <v>23</v>
      </c>
      <c r="G70" s="15">
        <v>11.396000000000001</v>
      </c>
      <c r="H70" s="16">
        <v>58.969999999999992</v>
      </c>
      <c r="I70" s="16">
        <v>44.55</v>
      </c>
      <c r="J70" s="16">
        <v>54.32</v>
      </c>
      <c r="K70" s="17">
        <f t="shared" si="1"/>
        <v>85.688032148786732</v>
      </c>
      <c r="L70" s="17"/>
    </row>
    <row r="71" spans="3:12" x14ac:dyDescent="0.25">
      <c r="C71" s="22">
        <v>2</v>
      </c>
      <c r="D71" s="26" t="s">
        <v>10</v>
      </c>
      <c r="E71" s="27" t="s">
        <v>14</v>
      </c>
      <c r="F71" s="16" t="s">
        <v>23</v>
      </c>
      <c r="G71" s="15">
        <v>11.532999999999999</v>
      </c>
      <c r="H71" s="16">
        <v>61.08</v>
      </c>
      <c r="I71" s="16">
        <v>43.454999999999998</v>
      </c>
      <c r="J71" s="16">
        <v>55.279999999999994</v>
      </c>
      <c r="K71" s="17">
        <f t="shared" si="1"/>
        <v>84.190006244193654</v>
      </c>
      <c r="L71" s="17"/>
    </row>
    <row r="72" spans="3:12" x14ac:dyDescent="0.25">
      <c r="C72" s="22">
        <v>2</v>
      </c>
      <c r="D72" s="26" t="s">
        <v>10</v>
      </c>
      <c r="E72" s="27" t="s">
        <v>14</v>
      </c>
      <c r="F72" s="16" t="s">
        <v>23</v>
      </c>
      <c r="G72" s="15">
        <v>11.57</v>
      </c>
      <c r="H72" s="16">
        <v>60.089999999999996</v>
      </c>
      <c r="I72" s="16">
        <v>40.26</v>
      </c>
      <c r="J72" s="16">
        <v>59.980000000000011</v>
      </c>
      <c r="K72" s="17">
        <f t="shared" si="1"/>
        <v>92.852968609101865</v>
      </c>
      <c r="L72" s="17"/>
    </row>
    <row r="73" spans="3:12" x14ac:dyDescent="0.25">
      <c r="C73" s="22">
        <v>2</v>
      </c>
      <c r="D73" s="27" t="s">
        <v>11</v>
      </c>
      <c r="E73" s="27" t="s">
        <v>14</v>
      </c>
      <c r="F73" s="16" t="s">
        <v>23</v>
      </c>
      <c r="G73" s="15">
        <v>10.582000000000001</v>
      </c>
      <c r="H73" s="16">
        <v>59.139999999999993</v>
      </c>
      <c r="I73" s="16">
        <v>37.834999999999994</v>
      </c>
      <c r="J73" s="16">
        <v>61.89</v>
      </c>
      <c r="K73" s="17">
        <f t="shared" si="1"/>
        <v>97.348821479972642</v>
      </c>
      <c r="L73" s="17"/>
    </row>
    <row r="74" spans="3:12" x14ac:dyDescent="0.25">
      <c r="C74" s="22">
        <v>2</v>
      </c>
      <c r="D74" s="27" t="s">
        <v>11</v>
      </c>
      <c r="E74" s="27" t="s">
        <v>14</v>
      </c>
      <c r="F74" s="16" t="s">
        <v>23</v>
      </c>
      <c r="G74" s="15">
        <v>10.499000000000001</v>
      </c>
      <c r="H74" s="16">
        <v>58.68</v>
      </c>
      <c r="I74" s="16">
        <v>36.295000000000002</v>
      </c>
      <c r="J74" s="16">
        <v>61.010000000000005</v>
      </c>
      <c r="K74" s="17">
        <f t="shared" si="1"/>
        <v>96.716919516177626</v>
      </c>
      <c r="L74" s="17"/>
    </row>
    <row r="75" spans="3:12" x14ac:dyDescent="0.25">
      <c r="C75" s="22">
        <v>2</v>
      </c>
      <c r="D75" s="27" t="s">
        <v>11</v>
      </c>
      <c r="E75" s="27" t="s">
        <v>14</v>
      </c>
      <c r="F75" s="16" t="s">
        <v>23</v>
      </c>
      <c r="G75" s="15">
        <v>9.9591999999999992</v>
      </c>
      <c r="H75" s="16">
        <v>61.28</v>
      </c>
      <c r="I75" s="16">
        <v>39.85</v>
      </c>
      <c r="J75" s="16">
        <v>59.260000000000005</v>
      </c>
      <c r="K75" s="17">
        <f t="shared" si="1"/>
        <v>89.956888699981789</v>
      </c>
      <c r="L75" s="17"/>
    </row>
    <row r="76" spans="3:12" x14ac:dyDescent="0.25">
      <c r="C76" s="22">
        <v>2</v>
      </c>
      <c r="D76" s="25" t="s">
        <v>9</v>
      </c>
      <c r="E76" s="27" t="s">
        <v>15</v>
      </c>
      <c r="F76" s="16" t="s">
        <v>23</v>
      </c>
      <c r="G76" s="16">
        <v>9.4910999999999994</v>
      </c>
      <c r="H76" s="16">
        <v>50.32</v>
      </c>
      <c r="I76" s="16">
        <v>27.549999999999997</v>
      </c>
      <c r="J76" s="16">
        <v>69.66</v>
      </c>
      <c r="K76" s="17">
        <f t="shared" si="1"/>
        <v>128.77583465818759</v>
      </c>
      <c r="L76" s="17"/>
    </row>
    <row r="77" spans="3:12" x14ac:dyDescent="0.25">
      <c r="C77" s="22">
        <v>2</v>
      </c>
      <c r="D77" s="25" t="s">
        <v>9</v>
      </c>
      <c r="E77" s="27" t="s">
        <v>15</v>
      </c>
      <c r="F77" s="16" t="s">
        <v>23</v>
      </c>
      <c r="G77" s="16">
        <v>9.2030999999999992</v>
      </c>
      <c r="H77" s="16">
        <v>51.32</v>
      </c>
      <c r="I77" s="16">
        <v>28.3</v>
      </c>
      <c r="J77" s="16">
        <v>70.52000000000001</v>
      </c>
      <c r="K77" s="17">
        <f t="shared" si="1"/>
        <v>127.82540919719408</v>
      </c>
      <c r="L77" s="17"/>
    </row>
    <row r="78" spans="3:12" x14ac:dyDescent="0.25">
      <c r="C78" s="22">
        <v>2</v>
      </c>
      <c r="D78" s="25" t="s">
        <v>9</v>
      </c>
      <c r="E78" s="27" t="s">
        <v>15</v>
      </c>
      <c r="F78" s="16" t="s">
        <v>23</v>
      </c>
      <c r="G78" s="16">
        <v>9.5943000000000005</v>
      </c>
      <c r="H78" s="16">
        <v>51.9</v>
      </c>
      <c r="I78" s="16">
        <v>25.45</v>
      </c>
      <c r="J78" s="16">
        <v>72.040000000000006</v>
      </c>
      <c r="K78" s="17">
        <f t="shared" si="1"/>
        <v>129.12129766545684</v>
      </c>
      <c r="L78" s="17"/>
    </row>
    <row r="79" spans="3:12" x14ac:dyDescent="0.25">
      <c r="C79" s="22">
        <v>2</v>
      </c>
      <c r="D79" s="26" t="s">
        <v>10</v>
      </c>
      <c r="E79" s="27" t="s">
        <v>15</v>
      </c>
      <c r="F79" s="16" t="s">
        <v>23</v>
      </c>
      <c r="G79" s="16">
        <v>9.6031999999999993</v>
      </c>
      <c r="H79" s="16">
        <v>56.46</v>
      </c>
      <c r="I79" s="16">
        <v>38.46</v>
      </c>
      <c r="J79" s="16">
        <v>62.78</v>
      </c>
      <c r="K79" s="17">
        <f t="shared" si="1"/>
        <v>103.43606092809067</v>
      </c>
      <c r="L79" s="17"/>
    </row>
    <row r="80" spans="3:12" x14ac:dyDescent="0.25">
      <c r="C80" s="22">
        <v>2</v>
      </c>
      <c r="D80" s="26" t="s">
        <v>10</v>
      </c>
      <c r="E80" s="27" t="s">
        <v>15</v>
      </c>
      <c r="F80" s="16" t="s">
        <v>23</v>
      </c>
      <c r="G80" s="16">
        <v>9.5570000000000004</v>
      </c>
      <c r="H80" s="16">
        <v>57.139999999999993</v>
      </c>
      <c r="I80" s="16">
        <v>36.89</v>
      </c>
      <c r="J80" s="16">
        <v>63.9</v>
      </c>
      <c r="K80" s="17">
        <f t="shared" si="1"/>
        <v>104.02845723681534</v>
      </c>
      <c r="L80" s="17"/>
    </row>
    <row r="81" spans="3:12" x14ac:dyDescent="0.25">
      <c r="C81" s="22">
        <v>2</v>
      </c>
      <c r="D81" s="26" t="s">
        <v>10</v>
      </c>
      <c r="E81" s="27" t="s">
        <v>15</v>
      </c>
      <c r="F81" s="16" t="s">
        <v>23</v>
      </c>
      <c r="G81" s="16">
        <v>10.141</v>
      </c>
      <c r="H81" s="16">
        <v>56.780000000000008</v>
      </c>
      <c r="I81" s="16">
        <v>39.954999999999998</v>
      </c>
      <c r="J81" s="16">
        <v>58.780000000000008</v>
      </c>
      <c r="K81" s="17">
        <f t="shared" si="1"/>
        <v>96.299876307576355</v>
      </c>
      <c r="L81" s="17"/>
    </row>
    <row r="82" spans="3:12" x14ac:dyDescent="0.25">
      <c r="C82" s="22">
        <v>2</v>
      </c>
      <c r="D82" s="27" t="s">
        <v>11</v>
      </c>
      <c r="E82" s="27" t="s">
        <v>15</v>
      </c>
      <c r="F82" s="16" t="s">
        <v>23</v>
      </c>
      <c r="G82" s="16">
        <v>9.25</v>
      </c>
      <c r="H82" s="16">
        <v>51.39</v>
      </c>
      <c r="I82" s="16">
        <v>31.929999999999996</v>
      </c>
      <c r="J82" s="16">
        <v>68.320000000000007</v>
      </c>
      <c r="K82" s="17">
        <f t="shared" si="1"/>
        <v>123.66897912452427</v>
      </c>
      <c r="L82" s="17"/>
    </row>
    <row r="83" spans="3:12" x14ac:dyDescent="0.25">
      <c r="C83" s="22">
        <v>2</v>
      </c>
      <c r="D83" s="27" t="s">
        <v>11</v>
      </c>
      <c r="E83" s="27" t="s">
        <v>15</v>
      </c>
      <c r="F83" s="16" t="s">
        <v>23</v>
      </c>
      <c r="G83" s="16">
        <v>10.137</v>
      </c>
      <c r="H83" s="16">
        <v>53.74</v>
      </c>
      <c r="I83" s="16">
        <v>32.449999999999996</v>
      </c>
      <c r="J83" s="16">
        <v>67.680000000000007</v>
      </c>
      <c r="K83" s="17">
        <f t="shared" si="1"/>
        <v>117.15321833807913</v>
      </c>
      <c r="L83" s="17"/>
    </row>
    <row r="84" spans="3:12" x14ac:dyDescent="0.25">
      <c r="C84" s="22">
        <v>2</v>
      </c>
      <c r="D84" s="27" t="s">
        <v>11</v>
      </c>
      <c r="E84" s="27" t="s">
        <v>15</v>
      </c>
      <c r="F84" s="16" t="s">
        <v>23</v>
      </c>
      <c r="G84" s="16">
        <v>8.4109999999999996</v>
      </c>
      <c r="H84" s="16">
        <v>48.82</v>
      </c>
      <c r="I84" s="16">
        <v>32.999999999999993</v>
      </c>
      <c r="J84" s="16">
        <v>65.62</v>
      </c>
      <c r="K84" s="17">
        <f t="shared" si="1"/>
        <v>125.03453597934512</v>
      </c>
      <c r="L84" s="17"/>
    </row>
    <row r="85" spans="3:12" x14ac:dyDescent="0.25">
      <c r="C85" s="22">
        <v>2</v>
      </c>
      <c r="D85" s="25" t="s">
        <v>9</v>
      </c>
      <c r="E85" s="27" t="s">
        <v>16</v>
      </c>
      <c r="F85" s="16" t="s">
        <v>23</v>
      </c>
      <c r="G85" s="16">
        <v>8.7882999999999996</v>
      </c>
      <c r="H85" s="16">
        <v>50.38</v>
      </c>
      <c r="I85" s="16">
        <v>29.504999999999992</v>
      </c>
      <c r="J85" s="16">
        <v>67.440000000000012</v>
      </c>
      <c r="K85" s="17">
        <f t="shared" si="1"/>
        <v>124.52338968029026</v>
      </c>
      <c r="L85" s="17"/>
    </row>
    <row r="86" spans="3:12" x14ac:dyDescent="0.25">
      <c r="C86" s="22">
        <v>2</v>
      </c>
      <c r="D86" s="25" t="s">
        <v>9</v>
      </c>
      <c r="E86" s="27" t="s">
        <v>16</v>
      </c>
      <c r="F86" s="16" t="s">
        <v>23</v>
      </c>
      <c r="G86" s="16">
        <v>8.6219000000000001</v>
      </c>
      <c r="H86" s="16">
        <v>52.38</v>
      </c>
      <c r="I86" s="16">
        <v>28.250000000000004</v>
      </c>
      <c r="J86" s="16">
        <v>69.02</v>
      </c>
      <c r="K86" s="17">
        <f t="shared" si="1"/>
        <v>122.57474448795473</v>
      </c>
      <c r="L86" s="17"/>
    </row>
    <row r="87" spans="3:12" x14ac:dyDescent="0.25">
      <c r="C87" s="22">
        <v>2</v>
      </c>
      <c r="D87" s="25" t="s">
        <v>9</v>
      </c>
      <c r="E87" s="27" t="s">
        <v>16</v>
      </c>
      <c r="F87" s="16" t="s">
        <v>23</v>
      </c>
      <c r="G87" s="16">
        <v>8.6174999999999997</v>
      </c>
      <c r="H87" s="16">
        <v>51.550000000000004</v>
      </c>
      <c r="I87" s="16">
        <v>27.840000000000011</v>
      </c>
      <c r="J87" s="16">
        <v>69.899999999999977</v>
      </c>
      <c r="K87" s="17">
        <f t="shared" si="1"/>
        <v>126.13628673899798</v>
      </c>
      <c r="L87" s="17"/>
    </row>
    <row r="88" spans="3:12" x14ac:dyDescent="0.25">
      <c r="C88" s="22">
        <v>2</v>
      </c>
      <c r="D88" s="26" t="s">
        <v>10</v>
      </c>
      <c r="E88" s="27" t="s">
        <v>16</v>
      </c>
      <c r="F88" s="16" t="s">
        <v>23</v>
      </c>
      <c r="G88" s="16">
        <v>8.3893000000000004</v>
      </c>
      <c r="H88" s="16">
        <v>60.129999999999995</v>
      </c>
      <c r="I88" s="16">
        <v>34.75</v>
      </c>
      <c r="J88" s="16">
        <v>59.96</v>
      </c>
      <c r="K88" s="17">
        <f t="shared" si="1"/>
        <v>92.760259747291727</v>
      </c>
      <c r="L88" s="17"/>
    </row>
    <row r="89" spans="3:12" x14ac:dyDescent="0.25">
      <c r="C89" s="22">
        <v>2</v>
      </c>
      <c r="D89" s="26" t="s">
        <v>10</v>
      </c>
      <c r="E89" s="27" t="s">
        <v>16</v>
      </c>
      <c r="F89" s="16" t="s">
        <v>23</v>
      </c>
      <c r="G89" s="16">
        <v>8.4356000000000009</v>
      </c>
      <c r="H89" s="16">
        <v>61.9</v>
      </c>
      <c r="I89" s="16">
        <v>36.03</v>
      </c>
      <c r="J89" s="16">
        <v>60.779999999999987</v>
      </c>
      <c r="K89" s="17">
        <f t="shared" si="1"/>
        <v>91.340120975316509</v>
      </c>
      <c r="L89" s="17"/>
    </row>
    <row r="90" spans="3:12" x14ac:dyDescent="0.25">
      <c r="C90" s="22">
        <v>2</v>
      </c>
      <c r="D90" s="26" t="s">
        <v>10</v>
      </c>
      <c r="E90" s="27" t="s">
        <v>16</v>
      </c>
      <c r="F90" s="16" t="s">
        <v>23</v>
      </c>
      <c r="G90" s="16">
        <v>8.4818999999999996</v>
      </c>
      <c r="H90" s="16">
        <v>59.12</v>
      </c>
      <c r="I90" s="16">
        <v>33.54</v>
      </c>
      <c r="J90" s="16">
        <v>61.240000000000009</v>
      </c>
      <c r="K90" s="17">
        <f t="shared" si="1"/>
        <v>96.359001793750224</v>
      </c>
      <c r="L90" s="17"/>
    </row>
    <row r="91" spans="3:12" x14ac:dyDescent="0.25">
      <c r="C91" s="22">
        <v>2</v>
      </c>
      <c r="D91" s="27" t="s">
        <v>11</v>
      </c>
      <c r="E91" s="27" t="s">
        <v>16</v>
      </c>
      <c r="F91" s="16" t="s">
        <v>23</v>
      </c>
      <c r="G91" s="16">
        <v>6.3428000000000004</v>
      </c>
      <c r="H91" s="16">
        <v>53.6</v>
      </c>
      <c r="I91" s="16">
        <v>35.819999999999993</v>
      </c>
      <c r="J91" s="16">
        <v>62.20000000000001</v>
      </c>
      <c r="K91" s="17">
        <f t="shared" si="1"/>
        <v>107.94862894828185</v>
      </c>
      <c r="L91" s="17"/>
    </row>
    <row r="92" spans="3:12" x14ac:dyDescent="0.25">
      <c r="C92" s="22">
        <v>2</v>
      </c>
      <c r="D92" s="27" t="s">
        <v>11</v>
      </c>
      <c r="E92" s="27" t="s">
        <v>16</v>
      </c>
      <c r="F92" s="16" t="s">
        <v>23</v>
      </c>
      <c r="G92" s="16">
        <v>6.8047000000000004</v>
      </c>
      <c r="H92" s="16">
        <v>52.079999999999991</v>
      </c>
      <c r="I92" s="16">
        <v>33.56</v>
      </c>
      <c r="J92" s="16">
        <v>65.52</v>
      </c>
      <c r="K92" s="17">
        <f t="shared" si="1"/>
        <v>117.02925731432858</v>
      </c>
      <c r="L92" s="17"/>
    </row>
    <row r="93" spans="3:12" x14ac:dyDescent="0.25">
      <c r="C93" s="22">
        <v>2</v>
      </c>
      <c r="D93" s="27" t="s">
        <v>11</v>
      </c>
      <c r="E93" s="27" t="s">
        <v>16</v>
      </c>
      <c r="F93" s="16" t="s">
        <v>23</v>
      </c>
      <c r="G93" s="16">
        <v>6.0659000000000001</v>
      </c>
      <c r="H93" s="16">
        <v>53.099999999999994</v>
      </c>
      <c r="I93" s="16">
        <v>34.464999999999996</v>
      </c>
      <c r="J93" s="16">
        <v>64.960000000000008</v>
      </c>
      <c r="K93" s="17">
        <f t="shared" si="1"/>
        <v>113.80020146279509</v>
      </c>
      <c r="L93" s="17"/>
    </row>
    <row r="94" spans="3:12" x14ac:dyDescent="0.25">
      <c r="C94" s="22">
        <v>3</v>
      </c>
      <c r="D94" s="25" t="s">
        <v>9</v>
      </c>
      <c r="E94" s="25" t="s">
        <v>12</v>
      </c>
      <c r="F94" s="19" t="s">
        <v>24</v>
      </c>
      <c r="G94" s="15">
        <v>12.904</v>
      </c>
      <c r="H94" s="16">
        <v>49.669999999999995</v>
      </c>
      <c r="I94" s="16">
        <v>30.48</v>
      </c>
      <c r="J94" s="16">
        <v>68.56</v>
      </c>
      <c r="K94" s="17">
        <f t="shared" si="1"/>
        <v>128.40093454005742</v>
      </c>
      <c r="L94" s="17"/>
    </row>
    <row r="95" spans="3:12" x14ac:dyDescent="0.25">
      <c r="C95" s="22">
        <v>3</v>
      </c>
      <c r="D95" s="25" t="s">
        <v>9</v>
      </c>
      <c r="E95" s="25" t="s">
        <v>12</v>
      </c>
      <c r="F95" s="19" t="s">
        <v>24</v>
      </c>
      <c r="G95" s="15">
        <v>12.616199999999999</v>
      </c>
      <c r="H95" s="16">
        <v>48.620000000000005</v>
      </c>
      <c r="I95" s="16">
        <v>28.51</v>
      </c>
      <c r="J95" s="16">
        <v>69.98</v>
      </c>
      <c r="K95" s="17">
        <f t="shared" si="1"/>
        <v>133.89073306993961</v>
      </c>
      <c r="L95" s="17"/>
    </row>
    <row r="96" spans="3:12" x14ac:dyDescent="0.25">
      <c r="C96" s="22">
        <v>3</v>
      </c>
      <c r="D96" s="25" t="s">
        <v>9</v>
      </c>
      <c r="E96" s="25" t="s">
        <v>12</v>
      </c>
      <c r="F96" s="19" t="s">
        <v>24</v>
      </c>
      <c r="G96" s="15">
        <v>12.853999999999999</v>
      </c>
      <c r="H96" s="16">
        <v>51.11</v>
      </c>
      <c r="I96" s="16">
        <v>31.01</v>
      </c>
      <c r="J96" s="16">
        <v>70.61999999999999</v>
      </c>
      <c r="K96" s="17">
        <f t="shared" si="1"/>
        <v>128.53262229664244</v>
      </c>
      <c r="L96" s="17"/>
    </row>
    <row r="97" spans="3:12" x14ac:dyDescent="0.25">
      <c r="C97" s="22">
        <v>3</v>
      </c>
      <c r="D97" s="26" t="s">
        <v>10</v>
      </c>
      <c r="E97" s="25" t="s">
        <v>12</v>
      </c>
      <c r="F97" s="19" t="s">
        <v>24</v>
      </c>
      <c r="G97" s="16">
        <v>14.138999999999999</v>
      </c>
      <c r="H97" s="16">
        <v>48.57</v>
      </c>
      <c r="I97" s="16">
        <v>28.37</v>
      </c>
      <c r="J97" s="16">
        <v>72.099999999999994</v>
      </c>
      <c r="K97" s="17">
        <f t="shared" si="1"/>
        <v>138.08887675902915</v>
      </c>
      <c r="L97" s="17"/>
    </row>
    <row r="98" spans="3:12" x14ac:dyDescent="0.25">
      <c r="C98" s="22">
        <v>3</v>
      </c>
      <c r="D98" s="26" t="s">
        <v>10</v>
      </c>
      <c r="E98" s="25" t="s">
        <v>12</v>
      </c>
      <c r="F98" s="19" t="s">
        <v>24</v>
      </c>
      <c r="G98" s="16">
        <v>13.836</v>
      </c>
      <c r="H98" s="16">
        <v>46.45</v>
      </c>
      <c r="I98" s="16">
        <v>27.53</v>
      </c>
      <c r="J98" s="16">
        <v>70.89</v>
      </c>
      <c r="K98" s="17">
        <f t="shared" si="1"/>
        <v>141.96810774275914</v>
      </c>
      <c r="L98" s="17"/>
    </row>
    <row r="99" spans="3:12" x14ac:dyDescent="0.25">
      <c r="C99" s="22">
        <v>3</v>
      </c>
      <c r="D99" s="26" t="s">
        <v>10</v>
      </c>
      <c r="E99" s="25" t="s">
        <v>12</v>
      </c>
      <c r="F99" s="19" t="s">
        <v>24</v>
      </c>
      <c r="G99" s="16">
        <v>13.909000000000001</v>
      </c>
      <c r="H99" s="16">
        <v>45.07</v>
      </c>
      <c r="I99" s="16">
        <v>29.46</v>
      </c>
      <c r="J99" s="16">
        <v>73.38</v>
      </c>
      <c r="K99" s="17">
        <f t="shared" si="1"/>
        <v>151.45432686105852</v>
      </c>
      <c r="L99" s="17"/>
    </row>
    <row r="100" spans="3:12" x14ac:dyDescent="0.25">
      <c r="C100" s="22">
        <v>3</v>
      </c>
      <c r="D100" s="27" t="s">
        <v>11</v>
      </c>
      <c r="E100" s="25" t="s">
        <v>12</v>
      </c>
      <c r="F100" s="19" t="s">
        <v>24</v>
      </c>
      <c r="G100" s="15">
        <v>12.03</v>
      </c>
      <c r="H100" s="16">
        <v>48.52</v>
      </c>
      <c r="I100" s="16">
        <v>30.39</v>
      </c>
      <c r="J100" s="16">
        <v>69.760000000000005</v>
      </c>
      <c r="K100" s="17">
        <f t="shared" si="1"/>
        <v>133.74489541593971</v>
      </c>
      <c r="L100" s="17"/>
    </row>
    <row r="101" spans="3:12" x14ac:dyDescent="0.25">
      <c r="C101" s="22">
        <v>3</v>
      </c>
      <c r="D101" s="27" t="s">
        <v>11</v>
      </c>
      <c r="E101" s="25" t="s">
        <v>12</v>
      </c>
      <c r="F101" s="19" t="s">
        <v>24</v>
      </c>
      <c r="G101" s="15">
        <v>12.500999999999999</v>
      </c>
      <c r="H101" s="16">
        <v>48.19</v>
      </c>
      <c r="I101" s="16">
        <v>31.270000000000003</v>
      </c>
      <c r="J101" s="16">
        <v>66.56</v>
      </c>
      <c r="K101" s="17">
        <f t="shared" si="1"/>
        <v>128.4836668806131</v>
      </c>
      <c r="L101" s="17"/>
    </row>
    <row r="102" spans="3:12" x14ac:dyDescent="0.25">
      <c r="C102" s="22">
        <v>3</v>
      </c>
      <c r="D102" s="27" t="s">
        <v>11</v>
      </c>
      <c r="E102" s="25" t="s">
        <v>12</v>
      </c>
      <c r="F102" s="19" t="s">
        <v>24</v>
      </c>
      <c r="G102" s="15">
        <v>12.236000000000001</v>
      </c>
      <c r="H102" s="16">
        <v>47.25</v>
      </c>
      <c r="I102" s="16">
        <v>30.330000000000002</v>
      </c>
      <c r="J102" s="16">
        <v>70.540000000000006</v>
      </c>
      <c r="K102" s="17">
        <f t="shared" si="1"/>
        <v>138.8753537590747</v>
      </c>
      <c r="L102" s="17"/>
    </row>
    <row r="103" spans="3:12" x14ac:dyDescent="0.25">
      <c r="C103" s="22">
        <v>3</v>
      </c>
      <c r="D103" s="25" t="s">
        <v>9</v>
      </c>
      <c r="E103" s="25" t="s">
        <v>13</v>
      </c>
      <c r="F103" s="19" t="s">
        <v>24</v>
      </c>
      <c r="G103" s="16">
        <v>11.59</v>
      </c>
      <c r="H103" s="16">
        <v>53.32</v>
      </c>
      <c r="I103" s="16">
        <v>32.86</v>
      </c>
      <c r="J103" s="16">
        <v>67</v>
      </c>
      <c r="K103" s="17">
        <f t="shared" si="1"/>
        <v>116.88968753816361</v>
      </c>
      <c r="L103" s="17"/>
    </row>
    <row r="104" spans="3:12" x14ac:dyDescent="0.25">
      <c r="C104" s="22">
        <v>3</v>
      </c>
      <c r="D104" s="25" t="s">
        <v>9</v>
      </c>
      <c r="E104" s="25" t="s">
        <v>13</v>
      </c>
      <c r="F104" s="19" t="s">
        <v>24</v>
      </c>
      <c r="G104" s="16">
        <v>11.391</v>
      </c>
      <c r="H104" s="16">
        <v>56.06</v>
      </c>
      <c r="I104" s="16">
        <v>33.869999999999997</v>
      </c>
      <c r="J104" s="16">
        <v>65.28</v>
      </c>
      <c r="K104" s="17">
        <f t="shared" si="1"/>
        <v>108.32247840768612</v>
      </c>
      <c r="L104" s="17"/>
    </row>
    <row r="105" spans="3:12" x14ac:dyDescent="0.25">
      <c r="C105" s="22">
        <v>3</v>
      </c>
      <c r="D105" s="25" t="s">
        <v>9</v>
      </c>
      <c r="E105" s="25" t="s">
        <v>13</v>
      </c>
      <c r="F105" s="19" t="s">
        <v>24</v>
      </c>
      <c r="G105" s="16">
        <v>11.327999999999999</v>
      </c>
      <c r="H105" s="16">
        <v>55.800000000000004</v>
      </c>
      <c r="I105" s="16">
        <v>32.589999999999996</v>
      </c>
      <c r="J105" s="16">
        <v>68.14</v>
      </c>
      <c r="K105" s="17">
        <f t="shared" si="1"/>
        <v>113.59506543302491</v>
      </c>
      <c r="L105" s="17"/>
    </row>
    <row r="106" spans="3:12" x14ac:dyDescent="0.25">
      <c r="C106" s="22">
        <v>3</v>
      </c>
      <c r="D106" s="26" t="s">
        <v>10</v>
      </c>
      <c r="E106" s="25" t="s">
        <v>13</v>
      </c>
      <c r="F106" s="19" t="s">
        <v>24</v>
      </c>
      <c r="G106" s="15">
        <v>12.144</v>
      </c>
      <c r="H106" s="16">
        <v>59.12</v>
      </c>
      <c r="I106" s="16">
        <v>42.589999999999996</v>
      </c>
      <c r="J106" s="16">
        <v>56.81</v>
      </c>
      <c r="K106" s="17">
        <f t="shared" si="1"/>
        <v>89.388551468042934</v>
      </c>
      <c r="L106" s="17"/>
    </row>
    <row r="107" spans="3:12" x14ac:dyDescent="0.25">
      <c r="C107" s="22">
        <v>3</v>
      </c>
      <c r="D107" s="26" t="s">
        <v>10</v>
      </c>
      <c r="E107" s="25" t="s">
        <v>13</v>
      </c>
      <c r="F107" s="19" t="s">
        <v>24</v>
      </c>
      <c r="G107" s="15">
        <v>11.962999999999999</v>
      </c>
      <c r="H107" s="16">
        <v>60.02000000000001</v>
      </c>
      <c r="I107" s="16">
        <v>43.85</v>
      </c>
      <c r="J107" s="16">
        <v>52.779999999999994</v>
      </c>
      <c r="K107" s="17">
        <f t="shared" si="1"/>
        <v>81.802189967685166</v>
      </c>
      <c r="L107" s="17"/>
    </row>
    <row r="108" spans="3:12" x14ac:dyDescent="0.25">
      <c r="C108" s="22">
        <v>3</v>
      </c>
      <c r="D108" s="26" t="s">
        <v>10</v>
      </c>
      <c r="E108" s="25" t="s">
        <v>13</v>
      </c>
      <c r="F108" s="19" t="s">
        <v>24</v>
      </c>
      <c r="G108" s="15">
        <v>12.003</v>
      </c>
      <c r="H108" s="16">
        <v>60.769999999999989</v>
      </c>
      <c r="I108" s="16">
        <v>41.455000000000005</v>
      </c>
      <c r="J108" s="16">
        <v>58.679999999999986</v>
      </c>
      <c r="K108" s="17">
        <f t="shared" si="1"/>
        <v>89.82400281656723</v>
      </c>
      <c r="L108" s="17"/>
    </row>
    <row r="109" spans="3:12" x14ac:dyDescent="0.25">
      <c r="C109" s="22">
        <v>3</v>
      </c>
      <c r="D109" s="27" t="s">
        <v>11</v>
      </c>
      <c r="E109" s="25" t="s">
        <v>13</v>
      </c>
      <c r="F109" s="19" t="s">
        <v>24</v>
      </c>
      <c r="G109" s="16">
        <v>11.042</v>
      </c>
      <c r="H109" s="16">
        <v>56.780000000000008</v>
      </c>
      <c r="I109" s="16">
        <v>35.64</v>
      </c>
      <c r="J109" s="16">
        <v>62.99</v>
      </c>
      <c r="K109" s="17">
        <f t="shared" si="1"/>
        <v>103.1971624466525</v>
      </c>
      <c r="L109" s="17"/>
    </row>
    <row r="110" spans="3:12" x14ac:dyDescent="0.25">
      <c r="C110" s="22">
        <v>3</v>
      </c>
      <c r="D110" s="27" t="s">
        <v>11</v>
      </c>
      <c r="E110" s="25" t="s">
        <v>13</v>
      </c>
      <c r="F110" s="19" t="s">
        <v>24</v>
      </c>
      <c r="G110" s="16">
        <v>10.734999999999999</v>
      </c>
      <c r="H110" s="16">
        <v>58.29</v>
      </c>
      <c r="I110" s="16">
        <v>36.69</v>
      </c>
      <c r="J110" s="16">
        <v>60.129999999999995</v>
      </c>
      <c r="K110" s="17">
        <f t="shared" si="1"/>
        <v>95.959656409212954</v>
      </c>
      <c r="L110" s="17"/>
    </row>
    <row r="111" spans="3:12" x14ac:dyDescent="0.25">
      <c r="C111" s="22">
        <v>3</v>
      </c>
      <c r="D111" s="27" t="s">
        <v>11</v>
      </c>
      <c r="E111" s="25" t="s">
        <v>13</v>
      </c>
      <c r="F111" s="19" t="s">
        <v>24</v>
      </c>
      <c r="G111" s="16">
        <v>11.319000000000001</v>
      </c>
      <c r="H111" s="16">
        <v>54.02</v>
      </c>
      <c r="I111" s="16">
        <v>33.875</v>
      </c>
      <c r="J111" s="16">
        <v>66.759999999999991</v>
      </c>
      <c r="K111" s="17">
        <f t="shared" si="1"/>
        <v>114.96172821435641</v>
      </c>
      <c r="L111" s="17"/>
    </row>
    <row r="112" spans="3:12" x14ac:dyDescent="0.25">
      <c r="C112" s="22">
        <v>3</v>
      </c>
      <c r="D112" s="25" t="s">
        <v>9</v>
      </c>
      <c r="E112" s="25" t="s">
        <v>14</v>
      </c>
      <c r="F112" s="19" t="s">
        <v>24</v>
      </c>
      <c r="G112" s="16">
        <v>11.116</v>
      </c>
      <c r="H112" s="16">
        <v>51.39</v>
      </c>
      <c r="I112" s="16">
        <v>36.97</v>
      </c>
      <c r="J112" s="16">
        <v>64.800000000000011</v>
      </c>
      <c r="K112" s="17">
        <f t="shared" si="1"/>
        <v>117.29727528204293</v>
      </c>
      <c r="L112" s="17"/>
    </row>
    <row r="113" spans="3:12" x14ac:dyDescent="0.25">
      <c r="C113" s="22">
        <v>3</v>
      </c>
      <c r="D113" s="25" t="s">
        <v>9</v>
      </c>
      <c r="E113" s="25" t="s">
        <v>14</v>
      </c>
      <c r="F113" s="19" t="s">
        <v>24</v>
      </c>
      <c r="G113" s="16">
        <v>10.459</v>
      </c>
      <c r="H113" s="16">
        <v>52.21</v>
      </c>
      <c r="I113" s="16">
        <v>37.269999999999996</v>
      </c>
      <c r="J113" s="16">
        <v>67</v>
      </c>
      <c r="K113" s="17">
        <f t="shared" si="1"/>
        <v>119.37479677331704</v>
      </c>
      <c r="L113" s="17"/>
    </row>
    <row r="114" spans="3:12" x14ac:dyDescent="0.25">
      <c r="C114" s="22">
        <v>3</v>
      </c>
      <c r="D114" s="25" t="s">
        <v>9</v>
      </c>
      <c r="E114" s="25" t="s">
        <v>14</v>
      </c>
      <c r="F114" s="19" t="s">
        <v>24</v>
      </c>
      <c r="G114" s="16">
        <v>10.595000000000001</v>
      </c>
      <c r="H114" s="16">
        <v>51.349999999999994</v>
      </c>
      <c r="I114" s="16">
        <v>38.17</v>
      </c>
      <c r="J114" s="16">
        <v>65.78</v>
      </c>
      <c r="K114" s="17">
        <f t="shared" si="1"/>
        <v>119.16396820724169</v>
      </c>
      <c r="L114" s="17"/>
    </row>
    <row r="115" spans="3:12" x14ac:dyDescent="0.25">
      <c r="C115" s="22">
        <v>3</v>
      </c>
      <c r="D115" s="26" t="s">
        <v>10</v>
      </c>
      <c r="E115" s="25" t="s">
        <v>14</v>
      </c>
      <c r="F115" s="19" t="s">
        <v>24</v>
      </c>
      <c r="G115" s="15">
        <v>11.351000000000001</v>
      </c>
      <c r="H115" s="16">
        <v>65.989999999999995</v>
      </c>
      <c r="I115" s="16">
        <v>41.64</v>
      </c>
      <c r="J115" s="16">
        <v>58.36</v>
      </c>
      <c r="K115" s="17">
        <f t="shared" si="1"/>
        <v>82.267574015795219</v>
      </c>
      <c r="L115" s="17"/>
    </row>
    <row r="116" spans="3:12" x14ac:dyDescent="0.25">
      <c r="C116" s="22">
        <v>3</v>
      </c>
      <c r="D116" s="26" t="s">
        <v>10</v>
      </c>
      <c r="E116" s="25" t="s">
        <v>14</v>
      </c>
      <c r="F116" s="19" t="s">
        <v>24</v>
      </c>
      <c r="G116" s="15">
        <v>10.984</v>
      </c>
      <c r="H116" s="16">
        <v>64.169999999999987</v>
      </c>
      <c r="I116" s="16">
        <v>42.010000000000005</v>
      </c>
      <c r="J116" s="16">
        <v>56.67</v>
      </c>
      <c r="K116" s="17">
        <f t="shared" si="1"/>
        <v>82.150972525740144</v>
      </c>
      <c r="L116" s="17"/>
    </row>
    <row r="117" spans="3:12" x14ac:dyDescent="0.25">
      <c r="C117" s="22">
        <v>3</v>
      </c>
      <c r="D117" s="26" t="s">
        <v>10</v>
      </c>
      <c r="E117" s="25" t="s">
        <v>14</v>
      </c>
      <c r="F117" s="19" t="s">
        <v>24</v>
      </c>
      <c r="G117" s="15">
        <v>11.095000000000001</v>
      </c>
      <c r="H117" s="16">
        <v>62.359999999999992</v>
      </c>
      <c r="I117" s="16">
        <v>41.615000000000002</v>
      </c>
      <c r="J117" s="16">
        <v>59.81</v>
      </c>
      <c r="K117" s="17">
        <f t="shared" si="1"/>
        <v>89.21938630905322</v>
      </c>
      <c r="L117" s="17"/>
    </row>
    <row r="118" spans="3:12" x14ac:dyDescent="0.25">
      <c r="C118" s="22">
        <v>3</v>
      </c>
      <c r="D118" s="27" t="s">
        <v>11</v>
      </c>
      <c r="E118" s="25" t="s">
        <v>14</v>
      </c>
      <c r="F118" s="19" t="s">
        <v>24</v>
      </c>
      <c r="G118" s="15">
        <v>9.3207000000000004</v>
      </c>
      <c r="H118" s="16">
        <v>58.390000000000008</v>
      </c>
      <c r="I118" s="16">
        <v>36.849999999999987</v>
      </c>
      <c r="J118" s="16">
        <v>60.90000000000002</v>
      </c>
      <c r="K118" s="17">
        <f t="shared" si="1"/>
        <v>97.02202909864306</v>
      </c>
      <c r="L118" s="17"/>
    </row>
    <row r="119" spans="3:12" x14ac:dyDescent="0.25">
      <c r="C119" s="22">
        <v>3</v>
      </c>
      <c r="D119" s="27" t="s">
        <v>11</v>
      </c>
      <c r="E119" s="25" t="s">
        <v>14</v>
      </c>
      <c r="F119" s="19" t="s">
        <v>24</v>
      </c>
      <c r="G119" s="15">
        <v>9.8435000000000006</v>
      </c>
      <c r="H119" s="16">
        <v>48.46</v>
      </c>
      <c r="I119" s="16">
        <v>34.829999999999991</v>
      </c>
      <c r="J119" s="16">
        <v>66.100000000000009</v>
      </c>
      <c r="K119" s="17">
        <f t="shared" si="1"/>
        <v>126.88479589975911</v>
      </c>
      <c r="L119" s="17"/>
    </row>
    <row r="120" spans="3:12" x14ac:dyDescent="0.25">
      <c r="C120" s="22">
        <v>3</v>
      </c>
      <c r="D120" s="27" t="s">
        <v>11</v>
      </c>
      <c r="E120" s="25" t="s">
        <v>14</v>
      </c>
      <c r="F120" s="19" t="s">
        <v>24</v>
      </c>
      <c r="G120" s="15">
        <v>10.215</v>
      </c>
      <c r="H120" s="16">
        <v>56.539999999999992</v>
      </c>
      <c r="I120" s="16">
        <v>33.019999999999996</v>
      </c>
      <c r="J120" s="16">
        <v>67.080000000000013</v>
      </c>
      <c r="K120" s="17">
        <f t="shared" si="1"/>
        <v>110.36434382737887</v>
      </c>
      <c r="L120" s="17"/>
    </row>
    <row r="121" spans="3:12" x14ac:dyDescent="0.25">
      <c r="C121" s="22">
        <v>3</v>
      </c>
      <c r="D121" s="25" t="s">
        <v>9</v>
      </c>
      <c r="E121" s="25" t="s">
        <v>15</v>
      </c>
      <c r="F121" s="19" t="s">
        <v>24</v>
      </c>
      <c r="G121" s="16">
        <v>9.4786000000000001</v>
      </c>
      <c r="H121" s="16">
        <v>52.22</v>
      </c>
      <c r="I121" s="16">
        <v>28.92</v>
      </c>
      <c r="J121" s="16">
        <v>68.42</v>
      </c>
      <c r="K121" s="17">
        <f t="shared" si="1"/>
        <v>121.88148530813285</v>
      </c>
      <c r="L121" s="17"/>
    </row>
    <row r="122" spans="3:12" x14ac:dyDescent="0.25">
      <c r="C122" s="22">
        <v>3</v>
      </c>
      <c r="D122" s="25" t="s">
        <v>9</v>
      </c>
      <c r="E122" s="25" t="s">
        <v>15</v>
      </c>
      <c r="F122" s="19" t="s">
        <v>24</v>
      </c>
      <c r="G122" s="16">
        <v>9.3825000000000003</v>
      </c>
      <c r="H122" s="16">
        <v>50.44</v>
      </c>
      <c r="I122" s="16">
        <v>27.51</v>
      </c>
      <c r="J122" s="16">
        <v>69.28</v>
      </c>
      <c r="K122" s="17">
        <f t="shared" si="1"/>
        <v>127.7686590561201</v>
      </c>
      <c r="L122" s="17"/>
    </row>
    <row r="123" spans="3:12" x14ac:dyDescent="0.25">
      <c r="C123" s="22">
        <v>3</v>
      </c>
      <c r="D123" s="25" t="s">
        <v>9</v>
      </c>
      <c r="E123" s="25" t="s">
        <v>15</v>
      </c>
      <c r="F123" s="19" t="s">
        <v>24</v>
      </c>
      <c r="G123" s="16">
        <v>9.3046000000000006</v>
      </c>
      <c r="H123" s="16">
        <v>51.33</v>
      </c>
      <c r="I123" s="16">
        <v>29.76</v>
      </c>
      <c r="J123" s="16">
        <v>68.58</v>
      </c>
      <c r="K123" s="17">
        <f t="shared" si="1"/>
        <v>124.28472401560356</v>
      </c>
      <c r="L123" s="17"/>
    </row>
    <row r="124" spans="3:12" x14ac:dyDescent="0.25">
      <c r="C124" s="22">
        <v>3</v>
      </c>
      <c r="D124" s="26" t="s">
        <v>10</v>
      </c>
      <c r="E124" s="25" t="s">
        <v>15</v>
      </c>
      <c r="F124" s="19" t="s">
        <v>24</v>
      </c>
      <c r="G124" s="16">
        <v>9.5711999999999993</v>
      </c>
      <c r="H124" s="16">
        <v>56.339999999999989</v>
      </c>
      <c r="I124" s="16">
        <v>39.164999999999992</v>
      </c>
      <c r="J124" s="16">
        <v>59.330000000000005</v>
      </c>
      <c r="K124" s="17">
        <f t="shared" si="1"/>
        <v>97.960059770001095</v>
      </c>
      <c r="L124" s="17"/>
    </row>
    <row r="125" spans="3:12" x14ac:dyDescent="0.25">
      <c r="C125" s="22">
        <v>3</v>
      </c>
      <c r="D125" s="26" t="s">
        <v>10</v>
      </c>
      <c r="E125" s="25" t="s">
        <v>15</v>
      </c>
      <c r="F125" s="19" t="s">
        <v>24</v>
      </c>
      <c r="G125" s="16">
        <v>9.8895</v>
      </c>
      <c r="H125" s="16">
        <v>59.779999999999987</v>
      </c>
      <c r="I125" s="16">
        <v>40.440000000000005</v>
      </c>
      <c r="J125" s="16">
        <v>57.76</v>
      </c>
      <c r="K125" s="17">
        <f t="shared" si="1"/>
        <v>89.879947404047414</v>
      </c>
      <c r="L125" s="17"/>
    </row>
    <row r="126" spans="3:12" x14ac:dyDescent="0.25">
      <c r="C126" s="22">
        <v>3</v>
      </c>
      <c r="D126" s="26" t="s">
        <v>10</v>
      </c>
      <c r="E126" s="25" t="s">
        <v>15</v>
      </c>
      <c r="F126" s="19" t="s">
        <v>24</v>
      </c>
      <c r="G126" s="16">
        <v>8.6085999999999991</v>
      </c>
      <c r="H126" s="16">
        <v>57.68</v>
      </c>
      <c r="I126" s="16">
        <v>39.145000000000003</v>
      </c>
      <c r="J126" s="16">
        <v>60.9</v>
      </c>
      <c r="K126" s="17">
        <f t="shared" si="1"/>
        <v>98.216301648227585</v>
      </c>
      <c r="L126" s="17"/>
    </row>
    <row r="127" spans="3:12" x14ac:dyDescent="0.25">
      <c r="C127" s="22">
        <v>3</v>
      </c>
      <c r="D127" s="27" t="s">
        <v>11</v>
      </c>
      <c r="E127" s="25" t="s">
        <v>15</v>
      </c>
      <c r="F127" s="19" t="s">
        <v>24</v>
      </c>
      <c r="G127" s="16">
        <v>8.6011000000000006</v>
      </c>
      <c r="H127" s="16">
        <v>51.679999999999993</v>
      </c>
      <c r="I127" s="16">
        <v>33.47</v>
      </c>
      <c r="J127" s="16">
        <v>66.44</v>
      </c>
      <c r="K127" s="17">
        <f t="shared" si="1"/>
        <v>119.59104327165382</v>
      </c>
      <c r="L127" s="17"/>
    </row>
    <row r="128" spans="3:12" x14ac:dyDescent="0.25">
      <c r="C128" s="22">
        <v>3</v>
      </c>
      <c r="D128" s="27" t="s">
        <v>11</v>
      </c>
      <c r="E128" s="25" t="s">
        <v>15</v>
      </c>
      <c r="F128" s="19" t="s">
        <v>24</v>
      </c>
      <c r="G128" s="16">
        <v>9.1669999999999998</v>
      </c>
      <c r="H128" s="16">
        <v>53.74</v>
      </c>
      <c r="I128" s="16">
        <v>32.36</v>
      </c>
      <c r="J128" s="16">
        <v>67.38000000000001</v>
      </c>
      <c r="K128" s="17">
        <f t="shared" si="1"/>
        <v>116.63392215750255</v>
      </c>
      <c r="L128" s="17"/>
    </row>
    <row r="129" spans="3:12" x14ac:dyDescent="0.25">
      <c r="C129" s="22">
        <v>3</v>
      </c>
      <c r="D129" s="27" t="s">
        <v>11</v>
      </c>
      <c r="E129" s="25" t="s">
        <v>15</v>
      </c>
      <c r="F129" s="19" t="s">
        <v>24</v>
      </c>
      <c r="G129" s="16">
        <v>8.4284999999999997</v>
      </c>
      <c r="H129" s="16">
        <v>55.22</v>
      </c>
      <c r="I129" s="16">
        <v>34.35</v>
      </c>
      <c r="J129" s="16">
        <v>65.34</v>
      </c>
      <c r="K129" s="17">
        <f t="shared" si="1"/>
        <v>110.07134253682942</v>
      </c>
      <c r="L129" s="17"/>
    </row>
    <row r="130" spans="3:12" x14ac:dyDescent="0.25">
      <c r="C130" s="22">
        <v>3</v>
      </c>
      <c r="D130" s="25" t="s">
        <v>9</v>
      </c>
      <c r="E130" s="25" t="s">
        <v>16</v>
      </c>
      <c r="F130" s="19" t="s">
        <v>24</v>
      </c>
      <c r="G130" s="16">
        <v>8.6567000000000007</v>
      </c>
      <c r="H130" s="16">
        <v>53.02</v>
      </c>
      <c r="I130" s="16">
        <v>29.580000000000002</v>
      </c>
      <c r="J130" s="16">
        <v>69.540000000000006</v>
      </c>
      <c r="K130" s="17">
        <f t="shared" si="1"/>
        <v>122.00749168808613</v>
      </c>
      <c r="L130" s="17"/>
    </row>
    <row r="131" spans="3:12" x14ac:dyDescent="0.25">
      <c r="C131" s="22">
        <v>3</v>
      </c>
      <c r="D131" s="25" t="s">
        <v>9</v>
      </c>
      <c r="E131" s="25" t="s">
        <v>16</v>
      </c>
      <c r="F131" s="19" t="s">
        <v>24</v>
      </c>
      <c r="G131" s="16">
        <v>8.6954999999999991</v>
      </c>
      <c r="H131" s="16">
        <v>55.64</v>
      </c>
      <c r="I131" s="16">
        <v>28.425000000000001</v>
      </c>
      <c r="J131" s="16">
        <v>71.14</v>
      </c>
      <c r="K131" s="17">
        <f t="shared" si="1"/>
        <v>118.93735475565512</v>
      </c>
      <c r="L131" s="17"/>
    </row>
    <row r="132" spans="3:12" x14ac:dyDescent="0.25">
      <c r="C132" s="22">
        <v>3</v>
      </c>
      <c r="D132" s="25" t="s">
        <v>9</v>
      </c>
      <c r="E132" s="25" t="s">
        <v>16</v>
      </c>
      <c r="F132" s="19" t="s">
        <v>24</v>
      </c>
      <c r="G132" s="16">
        <v>8.5444999999999993</v>
      </c>
      <c r="H132" s="16">
        <v>52.580000000000005</v>
      </c>
      <c r="I132" s="16">
        <v>26.925000000000011</v>
      </c>
      <c r="J132" s="16">
        <v>72.299999999999983</v>
      </c>
      <c r="K132" s="17">
        <f t="shared" si="1"/>
        <v>127.91139968331751</v>
      </c>
      <c r="L132" s="17"/>
    </row>
    <row r="133" spans="3:12" x14ac:dyDescent="0.25">
      <c r="C133" s="22">
        <v>3</v>
      </c>
      <c r="D133" s="26" t="s">
        <v>10</v>
      </c>
      <c r="E133" s="25" t="s">
        <v>16</v>
      </c>
      <c r="F133" s="19" t="s">
        <v>24</v>
      </c>
      <c r="G133" s="16">
        <v>8.5800999999999998</v>
      </c>
      <c r="H133" s="16">
        <v>60.319999999999993</v>
      </c>
      <c r="I133" s="16">
        <v>37.405000000000001</v>
      </c>
      <c r="J133" s="16">
        <v>58.13</v>
      </c>
      <c r="K133" s="17">
        <f t="shared" ref="K133:K138" si="2">(120/H133*J133)/1.29</f>
        <v>89.645919437419053</v>
      </c>
      <c r="L133" s="17"/>
    </row>
    <row r="134" spans="3:12" x14ac:dyDescent="0.25">
      <c r="C134" s="22">
        <v>3</v>
      </c>
      <c r="D134" s="26" t="s">
        <v>10</v>
      </c>
      <c r="E134" s="25" t="s">
        <v>16</v>
      </c>
      <c r="F134" s="19" t="s">
        <v>24</v>
      </c>
      <c r="G134" s="16">
        <v>8.2131000000000007</v>
      </c>
      <c r="H134" s="16">
        <v>62.68</v>
      </c>
      <c r="I134" s="16">
        <v>37.71</v>
      </c>
      <c r="J134" s="16">
        <v>56.94</v>
      </c>
      <c r="K134" s="17">
        <f t="shared" si="2"/>
        <v>84.504533919057295</v>
      </c>
      <c r="L134" s="17"/>
    </row>
    <row r="135" spans="3:12" x14ac:dyDescent="0.25">
      <c r="C135" s="22">
        <v>3</v>
      </c>
      <c r="D135" s="26" t="s">
        <v>10</v>
      </c>
      <c r="E135" s="25" t="s">
        <v>16</v>
      </c>
      <c r="F135" s="19" t="s">
        <v>24</v>
      </c>
      <c r="G135" s="16">
        <v>8.2718000000000007</v>
      </c>
      <c r="H135" s="16">
        <v>56.600000000000009</v>
      </c>
      <c r="I135" s="16">
        <v>36.54</v>
      </c>
      <c r="J135" s="16">
        <v>59.88</v>
      </c>
      <c r="K135" s="17">
        <f t="shared" si="2"/>
        <v>98.414002793984693</v>
      </c>
      <c r="L135" s="17"/>
    </row>
    <row r="136" spans="3:12" x14ac:dyDescent="0.25">
      <c r="C136" s="22">
        <v>3</v>
      </c>
      <c r="D136" s="27" t="s">
        <v>11</v>
      </c>
      <c r="E136" s="25" t="s">
        <v>16</v>
      </c>
      <c r="F136" s="19" t="s">
        <v>24</v>
      </c>
      <c r="G136" s="16">
        <v>6.9126000000000003</v>
      </c>
      <c r="H136" s="16">
        <v>53.879999999999995</v>
      </c>
      <c r="I136" s="16">
        <v>33.414999999999992</v>
      </c>
      <c r="J136" s="16">
        <v>66.290000000000006</v>
      </c>
      <c r="K136" s="17">
        <f t="shared" si="2"/>
        <v>114.44899086687042</v>
      </c>
      <c r="L136" s="17"/>
    </row>
    <row r="137" spans="3:12" x14ac:dyDescent="0.25">
      <c r="C137" s="22">
        <v>3</v>
      </c>
      <c r="D137" s="27" t="s">
        <v>11</v>
      </c>
      <c r="E137" s="25" t="s">
        <v>16</v>
      </c>
      <c r="F137" s="19" t="s">
        <v>24</v>
      </c>
      <c r="G137" s="16">
        <v>6.6717000000000004</v>
      </c>
      <c r="H137" s="16">
        <v>54.459999999999994</v>
      </c>
      <c r="I137" s="16">
        <v>34.260000000000005</v>
      </c>
      <c r="J137" s="16">
        <v>64.52</v>
      </c>
      <c r="K137" s="17">
        <f t="shared" si="2"/>
        <v>110.20676579354168</v>
      </c>
      <c r="L137" s="17"/>
    </row>
    <row r="138" spans="3:12" x14ac:dyDescent="0.25">
      <c r="C138" s="22">
        <v>3</v>
      </c>
      <c r="D138" s="27" t="s">
        <v>11</v>
      </c>
      <c r="E138" s="25" t="s">
        <v>16</v>
      </c>
      <c r="F138" s="19" t="s">
        <v>24</v>
      </c>
      <c r="G138" s="16">
        <v>6.4748999999999999</v>
      </c>
      <c r="H138" s="16">
        <v>54.16</v>
      </c>
      <c r="I138" s="16">
        <v>34.739999999999995</v>
      </c>
      <c r="J138" s="16">
        <v>63.320000000000007</v>
      </c>
      <c r="K138" s="17">
        <f t="shared" si="2"/>
        <v>108.7561402906118</v>
      </c>
      <c r="L138" s="17"/>
    </row>
    <row r="139" spans="3:12" x14ac:dyDescent="0.25">
      <c r="C139" s="20"/>
      <c r="D139" s="17"/>
      <c r="E139" s="17"/>
      <c r="F139" s="19"/>
      <c r="G139" s="17"/>
      <c r="H139" s="17"/>
      <c r="I139" s="17"/>
      <c r="J139" s="17"/>
      <c r="K139" s="17"/>
      <c r="L139" s="17"/>
    </row>
    <row r="140" spans="3:12" x14ac:dyDescent="0.25">
      <c r="F140" s="16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V284"/>
  <sheetViews>
    <sheetView topLeftCell="A79" workbookViewId="0">
      <selection activeCell="D87" sqref="D87:D95"/>
    </sheetView>
  </sheetViews>
  <sheetFormatPr defaultRowHeight="13.5" x14ac:dyDescent="0.15"/>
  <cols>
    <col min="2" max="2" width="19.25" customWidth="1"/>
    <col min="3" max="3" width="16.75" customWidth="1"/>
    <col min="4" max="4" width="13.125" customWidth="1"/>
    <col min="5" max="5" width="11.875" customWidth="1"/>
    <col min="14" max="14" width="9.75" customWidth="1"/>
    <col min="15" max="15" width="19" customWidth="1"/>
    <col min="16" max="17" width="13.25" customWidth="1"/>
  </cols>
  <sheetData>
    <row r="2" spans="2:22" x14ac:dyDescent="0.15">
      <c r="D2" s="92"/>
    </row>
    <row r="3" spans="2:22" ht="14.25" x14ac:dyDescent="0.15">
      <c r="B3" s="93" t="s">
        <v>110</v>
      </c>
      <c r="C3" s="94"/>
    </row>
    <row r="4" spans="2:22" x14ac:dyDescent="0.15">
      <c r="C4" s="28" t="s">
        <v>105</v>
      </c>
      <c r="O4" s="28" t="s">
        <v>107</v>
      </c>
    </row>
    <row r="5" spans="2:22" x14ac:dyDescent="0.15">
      <c r="B5" s="1"/>
      <c r="C5" s="29"/>
      <c r="D5" s="29"/>
      <c r="E5" s="29"/>
      <c r="F5" s="38" t="s">
        <v>92</v>
      </c>
      <c r="G5" s="38" t="s">
        <v>93</v>
      </c>
      <c r="H5" s="38" t="s">
        <v>94</v>
      </c>
      <c r="I5" s="38" t="s">
        <v>95</v>
      </c>
      <c r="J5" s="38" t="s">
        <v>30</v>
      </c>
      <c r="N5" s="1"/>
      <c r="O5" s="29"/>
      <c r="P5" s="29"/>
      <c r="Q5" s="29"/>
      <c r="R5" s="38" t="s">
        <v>92</v>
      </c>
      <c r="S5" s="38" t="s">
        <v>93</v>
      </c>
      <c r="T5" s="38" t="s">
        <v>94</v>
      </c>
      <c r="U5" s="38" t="s">
        <v>95</v>
      </c>
      <c r="V5" s="38" t="s">
        <v>30</v>
      </c>
    </row>
    <row r="6" spans="2:22" ht="15.75" x14ac:dyDescent="0.25">
      <c r="B6" s="1">
        <v>1</v>
      </c>
      <c r="C6" s="25" t="s">
        <v>9</v>
      </c>
      <c r="D6" s="25" t="s">
        <v>96</v>
      </c>
      <c r="E6" s="6" t="s">
        <v>25</v>
      </c>
      <c r="F6" s="29">
        <v>14.763999999999999</v>
      </c>
      <c r="G6" s="29">
        <v>50.879999999999995</v>
      </c>
      <c r="H6" s="29">
        <v>27.53</v>
      </c>
      <c r="I6" s="29">
        <v>72.739999999999995</v>
      </c>
      <c r="J6" s="7">
        <f>(120/G6*I6)/1.29</f>
        <v>132.98961532836037</v>
      </c>
      <c r="M6" s="1">
        <v>1</v>
      </c>
      <c r="N6" s="1">
        <v>1</v>
      </c>
      <c r="O6" s="25" t="s">
        <v>9</v>
      </c>
      <c r="P6" s="6" t="s">
        <v>25</v>
      </c>
      <c r="Q6" s="25" t="s">
        <v>12</v>
      </c>
      <c r="R6" s="29">
        <v>14.763999999999999</v>
      </c>
      <c r="S6" s="29">
        <v>50.879999999999995</v>
      </c>
      <c r="T6" s="29">
        <v>27.53</v>
      </c>
      <c r="U6" s="29">
        <v>72.739999999999995</v>
      </c>
      <c r="V6" s="7">
        <f>(120/S6*U6)/1.29</f>
        <v>132.98961532836037</v>
      </c>
    </row>
    <row r="7" spans="2:22" ht="15.75" x14ac:dyDescent="0.25">
      <c r="B7" s="1">
        <v>1</v>
      </c>
      <c r="C7" s="25" t="s">
        <v>9</v>
      </c>
      <c r="D7" s="25" t="s">
        <v>96</v>
      </c>
      <c r="E7" s="6" t="s">
        <v>25</v>
      </c>
      <c r="F7" s="29">
        <v>14.603999999999999</v>
      </c>
      <c r="G7" s="29">
        <v>51.079999999999991</v>
      </c>
      <c r="H7" s="29">
        <v>29.805000000000003</v>
      </c>
      <c r="I7" s="29">
        <v>71.98</v>
      </c>
      <c r="J7" s="7">
        <f t="shared" ref="J7:J70" si="0">(120/G7*I7)/1.29</f>
        <v>131.08484638779117</v>
      </c>
      <c r="M7" s="1">
        <v>1</v>
      </c>
      <c r="N7" s="1">
        <v>1</v>
      </c>
      <c r="O7" s="25" t="s">
        <v>9</v>
      </c>
      <c r="P7" s="6" t="s">
        <v>25</v>
      </c>
      <c r="Q7" s="25" t="s">
        <v>12</v>
      </c>
      <c r="R7" s="29">
        <v>14.603999999999999</v>
      </c>
      <c r="S7" s="29">
        <v>51.079999999999991</v>
      </c>
      <c r="T7" s="29">
        <v>29.805000000000003</v>
      </c>
      <c r="U7" s="29">
        <v>71.98</v>
      </c>
      <c r="V7" s="7">
        <f t="shared" ref="V7:V70" si="1">(120/S7*U7)/1.29</f>
        <v>131.08484638779117</v>
      </c>
    </row>
    <row r="8" spans="2:22" ht="15.75" x14ac:dyDescent="0.25">
      <c r="B8" s="1">
        <v>1</v>
      </c>
      <c r="C8" s="25" t="s">
        <v>9</v>
      </c>
      <c r="D8" s="25" t="s">
        <v>96</v>
      </c>
      <c r="E8" s="6" t="s">
        <v>25</v>
      </c>
      <c r="F8" s="29">
        <v>14.257999999999999</v>
      </c>
      <c r="G8" s="29">
        <v>50.61</v>
      </c>
      <c r="H8" s="29">
        <v>30.094999999999999</v>
      </c>
      <c r="I8" s="29">
        <v>72.060000000000016</v>
      </c>
      <c r="J8" s="7">
        <f t="shared" si="0"/>
        <v>132.44923560469255</v>
      </c>
      <c r="M8" s="1">
        <v>1</v>
      </c>
      <c r="N8" s="1">
        <v>1</v>
      </c>
      <c r="O8" s="25" t="s">
        <v>9</v>
      </c>
      <c r="P8" s="6" t="s">
        <v>25</v>
      </c>
      <c r="Q8" s="25" t="s">
        <v>12</v>
      </c>
      <c r="R8" s="29">
        <v>14.257999999999999</v>
      </c>
      <c r="S8" s="29">
        <v>50.61</v>
      </c>
      <c r="T8" s="29">
        <v>30.094999999999999</v>
      </c>
      <c r="U8" s="29">
        <v>72.060000000000016</v>
      </c>
      <c r="V8" s="7">
        <f t="shared" si="1"/>
        <v>132.44923560469255</v>
      </c>
    </row>
    <row r="9" spans="2:22" ht="15.75" x14ac:dyDescent="0.25">
      <c r="B9" s="1">
        <v>1</v>
      </c>
      <c r="C9" s="25" t="s">
        <v>9</v>
      </c>
      <c r="D9" s="25" t="s">
        <v>96</v>
      </c>
      <c r="E9" s="29" t="s">
        <v>28</v>
      </c>
      <c r="F9" s="29">
        <v>13.927</v>
      </c>
      <c r="G9" s="29">
        <v>48.5</v>
      </c>
      <c r="H9" s="29">
        <v>29.869999999999997</v>
      </c>
      <c r="I9" s="29">
        <v>70.44</v>
      </c>
      <c r="J9" s="7">
        <f t="shared" si="0"/>
        <v>135.10429153680172</v>
      </c>
      <c r="M9" s="1">
        <v>1</v>
      </c>
      <c r="N9" s="1">
        <v>1</v>
      </c>
      <c r="O9" s="25" t="s">
        <v>9</v>
      </c>
      <c r="P9" s="6" t="s">
        <v>25</v>
      </c>
      <c r="Q9" s="25" t="s">
        <v>98</v>
      </c>
      <c r="R9" s="29">
        <v>11.702</v>
      </c>
      <c r="S9" s="29">
        <v>54.93</v>
      </c>
      <c r="T9" s="29">
        <v>37.195</v>
      </c>
      <c r="U9" s="29">
        <v>60.359999999999992</v>
      </c>
      <c r="V9" s="7">
        <f t="shared" si="1"/>
        <v>102.21889169725527</v>
      </c>
    </row>
    <row r="10" spans="2:22" ht="15.75" x14ac:dyDescent="0.25">
      <c r="B10" s="1">
        <v>1</v>
      </c>
      <c r="C10" s="25" t="s">
        <v>9</v>
      </c>
      <c r="D10" s="25" t="s">
        <v>96</v>
      </c>
      <c r="E10" s="29" t="s">
        <v>28</v>
      </c>
      <c r="F10" s="29">
        <v>14.464</v>
      </c>
      <c r="G10" s="29">
        <v>45.96</v>
      </c>
      <c r="H10" s="29">
        <v>27.12</v>
      </c>
      <c r="I10" s="29">
        <v>73.36</v>
      </c>
      <c r="J10" s="7">
        <f t="shared" si="0"/>
        <v>148.48098447588399</v>
      </c>
      <c r="M10" s="1">
        <v>1</v>
      </c>
      <c r="N10" s="1">
        <v>1</v>
      </c>
      <c r="O10" s="25" t="s">
        <v>9</v>
      </c>
      <c r="P10" s="6" t="s">
        <v>25</v>
      </c>
      <c r="Q10" s="25" t="s">
        <v>98</v>
      </c>
      <c r="R10" s="29">
        <v>11.67</v>
      </c>
      <c r="S10" s="29">
        <v>52.92</v>
      </c>
      <c r="T10" s="29">
        <v>37.380000000000003</v>
      </c>
      <c r="U10" s="29">
        <v>59.48</v>
      </c>
      <c r="V10" s="7">
        <f t="shared" si="1"/>
        <v>104.55448329202481</v>
      </c>
    </row>
    <row r="11" spans="2:22" ht="15.75" x14ac:dyDescent="0.25">
      <c r="B11" s="1">
        <v>1</v>
      </c>
      <c r="C11" s="25" t="s">
        <v>9</v>
      </c>
      <c r="D11" s="25" t="s">
        <v>96</v>
      </c>
      <c r="E11" s="29" t="s">
        <v>28</v>
      </c>
      <c r="F11" s="29">
        <v>14.336</v>
      </c>
      <c r="G11" s="29">
        <v>47.949999999999996</v>
      </c>
      <c r="H11" s="29">
        <v>31.635000000000002</v>
      </c>
      <c r="I11" s="29">
        <v>71.61999999999999</v>
      </c>
      <c r="J11" s="7">
        <f t="shared" si="0"/>
        <v>138.94318209375075</v>
      </c>
      <c r="M11" s="1">
        <v>1</v>
      </c>
      <c r="N11" s="1">
        <v>1</v>
      </c>
      <c r="O11" s="25" t="s">
        <v>9</v>
      </c>
      <c r="P11" s="6" t="s">
        <v>25</v>
      </c>
      <c r="Q11" s="25" t="s">
        <v>98</v>
      </c>
      <c r="R11" s="29">
        <v>11.734</v>
      </c>
      <c r="S11" s="29">
        <v>54.15</v>
      </c>
      <c r="T11" s="29">
        <v>36.604999999999997</v>
      </c>
      <c r="U11" s="29">
        <v>62.78</v>
      </c>
      <c r="V11" s="7">
        <f t="shared" si="1"/>
        <v>107.84856879039705</v>
      </c>
    </row>
    <row r="12" spans="2:22" ht="15.75" x14ac:dyDescent="0.25">
      <c r="B12" s="1">
        <v>1</v>
      </c>
      <c r="C12" s="25" t="s">
        <v>9</v>
      </c>
      <c r="D12" s="25" t="s">
        <v>96</v>
      </c>
      <c r="E12" s="29" t="s">
        <v>29</v>
      </c>
      <c r="F12" s="29">
        <v>14.138999999999999</v>
      </c>
      <c r="G12" s="29">
        <v>48.57</v>
      </c>
      <c r="H12" s="29">
        <v>28.37</v>
      </c>
      <c r="I12" s="29">
        <v>72.099999999999994</v>
      </c>
      <c r="J12" s="7">
        <f t="shared" si="0"/>
        <v>138.08887675902915</v>
      </c>
      <c r="M12" s="1">
        <v>1</v>
      </c>
      <c r="N12" s="1">
        <v>1</v>
      </c>
      <c r="O12" s="25" t="s">
        <v>9</v>
      </c>
      <c r="P12" s="6" t="s">
        <v>25</v>
      </c>
      <c r="Q12" s="29" t="s">
        <v>100</v>
      </c>
      <c r="R12" s="29">
        <v>11.394</v>
      </c>
      <c r="S12" s="29">
        <v>54.669999999999995</v>
      </c>
      <c r="T12" s="29">
        <v>38.17499999999999</v>
      </c>
      <c r="U12" s="29">
        <v>64.550000000000011</v>
      </c>
      <c r="V12" s="7">
        <f t="shared" si="1"/>
        <v>109.83448258259919</v>
      </c>
    </row>
    <row r="13" spans="2:22" ht="15.75" x14ac:dyDescent="0.25">
      <c r="B13" s="1">
        <v>1</v>
      </c>
      <c r="C13" s="25" t="s">
        <v>9</v>
      </c>
      <c r="D13" s="25" t="s">
        <v>97</v>
      </c>
      <c r="E13" s="29" t="s">
        <v>29</v>
      </c>
      <c r="F13" s="29">
        <v>13.836</v>
      </c>
      <c r="G13" s="29">
        <v>46.45</v>
      </c>
      <c r="H13" s="29">
        <v>27.53</v>
      </c>
      <c r="I13" s="29">
        <v>70.89</v>
      </c>
      <c r="J13" s="7">
        <f t="shared" si="0"/>
        <v>141.96810774275914</v>
      </c>
      <c r="M13" s="1">
        <v>1</v>
      </c>
      <c r="N13" s="1">
        <v>1</v>
      </c>
      <c r="O13" s="25" t="s">
        <v>9</v>
      </c>
      <c r="P13" s="6" t="s">
        <v>25</v>
      </c>
      <c r="Q13" s="29" t="s">
        <v>100</v>
      </c>
      <c r="R13" s="29">
        <v>11.339</v>
      </c>
      <c r="S13" s="29">
        <v>54.25</v>
      </c>
      <c r="T13" s="29">
        <v>39.08</v>
      </c>
      <c r="U13" s="29">
        <v>64.17</v>
      </c>
      <c r="V13" s="7">
        <f t="shared" si="1"/>
        <v>110.03322259136213</v>
      </c>
    </row>
    <row r="14" spans="2:22" ht="15.75" x14ac:dyDescent="0.25">
      <c r="B14" s="1">
        <v>1</v>
      </c>
      <c r="C14" s="25" t="s">
        <v>9</v>
      </c>
      <c r="D14" s="25" t="s">
        <v>96</v>
      </c>
      <c r="E14" s="29" t="s">
        <v>29</v>
      </c>
      <c r="F14" s="29">
        <v>13.909000000000001</v>
      </c>
      <c r="G14" s="29">
        <v>45.07</v>
      </c>
      <c r="H14" s="29">
        <v>29.46</v>
      </c>
      <c r="I14" s="29">
        <v>73.38</v>
      </c>
      <c r="J14" s="7">
        <f t="shared" si="0"/>
        <v>151.45432686105852</v>
      </c>
      <c r="M14" s="1">
        <v>1</v>
      </c>
      <c r="N14" s="1">
        <v>1</v>
      </c>
      <c r="O14" s="25" t="s">
        <v>9</v>
      </c>
      <c r="P14" s="6" t="s">
        <v>25</v>
      </c>
      <c r="Q14" s="29" t="s">
        <v>100</v>
      </c>
      <c r="R14" s="29">
        <v>11.178000000000001</v>
      </c>
      <c r="S14" s="29">
        <v>55.85</v>
      </c>
      <c r="T14" s="29">
        <v>37.364999999999995</v>
      </c>
      <c r="U14" s="29">
        <v>66.780000000000015</v>
      </c>
      <c r="V14" s="7">
        <f t="shared" si="1"/>
        <v>111.22816514334494</v>
      </c>
    </row>
    <row r="15" spans="2:22" ht="15.75" x14ac:dyDescent="0.25">
      <c r="B15" s="1">
        <v>2</v>
      </c>
      <c r="C15" s="25" t="s">
        <v>9</v>
      </c>
      <c r="D15" s="25" t="s">
        <v>98</v>
      </c>
      <c r="E15" s="6" t="s">
        <v>25</v>
      </c>
      <c r="F15" s="29">
        <v>11.702</v>
      </c>
      <c r="G15" s="29">
        <v>54.93</v>
      </c>
      <c r="H15" s="29">
        <v>37.195</v>
      </c>
      <c r="I15" s="29">
        <v>60.359999999999992</v>
      </c>
      <c r="J15" s="7">
        <f t="shared" si="0"/>
        <v>102.21889169725527</v>
      </c>
      <c r="M15" s="1">
        <v>1</v>
      </c>
      <c r="N15" s="1">
        <v>1</v>
      </c>
      <c r="O15" s="25" t="s">
        <v>9</v>
      </c>
      <c r="P15" s="6" t="s">
        <v>25</v>
      </c>
      <c r="Q15" s="29" t="s">
        <v>102</v>
      </c>
      <c r="R15" s="29">
        <v>9.3917999999999999</v>
      </c>
      <c r="S15" s="29">
        <v>52.879999999999995</v>
      </c>
      <c r="T15" s="29">
        <v>31.259999999999998</v>
      </c>
      <c r="U15" s="29">
        <v>66.080000000000013</v>
      </c>
      <c r="V15" s="7">
        <f t="shared" si="1"/>
        <v>116.24388699292831</v>
      </c>
    </row>
    <row r="16" spans="2:22" ht="15.75" x14ac:dyDescent="0.25">
      <c r="B16" s="1">
        <v>2</v>
      </c>
      <c r="C16" s="25" t="s">
        <v>9</v>
      </c>
      <c r="D16" s="25" t="s">
        <v>98</v>
      </c>
      <c r="E16" s="6" t="s">
        <v>25</v>
      </c>
      <c r="F16" s="29">
        <v>11.67</v>
      </c>
      <c r="G16" s="29">
        <v>52.92</v>
      </c>
      <c r="H16" s="29">
        <v>37.380000000000003</v>
      </c>
      <c r="I16" s="29">
        <v>59.48</v>
      </c>
      <c r="J16" s="7">
        <f t="shared" si="0"/>
        <v>104.55448329202481</v>
      </c>
      <c r="M16" s="1">
        <v>1</v>
      </c>
      <c r="N16" s="1">
        <v>1</v>
      </c>
      <c r="O16" s="25" t="s">
        <v>9</v>
      </c>
      <c r="P16" s="6" t="s">
        <v>25</v>
      </c>
      <c r="Q16" s="29" t="s">
        <v>102</v>
      </c>
      <c r="R16" s="29">
        <v>9.5249000000000006</v>
      </c>
      <c r="S16" s="29">
        <v>52.78</v>
      </c>
      <c r="T16" s="29">
        <v>30.049999999999997</v>
      </c>
      <c r="U16" s="29">
        <v>66.06</v>
      </c>
      <c r="V16" s="7">
        <f t="shared" si="1"/>
        <v>116.42887986111724</v>
      </c>
    </row>
    <row r="17" spans="2:22" ht="15.75" x14ac:dyDescent="0.25">
      <c r="B17" s="1">
        <v>2</v>
      </c>
      <c r="C17" s="25" t="s">
        <v>9</v>
      </c>
      <c r="D17" s="25" t="s">
        <v>98</v>
      </c>
      <c r="E17" s="6" t="s">
        <v>25</v>
      </c>
      <c r="F17" s="29">
        <v>11.734</v>
      </c>
      <c r="G17" s="29">
        <v>54.15</v>
      </c>
      <c r="H17" s="29">
        <v>36.604999999999997</v>
      </c>
      <c r="I17" s="29">
        <v>62.78</v>
      </c>
      <c r="J17" s="7">
        <f t="shared" si="0"/>
        <v>107.84856879039705</v>
      </c>
      <c r="M17" s="1">
        <v>1</v>
      </c>
      <c r="N17" s="1">
        <v>1</v>
      </c>
      <c r="O17" s="25" t="s">
        <v>9</v>
      </c>
      <c r="P17" s="6" t="s">
        <v>25</v>
      </c>
      <c r="Q17" s="29" t="s">
        <v>102</v>
      </c>
      <c r="R17" s="29">
        <v>9.4060000000000006</v>
      </c>
      <c r="S17" s="29">
        <v>49.44</v>
      </c>
      <c r="T17" s="29">
        <v>29.085000000000001</v>
      </c>
      <c r="U17" s="29">
        <v>68.179999999999993</v>
      </c>
      <c r="V17" s="7">
        <f t="shared" si="1"/>
        <v>128.28328441333633</v>
      </c>
    </row>
    <row r="18" spans="2:22" ht="15.75" x14ac:dyDescent="0.25">
      <c r="B18" s="1">
        <v>2</v>
      </c>
      <c r="C18" s="25" t="s">
        <v>9</v>
      </c>
      <c r="D18" s="25" t="s">
        <v>98</v>
      </c>
      <c r="E18" s="29" t="s">
        <v>28</v>
      </c>
      <c r="F18" s="29">
        <v>11.302</v>
      </c>
      <c r="G18" s="29">
        <v>55.76</v>
      </c>
      <c r="H18" s="29">
        <v>36.28</v>
      </c>
      <c r="I18" s="29">
        <v>62.62</v>
      </c>
      <c r="J18" s="7">
        <f t="shared" si="0"/>
        <v>104.46765206366155</v>
      </c>
      <c r="M18" s="1">
        <v>1</v>
      </c>
      <c r="N18" s="1">
        <v>1</v>
      </c>
      <c r="O18" s="25" t="s">
        <v>9</v>
      </c>
      <c r="P18" s="6" t="s">
        <v>25</v>
      </c>
      <c r="Q18" s="29" t="s">
        <v>104</v>
      </c>
      <c r="R18" s="29">
        <v>8.7409999999999997</v>
      </c>
      <c r="S18" s="29">
        <v>51.540000000000006</v>
      </c>
      <c r="T18" s="29">
        <v>29.810000000000002</v>
      </c>
      <c r="U18" s="29">
        <v>68.22</v>
      </c>
      <c r="V18" s="7">
        <f t="shared" si="1"/>
        <v>123.12857026829465</v>
      </c>
    </row>
    <row r="19" spans="2:22" ht="15.75" x14ac:dyDescent="0.25">
      <c r="B19" s="1">
        <v>2</v>
      </c>
      <c r="C19" s="25" t="s">
        <v>9</v>
      </c>
      <c r="D19" s="25" t="s">
        <v>98</v>
      </c>
      <c r="E19" s="29" t="s">
        <v>28</v>
      </c>
      <c r="F19" s="29">
        <v>11.558</v>
      </c>
      <c r="G19" s="29">
        <v>54.33</v>
      </c>
      <c r="H19" s="29">
        <v>35.92</v>
      </c>
      <c r="I19" s="29">
        <v>61.539999999999992</v>
      </c>
      <c r="J19" s="7">
        <f t="shared" si="0"/>
        <v>105.36814214597271</v>
      </c>
      <c r="M19" s="1">
        <v>1</v>
      </c>
      <c r="N19" s="1">
        <v>1</v>
      </c>
      <c r="O19" s="25" t="s">
        <v>9</v>
      </c>
      <c r="P19" s="6" t="s">
        <v>25</v>
      </c>
      <c r="Q19" s="29" t="s">
        <v>104</v>
      </c>
      <c r="R19" s="29">
        <v>8.4879999999999995</v>
      </c>
      <c r="S19" s="29">
        <v>51.42</v>
      </c>
      <c r="T19" s="29">
        <v>28.98</v>
      </c>
      <c r="U19" s="29">
        <v>68.72</v>
      </c>
      <c r="V19" s="7">
        <f t="shared" si="1"/>
        <v>124.32046167901369</v>
      </c>
    </row>
    <row r="20" spans="2:22" ht="15.75" x14ac:dyDescent="0.25">
      <c r="B20" s="1">
        <v>2</v>
      </c>
      <c r="C20" s="25" t="s">
        <v>9</v>
      </c>
      <c r="D20" s="25" t="s">
        <v>98</v>
      </c>
      <c r="E20" s="29" t="s">
        <v>28</v>
      </c>
      <c r="F20" s="29">
        <v>11.503</v>
      </c>
      <c r="G20" s="29">
        <v>55.36</v>
      </c>
      <c r="H20" s="29">
        <v>38.479999999999997</v>
      </c>
      <c r="I20" s="29">
        <v>60.78</v>
      </c>
      <c r="J20" s="7">
        <f t="shared" si="0"/>
        <v>102.13066272348435</v>
      </c>
      <c r="M20" s="1">
        <v>1</v>
      </c>
      <c r="N20" s="1">
        <v>1</v>
      </c>
      <c r="O20" s="25" t="s">
        <v>9</v>
      </c>
      <c r="P20" s="6" t="s">
        <v>25</v>
      </c>
      <c r="Q20" s="29" t="s">
        <v>104</v>
      </c>
      <c r="R20" s="29">
        <v>8.7870000000000008</v>
      </c>
      <c r="S20" s="29">
        <v>54.72</v>
      </c>
      <c r="T20" s="29">
        <v>30.9</v>
      </c>
      <c r="U20" s="29">
        <v>67.2</v>
      </c>
      <c r="V20" s="7">
        <f t="shared" si="1"/>
        <v>114.23908608731131</v>
      </c>
    </row>
    <row r="21" spans="2:22" ht="15.75" x14ac:dyDescent="0.25">
      <c r="B21" s="1">
        <v>2</v>
      </c>
      <c r="C21" s="25" t="s">
        <v>9</v>
      </c>
      <c r="D21" s="25" t="s">
        <v>98</v>
      </c>
      <c r="E21" s="29" t="s">
        <v>29</v>
      </c>
      <c r="F21" s="29">
        <v>11.59</v>
      </c>
      <c r="G21" s="29">
        <v>53.32</v>
      </c>
      <c r="H21" s="29">
        <v>32.86</v>
      </c>
      <c r="I21" s="29">
        <v>67</v>
      </c>
      <c r="J21" s="7">
        <f t="shared" si="0"/>
        <v>116.88968753816361</v>
      </c>
      <c r="M21" s="1">
        <v>1</v>
      </c>
      <c r="N21" s="1">
        <v>2</v>
      </c>
      <c r="O21" s="25" t="s">
        <v>9</v>
      </c>
      <c r="P21" s="6" t="s">
        <v>25</v>
      </c>
      <c r="Q21" s="25" t="s">
        <v>12</v>
      </c>
      <c r="R21" s="30">
        <v>13.586</v>
      </c>
      <c r="S21" s="29">
        <v>51.01</v>
      </c>
      <c r="T21" s="29">
        <v>30.5</v>
      </c>
      <c r="U21" s="29">
        <v>69.14</v>
      </c>
      <c r="V21" s="7">
        <f t="shared" si="1"/>
        <v>126.08562844494696</v>
      </c>
    </row>
    <row r="22" spans="2:22" ht="15.75" x14ac:dyDescent="0.25">
      <c r="B22" s="1">
        <v>2</v>
      </c>
      <c r="C22" s="25" t="s">
        <v>9</v>
      </c>
      <c r="D22" s="25" t="s">
        <v>98</v>
      </c>
      <c r="E22" s="29" t="s">
        <v>29</v>
      </c>
      <c r="F22" s="29">
        <v>11.391</v>
      </c>
      <c r="G22" s="29">
        <v>56.06</v>
      </c>
      <c r="H22" s="29">
        <v>33.869999999999997</v>
      </c>
      <c r="I22" s="29">
        <v>65.28</v>
      </c>
      <c r="J22" s="7">
        <f t="shared" si="0"/>
        <v>108.32247840768612</v>
      </c>
      <c r="M22" s="1">
        <v>1</v>
      </c>
      <c r="N22" s="1">
        <v>2</v>
      </c>
      <c r="O22" s="25" t="s">
        <v>9</v>
      </c>
      <c r="P22" s="6" t="s">
        <v>25</v>
      </c>
      <c r="Q22" s="25" t="s">
        <v>12</v>
      </c>
      <c r="R22" s="30">
        <v>13.168699999999999</v>
      </c>
      <c r="S22" s="29">
        <v>49.39</v>
      </c>
      <c r="T22" s="29">
        <v>29.945</v>
      </c>
      <c r="U22" s="29">
        <v>71.78</v>
      </c>
      <c r="V22" s="7">
        <f t="shared" si="1"/>
        <v>135.19354732386276</v>
      </c>
    </row>
    <row r="23" spans="2:22" ht="15.75" x14ac:dyDescent="0.25">
      <c r="B23" s="1">
        <v>2</v>
      </c>
      <c r="C23" s="25" t="s">
        <v>9</v>
      </c>
      <c r="D23" s="25" t="s">
        <v>98</v>
      </c>
      <c r="E23" s="29" t="s">
        <v>29</v>
      </c>
      <c r="F23" s="29">
        <v>11.327999999999999</v>
      </c>
      <c r="G23" s="29">
        <v>55.800000000000004</v>
      </c>
      <c r="H23" s="29">
        <v>32.589999999999996</v>
      </c>
      <c r="I23" s="29">
        <v>68.14</v>
      </c>
      <c r="J23" s="7">
        <f t="shared" si="0"/>
        <v>113.59506543302491</v>
      </c>
      <c r="M23" s="1">
        <v>1</v>
      </c>
      <c r="N23" s="1">
        <v>2</v>
      </c>
      <c r="O23" s="25" t="s">
        <v>9</v>
      </c>
      <c r="P23" s="6" t="s">
        <v>25</v>
      </c>
      <c r="Q23" s="25" t="s">
        <v>12</v>
      </c>
      <c r="R23" s="30">
        <v>13.255000000000001</v>
      </c>
      <c r="S23" s="29">
        <v>50.2</v>
      </c>
      <c r="T23" s="29">
        <v>30.69</v>
      </c>
      <c r="U23" s="29">
        <v>70.760000000000005</v>
      </c>
      <c r="V23" s="7">
        <f t="shared" si="1"/>
        <v>131.12202353377188</v>
      </c>
    </row>
    <row r="24" spans="2:22" ht="15.75" x14ac:dyDescent="0.25">
      <c r="B24" s="1">
        <v>3</v>
      </c>
      <c r="C24" s="25" t="s">
        <v>9</v>
      </c>
      <c r="D24" s="29" t="s">
        <v>100</v>
      </c>
      <c r="E24" s="6" t="s">
        <v>25</v>
      </c>
      <c r="F24" s="29">
        <v>11.394</v>
      </c>
      <c r="G24" s="29">
        <v>54.669999999999995</v>
      </c>
      <c r="H24" s="29">
        <v>38.17499999999999</v>
      </c>
      <c r="I24" s="29">
        <v>64.550000000000011</v>
      </c>
      <c r="J24" s="7">
        <f t="shared" si="0"/>
        <v>109.83448258259919</v>
      </c>
      <c r="M24" s="1">
        <v>1</v>
      </c>
      <c r="N24" s="1">
        <v>2</v>
      </c>
      <c r="O24" s="25" t="s">
        <v>9</v>
      </c>
      <c r="P24" s="6" t="s">
        <v>25</v>
      </c>
      <c r="Q24" s="25" t="s">
        <v>98</v>
      </c>
      <c r="R24" s="30">
        <v>10.952999999999999</v>
      </c>
      <c r="S24" s="29">
        <v>60.12</v>
      </c>
      <c r="T24" s="29">
        <v>43.76</v>
      </c>
      <c r="U24" s="29">
        <v>54.52</v>
      </c>
      <c r="V24" s="7">
        <f t="shared" si="1"/>
        <v>84.358414953039656</v>
      </c>
    </row>
    <row r="25" spans="2:22" ht="15.75" x14ac:dyDescent="0.25">
      <c r="B25" s="1">
        <v>3</v>
      </c>
      <c r="C25" s="25" t="s">
        <v>9</v>
      </c>
      <c r="D25" s="29" t="s">
        <v>100</v>
      </c>
      <c r="E25" s="6" t="s">
        <v>25</v>
      </c>
      <c r="F25" s="29">
        <v>11.339</v>
      </c>
      <c r="G25" s="29">
        <v>54.25</v>
      </c>
      <c r="H25" s="29">
        <v>39.08</v>
      </c>
      <c r="I25" s="29">
        <v>64.17</v>
      </c>
      <c r="J25" s="7">
        <f t="shared" si="0"/>
        <v>110.03322259136213</v>
      </c>
      <c r="M25" s="1">
        <v>1</v>
      </c>
      <c r="N25" s="1">
        <v>2</v>
      </c>
      <c r="O25" s="25" t="s">
        <v>9</v>
      </c>
      <c r="P25" s="6" t="s">
        <v>25</v>
      </c>
      <c r="Q25" s="25" t="s">
        <v>98</v>
      </c>
      <c r="R25" s="30">
        <v>12.087999999999999</v>
      </c>
      <c r="S25" s="29">
        <v>63.660000000000004</v>
      </c>
      <c r="T25" s="29">
        <v>44.01</v>
      </c>
      <c r="U25" s="29">
        <v>55.43</v>
      </c>
      <c r="V25" s="7">
        <f t="shared" si="1"/>
        <v>80.997157866280887</v>
      </c>
    </row>
    <row r="26" spans="2:22" ht="15.75" x14ac:dyDescent="0.25">
      <c r="B26" s="1">
        <v>3</v>
      </c>
      <c r="C26" s="25" t="s">
        <v>9</v>
      </c>
      <c r="D26" s="29" t="s">
        <v>100</v>
      </c>
      <c r="E26" s="6" t="s">
        <v>25</v>
      </c>
      <c r="F26" s="29">
        <v>11.178000000000001</v>
      </c>
      <c r="G26" s="29">
        <v>55.85</v>
      </c>
      <c r="H26" s="29">
        <v>37.364999999999995</v>
      </c>
      <c r="I26" s="29">
        <v>66.780000000000015</v>
      </c>
      <c r="J26" s="7">
        <f t="shared" si="0"/>
        <v>111.22816514334494</v>
      </c>
      <c r="M26" s="1">
        <v>1</v>
      </c>
      <c r="N26" s="1">
        <v>2</v>
      </c>
      <c r="O26" s="25" t="s">
        <v>9</v>
      </c>
      <c r="P26" s="6" t="s">
        <v>25</v>
      </c>
      <c r="Q26" s="25" t="s">
        <v>98</v>
      </c>
      <c r="R26" s="30">
        <v>11.62</v>
      </c>
      <c r="S26" s="29">
        <v>61.88</v>
      </c>
      <c r="T26" s="29">
        <v>43.49</v>
      </c>
      <c r="U26" s="29">
        <v>55.14</v>
      </c>
      <c r="V26" s="7">
        <f t="shared" si="1"/>
        <v>82.891117090843494</v>
      </c>
    </row>
    <row r="27" spans="2:22" ht="15.75" x14ac:dyDescent="0.25">
      <c r="B27" s="1">
        <v>3</v>
      </c>
      <c r="C27" s="25" t="s">
        <v>9</v>
      </c>
      <c r="D27" s="29" t="s">
        <v>100</v>
      </c>
      <c r="E27" s="29" t="s">
        <v>28</v>
      </c>
      <c r="F27" s="29">
        <v>12.973000000000001</v>
      </c>
      <c r="G27" s="29">
        <v>54.889999999999993</v>
      </c>
      <c r="H27" s="29">
        <v>36.224999999999994</v>
      </c>
      <c r="I27" s="29">
        <v>67.02000000000001</v>
      </c>
      <c r="J27" s="7">
        <f t="shared" si="0"/>
        <v>113.58022599109428</v>
      </c>
      <c r="M27" s="1">
        <v>1</v>
      </c>
      <c r="N27" s="1">
        <v>2</v>
      </c>
      <c r="O27" s="25" t="s">
        <v>9</v>
      </c>
      <c r="P27" s="6" t="s">
        <v>25</v>
      </c>
      <c r="Q27" s="29" t="s">
        <v>100</v>
      </c>
      <c r="R27" s="30">
        <v>11.420999999999999</v>
      </c>
      <c r="S27" s="29">
        <v>62.88</v>
      </c>
      <c r="T27" s="29">
        <v>42.335000000000001</v>
      </c>
      <c r="U27" s="29">
        <v>58.620000000000005</v>
      </c>
      <c r="V27" s="7">
        <f t="shared" si="1"/>
        <v>86.721107757855492</v>
      </c>
    </row>
    <row r="28" spans="2:22" ht="15.75" x14ac:dyDescent="0.25">
      <c r="B28" s="1">
        <v>3</v>
      </c>
      <c r="C28" s="25" t="s">
        <v>9</v>
      </c>
      <c r="D28" s="29" t="s">
        <v>100</v>
      </c>
      <c r="E28" s="29" t="s">
        <v>28</v>
      </c>
      <c r="F28" s="29">
        <v>11.747999999999999</v>
      </c>
      <c r="G28" s="29">
        <v>52.699999999999989</v>
      </c>
      <c r="H28" s="29">
        <v>34.260000000000005</v>
      </c>
      <c r="I28" s="29">
        <v>69.94</v>
      </c>
      <c r="J28" s="7">
        <f t="shared" si="0"/>
        <v>123.45439301001723</v>
      </c>
      <c r="M28" s="1">
        <v>1</v>
      </c>
      <c r="N28" s="1">
        <v>2</v>
      </c>
      <c r="O28" s="25" t="s">
        <v>9</v>
      </c>
      <c r="P28" s="6" t="s">
        <v>25</v>
      </c>
      <c r="Q28" s="29" t="s">
        <v>100</v>
      </c>
      <c r="R28" s="30">
        <v>11.471</v>
      </c>
      <c r="S28" s="29">
        <v>63.240000000000009</v>
      </c>
      <c r="T28" s="29">
        <v>43.37</v>
      </c>
      <c r="U28" s="29">
        <v>57.730000000000004</v>
      </c>
      <c r="V28" s="7">
        <f t="shared" si="1"/>
        <v>84.918288395628309</v>
      </c>
    </row>
    <row r="29" spans="2:22" ht="15.75" x14ac:dyDescent="0.25">
      <c r="B29" s="1">
        <v>3</v>
      </c>
      <c r="C29" s="25" t="s">
        <v>9</v>
      </c>
      <c r="D29" s="29" t="s">
        <v>100</v>
      </c>
      <c r="E29" s="29" t="s">
        <v>28</v>
      </c>
      <c r="F29" s="29">
        <v>10.522</v>
      </c>
      <c r="G29" s="29">
        <v>53.970000000000006</v>
      </c>
      <c r="H29" s="29">
        <v>36.324999999999996</v>
      </c>
      <c r="I29" s="29">
        <v>66.12</v>
      </c>
      <c r="J29" s="7">
        <f t="shared" si="0"/>
        <v>113.96512274260893</v>
      </c>
      <c r="M29" s="1">
        <v>1</v>
      </c>
      <c r="N29" s="1">
        <v>2</v>
      </c>
      <c r="O29" s="25" t="s">
        <v>9</v>
      </c>
      <c r="P29" s="6" t="s">
        <v>25</v>
      </c>
      <c r="Q29" s="29" t="s">
        <v>100</v>
      </c>
      <c r="R29" s="30">
        <v>11.643000000000001</v>
      </c>
      <c r="S29" s="29">
        <v>62.870000000000005</v>
      </c>
      <c r="T29" s="29">
        <v>40.72</v>
      </c>
      <c r="U29" s="29">
        <v>57.099999999999994</v>
      </c>
      <c r="V29" s="7">
        <f t="shared" si="1"/>
        <v>84.485890042575846</v>
      </c>
    </row>
    <row r="30" spans="2:22" ht="15.75" x14ac:dyDescent="0.25">
      <c r="B30" s="1">
        <v>3</v>
      </c>
      <c r="C30" s="25" t="s">
        <v>9</v>
      </c>
      <c r="D30" s="29" t="s">
        <v>100</v>
      </c>
      <c r="E30" s="29" t="s">
        <v>29</v>
      </c>
      <c r="F30" s="29">
        <v>11.116</v>
      </c>
      <c r="G30" s="29">
        <v>51.39</v>
      </c>
      <c r="H30" s="29">
        <v>36.97</v>
      </c>
      <c r="I30" s="29">
        <v>64.800000000000011</v>
      </c>
      <c r="J30" s="7">
        <f t="shared" si="0"/>
        <v>117.29727528204293</v>
      </c>
      <c r="M30" s="1">
        <v>1</v>
      </c>
      <c r="N30" s="1">
        <v>2</v>
      </c>
      <c r="O30" s="25" t="s">
        <v>9</v>
      </c>
      <c r="P30" s="6" t="s">
        <v>25</v>
      </c>
      <c r="Q30" s="29" t="s">
        <v>102</v>
      </c>
      <c r="R30" s="31">
        <v>9.2636000000000003</v>
      </c>
      <c r="S30" s="29">
        <v>58.339999999999989</v>
      </c>
      <c r="T30" s="29">
        <v>40.020000000000003</v>
      </c>
      <c r="U30" s="29">
        <v>55.42</v>
      </c>
      <c r="V30" s="7">
        <f t="shared" si="1"/>
        <v>88.367309516786136</v>
      </c>
    </row>
    <row r="31" spans="2:22" ht="15.75" x14ac:dyDescent="0.25">
      <c r="B31" s="1">
        <v>3</v>
      </c>
      <c r="C31" s="25" t="s">
        <v>9</v>
      </c>
      <c r="D31" s="29" t="s">
        <v>100</v>
      </c>
      <c r="E31" s="29" t="s">
        <v>29</v>
      </c>
      <c r="F31" s="29">
        <v>10.459</v>
      </c>
      <c r="G31" s="29">
        <v>52.21</v>
      </c>
      <c r="H31" s="29">
        <v>37.269999999999996</v>
      </c>
      <c r="I31" s="29">
        <v>67</v>
      </c>
      <c r="J31" s="7">
        <f t="shared" si="0"/>
        <v>119.37479677331704</v>
      </c>
      <c r="M31" s="1">
        <v>1</v>
      </c>
      <c r="N31" s="1">
        <v>2</v>
      </c>
      <c r="O31" s="25" t="s">
        <v>9</v>
      </c>
      <c r="P31" s="6" t="s">
        <v>25</v>
      </c>
      <c r="Q31" s="29" t="s">
        <v>102</v>
      </c>
      <c r="R31" s="31">
        <v>10.182</v>
      </c>
      <c r="S31" s="29">
        <v>56.160000000000011</v>
      </c>
      <c r="T31" s="29">
        <v>38.79999999999999</v>
      </c>
      <c r="U31" s="29">
        <v>55.700000000000017</v>
      </c>
      <c r="V31" s="7">
        <f t="shared" si="1"/>
        <v>92.261313191545753</v>
      </c>
    </row>
    <row r="32" spans="2:22" ht="15.75" x14ac:dyDescent="0.25">
      <c r="B32" s="1">
        <v>3</v>
      </c>
      <c r="C32" s="25" t="s">
        <v>9</v>
      </c>
      <c r="D32" s="29" t="s">
        <v>100</v>
      </c>
      <c r="E32" s="29" t="s">
        <v>29</v>
      </c>
      <c r="F32" s="29">
        <v>10.595000000000001</v>
      </c>
      <c r="G32" s="29">
        <v>51.349999999999994</v>
      </c>
      <c r="H32" s="29">
        <v>38.17</v>
      </c>
      <c r="I32" s="29">
        <v>65.78</v>
      </c>
      <c r="J32" s="7">
        <f t="shared" si="0"/>
        <v>119.16396820724169</v>
      </c>
      <c r="M32" s="1">
        <v>1</v>
      </c>
      <c r="N32" s="1">
        <v>2</v>
      </c>
      <c r="O32" s="25" t="s">
        <v>9</v>
      </c>
      <c r="P32" s="6" t="s">
        <v>25</v>
      </c>
      <c r="Q32" s="29" t="s">
        <v>102</v>
      </c>
      <c r="R32" s="31">
        <v>9.7154000000000007</v>
      </c>
      <c r="S32" s="29">
        <v>58.26</v>
      </c>
      <c r="T32" s="29">
        <v>39.99</v>
      </c>
      <c r="U32" s="29">
        <v>56.759999999999991</v>
      </c>
      <c r="V32" s="7">
        <f t="shared" si="1"/>
        <v>90.628218331616878</v>
      </c>
    </row>
    <row r="33" spans="2:22" ht="15.75" x14ac:dyDescent="0.25">
      <c r="B33" s="1">
        <v>4</v>
      </c>
      <c r="C33" s="25" t="s">
        <v>9</v>
      </c>
      <c r="D33" s="29" t="s">
        <v>102</v>
      </c>
      <c r="E33" s="6" t="s">
        <v>25</v>
      </c>
      <c r="F33" s="29">
        <v>9.3917999999999999</v>
      </c>
      <c r="G33" s="29">
        <v>52.879999999999995</v>
      </c>
      <c r="H33" s="29">
        <v>31.259999999999998</v>
      </c>
      <c r="I33" s="29">
        <v>66.080000000000013</v>
      </c>
      <c r="J33" s="7">
        <f t="shared" si="0"/>
        <v>116.24388699292831</v>
      </c>
      <c r="M33" s="1">
        <v>1</v>
      </c>
      <c r="N33" s="1">
        <v>2</v>
      </c>
      <c r="O33" s="25" t="s">
        <v>9</v>
      </c>
      <c r="P33" s="6" t="s">
        <v>25</v>
      </c>
      <c r="Q33" s="29" t="s">
        <v>104</v>
      </c>
      <c r="R33" s="31">
        <v>8.3680000000000003</v>
      </c>
      <c r="S33" s="29">
        <v>59.099999999999994</v>
      </c>
      <c r="T33" s="29">
        <v>35.380000000000003</v>
      </c>
      <c r="U33" s="29">
        <v>60.13</v>
      </c>
      <c r="V33" s="7">
        <f t="shared" si="1"/>
        <v>94.644473301066398</v>
      </c>
    </row>
    <row r="34" spans="2:22" ht="15.75" x14ac:dyDescent="0.25">
      <c r="B34" s="1">
        <v>4</v>
      </c>
      <c r="C34" s="25" t="s">
        <v>9</v>
      </c>
      <c r="D34" s="29" t="s">
        <v>102</v>
      </c>
      <c r="E34" s="6" t="s">
        <v>25</v>
      </c>
      <c r="F34" s="29">
        <v>9.5249000000000006</v>
      </c>
      <c r="G34" s="29">
        <v>52.78</v>
      </c>
      <c r="H34" s="29">
        <v>30.049999999999997</v>
      </c>
      <c r="I34" s="29">
        <v>66.06</v>
      </c>
      <c r="J34" s="7">
        <f t="shared" si="0"/>
        <v>116.42887986111724</v>
      </c>
      <c r="M34" s="1">
        <v>1</v>
      </c>
      <c r="N34" s="1">
        <v>2</v>
      </c>
      <c r="O34" s="25" t="s">
        <v>9</v>
      </c>
      <c r="P34" s="6" t="s">
        <v>25</v>
      </c>
      <c r="Q34" s="29" t="s">
        <v>104</v>
      </c>
      <c r="R34" s="31">
        <v>8.5089000000000006</v>
      </c>
      <c r="S34" s="29">
        <v>60.000000000000007</v>
      </c>
      <c r="T34" s="29">
        <v>37.770000000000003</v>
      </c>
      <c r="U34" s="29">
        <v>56.3</v>
      </c>
      <c r="V34" s="7">
        <f t="shared" si="1"/>
        <v>87.286821705426334</v>
      </c>
    </row>
    <row r="35" spans="2:22" ht="15.75" x14ac:dyDescent="0.25">
      <c r="B35" s="1">
        <v>4</v>
      </c>
      <c r="C35" s="25" t="s">
        <v>9</v>
      </c>
      <c r="D35" s="29" t="s">
        <v>102</v>
      </c>
      <c r="E35" s="6" t="s">
        <v>25</v>
      </c>
      <c r="F35" s="29">
        <v>9.4060000000000006</v>
      </c>
      <c r="G35" s="29">
        <v>49.44</v>
      </c>
      <c r="H35" s="29">
        <v>29.085000000000001</v>
      </c>
      <c r="I35" s="29">
        <v>68.179999999999993</v>
      </c>
      <c r="J35" s="7">
        <f t="shared" si="0"/>
        <v>128.28328441333633</v>
      </c>
      <c r="M35" s="1">
        <v>1</v>
      </c>
      <c r="N35" s="1">
        <v>2</v>
      </c>
      <c r="O35" s="25" t="s">
        <v>9</v>
      </c>
      <c r="P35" s="6" t="s">
        <v>25</v>
      </c>
      <c r="Q35" s="29" t="s">
        <v>104</v>
      </c>
      <c r="R35" s="31">
        <v>8.5303000000000004</v>
      </c>
      <c r="S35" s="29">
        <v>59.54999999999999</v>
      </c>
      <c r="T35" s="29">
        <v>38.664999999999999</v>
      </c>
      <c r="U35" s="29">
        <v>57.01</v>
      </c>
      <c r="V35" s="7">
        <f t="shared" si="1"/>
        <v>89.055513248589236</v>
      </c>
    </row>
    <row r="36" spans="2:22" ht="15.75" x14ac:dyDescent="0.25">
      <c r="B36" s="1">
        <v>4</v>
      </c>
      <c r="C36" s="25" t="s">
        <v>9</v>
      </c>
      <c r="D36" s="29" t="s">
        <v>102</v>
      </c>
      <c r="E36" s="29" t="s">
        <v>28</v>
      </c>
      <c r="F36" s="29">
        <v>9.4910999999999994</v>
      </c>
      <c r="G36" s="29">
        <v>50.32</v>
      </c>
      <c r="H36" s="29">
        <v>27.549999999999997</v>
      </c>
      <c r="I36" s="29">
        <v>69.66</v>
      </c>
      <c r="J36" s="7">
        <f t="shared" si="0"/>
        <v>128.77583465818759</v>
      </c>
      <c r="M36" s="1">
        <v>2</v>
      </c>
      <c r="N36" s="1">
        <v>3</v>
      </c>
      <c r="O36" s="25" t="s">
        <v>9</v>
      </c>
      <c r="P36" s="6" t="s">
        <v>25</v>
      </c>
      <c r="Q36" s="25" t="s">
        <v>12</v>
      </c>
      <c r="R36" s="30">
        <v>12.507999999999999</v>
      </c>
      <c r="S36" s="13">
        <v>46.46</v>
      </c>
      <c r="T36" s="13">
        <v>30.939999999999994</v>
      </c>
      <c r="U36" s="13">
        <v>68.7</v>
      </c>
      <c r="V36" s="7">
        <f t="shared" si="1"/>
        <v>137.55268347866132</v>
      </c>
    </row>
    <row r="37" spans="2:22" ht="15.75" x14ac:dyDescent="0.25">
      <c r="B37" s="1">
        <v>4</v>
      </c>
      <c r="C37" s="25" t="s">
        <v>9</v>
      </c>
      <c r="D37" s="29" t="s">
        <v>102</v>
      </c>
      <c r="E37" s="29" t="s">
        <v>28</v>
      </c>
      <c r="F37" s="29">
        <v>9.2030999999999992</v>
      </c>
      <c r="G37" s="29">
        <v>51.32</v>
      </c>
      <c r="H37" s="29">
        <v>28.3</v>
      </c>
      <c r="I37" s="29">
        <v>70.52000000000001</v>
      </c>
      <c r="J37" s="7">
        <f t="shared" si="0"/>
        <v>127.82540919719408</v>
      </c>
      <c r="M37" s="1">
        <v>2</v>
      </c>
      <c r="N37" s="1">
        <v>3</v>
      </c>
      <c r="O37" s="25" t="s">
        <v>9</v>
      </c>
      <c r="P37" s="6" t="s">
        <v>25</v>
      </c>
      <c r="Q37" s="25" t="s">
        <v>12</v>
      </c>
      <c r="R37" s="30">
        <v>12.244999999999999</v>
      </c>
      <c r="S37" s="13">
        <v>46.589999999999996</v>
      </c>
      <c r="T37" s="13">
        <v>29.74</v>
      </c>
      <c r="U37" s="13">
        <v>68.930000000000007</v>
      </c>
      <c r="V37" s="7">
        <f t="shared" si="1"/>
        <v>137.62809665713274</v>
      </c>
    </row>
    <row r="38" spans="2:22" ht="15.75" x14ac:dyDescent="0.25">
      <c r="B38" s="1">
        <v>4</v>
      </c>
      <c r="C38" s="25" t="s">
        <v>9</v>
      </c>
      <c r="D38" s="29" t="s">
        <v>102</v>
      </c>
      <c r="E38" s="29" t="s">
        <v>28</v>
      </c>
      <c r="F38" s="29">
        <v>9.5943000000000005</v>
      </c>
      <c r="G38" s="29">
        <v>51.9</v>
      </c>
      <c r="H38" s="29">
        <v>25.45</v>
      </c>
      <c r="I38" s="29">
        <v>72.040000000000006</v>
      </c>
      <c r="J38" s="7">
        <f t="shared" si="0"/>
        <v>129.12129766545684</v>
      </c>
      <c r="M38" s="1">
        <v>2</v>
      </c>
      <c r="N38" s="1">
        <v>3</v>
      </c>
      <c r="O38" s="25" t="s">
        <v>9</v>
      </c>
      <c r="P38" s="6" t="s">
        <v>25</v>
      </c>
      <c r="Q38" s="25" t="s">
        <v>12</v>
      </c>
      <c r="R38" s="30">
        <v>12.645</v>
      </c>
      <c r="S38" s="13">
        <v>45.379999999999995</v>
      </c>
      <c r="T38" s="13">
        <v>30.755000000000006</v>
      </c>
      <c r="U38" s="13">
        <v>69</v>
      </c>
      <c r="V38" s="7">
        <f t="shared" si="1"/>
        <v>141.4412660018244</v>
      </c>
    </row>
    <row r="39" spans="2:22" ht="15.75" x14ac:dyDescent="0.25">
      <c r="B39" s="1">
        <v>4</v>
      </c>
      <c r="C39" s="25" t="s">
        <v>9</v>
      </c>
      <c r="D39" s="29" t="s">
        <v>102</v>
      </c>
      <c r="E39" s="29" t="s">
        <v>29</v>
      </c>
      <c r="F39" s="29">
        <v>9.4786000000000001</v>
      </c>
      <c r="G39" s="29">
        <v>52.22</v>
      </c>
      <c r="H39" s="29">
        <v>28.92</v>
      </c>
      <c r="I39" s="29">
        <v>68.42</v>
      </c>
      <c r="J39" s="7">
        <f t="shared" si="0"/>
        <v>121.88148530813285</v>
      </c>
      <c r="M39" s="1">
        <v>2</v>
      </c>
      <c r="N39" s="1">
        <v>3</v>
      </c>
      <c r="O39" s="25" t="s">
        <v>9</v>
      </c>
      <c r="P39" s="6" t="s">
        <v>25</v>
      </c>
      <c r="Q39" s="25" t="s">
        <v>98</v>
      </c>
      <c r="R39" s="31">
        <v>11.118</v>
      </c>
      <c r="S39" s="13">
        <v>56.580000000000005</v>
      </c>
      <c r="T39" s="13">
        <v>38.07</v>
      </c>
      <c r="U39" s="13">
        <v>60.27</v>
      </c>
      <c r="V39" s="7">
        <f t="shared" si="1"/>
        <v>99.089989888776529</v>
      </c>
    </row>
    <row r="40" spans="2:22" ht="15.75" x14ac:dyDescent="0.25">
      <c r="B40" s="1">
        <v>4</v>
      </c>
      <c r="C40" s="25" t="s">
        <v>9</v>
      </c>
      <c r="D40" s="29" t="s">
        <v>102</v>
      </c>
      <c r="E40" s="29" t="s">
        <v>29</v>
      </c>
      <c r="F40" s="29">
        <v>9.3825000000000003</v>
      </c>
      <c r="G40" s="29">
        <v>50.44</v>
      </c>
      <c r="H40" s="29">
        <v>27.51</v>
      </c>
      <c r="I40" s="29">
        <v>69.28</v>
      </c>
      <c r="J40" s="7">
        <f t="shared" si="0"/>
        <v>127.7686590561201</v>
      </c>
      <c r="M40" s="1">
        <v>2</v>
      </c>
      <c r="N40" s="1">
        <v>3</v>
      </c>
      <c r="O40" s="25" t="s">
        <v>9</v>
      </c>
      <c r="P40" s="6" t="s">
        <v>25</v>
      </c>
      <c r="Q40" s="25" t="s">
        <v>98</v>
      </c>
      <c r="R40" s="31">
        <v>10.679</v>
      </c>
      <c r="S40" s="13">
        <v>56.129999999999988</v>
      </c>
      <c r="T40" s="13">
        <v>36.545000000000002</v>
      </c>
      <c r="U40" s="13">
        <v>62.76</v>
      </c>
      <c r="V40" s="7">
        <f t="shared" si="1"/>
        <v>104.01103750015538</v>
      </c>
    </row>
    <row r="41" spans="2:22" ht="15.75" x14ac:dyDescent="0.25">
      <c r="B41" s="1">
        <v>4</v>
      </c>
      <c r="C41" s="25" t="s">
        <v>9</v>
      </c>
      <c r="D41" s="29" t="s">
        <v>102</v>
      </c>
      <c r="E41" s="29" t="s">
        <v>29</v>
      </c>
      <c r="F41" s="29">
        <v>9.3046000000000006</v>
      </c>
      <c r="G41" s="29">
        <v>51.33</v>
      </c>
      <c r="H41" s="29">
        <v>29.76</v>
      </c>
      <c r="I41" s="29">
        <v>68.58</v>
      </c>
      <c r="J41" s="7">
        <f t="shared" si="0"/>
        <v>124.28472401560356</v>
      </c>
      <c r="M41" s="1">
        <v>2</v>
      </c>
      <c r="N41" s="1">
        <v>3</v>
      </c>
      <c r="O41" s="25" t="s">
        <v>9</v>
      </c>
      <c r="P41" s="6" t="s">
        <v>25</v>
      </c>
      <c r="Q41" s="25" t="s">
        <v>98</v>
      </c>
      <c r="R41" s="31">
        <v>11.445</v>
      </c>
      <c r="S41" s="13">
        <v>59.88</v>
      </c>
      <c r="T41" s="13">
        <v>37.345000000000006</v>
      </c>
      <c r="U41" s="13">
        <v>58.98</v>
      </c>
      <c r="V41" s="7">
        <f t="shared" si="1"/>
        <v>91.625110686489236</v>
      </c>
    </row>
    <row r="42" spans="2:22" ht="15.75" x14ac:dyDescent="0.25">
      <c r="B42" s="1">
        <v>5</v>
      </c>
      <c r="C42" s="25" t="s">
        <v>9</v>
      </c>
      <c r="D42" s="29" t="s">
        <v>104</v>
      </c>
      <c r="E42" s="6" t="s">
        <v>25</v>
      </c>
      <c r="F42" s="29">
        <v>8.7409999999999997</v>
      </c>
      <c r="G42" s="29">
        <v>51.540000000000006</v>
      </c>
      <c r="H42" s="29">
        <v>29.810000000000002</v>
      </c>
      <c r="I42" s="29">
        <v>68.22</v>
      </c>
      <c r="J42" s="7">
        <f t="shared" si="0"/>
        <v>123.12857026829465</v>
      </c>
      <c r="M42" s="1">
        <v>2</v>
      </c>
      <c r="N42" s="1">
        <v>3</v>
      </c>
      <c r="O42" s="25" t="s">
        <v>9</v>
      </c>
      <c r="P42" s="6" t="s">
        <v>25</v>
      </c>
      <c r="Q42" s="29" t="s">
        <v>100</v>
      </c>
      <c r="R42" s="30">
        <v>10.321</v>
      </c>
      <c r="S42" s="13">
        <v>59.559999999999988</v>
      </c>
      <c r="T42" s="13">
        <v>38.67</v>
      </c>
      <c r="U42" s="13">
        <v>60.88</v>
      </c>
      <c r="V42" s="7">
        <f t="shared" si="1"/>
        <v>95.084886063691911</v>
      </c>
    </row>
    <row r="43" spans="2:22" ht="15.75" x14ac:dyDescent="0.25">
      <c r="B43" s="1">
        <v>5</v>
      </c>
      <c r="C43" s="25" t="s">
        <v>9</v>
      </c>
      <c r="D43" s="29" t="s">
        <v>104</v>
      </c>
      <c r="E43" s="6" t="s">
        <v>25</v>
      </c>
      <c r="F43" s="29">
        <v>8.4879999999999995</v>
      </c>
      <c r="G43" s="29">
        <v>51.42</v>
      </c>
      <c r="H43" s="29">
        <v>28.98</v>
      </c>
      <c r="I43" s="29">
        <v>68.72</v>
      </c>
      <c r="J43" s="7">
        <f t="shared" si="0"/>
        <v>124.32046167901369</v>
      </c>
      <c r="M43" s="1">
        <v>2</v>
      </c>
      <c r="N43" s="1">
        <v>3</v>
      </c>
      <c r="O43" s="25" t="s">
        <v>9</v>
      </c>
      <c r="P43" s="6" t="s">
        <v>25</v>
      </c>
      <c r="Q43" s="29" t="s">
        <v>100</v>
      </c>
      <c r="R43" s="30">
        <v>10.683999999999999</v>
      </c>
      <c r="S43" s="13">
        <v>59.539999999999992</v>
      </c>
      <c r="T43" s="13">
        <v>39.999999999999993</v>
      </c>
      <c r="U43" s="13">
        <v>60.360000000000014</v>
      </c>
      <c r="V43" s="7">
        <f t="shared" si="1"/>
        <v>94.304395715993195</v>
      </c>
    </row>
    <row r="44" spans="2:22" ht="15.75" x14ac:dyDescent="0.25">
      <c r="B44" s="1">
        <v>5</v>
      </c>
      <c r="C44" s="25" t="s">
        <v>9</v>
      </c>
      <c r="D44" s="29" t="s">
        <v>104</v>
      </c>
      <c r="E44" s="6" t="s">
        <v>25</v>
      </c>
      <c r="F44" s="29">
        <v>8.7870000000000008</v>
      </c>
      <c r="G44" s="29">
        <v>54.72</v>
      </c>
      <c r="H44" s="29">
        <v>30.9</v>
      </c>
      <c r="I44" s="29">
        <v>67.2</v>
      </c>
      <c r="J44" s="7">
        <f t="shared" si="0"/>
        <v>114.23908608731131</v>
      </c>
      <c r="M44" s="1">
        <v>2</v>
      </c>
      <c r="N44" s="1">
        <v>3</v>
      </c>
      <c r="O44" s="25" t="s">
        <v>9</v>
      </c>
      <c r="P44" s="6" t="s">
        <v>25</v>
      </c>
      <c r="Q44" s="29" t="s">
        <v>100</v>
      </c>
      <c r="R44" s="30">
        <v>10.147</v>
      </c>
      <c r="S44" s="13">
        <v>60.12</v>
      </c>
      <c r="T44" s="13">
        <v>37.909999999999997</v>
      </c>
      <c r="U44" s="13">
        <v>61.400000000000013</v>
      </c>
      <c r="V44" s="7">
        <f t="shared" si="1"/>
        <v>95.003790867876674</v>
      </c>
    </row>
    <row r="45" spans="2:22" ht="15.75" x14ac:dyDescent="0.25">
      <c r="B45" s="1">
        <v>5</v>
      </c>
      <c r="C45" s="25" t="s">
        <v>9</v>
      </c>
      <c r="D45" s="29" t="s">
        <v>104</v>
      </c>
      <c r="E45" s="29" t="s">
        <v>28</v>
      </c>
      <c r="F45" s="29">
        <v>8.7882999999999996</v>
      </c>
      <c r="G45" s="29">
        <v>50.38</v>
      </c>
      <c r="H45" s="29">
        <v>29.504999999999992</v>
      </c>
      <c r="I45" s="29">
        <v>67.440000000000012</v>
      </c>
      <c r="J45" s="7">
        <f t="shared" si="0"/>
        <v>124.52338968029026</v>
      </c>
      <c r="M45" s="1">
        <v>2</v>
      </c>
      <c r="N45" s="1">
        <v>3</v>
      </c>
      <c r="O45" s="25" t="s">
        <v>9</v>
      </c>
      <c r="P45" s="6" t="s">
        <v>25</v>
      </c>
      <c r="Q45" s="29" t="s">
        <v>102</v>
      </c>
      <c r="R45" s="31">
        <v>9.0500000000000007</v>
      </c>
      <c r="S45" s="13">
        <v>52.180000000000007</v>
      </c>
      <c r="T45" s="13">
        <v>33.96</v>
      </c>
      <c r="U45" s="13">
        <v>64.180000000000007</v>
      </c>
      <c r="V45" s="7">
        <f t="shared" si="1"/>
        <v>114.41610881831228</v>
      </c>
    </row>
    <row r="46" spans="2:22" ht="15.75" x14ac:dyDescent="0.25">
      <c r="B46" s="1">
        <v>5</v>
      </c>
      <c r="C46" s="25" t="s">
        <v>9</v>
      </c>
      <c r="D46" s="29" t="s">
        <v>104</v>
      </c>
      <c r="E46" s="29" t="s">
        <v>28</v>
      </c>
      <c r="F46" s="29">
        <v>8.6219000000000001</v>
      </c>
      <c r="G46" s="29">
        <v>52.38</v>
      </c>
      <c r="H46" s="29">
        <v>28.250000000000004</v>
      </c>
      <c r="I46" s="29">
        <v>69.02</v>
      </c>
      <c r="J46" s="7">
        <f t="shared" si="0"/>
        <v>122.57474448795473</v>
      </c>
      <c r="M46" s="1">
        <v>2</v>
      </c>
      <c r="N46" s="1">
        <v>3</v>
      </c>
      <c r="O46" s="25" t="s">
        <v>9</v>
      </c>
      <c r="P46" s="6" t="s">
        <v>25</v>
      </c>
      <c r="Q46" s="29" t="s">
        <v>102</v>
      </c>
      <c r="R46" s="31">
        <v>9.18</v>
      </c>
      <c r="S46" s="13">
        <v>52.760000000000005</v>
      </c>
      <c r="T46" s="13">
        <v>34.67</v>
      </c>
      <c r="U46" s="13">
        <v>64.72</v>
      </c>
      <c r="V46" s="7">
        <f t="shared" si="1"/>
        <v>114.11040781423557</v>
      </c>
    </row>
    <row r="47" spans="2:22" ht="15.75" x14ac:dyDescent="0.25">
      <c r="B47" s="1">
        <v>5</v>
      </c>
      <c r="C47" s="25" t="s">
        <v>9</v>
      </c>
      <c r="D47" s="29" t="s">
        <v>104</v>
      </c>
      <c r="E47" s="29" t="s">
        <v>28</v>
      </c>
      <c r="F47" s="29">
        <v>8.6174999999999997</v>
      </c>
      <c r="G47" s="29">
        <v>51.550000000000004</v>
      </c>
      <c r="H47" s="29">
        <v>27.840000000000011</v>
      </c>
      <c r="I47" s="29">
        <v>69.899999999999977</v>
      </c>
      <c r="J47" s="7">
        <f t="shared" si="0"/>
        <v>126.13628673899798</v>
      </c>
      <c r="M47" s="1">
        <v>2</v>
      </c>
      <c r="N47" s="1">
        <v>3</v>
      </c>
      <c r="O47" s="25" t="s">
        <v>9</v>
      </c>
      <c r="P47" s="6" t="s">
        <v>25</v>
      </c>
      <c r="Q47" s="29" t="s">
        <v>102</v>
      </c>
      <c r="R47" s="31">
        <v>8.92</v>
      </c>
      <c r="S47" s="13">
        <v>51.360000000000007</v>
      </c>
      <c r="T47" s="13">
        <v>32.909999999999997</v>
      </c>
      <c r="U47" s="13">
        <v>65.600000000000009</v>
      </c>
      <c r="V47" s="7">
        <f t="shared" si="1"/>
        <v>118.81475041657609</v>
      </c>
    </row>
    <row r="48" spans="2:22" ht="15.75" x14ac:dyDescent="0.25">
      <c r="B48" s="1">
        <v>5</v>
      </c>
      <c r="C48" s="25" t="s">
        <v>9</v>
      </c>
      <c r="D48" s="29" t="s">
        <v>104</v>
      </c>
      <c r="E48" s="29" t="s">
        <v>29</v>
      </c>
      <c r="F48" s="29">
        <v>8.6567000000000007</v>
      </c>
      <c r="G48" s="29">
        <v>53.02</v>
      </c>
      <c r="H48" s="29">
        <v>29.580000000000002</v>
      </c>
      <c r="I48" s="29">
        <v>69.540000000000006</v>
      </c>
      <c r="J48" s="7">
        <f t="shared" si="0"/>
        <v>122.00749168808613</v>
      </c>
      <c r="M48" s="1">
        <v>2</v>
      </c>
      <c r="N48" s="1">
        <v>3</v>
      </c>
      <c r="O48" s="25" t="s">
        <v>9</v>
      </c>
      <c r="P48" s="6" t="s">
        <v>25</v>
      </c>
      <c r="Q48" s="29" t="s">
        <v>104</v>
      </c>
      <c r="R48" s="31">
        <v>6.7119999999999997</v>
      </c>
      <c r="S48" s="13">
        <v>55.66</v>
      </c>
      <c r="T48" s="13">
        <v>34.424999999999997</v>
      </c>
      <c r="U48" s="13">
        <v>63.930000000000007</v>
      </c>
      <c r="V48" s="7">
        <f t="shared" si="1"/>
        <v>106.84471333428043</v>
      </c>
    </row>
    <row r="49" spans="2:22" ht="15.75" x14ac:dyDescent="0.25">
      <c r="B49" s="1">
        <v>5</v>
      </c>
      <c r="C49" s="25" t="s">
        <v>9</v>
      </c>
      <c r="D49" s="29" t="s">
        <v>104</v>
      </c>
      <c r="E49" s="29" t="s">
        <v>29</v>
      </c>
      <c r="F49" s="29">
        <v>8.6954999999999991</v>
      </c>
      <c r="G49" s="29">
        <v>55.64</v>
      </c>
      <c r="H49" s="29">
        <v>28.425000000000001</v>
      </c>
      <c r="I49" s="29">
        <v>71.14</v>
      </c>
      <c r="J49" s="7">
        <f t="shared" si="0"/>
        <v>118.93735475565512</v>
      </c>
      <c r="M49" s="1">
        <v>2</v>
      </c>
      <c r="N49" s="1">
        <v>3</v>
      </c>
      <c r="O49" s="25" t="s">
        <v>9</v>
      </c>
      <c r="P49" s="6" t="s">
        <v>25</v>
      </c>
      <c r="Q49" s="29" t="s">
        <v>104</v>
      </c>
      <c r="R49" s="31">
        <v>6.4631999999999996</v>
      </c>
      <c r="S49" s="13">
        <v>53.02</v>
      </c>
      <c r="T49" s="13">
        <v>34.685000000000002</v>
      </c>
      <c r="U49" s="13">
        <v>63.330000000000005</v>
      </c>
      <c r="V49" s="7">
        <f t="shared" si="1"/>
        <v>111.11208582983167</v>
      </c>
    </row>
    <row r="50" spans="2:22" ht="15.75" x14ac:dyDescent="0.25">
      <c r="B50" s="1">
        <v>5</v>
      </c>
      <c r="C50" s="25" t="s">
        <v>9</v>
      </c>
      <c r="D50" s="29" t="s">
        <v>104</v>
      </c>
      <c r="E50" s="29" t="s">
        <v>29</v>
      </c>
      <c r="F50" s="29">
        <v>8.5444999999999993</v>
      </c>
      <c r="G50" s="29">
        <v>52.580000000000005</v>
      </c>
      <c r="H50" s="29">
        <v>26.925000000000011</v>
      </c>
      <c r="I50" s="29">
        <v>72.299999999999983</v>
      </c>
      <c r="J50" s="7">
        <f t="shared" si="0"/>
        <v>127.91139968331751</v>
      </c>
      <c r="M50" s="1">
        <v>2</v>
      </c>
      <c r="N50" s="1">
        <v>3</v>
      </c>
      <c r="O50" s="25" t="s">
        <v>9</v>
      </c>
      <c r="P50" s="6" t="s">
        <v>25</v>
      </c>
      <c r="Q50" s="29" t="s">
        <v>104</v>
      </c>
      <c r="R50" s="31">
        <v>6.2100999999999997</v>
      </c>
      <c r="S50" s="13">
        <v>54.64</v>
      </c>
      <c r="T50" s="13">
        <v>36.534999999999997</v>
      </c>
      <c r="U50" s="13">
        <v>61.20000000000001</v>
      </c>
      <c r="V50" s="7">
        <f t="shared" si="1"/>
        <v>104.19149443290544</v>
      </c>
    </row>
    <row r="51" spans="2:22" ht="15.75" x14ac:dyDescent="0.25">
      <c r="B51" s="1">
        <v>6</v>
      </c>
      <c r="C51" s="26" t="s">
        <v>10</v>
      </c>
      <c r="D51" s="25" t="s">
        <v>96</v>
      </c>
      <c r="E51" s="6" t="s">
        <v>25</v>
      </c>
      <c r="F51" s="30">
        <v>13.586</v>
      </c>
      <c r="G51" s="29">
        <v>51.01</v>
      </c>
      <c r="H51" s="29">
        <v>30.5</v>
      </c>
      <c r="I51" s="29">
        <v>69.14</v>
      </c>
      <c r="J51" s="7">
        <f t="shared" si="0"/>
        <v>126.08562844494696</v>
      </c>
      <c r="M51" s="1">
        <v>1</v>
      </c>
      <c r="N51" s="1">
        <v>4</v>
      </c>
      <c r="O51" s="26" t="s">
        <v>10</v>
      </c>
      <c r="P51" s="29" t="s">
        <v>28</v>
      </c>
      <c r="Q51" s="25" t="s">
        <v>12</v>
      </c>
      <c r="R51" s="29">
        <v>13.927</v>
      </c>
      <c r="S51" s="29">
        <v>48.5</v>
      </c>
      <c r="T51" s="29">
        <v>29.869999999999997</v>
      </c>
      <c r="U51" s="29">
        <v>70.44</v>
      </c>
      <c r="V51" s="7">
        <f t="shared" si="1"/>
        <v>135.10429153680172</v>
      </c>
    </row>
    <row r="52" spans="2:22" ht="15.75" x14ac:dyDescent="0.25">
      <c r="B52" s="1">
        <v>6</v>
      </c>
      <c r="C52" s="26" t="s">
        <v>10</v>
      </c>
      <c r="D52" s="25" t="s">
        <v>96</v>
      </c>
      <c r="E52" s="6" t="s">
        <v>25</v>
      </c>
      <c r="F52" s="30">
        <v>13.168699999999999</v>
      </c>
      <c r="G52" s="29">
        <v>49.39</v>
      </c>
      <c r="H52" s="29">
        <v>29.945</v>
      </c>
      <c r="I52" s="29">
        <v>71.78</v>
      </c>
      <c r="J52" s="7">
        <f t="shared" si="0"/>
        <v>135.19354732386276</v>
      </c>
      <c r="M52" s="1">
        <v>1</v>
      </c>
      <c r="N52" s="1">
        <v>4</v>
      </c>
      <c r="O52" s="26" t="s">
        <v>10</v>
      </c>
      <c r="P52" s="29" t="s">
        <v>28</v>
      </c>
      <c r="Q52" s="25" t="s">
        <v>12</v>
      </c>
      <c r="R52" s="29">
        <v>14.464</v>
      </c>
      <c r="S52" s="29">
        <v>45.96</v>
      </c>
      <c r="T52" s="29">
        <v>27.12</v>
      </c>
      <c r="U52" s="29">
        <v>73.36</v>
      </c>
      <c r="V52" s="7">
        <f t="shared" si="1"/>
        <v>148.48098447588399</v>
      </c>
    </row>
    <row r="53" spans="2:22" ht="15.75" x14ac:dyDescent="0.25">
      <c r="B53" s="1">
        <v>6</v>
      </c>
      <c r="C53" s="26" t="s">
        <v>10</v>
      </c>
      <c r="D53" s="25" t="s">
        <v>96</v>
      </c>
      <c r="E53" s="6" t="s">
        <v>25</v>
      </c>
      <c r="F53" s="30">
        <v>13.255000000000001</v>
      </c>
      <c r="G53" s="29">
        <v>50.2</v>
      </c>
      <c r="H53" s="29">
        <v>30.69</v>
      </c>
      <c r="I53" s="29">
        <v>70.760000000000005</v>
      </c>
      <c r="J53" s="7">
        <f t="shared" si="0"/>
        <v>131.12202353377188</v>
      </c>
      <c r="M53" s="1">
        <v>1</v>
      </c>
      <c r="N53" s="1">
        <v>4</v>
      </c>
      <c r="O53" s="26" t="s">
        <v>10</v>
      </c>
      <c r="P53" s="29" t="s">
        <v>28</v>
      </c>
      <c r="Q53" s="25" t="s">
        <v>12</v>
      </c>
      <c r="R53" s="29">
        <v>14.336</v>
      </c>
      <c r="S53" s="29">
        <v>47.949999999999996</v>
      </c>
      <c r="T53" s="29">
        <v>31.635000000000002</v>
      </c>
      <c r="U53" s="29">
        <v>71.61999999999999</v>
      </c>
      <c r="V53" s="7">
        <f t="shared" si="1"/>
        <v>138.94318209375075</v>
      </c>
    </row>
    <row r="54" spans="2:22" ht="15.75" x14ac:dyDescent="0.25">
      <c r="B54" s="1">
        <v>6</v>
      </c>
      <c r="C54" s="26" t="s">
        <v>10</v>
      </c>
      <c r="D54" s="25" t="s">
        <v>96</v>
      </c>
      <c r="E54" s="29" t="s">
        <v>28</v>
      </c>
      <c r="F54" s="30">
        <v>13.032</v>
      </c>
      <c r="G54" s="29">
        <v>47.25</v>
      </c>
      <c r="H54" s="29">
        <v>30.764999999999997</v>
      </c>
      <c r="I54" s="29">
        <v>69.239999999999995</v>
      </c>
      <c r="J54" s="7">
        <f t="shared" si="0"/>
        <v>136.31598375784421</v>
      </c>
      <c r="M54" s="1">
        <v>1</v>
      </c>
      <c r="N54" s="1">
        <v>4</v>
      </c>
      <c r="O54" s="26" t="s">
        <v>10</v>
      </c>
      <c r="P54" s="29" t="s">
        <v>28</v>
      </c>
      <c r="Q54" s="25" t="s">
        <v>98</v>
      </c>
      <c r="R54" s="29">
        <v>11.302</v>
      </c>
      <c r="S54" s="29">
        <v>55.76</v>
      </c>
      <c r="T54" s="29">
        <v>36.28</v>
      </c>
      <c r="U54" s="29">
        <v>62.62</v>
      </c>
      <c r="V54" s="7">
        <f t="shared" si="1"/>
        <v>104.46765206366155</v>
      </c>
    </row>
    <row r="55" spans="2:22" ht="15.75" x14ac:dyDescent="0.25">
      <c r="B55" s="1">
        <v>6</v>
      </c>
      <c r="C55" s="26" t="s">
        <v>10</v>
      </c>
      <c r="D55" s="25" t="s">
        <v>96</v>
      </c>
      <c r="E55" s="29" t="s">
        <v>28</v>
      </c>
      <c r="F55" s="30">
        <v>13.205</v>
      </c>
      <c r="G55" s="29">
        <v>47.55</v>
      </c>
      <c r="H55" s="29">
        <v>29.78</v>
      </c>
      <c r="I55" s="29">
        <v>70</v>
      </c>
      <c r="J55" s="7">
        <f t="shared" si="0"/>
        <v>136.94275303841735</v>
      </c>
      <c r="M55" s="1">
        <v>1</v>
      </c>
      <c r="N55" s="1">
        <v>4</v>
      </c>
      <c r="O55" s="26" t="s">
        <v>10</v>
      </c>
      <c r="P55" s="29" t="s">
        <v>28</v>
      </c>
      <c r="Q55" s="25" t="s">
        <v>98</v>
      </c>
      <c r="R55" s="29">
        <v>11.558</v>
      </c>
      <c r="S55" s="29">
        <v>54.33</v>
      </c>
      <c r="T55" s="29">
        <v>35.92</v>
      </c>
      <c r="U55" s="29">
        <v>61.539999999999992</v>
      </c>
      <c r="V55" s="7">
        <f t="shared" si="1"/>
        <v>105.36814214597271</v>
      </c>
    </row>
    <row r="56" spans="2:22" ht="15.75" x14ac:dyDescent="0.25">
      <c r="B56" s="1">
        <v>6</v>
      </c>
      <c r="C56" s="26" t="s">
        <v>10</v>
      </c>
      <c r="D56" s="25" t="s">
        <v>96</v>
      </c>
      <c r="E56" s="29" t="s">
        <v>28</v>
      </c>
      <c r="F56" s="30">
        <v>13.12</v>
      </c>
      <c r="G56" s="29">
        <v>48.44</v>
      </c>
      <c r="H56" s="29">
        <v>31.120000000000005</v>
      </c>
      <c r="I56" s="29">
        <v>67.72</v>
      </c>
      <c r="J56" s="7">
        <f t="shared" si="0"/>
        <v>130.04820156319013</v>
      </c>
      <c r="M56" s="1">
        <v>1</v>
      </c>
      <c r="N56" s="1">
        <v>4</v>
      </c>
      <c r="O56" s="26" t="s">
        <v>10</v>
      </c>
      <c r="P56" s="29" t="s">
        <v>28</v>
      </c>
      <c r="Q56" s="25" t="s">
        <v>98</v>
      </c>
      <c r="R56" s="29">
        <v>11.503</v>
      </c>
      <c r="S56" s="29">
        <v>55.36</v>
      </c>
      <c r="T56" s="29">
        <v>38.479999999999997</v>
      </c>
      <c r="U56" s="29">
        <v>60.78</v>
      </c>
      <c r="V56" s="7">
        <f t="shared" si="1"/>
        <v>102.13066272348435</v>
      </c>
    </row>
    <row r="57" spans="2:22" ht="15.75" x14ac:dyDescent="0.25">
      <c r="B57" s="1">
        <v>6</v>
      </c>
      <c r="C57" s="26" t="s">
        <v>10</v>
      </c>
      <c r="D57" s="25" t="s">
        <v>96</v>
      </c>
      <c r="E57" s="29" t="s">
        <v>29</v>
      </c>
      <c r="F57" s="30">
        <v>12.904</v>
      </c>
      <c r="G57" s="29">
        <v>49.669999999999995</v>
      </c>
      <c r="H57" s="29">
        <v>30.48</v>
      </c>
      <c r="I57" s="29">
        <v>68.56</v>
      </c>
      <c r="J57" s="7">
        <f t="shared" si="0"/>
        <v>128.40093454005742</v>
      </c>
      <c r="M57" s="1">
        <v>1</v>
      </c>
      <c r="N57" s="1">
        <v>4</v>
      </c>
      <c r="O57" s="26" t="s">
        <v>10</v>
      </c>
      <c r="P57" s="29" t="s">
        <v>28</v>
      </c>
      <c r="Q57" s="29" t="s">
        <v>100</v>
      </c>
      <c r="R57" s="29">
        <v>12.973000000000001</v>
      </c>
      <c r="S57" s="29">
        <v>54.889999999999993</v>
      </c>
      <c r="T57" s="29">
        <v>36.224999999999994</v>
      </c>
      <c r="U57" s="29">
        <v>67.02000000000001</v>
      </c>
      <c r="V57" s="7">
        <f t="shared" si="1"/>
        <v>113.58022599109428</v>
      </c>
    </row>
    <row r="58" spans="2:22" ht="15.75" x14ac:dyDescent="0.25">
      <c r="B58" s="1">
        <v>6</v>
      </c>
      <c r="C58" s="26" t="s">
        <v>10</v>
      </c>
      <c r="D58" s="25" t="s">
        <v>97</v>
      </c>
      <c r="E58" s="29" t="s">
        <v>29</v>
      </c>
      <c r="F58" s="30">
        <v>12.616199999999999</v>
      </c>
      <c r="G58" s="29">
        <v>48.620000000000005</v>
      </c>
      <c r="H58" s="29">
        <v>28.51</v>
      </c>
      <c r="I58" s="29">
        <v>69.98</v>
      </c>
      <c r="J58" s="7">
        <f t="shared" si="0"/>
        <v>133.89073306993961</v>
      </c>
      <c r="M58" s="1">
        <v>1</v>
      </c>
      <c r="N58" s="1">
        <v>4</v>
      </c>
      <c r="O58" s="26" t="s">
        <v>10</v>
      </c>
      <c r="P58" s="29" t="s">
        <v>28</v>
      </c>
      <c r="Q58" s="29" t="s">
        <v>100</v>
      </c>
      <c r="R58" s="29">
        <v>11.747999999999999</v>
      </c>
      <c r="S58" s="29">
        <v>52.699999999999989</v>
      </c>
      <c r="T58" s="29">
        <v>34.260000000000005</v>
      </c>
      <c r="U58" s="29">
        <v>69.94</v>
      </c>
      <c r="V58" s="7">
        <f t="shared" si="1"/>
        <v>123.45439301001723</v>
      </c>
    </row>
    <row r="59" spans="2:22" ht="15.75" x14ac:dyDescent="0.25">
      <c r="B59" s="1">
        <v>6</v>
      </c>
      <c r="C59" s="26" t="s">
        <v>10</v>
      </c>
      <c r="D59" s="25" t="s">
        <v>96</v>
      </c>
      <c r="E59" s="29" t="s">
        <v>29</v>
      </c>
      <c r="F59" s="30">
        <v>12.853999999999999</v>
      </c>
      <c r="G59" s="29">
        <v>51.11</v>
      </c>
      <c r="H59" s="29">
        <v>31.01</v>
      </c>
      <c r="I59" s="29">
        <v>70.61999999999999</v>
      </c>
      <c r="J59" s="7">
        <f t="shared" si="0"/>
        <v>128.53262229664244</v>
      </c>
      <c r="M59" s="1">
        <v>1</v>
      </c>
      <c r="N59" s="1">
        <v>4</v>
      </c>
      <c r="O59" s="26" t="s">
        <v>10</v>
      </c>
      <c r="P59" s="29" t="s">
        <v>28</v>
      </c>
      <c r="Q59" s="29" t="s">
        <v>100</v>
      </c>
      <c r="R59" s="29">
        <v>10.522</v>
      </c>
      <c r="S59" s="29">
        <v>53.970000000000006</v>
      </c>
      <c r="T59" s="29">
        <v>36.324999999999996</v>
      </c>
      <c r="U59" s="29">
        <v>66.12</v>
      </c>
      <c r="V59" s="7">
        <f t="shared" si="1"/>
        <v>113.96512274260893</v>
      </c>
    </row>
    <row r="60" spans="2:22" ht="15.75" x14ac:dyDescent="0.25">
      <c r="B60" s="1">
        <v>7</v>
      </c>
      <c r="C60" s="26" t="s">
        <v>10</v>
      </c>
      <c r="D60" s="25" t="s">
        <v>98</v>
      </c>
      <c r="E60" s="6" t="s">
        <v>25</v>
      </c>
      <c r="F60" s="30">
        <v>10.952999999999999</v>
      </c>
      <c r="G60" s="29">
        <v>60.12</v>
      </c>
      <c r="H60" s="29">
        <v>43.76</v>
      </c>
      <c r="I60" s="29">
        <v>54.52</v>
      </c>
      <c r="J60" s="7">
        <f t="shared" si="0"/>
        <v>84.358414953039656</v>
      </c>
      <c r="M60" s="1">
        <v>1</v>
      </c>
      <c r="N60" s="1">
        <v>4</v>
      </c>
      <c r="O60" s="26" t="s">
        <v>10</v>
      </c>
      <c r="P60" s="29" t="s">
        <v>28</v>
      </c>
      <c r="Q60" s="29" t="s">
        <v>102</v>
      </c>
      <c r="R60" s="29">
        <v>9.4910999999999994</v>
      </c>
      <c r="S60" s="29">
        <v>50.32</v>
      </c>
      <c r="T60" s="29">
        <v>27.549999999999997</v>
      </c>
      <c r="U60" s="29">
        <v>69.66</v>
      </c>
      <c r="V60" s="7">
        <f t="shared" si="1"/>
        <v>128.77583465818759</v>
      </c>
    </row>
    <row r="61" spans="2:22" ht="15.75" x14ac:dyDescent="0.25">
      <c r="B61" s="1">
        <v>7</v>
      </c>
      <c r="C61" s="26" t="s">
        <v>10</v>
      </c>
      <c r="D61" s="25" t="s">
        <v>98</v>
      </c>
      <c r="E61" s="6" t="s">
        <v>25</v>
      </c>
      <c r="F61" s="30">
        <v>12.087999999999999</v>
      </c>
      <c r="G61" s="29">
        <v>63.660000000000004</v>
      </c>
      <c r="H61" s="29">
        <v>44.01</v>
      </c>
      <c r="I61" s="29">
        <v>55.43</v>
      </c>
      <c r="J61" s="7">
        <f t="shared" si="0"/>
        <v>80.997157866280887</v>
      </c>
      <c r="M61" s="1">
        <v>1</v>
      </c>
      <c r="N61" s="1">
        <v>4</v>
      </c>
      <c r="O61" s="26" t="s">
        <v>10</v>
      </c>
      <c r="P61" s="29" t="s">
        <v>28</v>
      </c>
      <c r="Q61" s="29" t="s">
        <v>102</v>
      </c>
      <c r="R61" s="29">
        <v>9.2030999999999992</v>
      </c>
      <c r="S61" s="29">
        <v>51.32</v>
      </c>
      <c r="T61" s="29">
        <v>28.3</v>
      </c>
      <c r="U61" s="29">
        <v>70.52000000000001</v>
      </c>
      <c r="V61" s="7">
        <f t="shared" si="1"/>
        <v>127.82540919719408</v>
      </c>
    </row>
    <row r="62" spans="2:22" ht="15.75" x14ac:dyDescent="0.25">
      <c r="B62" s="1">
        <v>7</v>
      </c>
      <c r="C62" s="26" t="s">
        <v>10</v>
      </c>
      <c r="D62" s="25" t="s">
        <v>98</v>
      </c>
      <c r="E62" s="6" t="s">
        <v>25</v>
      </c>
      <c r="F62" s="30">
        <v>11.62</v>
      </c>
      <c r="G62" s="29">
        <v>61.88</v>
      </c>
      <c r="H62" s="29">
        <v>43.49</v>
      </c>
      <c r="I62" s="29">
        <v>55.14</v>
      </c>
      <c r="J62" s="7">
        <f t="shared" si="0"/>
        <v>82.891117090843494</v>
      </c>
      <c r="M62" s="1">
        <v>1</v>
      </c>
      <c r="N62" s="1">
        <v>4</v>
      </c>
      <c r="O62" s="26" t="s">
        <v>10</v>
      </c>
      <c r="P62" s="29" t="s">
        <v>28</v>
      </c>
      <c r="Q62" s="29" t="s">
        <v>102</v>
      </c>
      <c r="R62" s="29">
        <v>9.5943000000000005</v>
      </c>
      <c r="S62" s="29">
        <v>51.9</v>
      </c>
      <c r="T62" s="29">
        <v>25.45</v>
      </c>
      <c r="U62" s="29">
        <v>72.040000000000006</v>
      </c>
      <c r="V62" s="7">
        <f t="shared" si="1"/>
        <v>129.12129766545684</v>
      </c>
    </row>
    <row r="63" spans="2:22" ht="15.75" x14ac:dyDescent="0.25">
      <c r="B63" s="1">
        <v>7</v>
      </c>
      <c r="C63" s="26" t="s">
        <v>10</v>
      </c>
      <c r="D63" s="25" t="s">
        <v>98</v>
      </c>
      <c r="E63" s="29" t="s">
        <v>28</v>
      </c>
      <c r="F63" s="30">
        <v>12.318</v>
      </c>
      <c r="G63" s="29">
        <v>60.18</v>
      </c>
      <c r="H63" s="29">
        <v>45.725000000000001</v>
      </c>
      <c r="I63" s="29">
        <v>51.480000000000004</v>
      </c>
      <c r="J63" s="7">
        <f t="shared" si="0"/>
        <v>79.575227804957223</v>
      </c>
      <c r="M63" s="1">
        <v>1</v>
      </c>
      <c r="N63" s="1">
        <v>4</v>
      </c>
      <c r="O63" s="26" t="s">
        <v>10</v>
      </c>
      <c r="P63" s="29" t="s">
        <v>28</v>
      </c>
      <c r="Q63" s="29" t="s">
        <v>104</v>
      </c>
      <c r="R63" s="29">
        <v>8.7882999999999996</v>
      </c>
      <c r="S63" s="29">
        <v>50.38</v>
      </c>
      <c r="T63" s="29">
        <v>29.504999999999992</v>
      </c>
      <c r="U63" s="29">
        <v>67.440000000000012</v>
      </c>
      <c r="V63" s="7">
        <f t="shared" si="1"/>
        <v>124.52338968029026</v>
      </c>
    </row>
    <row r="64" spans="2:22" ht="15.75" x14ac:dyDescent="0.25">
      <c r="B64" s="1">
        <v>7</v>
      </c>
      <c r="C64" s="26" t="s">
        <v>10</v>
      </c>
      <c r="D64" s="25" t="s">
        <v>98</v>
      </c>
      <c r="E64" s="29" t="s">
        <v>28</v>
      </c>
      <c r="F64" s="30">
        <v>11.752000000000001</v>
      </c>
      <c r="G64" s="29">
        <v>64.38</v>
      </c>
      <c r="H64" s="29">
        <v>41.685000000000002</v>
      </c>
      <c r="I64" s="29">
        <v>59.099999999999994</v>
      </c>
      <c r="J64" s="7">
        <f t="shared" si="0"/>
        <v>85.394135113461488</v>
      </c>
      <c r="M64" s="1">
        <v>1</v>
      </c>
      <c r="N64" s="1">
        <v>4</v>
      </c>
      <c r="O64" s="26" t="s">
        <v>10</v>
      </c>
      <c r="P64" s="29" t="s">
        <v>28</v>
      </c>
      <c r="Q64" s="29" t="s">
        <v>104</v>
      </c>
      <c r="R64" s="29">
        <v>8.6219000000000001</v>
      </c>
      <c r="S64" s="29">
        <v>52.38</v>
      </c>
      <c r="T64" s="29">
        <v>28.250000000000004</v>
      </c>
      <c r="U64" s="29">
        <v>69.02</v>
      </c>
      <c r="V64" s="7">
        <f t="shared" si="1"/>
        <v>122.57474448795473</v>
      </c>
    </row>
    <row r="65" spans="2:22" ht="15.75" x14ac:dyDescent="0.25">
      <c r="B65" s="1">
        <v>7</v>
      </c>
      <c r="C65" s="26" t="s">
        <v>10</v>
      </c>
      <c r="D65" s="25" t="s">
        <v>98</v>
      </c>
      <c r="E65" s="29" t="s">
        <v>28</v>
      </c>
      <c r="F65" s="30">
        <v>12.113</v>
      </c>
      <c r="G65" s="29">
        <v>62.129999999999995</v>
      </c>
      <c r="H65" s="29">
        <v>41.284999999999997</v>
      </c>
      <c r="I65" s="29">
        <v>59.720000000000006</v>
      </c>
      <c r="J65" s="7">
        <f t="shared" si="0"/>
        <v>89.414917708181278</v>
      </c>
      <c r="M65" s="1">
        <v>1</v>
      </c>
      <c r="N65" s="1">
        <v>4</v>
      </c>
      <c r="O65" s="26" t="s">
        <v>10</v>
      </c>
      <c r="P65" s="29" t="s">
        <v>28</v>
      </c>
      <c r="Q65" s="29" t="s">
        <v>104</v>
      </c>
      <c r="R65" s="29">
        <v>8.6174999999999997</v>
      </c>
      <c r="S65" s="29">
        <v>51.550000000000004</v>
      </c>
      <c r="T65" s="29">
        <v>27.840000000000011</v>
      </c>
      <c r="U65" s="29">
        <v>69.899999999999977</v>
      </c>
      <c r="V65" s="7">
        <f t="shared" si="1"/>
        <v>126.13628673899798</v>
      </c>
    </row>
    <row r="66" spans="2:22" ht="15.75" x14ac:dyDescent="0.25">
      <c r="B66" s="1">
        <v>7</v>
      </c>
      <c r="C66" s="26" t="s">
        <v>10</v>
      </c>
      <c r="D66" s="25" t="s">
        <v>98</v>
      </c>
      <c r="E66" s="29" t="s">
        <v>29</v>
      </c>
      <c r="F66" s="30">
        <v>12.144</v>
      </c>
      <c r="G66" s="29">
        <v>59.12</v>
      </c>
      <c r="H66" s="29">
        <v>42.589999999999996</v>
      </c>
      <c r="I66" s="29">
        <v>56.81</v>
      </c>
      <c r="J66" s="7">
        <f t="shared" si="0"/>
        <v>89.388551468042934</v>
      </c>
      <c r="M66" s="1">
        <v>2</v>
      </c>
      <c r="N66" s="1">
        <v>5</v>
      </c>
      <c r="O66" s="26" t="s">
        <v>10</v>
      </c>
      <c r="P66" s="29" t="s">
        <v>28</v>
      </c>
      <c r="Q66" s="25" t="s">
        <v>12</v>
      </c>
      <c r="R66" s="30">
        <v>13.032</v>
      </c>
      <c r="S66" s="29">
        <v>47.25</v>
      </c>
      <c r="T66" s="29">
        <v>30.764999999999997</v>
      </c>
      <c r="U66" s="29">
        <v>69.239999999999995</v>
      </c>
      <c r="V66" s="7">
        <f t="shared" si="1"/>
        <v>136.31598375784421</v>
      </c>
    </row>
    <row r="67" spans="2:22" ht="15.75" x14ac:dyDescent="0.25">
      <c r="B67" s="1">
        <v>7</v>
      </c>
      <c r="C67" s="26" t="s">
        <v>10</v>
      </c>
      <c r="D67" s="25" t="s">
        <v>98</v>
      </c>
      <c r="E67" s="29" t="s">
        <v>29</v>
      </c>
      <c r="F67" s="30">
        <v>11.962999999999999</v>
      </c>
      <c r="G67" s="29">
        <v>60.02000000000001</v>
      </c>
      <c r="H67" s="29">
        <v>43.85</v>
      </c>
      <c r="I67" s="29">
        <v>52.779999999999994</v>
      </c>
      <c r="J67" s="7">
        <f t="shared" si="0"/>
        <v>81.802189967685166</v>
      </c>
      <c r="M67" s="1">
        <v>2</v>
      </c>
      <c r="N67" s="1">
        <v>5</v>
      </c>
      <c r="O67" s="26" t="s">
        <v>10</v>
      </c>
      <c r="P67" s="29" t="s">
        <v>28</v>
      </c>
      <c r="Q67" s="25" t="s">
        <v>12</v>
      </c>
      <c r="R67" s="30">
        <v>13.205</v>
      </c>
      <c r="S67" s="29">
        <v>47.55</v>
      </c>
      <c r="T67" s="29">
        <v>29.78</v>
      </c>
      <c r="U67" s="29">
        <v>70</v>
      </c>
      <c r="V67" s="7">
        <f t="shared" si="1"/>
        <v>136.94275303841735</v>
      </c>
    </row>
    <row r="68" spans="2:22" ht="15.75" x14ac:dyDescent="0.25">
      <c r="B68" s="1">
        <v>7</v>
      </c>
      <c r="C68" s="26" t="s">
        <v>10</v>
      </c>
      <c r="D68" s="25" t="s">
        <v>98</v>
      </c>
      <c r="E68" s="29" t="s">
        <v>29</v>
      </c>
      <c r="F68" s="30">
        <v>12.003</v>
      </c>
      <c r="G68" s="29">
        <v>60.769999999999989</v>
      </c>
      <c r="H68" s="29">
        <v>41.455000000000005</v>
      </c>
      <c r="I68" s="29">
        <v>58.679999999999986</v>
      </c>
      <c r="J68" s="7">
        <f t="shared" si="0"/>
        <v>89.82400281656723</v>
      </c>
      <c r="M68" s="1">
        <v>2</v>
      </c>
      <c r="N68" s="1">
        <v>5</v>
      </c>
      <c r="O68" s="26" t="s">
        <v>10</v>
      </c>
      <c r="P68" s="29" t="s">
        <v>28</v>
      </c>
      <c r="Q68" s="25" t="s">
        <v>12</v>
      </c>
      <c r="R68" s="30">
        <v>13.12</v>
      </c>
      <c r="S68" s="29">
        <v>48.44</v>
      </c>
      <c r="T68" s="29">
        <v>31.120000000000005</v>
      </c>
      <c r="U68" s="29">
        <v>67.72</v>
      </c>
      <c r="V68" s="7">
        <f t="shared" si="1"/>
        <v>130.04820156319013</v>
      </c>
    </row>
    <row r="69" spans="2:22" ht="15.75" x14ac:dyDescent="0.25">
      <c r="B69" s="1">
        <v>8</v>
      </c>
      <c r="C69" s="26" t="s">
        <v>10</v>
      </c>
      <c r="D69" s="29" t="s">
        <v>100</v>
      </c>
      <c r="E69" s="6" t="s">
        <v>25</v>
      </c>
      <c r="F69" s="30">
        <v>11.420999999999999</v>
      </c>
      <c r="G69" s="29">
        <v>62.88</v>
      </c>
      <c r="H69" s="29">
        <v>42.335000000000001</v>
      </c>
      <c r="I69" s="29">
        <v>58.620000000000005</v>
      </c>
      <c r="J69" s="7">
        <f t="shared" si="0"/>
        <v>86.721107757855492</v>
      </c>
      <c r="M69" s="1">
        <v>2</v>
      </c>
      <c r="N69" s="1">
        <v>5</v>
      </c>
      <c r="O69" s="26" t="s">
        <v>10</v>
      </c>
      <c r="P69" s="29" t="s">
        <v>28</v>
      </c>
      <c r="Q69" s="25" t="s">
        <v>98</v>
      </c>
      <c r="R69" s="30">
        <v>12.318</v>
      </c>
      <c r="S69" s="29">
        <v>60.18</v>
      </c>
      <c r="T69" s="29">
        <v>45.725000000000001</v>
      </c>
      <c r="U69" s="29">
        <v>51.480000000000004</v>
      </c>
      <c r="V69" s="7">
        <f t="shared" si="1"/>
        <v>79.575227804957223</v>
      </c>
    </row>
    <row r="70" spans="2:22" ht="15.75" x14ac:dyDescent="0.25">
      <c r="B70" s="1">
        <v>8</v>
      </c>
      <c r="C70" s="26" t="s">
        <v>10</v>
      </c>
      <c r="D70" s="29" t="s">
        <v>100</v>
      </c>
      <c r="E70" s="6" t="s">
        <v>25</v>
      </c>
      <c r="F70" s="30">
        <v>11.471</v>
      </c>
      <c r="G70" s="29">
        <v>63.240000000000009</v>
      </c>
      <c r="H70" s="29">
        <v>43.37</v>
      </c>
      <c r="I70" s="29">
        <v>57.730000000000004</v>
      </c>
      <c r="J70" s="7">
        <f t="shared" si="0"/>
        <v>84.918288395628309</v>
      </c>
      <c r="M70" s="1">
        <v>2</v>
      </c>
      <c r="N70" s="1">
        <v>5</v>
      </c>
      <c r="O70" s="26" t="s">
        <v>10</v>
      </c>
      <c r="P70" s="29" t="s">
        <v>28</v>
      </c>
      <c r="Q70" s="25" t="s">
        <v>98</v>
      </c>
      <c r="R70" s="30">
        <v>11.752000000000001</v>
      </c>
      <c r="S70" s="29">
        <v>64.38</v>
      </c>
      <c r="T70" s="29">
        <v>41.685000000000002</v>
      </c>
      <c r="U70" s="29">
        <v>59.099999999999994</v>
      </c>
      <c r="V70" s="7">
        <f t="shared" si="1"/>
        <v>85.394135113461488</v>
      </c>
    </row>
    <row r="71" spans="2:22" ht="15.75" x14ac:dyDescent="0.25">
      <c r="B71" s="1">
        <v>8</v>
      </c>
      <c r="C71" s="26" t="s">
        <v>10</v>
      </c>
      <c r="D71" s="29" t="s">
        <v>100</v>
      </c>
      <c r="E71" s="6" t="s">
        <v>25</v>
      </c>
      <c r="F71" s="30">
        <v>11.643000000000001</v>
      </c>
      <c r="G71" s="29">
        <v>62.870000000000005</v>
      </c>
      <c r="H71" s="29">
        <v>40.72</v>
      </c>
      <c r="I71" s="29">
        <v>57.099999999999994</v>
      </c>
      <c r="J71" s="7">
        <f t="shared" ref="J71:J134" si="2">(120/G71*I71)/1.29</f>
        <v>84.485890042575846</v>
      </c>
      <c r="M71" s="1">
        <v>2</v>
      </c>
      <c r="N71" s="1">
        <v>5</v>
      </c>
      <c r="O71" s="26" t="s">
        <v>10</v>
      </c>
      <c r="P71" s="29" t="s">
        <v>28</v>
      </c>
      <c r="Q71" s="25" t="s">
        <v>98</v>
      </c>
      <c r="R71" s="30">
        <v>12.113</v>
      </c>
      <c r="S71" s="29">
        <v>62.129999999999995</v>
      </c>
      <c r="T71" s="29">
        <v>41.284999999999997</v>
      </c>
      <c r="U71" s="29">
        <v>59.720000000000006</v>
      </c>
      <c r="V71" s="7">
        <f t="shared" ref="V71:V134" si="3">(120/S71*U71)/1.29</f>
        <v>89.414917708181278</v>
      </c>
    </row>
    <row r="72" spans="2:22" ht="15.75" x14ac:dyDescent="0.25">
      <c r="B72" s="1">
        <v>8</v>
      </c>
      <c r="C72" s="26" t="s">
        <v>10</v>
      </c>
      <c r="D72" s="29" t="s">
        <v>100</v>
      </c>
      <c r="E72" s="29" t="s">
        <v>28</v>
      </c>
      <c r="F72" s="30">
        <v>11.396000000000001</v>
      </c>
      <c r="G72" s="29">
        <v>58.969999999999992</v>
      </c>
      <c r="H72" s="29">
        <v>44.55</v>
      </c>
      <c r="I72" s="29">
        <v>54.32</v>
      </c>
      <c r="J72" s="7">
        <f t="shared" si="2"/>
        <v>85.688032148786732</v>
      </c>
      <c r="M72" s="1">
        <v>2</v>
      </c>
      <c r="N72" s="1">
        <v>5</v>
      </c>
      <c r="O72" s="26" t="s">
        <v>10</v>
      </c>
      <c r="P72" s="29" t="s">
        <v>28</v>
      </c>
      <c r="Q72" s="29" t="s">
        <v>100</v>
      </c>
      <c r="R72" s="30">
        <v>11.396000000000001</v>
      </c>
      <c r="S72" s="29">
        <v>58.969999999999992</v>
      </c>
      <c r="T72" s="29">
        <v>44.55</v>
      </c>
      <c r="U72" s="29">
        <v>54.32</v>
      </c>
      <c r="V72" s="7">
        <f t="shared" si="3"/>
        <v>85.688032148786732</v>
      </c>
    </row>
    <row r="73" spans="2:22" ht="15.75" x14ac:dyDescent="0.25">
      <c r="B73" s="1">
        <v>8</v>
      </c>
      <c r="C73" s="26" t="s">
        <v>10</v>
      </c>
      <c r="D73" s="29" t="s">
        <v>100</v>
      </c>
      <c r="E73" s="29" t="s">
        <v>28</v>
      </c>
      <c r="F73" s="30">
        <v>11.532999999999999</v>
      </c>
      <c r="G73" s="29">
        <v>61.08</v>
      </c>
      <c r="H73" s="29">
        <v>43.454999999999998</v>
      </c>
      <c r="I73" s="29">
        <v>55.279999999999994</v>
      </c>
      <c r="J73" s="7">
        <f t="shared" si="2"/>
        <v>84.190006244193654</v>
      </c>
      <c r="M73" s="1">
        <v>2</v>
      </c>
      <c r="N73" s="1">
        <v>5</v>
      </c>
      <c r="O73" s="26" t="s">
        <v>10</v>
      </c>
      <c r="P73" s="29" t="s">
        <v>28</v>
      </c>
      <c r="Q73" s="29" t="s">
        <v>100</v>
      </c>
      <c r="R73" s="30">
        <v>11.532999999999999</v>
      </c>
      <c r="S73" s="29">
        <v>61.08</v>
      </c>
      <c r="T73" s="29">
        <v>43.454999999999998</v>
      </c>
      <c r="U73" s="29">
        <v>55.279999999999994</v>
      </c>
      <c r="V73" s="7">
        <f t="shared" si="3"/>
        <v>84.190006244193654</v>
      </c>
    </row>
    <row r="74" spans="2:22" ht="15.75" x14ac:dyDescent="0.25">
      <c r="B74" s="1">
        <v>8</v>
      </c>
      <c r="C74" s="26" t="s">
        <v>10</v>
      </c>
      <c r="D74" s="29" t="s">
        <v>100</v>
      </c>
      <c r="E74" s="29" t="s">
        <v>28</v>
      </c>
      <c r="F74" s="30">
        <v>11.57</v>
      </c>
      <c r="G74" s="29">
        <v>60.089999999999996</v>
      </c>
      <c r="H74" s="29">
        <v>40.26</v>
      </c>
      <c r="I74" s="29">
        <v>59.980000000000011</v>
      </c>
      <c r="J74" s="7">
        <f t="shared" si="2"/>
        <v>92.852968609101865</v>
      </c>
      <c r="M74" s="1">
        <v>2</v>
      </c>
      <c r="N74" s="1">
        <v>5</v>
      </c>
      <c r="O74" s="26" t="s">
        <v>10</v>
      </c>
      <c r="P74" s="29" t="s">
        <v>28</v>
      </c>
      <c r="Q74" s="29" t="s">
        <v>100</v>
      </c>
      <c r="R74" s="30">
        <v>11.57</v>
      </c>
      <c r="S74" s="29">
        <v>60.089999999999996</v>
      </c>
      <c r="T74" s="29">
        <v>40.26</v>
      </c>
      <c r="U74" s="29">
        <v>59.980000000000011</v>
      </c>
      <c r="V74" s="7">
        <f t="shared" si="3"/>
        <v>92.852968609101865</v>
      </c>
    </row>
    <row r="75" spans="2:22" ht="15.75" x14ac:dyDescent="0.25">
      <c r="B75" s="1">
        <v>8</v>
      </c>
      <c r="C75" s="26" t="s">
        <v>10</v>
      </c>
      <c r="D75" s="29" t="s">
        <v>100</v>
      </c>
      <c r="E75" s="29" t="s">
        <v>29</v>
      </c>
      <c r="F75" s="30">
        <v>11.351000000000001</v>
      </c>
      <c r="G75" s="29">
        <v>65.989999999999995</v>
      </c>
      <c r="H75" s="29">
        <v>41.64</v>
      </c>
      <c r="I75" s="29">
        <v>58.36</v>
      </c>
      <c r="J75" s="7">
        <f t="shared" si="2"/>
        <v>82.267574015795219</v>
      </c>
      <c r="M75" s="1">
        <v>2</v>
      </c>
      <c r="N75" s="1">
        <v>5</v>
      </c>
      <c r="O75" s="26" t="s">
        <v>10</v>
      </c>
      <c r="P75" s="29" t="s">
        <v>28</v>
      </c>
      <c r="Q75" s="29" t="s">
        <v>102</v>
      </c>
      <c r="R75" s="31">
        <v>9.6031999999999993</v>
      </c>
      <c r="S75" s="29">
        <v>56.46</v>
      </c>
      <c r="T75" s="29">
        <v>38.46</v>
      </c>
      <c r="U75" s="29">
        <v>62.78</v>
      </c>
      <c r="V75" s="7">
        <f t="shared" si="3"/>
        <v>103.43606092809067</v>
      </c>
    </row>
    <row r="76" spans="2:22" ht="15.75" x14ac:dyDescent="0.25">
      <c r="B76" s="1">
        <v>8</v>
      </c>
      <c r="C76" s="26" t="s">
        <v>10</v>
      </c>
      <c r="D76" s="29" t="s">
        <v>100</v>
      </c>
      <c r="E76" s="29" t="s">
        <v>29</v>
      </c>
      <c r="F76" s="30">
        <v>10.984</v>
      </c>
      <c r="G76" s="29">
        <v>64.169999999999987</v>
      </c>
      <c r="H76" s="29">
        <v>42.010000000000005</v>
      </c>
      <c r="I76" s="29">
        <v>56.67</v>
      </c>
      <c r="J76" s="7">
        <f t="shared" si="2"/>
        <v>82.150972525740144</v>
      </c>
      <c r="M76" s="1">
        <v>2</v>
      </c>
      <c r="N76" s="1">
        <v>5</v>
      </c>
      <c r="O76" s="26" t="s">
        <v>10</v>
      </c>
      <c r="P76" s="29" t="s">
        <v>28</v>
      </c>
      <c r="Q76" s="29" t="s">
        <v>102</v>
      </c>
      <c r="R76" s="31">
        <v>9.5570000000000004</v>
      </c>
      <c r="S76" s="29">
        <v>57.139999999999993</v>
      </c>
      <c r="T76" s="29">
        <v>36.89</v>
      </c>
      <c r="U76" s="29">
        <v>63.9</v>
      </c>
      <c r="V76" s="7">
        <f t="shared" si="3"/>
        <v>104.02845723681534</v>
      </c>
    </row>
    <row r="77" spans="2:22" ht="15.75" x14ac:dyDescent="0.25">
      <c r="B77" s="1">
        <v>8</v>
      </c>
      <c r="C77" s="26" t="s">
        <v>10</v>
      </c>
      <c r="D77" s="29" t="s">
        <v>100</v>
      </c>
      <c r="E77" s="29" t="s">
        <v>29</v>
      </c>
      <c r="F77" s="30">
        <v>11.095000000000001</v>
      </c>
      <c r="G77" s="29">
        <v>62.359999999999992</v>
      </c>
      <c r="H77" s="29">
        <v>41.615000000000002</v>
      </c>
      <c r="I77" s="29">
        <v>59.81</v>
      </c>
      <c r="J77" s="7">
        <f t="shared" si="2"/>
        <v>89.21938630905322</v>
      </c>
      <c r="M77" s="1">
        <v>2</v>
      </c>
      <c r="N77" s="1">
        <v>5</v>
      </c>
      <c r="O77" s="26" t="s">
        <v>10</v>
      </c>
      <c r="P77" s="29" t="s">
        <v>28</v>
      </c>
      <c r="Q77" s="29" t="s">
        <v>102</v>
      </c>
      <c r="R77" s="31">
        <v>10.141</v>
      </c>
      <c r="S77" s="29">
        <v>56.780000000000008</v>
      </c>
      <c r="T77" s="29">
        <v>39.954999999999998</v>
      </c>
      <c r="U77" s="29">
        <v>58.780000000000008</v>
      </c>
      <c r="V77" s="7">
        <f t="shared" si="3"/>
        <v>96.299876307576355</v>
      </c>
    </row>
    <row r="78" spans="2:22" ht="15.75" x14ac:dyDescent="0.25">
      <c r="B78" s="1">
        <v>9</v>
      </c>
      <c r="C78" s="26" t="s">
        <v>10</v>
      </c>
      <c r="D78" s="29" t="s">
        <v>102</v>
      </c>
      <c r="E78" s="6" t="s">
        <v>25</v>
      </c>
      <c r="F78" s="31">
        <v>9.2636000000000003</v>
      </c>
      <c r="G78" s="29">
        <v>58.339999999999989</v>
      </c>
      <c r="H78" s="29">
        <v>40.020000000000003</v>
      </c>
      <c r="I78" s="29">
        <v>55.42</v>
      </c>
      <c r="J78" s="7">
        <f t="shared" si="2"/>
        <v>88.367309516786136</v>
      </c>
      <c r="M78" s="1">
        <v>2</v>
      </c>
      <c r="N78" s="1">
        <v>5</v>
      </c>
      <c r="O78" s="26" t="s">
        <v>10</v>
      </c>
      <c r="P78" s="29" t="s">
        <v>28</v>
      </c>
      <c r="Q78" s="29" t="s">
        <v>104</v>
      </c>
      <c r="R78" s="31">
        <v>8.3893000000000004</v>
      </c>
      <c r="S78" s="29">
        <v>60.129999999999995</v>
      </c>
      <c r="T78" s="29">
        <v>34.75</v>
      </c>
      <c r="U78" s="29">
        <v>59.96</v>
      </c>
      <c r="V78" s="7">
        <f t="shared" si="3"/>
        <v>92.760259747291727</v>
      </c>
    </row>
    <row r="79" spans="2:22" ht="15.75" x14ac:dyDescent="0.25">
      <c r="B79" s="1">
        <v>9</v>
      </c>
      <c r="C79" s="26" t="s">
        <v>10</v>
      </c>
      <c r="D79" s="29" t="s">
        <v>102</v>
      </c>
      <c r="E79" s="6" t="s">
        <v>25</v>
      </c>
      <c r="F79" s="31">
        <v>10.182</v>
      </c>
      <c r="G79" s="29">
        <v>56.160000000000011</v>
      </c>
      <c r="H79" s="29">
        <v>38.79999999999999</v>
      </c>
      <c r="I79" s="29">
        <v>55.700000000000017</v>
      </c>
      <c r="J79" s="7">
        <f t="shared" si="2"/>
        <v>92.261313191545753</v>
      </c>
      <c r="M79" s="1">
        <v>2</v>
      </c>
      <c r="N79" s="1">
        <v>5</v>
      </c>
      <c r="O79" s="26" t="s">
        <v>10</v>
      </c>
      <c r="P79" s="29" t="s">
        <v>28</v>
      </c>
      <c r="Q79" s="29" t="s">
        <v>104</v>
      </c>
      <c r="R79" s="31">
        <v>8.4356000000000009</v>
      </c>
      <c r="S79" s="29">
        <v>61.9</v>
      </c>
      <c r="T79" s="29">
        <v>36.03</v>
      </c>
      <c r="U79" s="29">
        <v>60.779999999999987</v>
      </c>
      <c r="V79" s="7">
        <f t="shared" si="3"/>
        <v>91.340120975316509</v>
      </c>
    </row>
    <row r="80" spans="2:22" ht="15.75" x14ac:dyDescent="0.25">
      <c r="B80" s="1">
        <v>9</v>
      </c>
      <c r="C80" s="26" t="s">
        <v>10</v>
      </c>
      <c r="D80" s="29" t="s">
        <v>102</v>
      </c>
      <c r="E80" s="6" t="s">
        <v>25</v>
      </c>
      <c r="F80" s="31">
        <v>9.7154000000000007</v>
      </c>
      <c r="G80" s="29">
        <v>58.26</v>
      </c>
      <c r="H80" s="29">
        <v>39.99</v>
      </c>
      <c r="I80" s="29">
        <v>56.759999999999991</v>
      </c>
      <c r="J80" s="7">
        <f t="shared" si="2"/>
        <v>90.628218331616878</v>
      </c>
      <c r="M80" s="1">
        <v>2</v>
      </c>
      <c r="N80" s="1">
        <v>5</v>
      </c>
      <c r="O80" s="26" t="s">
        <v>10</v>
      </c>
      <c r="P80" s="29" t="s">
        <v>28</v>
      </c>
      <c r="Q80" s="29" t="s">
        <v>104</v>
      </c>
      <c r="R80" s="31">
        <v>8.4818999999999996</v>
      </c>
      <c r="S80" s="29">
        <v>59.12</v>
      </c>
      <c r="T80" s="29">
        <v>33.54</v>
      </c>
      <c r="U80" s="29">
        <v>61.240000000000009</v>
      </c>
      <c r="V80" s="7">
        <f t="shared" si="3"/>
        <v>96.359001793750224</v>
      </c>
    </row>
    <row r="81" spans="2:22" ht="15.75" x14ac:dyDescent="0.25">
      <c r="B81" s="1">
        <v>9</v>
      </c>
      <c r="C81" s="26" t="s">
        <v>10</v>
      </c>
      <c r="D81" s="29" t="s">
        <v>102</v>
      </c>
      <c r="E81" s="29" t="s">
        <v>28</v>
      </c>
      <c r="F81" s="31">
        <v>9.6031999999999993</v>
      </c>
      <c r="G81" s="29">
        <v>56.46</v>
      </c>
      <c r="H81" s="29">
        <v>38.46</v>
      </c>
      <c r="I81" s="29">
        <v>62.78</v>
      </c>
      <c r="J81" s="7">
        <f t="shared" si="2"/>
        <v>103.43606092809067</v>
      </c>
      <c r="M81" s="1">
        <v>1</v>
      </c>
      <c r="N81" s="1">
        <v>6</v>
      </c>
      <c r="O81" s="26" t="s">
        <v>10</v>
      </c>
      <c r="P81" s="29" t="s">
        <v>28</v>
      </c>
      <c r="Q81" s="25" t="s">
        <v>12</v>
      </c>
      <c r="R81" s="30">
        <v>13.2</v>
      </c>
      <c r="S81" s="13">
        <v>49.919999999999995</v>
      </c>
      <c r="T81" s="13">
        <v>32.085000000000008</v>
      </c>
      <c r="U81" s="13">
        <v>64.819999999999993</v>
      </c>
      <c r="V81" s="7">
        <f t="shared" si="3"/>
        <v>120.78861061419202</v>
      </c>
    </row>
    <row r="82" spans="2:22" ht="15.75" x14ac:dyDescent="0.25">
      <c r="B82" s="1">
        <v>9</v>
      </c>
      <c r="C82" s="26" t="s">
        <v>10</v>
      </c>
      <c r="D82" s="29" t="s">
        <v>102</v>
      </c>
      <c r="E82" s="29" t="s">
        <v>28</v>
      </c>
      <c r="F82" s="31">
        <v>9.5570000000000004</v>
      </c>
      <c r="G82" s="29">
        <v>57.139999999999993</v>
      </c>
      <c r="H82" s="29">
        <v>36.89</v>
      </c>
      <c r="I82" s="29">
        <v>63.9</v>
      </c>
      <c r="J82" s="7">
        <f t="shared" si="2"/>
        <v>104.02845723681534</v>
      </c>
      <c r="M82" s="1">
        <v>1</v>
      </c>
      <c r="N82" s="1">
        <v>6</v>
      </c>
      <c r="O82" s="26" t="s">
        <v>10</v>
      </c>
      <c r="P82" s="29" t="s">
        <v>28</v>
      </c>
      <c r="Q82" s="25" t="s">
        <v>12</v>
      </c>
      <c r="R82" s="30">
        <v>12.866</v>
      </c>
      <c r="S82" s="13">
        <v>46.52</v>
      </c>
      <c r="T82" s="13">
        <v>29.555000000000003</v>
      </c>
      <c r="U82" s="13">
        <v>70.11</v>
      </c>
      <c r="V82" s="7">
        <f t="shared" si="3"/>
        <v>140.19476494231034</v>
      </c>
    </row>
    <row r="83" spans="2:22" ht="15.75" x14ac:dyDescent="0.25">
      <c r="B83" s="1">
        <v>9</v>
      </c>
      <c r="C83" s="26" t="s">
        <v>10</v>
      </c>
      <c r="D83" s="29" t="s">
        <v>102</v>
      </c>
      <c r="E83" s="29" t="s">
        <v>28</v>
      </c>
      <c r="F83" s="31">
        <v>10.141</v>
      </c>
      <c r="G83" s="29">
        <v>56.780000000000008</v>
      </c>
      <c r="H83" s="29">
        <v>39.954999999999998</v>
      </c>
      <c r="I83" s="29">
        <v>58.780000000000008</v>
      </c>
      <c r="J83" s="7">
        <f t="shared" si="2"/>
        <v>96.299876307576355</v>
      </c>
      <c r="M83" s="1">
        <v>1</v>
      </c>
      <c r="N83" s="1">
        <v>6</v>
      </c>
      <c r="O83" s="26" t="s">
        <v>10</v>
      </c>
      <c r="P83" s="29" t="s">
        <v>28</v>
      </c>
      <c r="Q83" s="25" t="s">
        <v>12</v>
      </c>
      <c r="R83" s="30">
        <v>12.583</v>
      </c>
      <c r="S83" s="13">
        <v>46.839999999999996</v>
      </c>
      <c r="T83" s="13">
        <v>28.584999999999994</v>
      </c>
      <c r="U83" s="13">
        <v>73.540000000000006</v>
      </c>
      <c r="V83" s="7">
        <f t="shared" si="3"/>
        <v>146.04889480269298</v>
      </c>
    </row>
    <row r="84" spans="2:22" ht="15.75" x14ac:dyDescent="0.25">
      <c r="B84" s="1">
        <v>9</v>
      </c>
      <c r="C84" s="26" t="s">
        <v>10</v>
      </c>
      <c r="D84" s="29" t="s">
        <v>102</v>
      </c>
      <c r="E84" s="29" t="s">
        <v>29</v>
      </c>
      <c r="F84" s="31">
        <v>9.5711999999999993</v>
      </c>
      <c r="G84" s="29">
        <v>56.339999999999989</v>
      </c>
      <c r="H84" s="29">
        <v>39.164999999999992</v>
      </c>
      <c r="I84" s="29">
        <v>59.330000000000005</v>
      </c>
      <c r="J84" s="7">
        <f t="shared" si="2"/>
        <v>97.960059770001095</v>
      </c>
      <c r="M84" s="1">
        <v>1</v>
      </c>
      <c r="N84" s="1">
        <v>6</v>
      </c>
      <c r="O84" s="26" t="s">
        <v>10</v>
      </c>
      <c r="P84" s="29" t="s">
        <v>28</v>
      </c>
      <c r="Q84" s="25" t="s">
        <v>98</v>
      </c>
      <c r="R84" s="31">
        <v>11.068</v>
      </c>
      <c r="S84" s="13">
        <v>57.319999999999993</v>
      </c>
      <c r="T84" s="13">
        <v>38.5</v>
      </c>
      <c r="U84" s="13">
        <v>59.36</v>
      </c>
      <c r="V84" s="7">
        <f t="shared" si="3"/>
        <v>96.333922978302155</v>
      </c>
    </row>
    <row r="85" spans="2:22" ht="15.75" x14ac:dyDescent="0.25">
      <c r="B85" s="1">
        <v>9</v>
      </c>
      <c r="C85" s="26" t="s">
        <v>10</v>
      </c>
      <c r="D85" s="29" t="s">
        <v>102</v>
      </c>
      <c r="E85" s="29" t="s">
        <v>29</v>
      </c>
      <c r="F85" s="31">
        <v>9.8895</v>
      </c>
      <c r="G85" s="29">
        <v>59.779999999999987</v>
      </c>
      <c r="H85" s="29">
        <v>40.440000000000005</v>
      </c>
      <c r="I85" s="29">
        <v>57.76</v>
      </c>
      <c r="J85" s="7">
        <f t="shared" si="2"/>
        <v>89.879947404047414</v>
      </c>
      <c r="M85" s="1">
        <v>1</v>
      </c>
      <c r="N85" s="1">
        <v>6</v>
      </c>
      <c r="O85" s="26" t="s">
        <v>10</v>
      </c>
      <c r="P85" s="29" t="s">
        <v>28</v>
      </c>
      <c r="Q85" s="25" t="s">
        <v>98</v>
      </c>
      <c r="R85" s="31">
        <v>11.435</v>
      </c>
      <c r="S85" s="13">
        <v>58.440000000000005</v>
      </c>
      <c r="T85" s="13">
        <v>36.47</v>
      </c>
      <c r="U85" s="13">
        <v>62.78</v>
      </c>
      <c r="V85" s="7">
        <f t="shared" si="3"/>
        <v>99.931553730321681</v>
      </c>
    </row>
    <row r="86" spans="2:22" ht="15.75" x14ac:dyDescent="0.25">
      <c r="B86" s="1">
        <v>9</v>
      </c>
      <c r="C86" s="26" t="s">
        <v>10</v>
      </c>
      <c r="D86" s="29" t="s">
        <v>102</v>
      </c>
      <c r="E86" s="29" t="s">
        <v>29</v>
      </c>
      <c r="F86" s="31">
        <v>8.6085999999999991</v>
      </c>
      <c r="G86" s="29">
        <v>57.68</v>
      </c>
      <c r="H86" s="29">
        <v>39.145000000000003</v>
      </c>
      <c r="I86" s="29">
        <v>60.9</v>
      </c>
      <c r="J86" s="7">
        <f t="shared" si="2"/>
        <v>98.216301648227585</v>
      </c>
      <c r="M86" s="1">
        <v>1</v>
      </c>
      <c r="N86" s="1">
        <v>6</v>
      </c>
      <c r="O86" s="26" t="s">
        <v>10</v>
      </c>
      <c r="P86" s="29" t="s">
        <v>28</v>
      </c>
      <c r="Q86" s="25" t="s">
        <v>98</v>
      </c>
      <c r="R86" s="31">
        <v>10.723000000000001</v>
      </c>
      <c r="S86" s="13">
        <v>58.89</v>
      </c>
      <c r="T86" s="13">
        <v>37.28</v>
      </c>
      <c r="U86" s="13">
        <v>62.44</v>
      </c>
      <c r="V86" s="7">
        <f t="shared" si="3"/>
        <v>98.630872695249721</v>
      </c>
    </row>
    <row r="87" spans="2:22" ht="15.75" x14ac:dyDescent="0.25">
      <c r="B87" s="1">
        <v>10</v>
      </c>
      <c r="C87" s="26" t="s">
        <v>10</v>
      </c>
      <c r="D87" s="29" t="s">
        <v>104</v>
      </c>
      <c r="E87" s="6" t="s">
        <v>25</v>
      </c>
      <c r="F87" s="31">
        <v>8.3680000000000003</v>
      </c>
      <c r="G87" s="29">
        <v>59.099999999999994</v>
      </c>
      <c r="H87" s="29">
        <v>35.380000000000003</v>
      </c>
      <c r="I87" s="29">
        <v>60.13</v>
      </c>
      <c r="J87" s="7">
        <f t="shared" si="2"/>
        <v>94.644473301066398</v>
      </c>
      <c r="M87" s="1">
        <v>1</v>
      </c>
      <c r="N87" s="1">
        <v>6</v>
      </c>
      <c r="O87" s="26" t="s">
        <v>10</v>
      </c>
      <c r="P87" s="29" t="s">
        <v>28</v>
      </c>
      <c r="Q87" s="29" t="s">
        <v>100</v>
      </c>
      <c r="R87" s="30">
        <v>10.582000000000001</v>
      </c>
      <c r="S87" s="13">
        <v>59.139999999999993</v>
      </c>
      <c r="T87" s="13">
        <v>37.834999999999994</v>
      </c>
      <c r="U87" s="13">
        <v>61.89</v>
      </c>
      <c r="V87" s="7">
        <f t="shared" si="3"/>
        <v>97.348821479972642</v>
      </c>
    </row>
    <row r="88" spans="2:22" ht="15.75" x14ac:dyDescent="0.25">
      <c r="B88" s="1">
        <v>10</v>
      </c>
      <c r="C88" s="26" t="s">
        <v>10</v>
      </c>
      <c r="D88" s="29" t="s">
        <v>104</v>
      </c>
      <c r="E88" s="6" t="s">
        <v>25</v>
      </c>
      <c r="F88" s="31">
        <v>8.5089000000000006</v>
      </c>
      <c r="G88" s="29">
        <v>60.000000000000007</v>
      </c>
      <c r="H88" s="29">
        <v>37.770000000000003</v>
      </c>
      <c r="I88" s="29">
        <v>56.3</v>
      </c>
      <c r="J88" s="7">
        <f t="shared" si="2"/>
        <v>87.286821705426334</v>
      </c>
      <c r="M88" s="1">
        <v>1</v>
      </c>
      <c r="N88" s="1">
        <v>6</v>
      </c>
      <c r="O88" s="26" t="s">
        <v>10</v>
      </c>
      <c r="P88" s="29" t="s">
        <v>28</v>
      </c>
      <c r="Q88" s="29" t="s">
        <v>100</v>
      </c>
      <c r="R88" s="30">
        <v>10.499000000000001</v>
      </c>
      <c r="S88" s="13">
        <v>58.68</v>
      </c>
      <c r="T88" s="13">
        <v>36.295000000000002</v>
      </c>
      <c r="U88" s="13">
        <v>61.010000000000005</v>
      </c>
      <c r="V88" s="7">
        <f t="shared" si="3"/>
        <v>96.716919516177626</v>
      </c>
    </row>
    <row r="89" spans="2:22" ht="15.75" x14ac:dyDescent="0.25">
      <c r="B89" s="1">
        <v>10</v>
      </c>
      <c r="C89" s="26" t="s">
        <v>10</v>
      </c>
      <c r="D89" s="29" t="s">
        <v>104</v>
      </c>
      <c r="E89" s="6" t="s">
        <v>25</v>
      </c>
      <c r="F89" s="31">
        <v>8.5303000000000004</v>
      </c>
      <c r="G89" s="29">
        <v>59.54999999999999</v>
      </c>
      <c r="H89" s="29">
        <v>38.664999999999999</v>
      </c>
      <c r="I89" s="29">
        <v>57.01</v>
      </c>
      <c r="J89" s="7">
        <f t="shared" si="2"/>
        <v>89.055513248589236</v>
      </c>
      <c r="M89" s="1">
        <v>1</v>
      </c>
      <c r="N89" s="1">
        <v>6</v>
      </c>
      <c r="O89" s="26" t="s">
        <v>10</v>
      </c>
      <c r="P89" s="29" t="s">
        <v>28</v>
      </c>
      <c r="Q89" s="29" t="s">
        <v>100</v>
      </c>
      <c r="R89" s="30">
        <v>9.9591999999999992</v>
      </c>
      <c r="S89" s="13">
        <v>61.28</v>
      </c>
      <c r="T89" s="13">
        <v>39.85</v>
      </c>
      <c r="U89" s="13">
        <v>59.260000000000005</v>
      </c>
      <c r="V89" s="7">
        <f t="shared" si="3"/>
        <v>89.956888699981789</v>
      </c>
    </row>
    <row r="90" spans="2:22" ht="15.75" x14ac:dyDescent="0.25">
      <c r="B90" s="1">
        <v>10</v>
      </c>
      <c r="C90" s="26" t="s">
        <v>10</v>
      </c>
      <c r="D90" s="29" t="s">
        <v>104</v>
      </c>
      <c r="E90" s="29" t="s">
        <v>28</v>
      </c>
      <c r="F90" s="31">
        <v>8.3893000000000004</v>
      </c>
      <c r="G90" s="29">
        <v>60.129999999999995</v>
      </c>
      <c r="H90" s="29">
        <v>34.75</v>
      </c>
      <c r="I90" s="29">
        <v>59.96</v>
      </c>
      <c r="J90" s="7">
        <f t="shared" si="2"/>
        <v>92.760259747291727</v>
      </c>
      <c r="M90" s="1">
        <v>1</v>
      </c>
      <c r="N90" s="1">
        <v>6</v>
      </c>
      <c r="O90" s="26" t="s">
        <v>10</v>
      </c>
      <c r="P90" s="29" t="s">
        <v>28</v>
      </c>
      <c r="Q90" s="29" t="s">
        <v>102</v>
      </c>
      <c r="R90" s="31">
        <v>9.25</v>
      </c>
      <c r="S90" s="13">
        <v>51.39</v>
      </c>
      <c r="T90" s="13">
        <v>31.929999999999996</v>
      </c>
      <c r="U90" s="13">
        <v>68.320000000000007</v>
      </c>
      <c r="V90" s="7">
        <f t="shared" si="3"/>
        <v>123.66897912452427</v>
      </c>
    </row>
    <row r="91" spans="2:22" ht="15.75" x14ac:dyDescent="0.25">
      <c r="B91" s="1">
        <v>10</v>
      </c>
      <c r="C91" s="26" t="s">
        <v>10</v>
      </c>
      <c r="D91" s="29" t="s">
        <v>104</v>
      </c>
      <c r="E91" s="29" t="s">
        <v>28</v>
      </c>
      <c r="F91" s="31">
        <v>8.4356000000000009</v>
      </c>
      <c r="G91" s="29">
        <v>61.9</v>
      </c>
      <c r="H91" s="29">
        <v>36.03</v>
      </c>
      <c r="I91" s="29">
        <v>60.779999999999987</v>
      </c>
      <c r="J91" s="7">
        <f t="shared" si="2"/>
        <v>91.340120975316509</v>
      </c>
      <c r="M91" s="1">
        <v>1</v>
      </c>
      <c r="N91" s="1">
        <v>6</v>
      </c>
      <c r="O91" s="26" t="s">
        <v>10</v>
      </c>
      <c r="P91" s="29" t="s">
        <v>28</v>
      </c>
      <c r="Q91" s="29" t="s">
        <v>102</v>
      </c>
      <c r="R91" s="31">
        <v>10.137</v>
      </c>
      <c r="S91" s="13">
        <v>53.74</v>
      </c>
      <c r="T91" s="13">
        <v>32.449999999999996</v>
      </c>
      <c r="U91" s="13">
        <v>67.680000000000007</v>
      </c>
      <c r="V91" s="7">
        <f t="shared" si="3"/>
        <v>117.15321833807913</v>
      </c>
    </row>
    <row r="92" spans="2:22" ht="15.75" x14ac:dyDescent="0.25">
      <c r="B92" s="1">
        <v>10</v>
      </c>
      <c r="C92" s="26" t="s">
        <v>10</v>
      </c>
      <c r="D92" s="29" t="s">
        <v>104</v>
      </c>
      <c r="E92" s="29" t="s">
        <v>28</v>
      </c>
      <c r="F92" s="31">
        <v>8.4818999999999996</v>
      </c>
      <c r="G92" s="29">
        <v>59.12</v>
      </c>
      <c r="H92" s="29">
        <v>33.54</v>
      </c>
      <c r="I92" s="29">
        <v>61.240000000000009</v>
      </c>
      <c r="J92" s="7">
        <f t="shared" si="2"/>
        <v>96.359001793750224</v>
      </c>
      <c r="M92" s="1">
        <v>1</v>
      </c>
      <c r="N92" s="1">
        <v>6</v>
      </c>
      <c r="O92" s="26" t="s">
        <v>10</v>
      </c>
      <c r="P92" s="29" t="s">
        <v>28</v>
      </c>
      <c r="Q92" s="29" t="s">
        <v>102</v>
      </c>
      <c r="R92" s="31">
        <v>8.4109999999999996</v>
      </c>
      <c r="S92" s="13">
        <v>48.82</v>
      </c>
      <c r="T92" s="13">
        <v>32.999999999999993</v>
      </c>
      <c r="U92" s="13">
        <v>65.62</v>
      </c>
      <c r="V92" s="7">
        <f t="shared" si="3"/>
        <v>125.03453597934512</v>
      </c>
    </row>
    <row r="93" spans="2:22" ht="15.75" x14ac:dyDescent="0.25">
      <c r="B93" s="1">
        <v>10</v>
      </c>
      <c r="C93" s="26" t="s">
        <v>10</v>
      </c>
      <c r="D93" s="29" t="s">
        <v>104</v>
      </c>
      <c r="E93" s="29" t="s">
        <v>29</v>
      </c>
      <c r="F93" s="31">
        <v>8.5800999999999998</v>
      </c>
      <c r="G93" s="29">
        <v>60.319999999999993</v>
      </c>
      <c r="H93" s="29">
        <v>37.405000000000001</v>
      </c>
      <c r="I93" s="29">
        <v>58.13</v>
      </c>
      <c r="J93" s="7">
        <f t="shared" si="2"/>
        <v>89.645919437419053</v>
      </c>
      <c r="M93" s="1">
        <v>1</v>
      </c>
      <c r="N93" s="1">
        <v>6</v>
      </c>
      <c r="O93" s="26" t="s">
        <v>10</v>
      </c>
      <c r="P93" s="29" t="s">
        <v>28</v>
      </c>
      <c r="Q93" s="29" t="s">
        <v>104</v>
      </c>
      <c r="R93" s="31">
        <v>6.3428000000000004</v>
      </c>
      <c r="S93" s="13">
        <v>53.6</v>
      </c>
      <c r="T93" s="13">
        <v>35.819999999999993</v>
      </c>
      <c r="U93" s="13">
        <v>62.20000000000001</v>
      </c>
      <c r="V93" s="7">
        <f t="shared" si="3"/>
        <v>107.94862894828185</v>
      </c>
    </row>
    <row r="94" spans="2:22" ht="15.75" x14ac:dyDescent="0.25">
      <c r="B94" s="1">
        <v>10</v>
      </c>
      <c r="C94" s="26" t="s">
        <v>10</v>
      </c>
      <c r="D94" s="29" t="s">
        <v>104</v>
      </c>
      <c r="E94" s="29" t="s">
        <v>29</v>
      </c>
      <c r="F94" s="31">
        <v>8.2131000000000007</v>
      </c>
      <c r="G94" s="29">
        <v>62.68</v>
      </c>
      <c r="H94" s="29">
        <v>37.71</v>
      </c>
      <c r="I94" s="29">
        <v>56.94</v>
      </c>
      <c r="J94" s="7">
        <f t="shared" si="2"/>
        <v>84.504533919057295</v>
      </c>
      <c r="M94" s="1">
        <v>1</v>
      </c>
      <c r="N94" s="1">
        <v>6</v>
      </c>
      <c r="O94" s="26" t="s">
        <v>10</v>
      </c>
      <c r="P94" s="29" t="s">
        <v>28</v>
      </c>
      <c r="Q94" s="29" t="s">
        <v>104</v>
      </c>
      <c r="R94" s="31">
        <v>6.8047000000000004</v>
      </c>
      <c r="S94" s="13">
        <v>52.079999999999991</v>
      </c>
      <c r="T94" s="13">
        <v>33.56</v>
      </c>
      <c r="U94" s="13">
        <v>65.52</v>
      </c>
      <c r="V94" s="7">
        <f t="shared" si="3"/>
        <v>117.02925731432858</v>
      </c>
    </row>
    <row r="95" spans="2:22" ht="15.75" x14ac:dyDescent="0.25">
      <c r="B95" s="1">
        <v>10</v>
      </c>
      <c r="C95" s="26" t="s">
        <v>10</v>
      </c>
      <c r="D95" s="29" t="s">
        <v>104</v>
      </c>
      <c r="E95" s="29" t="s">
        <v>29</v>
      </c>
      <c r="F95" s="31">
        <v>8.2718000000000007</v>
      </c>
      <c r="G95" s="29">
        <v>56.600000000000009</v>
      </c>
      <c r="H95" s="29">
        <v>36.54</v>
      </c>
      <c r="I95" s="29">
        <v>59.88</v>
      </c>
      <c r="J95" s="7">
        <f t="shared" si="2"/>
        <v>98.414002793984693</v>
      </c>
      <c r="M95" s="1">
        <v>1</v>
      </c>
      <c r="N95" s="1">
        <v>6</v>
      </c>
      <c r="O95" s="26" t="s">
        <v>10</v>
      </c>
      <c r="P95" s="29" t="s">
        <v>28</v>
      </c>
      <c r="Q95" s="29" t="s">
        <v>104</v>
      </c>
      <c r="R95" s="31">
        <v>6.0659000000000001</v>
      </c>
      <c r="S95" s="13">
        <v>53.099999999999994</v>
      </c>
      <c r="T95" s="13">
        <v>34.464999999999996</v>
      </c>
      <c r="U95" s="13">
        <v>64.960000000000008</v>
      </c>
      <c r="V95" s="7">
        <f t="shared" si="3"/>
        <v>113.80020146279509</v>
      </c>
    </row>
    <row r="96" spans="2:22" ht="15.75" x14ac:dyDescent="0.25">
      <c r="B96" s="1">
        <v>11</v>
      </c>
      <c r="C96" s="27" t="s">
        <v>11</v>
      </c>
      <c r="D96" s="25" t="s">
        <v>96</v>
      </c>
      <c r="E96" s="6" t="s">
        <v>25</v>
      </c>
      <c r="F96" s="30">
        <v>12.507999999999999</v>
      </c>
      <c r="G96" s="13">
        <v>46.46</v>
      </c>
      <c r="H96" s="13">
        <v>30.939999999999994</v>
      </c>
      <c r="I96" s="13">
        <v>68.7</v>
      </c>
      <c r="J96" s="7">
        <f t="shared" si="2"/>
        <v>137.55268347866132</v>
      </c>
      <c r="M96" s="1">
        <v>2</v>
      </c>
      <c r="N96" s="1">
        <v>7</v>
      </c>
      <c r="O96" s="27" t="s">
        <v>11</v>
      </c>
      <c r="P96" s="29" t="s">
        <v>29</v>
      </c>
      <c r="Q96" s="25" t="s">
        <v>12</v>
      </c>
      <c r="R96" s="29">
        <v>14.138999999999999</v>
      </c>
      <c r="S96" s="29">
        <v>48.57</v>
      </c>
      <c r="T96" s="29">
        <v>28.37</v>
      </c>
      <c r="U96" s="29">
        <v>72.099999999999994</v>
      </c>
      <c r="V96" s="7">
        <f t="shared" si="3"/>
        <v>138.08887675902915</v>
      </c>
    </row>
    <row r="97" spans="2:22" ht="15.75" x14ac:dyDescent="0.25">
      <c r="B97" s="1">
        <v>11</v>
      </c>
      <c r="C97" s="27" t="s">
        <v>11</v>
      </c>
      <c r="D97" s="25" t="s">
        <v>96</v>
      </c>
      <c r="E97" s="6" t="s">
        <v>25</v>
      </c>
      <c r="F97" s="30">
        <v>12.244999999999999</v>
      </c>
      <c r="G97" s="13">
        <v>46.589999999999996</v>
      </c>
      <c r="H97" s="13">
        <v>29.74</v>
      </c>
      <c r="I97" s="13">
        <v>68.930000000000007</v>
      </c>
      <c r="J97" s="7">
        <f t="shared" si="2"/>
        <v>137.62809665713274</v>
      </c>
      <c r="M97" s="1">
        <v>2</v>
      </c>
      <c r="N97" s="1">
        <v>7</v>
      </c>
      <c r="O97" s="27" t="s">
        <v>11</v>
      </c>
      <c r="P97" s="29" t="s">
        <v>29</v>
      </c>
      <c r="Q97" s="25" t="s">
        <v>12</v>
      </c>
      <c r="R97" s="29">
        <v>13.836</v>
      </c>
      <c r="S97" s="29">
        <v>46.45</v>
      </c>
      <c r="T97" s="29">
        <v>27.53</v>
      </c>
      <c r="U97" s="29">
        <v>70.89</v>
      </c>
      <c r="V97" s="7">
        <f t="shared" si="3"/>
        <v>141.96810774275914</v>
      </c>
    </row>
    <row r="98" spans="2:22" ht="15.75" x14ac:dyDescent="0.25">
      <c r="B98" s="1">
        <v>11</v>
      </c>
      <c r="C98" s="27" t="s">
        <v>11</v>
      </c>
      <c r="D98" s="25" t="s">
        <v>96</v>
      </c>
      <c r="E98" s="6" t="s">
        <v>25</v>
      </c>
      <c r="F98" s="30">
        <v>12.645</v>
      </c>
      <c r="G98" s="13">
        <v>45.379999999999995</v>
      </c>
      <c r="H98" s="13">
        <v>30.755000000000006</v>
      </c>
      <c r="I98" s="13">
        <v>69</v>
      </c>
      <c r="J98" s="7">
        <f t="shared" si="2"/>
        <v>141.4412660018244</v>
      </c>
      <c r="M98" s="1">
        <v>2</v>
      </c>
      <c r="N98" s="1">
        <v>7</v>
      </c>
      <c r="O98" s="27" t="s">
        <v>11</v>
      </c>
      <c r="P98" s="29" t="s">
        <v>29</v>
      </c>
      <c r="Q98" s="25" t="s">
        <v>12</v>
      </c>
      <c r="R98" s="29">
        <v>13.909000000000001</v>
      </c>
      <c r="S98" s="29">
        <v>45.07</v>
      </c>
      <c r="T98" s="29">
        <v>29.46</v>
      </c>
      <c r="U98" s="29">
        <v>73.38</v>
      </c>
      <c r="V98" s="7">
        <f t="shared" si="3"/>
        <v>151.45432686105852</v>
      </c>
    </row>
    <row r="99" spans="2:22" ht="15.75" x14ac:dyDescent="0.25">
      <c r="B99" s="1">
        <v>11</v>
      </c>
      <c r="C99" s="27" t="s">
        <v>11</v>
      </c>
      <c r="D99" s="25" t="s">
        <v>96</v>
      </c>
      <c r="E99" s="29" t="s">
        <v>28</v>
      </c>
      <c r="F99" s="30">
        <v>13.2</v>
      </c>
      <c r="G99" s="13">
        <v>49.919999999999995</v>
      </c>
      <c r="H99" s="13">
        <v>32.085000000000008</v>
      </c>
      <c r="I99" s="13">
        <v>64.819999999999993</v>
      </c>
      <c r="J99" s="7">
        <f t="shared" si="2"/>
        <v>120.78861061419202</v>
      </c>
      <c r="M99" s="1">
        <v>2</v>
      </c>
      <c r="N99" s="1">
        <v>7</v>
      </c>
      <c r="O99" s="27" t="s">
        <v>11</v>
      </c>
      <c r="P99" s="29" t="s">
        <v>29</v>
      </c>
      <c r="Q99" s="25" t="s">
        <v>98</v>
      </c>
      <c r="R99" s="29">
        <v>11.59</v>
      </c>
      <c r="S99" s="29">
        <v>53.32</v>
      </c>
      <c r="T99" s="29">
        <v>32.86</v>
      </c>
      <c r="U99" s="29">
        <v>67</v>
      </c>
      <c r="V99" s="7">
        <f t="shared" si="3"/>
        <v>116.88968753816361</v>
      </c>
    </row>
    <row r="100" spans="2:22" ht="15.75" x14ac:dyDescent="0.25">
      <c r="B100" s="1">
        <v>11</v>
      </c>
      <c r="C100" s="27" t="s">
        <v>11</v>
      </c>
      <c r="D100" s="25" t="s">
        <v>96</v>
      </c>
      <c r="E100" s="29" t="s">
        <v>28</v>
      </c>
      <c r="F100" s="30">
        <v>12.866</v>
      </c>
      <c r="G100" s="13">
        <v>46.52</v>
      </c>
      <c r="H100" s="13">
        <v>29.555000000000003</v>
      </c>
      <c r="I100" s="13">
        <v>70.11</v>
      </c>
      <c r="J100" s="7">
        <f t="shared" si="2"/>
        <v>140.19476494231034</v>
      </c>
      <c r="M100" s="1">
        <v>2</v>
      </c>
      <c r="N100" s="1">
        <v>7</v>
      </c>
      <c r="O100" s="27" t="s">
        <v>11</v>
      </c>
      <c r="P100" s="29" t="s">
        <v>29</v>
      </c>
      <c r="Q100" s="25" t="s">
        <v>98</v>
      </c>
      <c r="R100" s="29">
        <v>11.391</v>
      </c>
      <c r="S100" s="29">
        <v>56.06</v>
      </c>
      <c r="T100" s="29">
        <v>33.869999999999997</v>
      </c>
      <c r="U100" s="29">
        <v>65.28</v>
      </c>
      <c r="V100" s="7">
        <f t="shared" si="3"/>
        <v>108.32247840768612</v>
      </c>
    </row>
    <row r="101" spans="2:22" ht="15.75" x14ac:dyDescent="0.25">
      <c r="B101" s="1">
        <v>11</v>
      </c>
      <c r="C101" s="27" t="s">
        <v>11</v>
      </c>
      <c r="D101" s="25" t="s">
        <v>96</v>
      </c>
      <c r="E101" s="29" t="s">
        <v>28</v>
      </c>
      <c r="F101" s="30">
        <v>12.583</v>
      </c>
      <c r="G101" s="13">
        <v>46.839999999999996</v>
      </c>
      <c r="H101" s="13">
        <v>28.584999999999994</v>
      </c>
      <c r="I101" s="13">
        <v>73.540000000000006</v>
      </c>
      <c r="J101" s="7">
        <f t="shared" si="2"/>
        <v>146.04889480269298</v>
      </c>
      <c r="M101" s="1">
        <v>2</v>
      </c>
      <c r="N101" s="1">
        <v>7</v>
      </c>
      <c r="O101" s="27" t="s">
        <v>11</v>
      </c>
      <c r="P101" s="29" t="s">
        <v>29</v>
      </c>
      <c r="Q101" s="25" t="s">
        <v>98</v>
      </c>
      <c r="R101" s="29">
        <v>11.327999999999999</v>
      </c>
      <c r="S101" s="29">
        <v>55.800000000000004</v>
      </c>
      <c r="T101" s="29">
        <v>32.589999999999996</v>
      </c>
      <c r="U101" s="29">
        <v>68.14</v>
      </c>
      <c r="V101" s="7">
        <f t="shared" si="3"/>
        <v>113.59506543302491</v>
      </c>
    </row>
    <row r="102" spans="2:22" ht="15.75" x14ac:dyDescent="0.25">
      <c r="B102" s="1">
        <v>11</v>
      </c>
      <c r="C102" s="27" t="s">
        <v>11</v>
      </c>
      <c r="D102" s="25" t="s">
        <v>96</v>
      </c>
      <c r="E102" s="29" t="s">
        <v>29</v>
      </c>
      <c r="F102" s="30">
        <v>12.03</v>
      </c>
      <c r="G102" s="13">
        <v>48.52</v>
      </c>
      <c r="H102" s="13">
        <v>30.39</v>
      </c>
      <c r="I102" s="13">
        <v>69.760000000000005</v>
      </c>
      <c r="J102" s="7">
        <f t="shared" si="2"/>
        <v>133.74489541593971</v>
      </c>
      <c r="M102" s="1">
        <v>2</v>
      </c>
      <c r="N102" s="1">
        <v>7</v>
      </c>
      <c r="O102" s="27" t="s">
        <v>11</v>
      </c>
      <c r="P102" s="29" t="s">
        <v>29</v>
      </c>
      <c r="Q102" s="29" t="s">
        <v>100</v>
      </c>
      <c r="R102" s="29">
        <v>11.116</v>
      </c>
      <c r="S102" s="29">
        <v>51.39</v>
      </c>
      <c r="T102" s="29">
        <v>36.97</v>
      </c>
      <c r="U102" s="29">
        <v>64.800000000000011</v>
      </c>
      <c r="V102" s="7">
        <f t="shared" si="3"/>
        <v>117.29727528204293</v>
      </c>
    </row>
    <row r="103" spans="2:22" ht="15.75" x14ac:dyDescent="0.25">
      <c r="B103" s="1">
        <v>11</v>
      </c>
      <c r="C103" s="27" t="s">
        <v>11</v>
      </c>
      <c r="D103" s="25" t="s">
        <v>97</v>
      </c>
      <c r="E103" s="29" t="s">
        <v>29</v>
      </c>
      <c r="F103" s="30">
        <v>12.500999999999999</v>
      </c>
      <c r="G103" s="13">
        <v>48.19</v>
      </c>
      <c r="H103" s="13">
        <v>31.270000000000003</v>
      </c>
      <c r="I103" s="13">
        <v>66.56</v>
      </c>
      <c r="J103" s="7">
        <f t="shared" si="2"/>
        <v>128.4836668806131</v>
      </c>
      <c r="M103" s="1">
        <v>2</v>
      </c>
      <c r="N103" s="1">
        <v>7</v>
      </c>
      <c r="O103" s="27" t="s">
        <v>11</v>
      </c>
      <c r="P103" s="29" t="s">
        <v>29</v>
      </c>
      <c r="Q103" s="29" t="s">
        <v>100</v>
      </c>
      <c r="R103" s="29">
        <v>10.459</v>
      </c>
      <c r="S103" s="29">
        <v>52.21</v>
      </c>
      <c r="T103" s="29">
        <v>37.269999999999996</v>
      </c>
      <c r="U103" s="29">
        <v>67</v>
      </c>
      <c r="V103" s="7">
        <f t="shared" si="3"/>
        <v>119.37479677331704</v>
      </c>
    </row>
    <row r="104" spans="2:22" ht="15.75" x14ac:dyDescent="0.25">
      <c r="B104" s="1">
        <v>11</v>
      </c>
      <c r="C104" s="27" t="s">
        <v>11</v>
      </c>
      <c r="D104" s="25" t="s">
        <v>96</v>
      </c>
      <c r="E104" s="29" t="s">
        <v>29</v>
      </c>
      <c r="F104" s="30">
        <v>12.236000000000001</v>
      </c>
      <c r="G104" s="13">
        <v>47.25</v>
      </c>
      <c r="H104" s="13">
        <v>30.330000000000002</v>
      </c>
      <c r="I104" s="13">
        <v>70.540000000000006</v>
      </c>
      <c r="J104" s="7">
        <f t="shared" si="2"/>
        <v>138.8753537590747</v>
      </c>
      <c r="M104" s="1">
        <v>2</v>
      </c>
      <c r="N104" s="1">
        <v>7</v>
      </c>
      <c r="O104" s="27" t="s">
        <v>11</v>
      </c>
      <c r="P104" s="29" t="s">
        <v>29</v>
      </c>
      <c r="Q104" s="29" t="s">
        <v>100</v>
      </c>
      <c r="R104" s="29">
        <v>10.595000000000001</v>
      </c>
      <c r="S104" s="29">
        <v>51.349999999999994</v>
      </c>
      <c r="T104" s="29">
        <v>38.17</v>
      </c>
      <c r="U104" s="29">
        <v>65.78</v>
      </c>
      <c r="V104" s="7">
        <f t="shared" si="3"/>
        <v>119.16396820724169</v>
      </c>
    </row>
    <row r="105" spans="2:22" ht="15.75" x14ac:dyDescent="0.25">
      <c r="B105" s="1">
        <v>12</v>
      </c>
      <c r="C105" s="27" t="s">
        <v>11</v>
      </c>
      <c r="D105" s="25" t="s">
        <v>98</v>
      </c>
      <c r="E105" s="6" t="s">
        <v>25</v>
      </c>
      <c r="F105" s="31">
        <v>11.118</v>
      </c>
      <c r="G105" s="13">
        <v>56.580000000000005</v>
      </c>
      <c r="H105" s="13">
        <v>38.07</v>
      </c>
      <c r="I105" s="13">
        <v>60.27</v>
      </c>
      <c r="J105" s="7">
        <f t="shared" si="2"/>
        <v>99.089989888776529</v>
      </c>
      <c r="M105" s="1">
        <v>2</v>
      </c>
      <c r="N105" s="1">
        <v>7</v>
      </c>
      <c r="O105" s="27" t="s">
        <v>11</v>
      </c>
      <c r="P105" s="29" t="s">
        <v>29</v>
      </c>
      <c r="Q105" s="29" t="s">
        <v>102</v>
      </c>
      <c r="R105" s="29">
        <v>9.4786000000000001</v>
      </c>
      <c r="S105" s="29">
        <v>52.22</v>
      </c>
      <c r="T105" s="29">
        <v>28.92</v>
      </c>
      <c r="U105" s="29">
        <v>68.42</v>
      </c>
      <c r="V105" s="7">
        <f t="shared" si="3"/>
        <v>121.88148530813285</v>
      </c>
    </row>
    <row r="106" spans="2:22" ht="15.75" x14ac:dyDescent="0.25">
      <c r="B106" s="1">
        <v>12</v>
      </c>
      <c r="C106" s="27" t="s">
        <v>11</v>
      </c>
      <c r="D106" s="25" t="s">
        <v>98</v>
      </c>
      <c r="E106" s="6" t="s">
        <v>25</v>
      </c>
      <c r="F106" s="31">
        <v>10.679</v>
      </c>
      <c r="G106" s="13">
        <v>56.129999999999988</v>
      </c>
      <c r="H106" s="13">
        <v>36.545000000000002</v>
      </c>
      <c r="I106" s="13">
        <v>62.76</v>
      </c>
      <c r="J106" s="7">
        <f t="shared" si="2"/>
        <v>104.01103750015538</v>
      </c>
      <c r="M106" s="1">
        <v>2</v>
      </c>
      <c r="N106" s="1">
        <v>7</v>
      </c>
      <c r="O106" s="27" t="s">
        <v>11</v>
      </c>
      <c r="P106" s="29" t="s">
        <v>29</v>
      </c>
      <c r="Q106" s="29" t="s">
        <v>102</v>
      </c>
      <c r="R106" s="29">
        <v>9.3825000000000003</v>
      </c>
      <c r="S106" s="29">
        <v>50.44</v>
      </c>
      <c r="T106" s="29">
        <v>27.51</v>
      </c>
      <c r="U106" s="29">
        <v>69.28</v>
      </c>
      <c r="V106" s="7">
        <f t="shared" si="3"/>
        <v>127.7686590561201</v>
      </c>
    </row>
    <row r="107" spans="2:22" ht="15.75" x14ac:dyDescent="0.25">
      <c r="B107" s="1">
        <v>12</v>
      </c>
      <c r="C107" s="27" t="s">
        <v>11</v>
      </c>
      <c r="D107" s="25" t="s">
        <v>98</v>
      </c>
      <c r="E107" s="6" t="s">
        <v>25</v>
      </c>
      <c r="F107" s="31">
        <v>11.445</v>
      </c>
      <c r="G107" s="13">
        <v>59.88</v>
      </c>
      <c r="H107" s="13">
        <v>37.345000000000006</v>
      </c>
      <c r="I107" s="13">
        <v>58.98</v>
      </c>
      <c r="J107" s="7">
        <f t="shared" si="2"/>
        <v>91.625110686489236</v>
      </c>
      <c r="M107" s="1">
        <v>2</v>
      </c>
      <c r="N107" s="1">
        <v>7</v>
      </c>
      <c r="O107" s="27" t="s">
        <v>11</v>
      </c>
      <c r="P107" s="29" t="s">
        <v>29</v>
      </c>
      <c r="Q107" s="29" t="s">
        <v>102</v>
      </c>
      <c r="R107" s="29">
        <v>9.3046000000000006</v>
      </c>
      <c r="S107" s="29">
        <v>51.33</v>
      </c>
      <c r="T107" s="29">
        <v>29.76</v>
      </c>
      <c r="U107" s="29">
        <v>68.58</v>
      </c>
      <c r="V107" s="7">
        <f t="shared" si="3"/>
        <v>124.28472401560356</v>
      </c>
    </row>
    <row r="108" spans="2:22" ht="15.75" x14ac:dyDescent="0.25">
      <c r="B108" s="1">
        <v>12</v>
      </c>
      <c r="C108" s="27" t="s">
        <v>11</v>
      </c>
      <c r="D108" s="25" t="s">
        <v>98</v>
      </c>
      <c r="E108" s="29" t="s">
        <v>28</v>
      </c>
      <c r="F108" s="31">
        <v>11.068</v>
      </c>
      <c r="G108" s="13">
        <v>57.319999999999993</v>
      </c>
      <c r="H108" s="13">
        <v>38.5</v>
      </c>
      <c r="I108" s="13">
        <v>59.36</v>
      </c>
      <c r="J108" s="7">
        <f t="shared" si="2"/>
        <v>96.333922978302155</v>
      </c>
      <c r="M108" s="1">
        <v>2</v>
      </c>
      <c r="N108" s="1">
        <v>7</v>
      </c>
      <c r="O108" s="27" t="s">
        <v>11</v>
      </c>
      <c r="P108" s="29" t="s">
        <v>29</v>
      </c>
      <c r="Q108" s="29" t="s">
        <v>104</v>
      </c>
      <c r="R108" s="29">
        <v>8.6567000000000007</v>
      </c>
      <c r="S108" s="29">
        <v>53.02</v>
      </c>
      <c r="T108" s="29">
        <v>29.580000000000002</v>
      </c>
      <c r="U108" s="29">
        <v>69.540000000000006</v>
      </c>
      <c r="V108" s="7">
        <f t="shared" si="3"/>
        <v>122.00749168808613</v>
      </c>
    </row>
    <row r="109" spans="2:22" ht="15.75" x14ac:dyDescent="0.25">
      <c r="B109" s="1">
        <v>12</v>
      </c>
      <c r="C109" s="27" t="s">
        <v>11</v>
      </c>
      <c r="D109" s="25" t="s">
        <v>98</v>
      </c>
      <c r="E109" s="29" t="s">
        <v>28</v>
      </c>
      <c r="F109" s="31">
        <v>11.435</v>
      </c>
      <c r="G109" s="13">
        <v>58.440000000000005</v>
      </c>
      <c r="H109" s="13">
        <v>36.47</v>
      </c>
      <c r="I109" s="13">
        <v>62.78</v>
      </c>
      <c r="J109" s="7">
        <f t="shared" si="2"/>
        <v>99.931553730321681</v>
      </c>
      <c r="M109" s="1">
        <v>2</v>
      </c>
      <c r="N109" s="1">
        <v>7</v>
      </c>
      <c r="O109" s="27" t="s">
        <v>11</v>
      </c>
      <c r="P109" s="29" t="s">
        <v>29</v>
      </c>
      <c r="Q109" s="29" t="s">
        <v>104</v>
      </c>
      <c r="R109" s="29">
        <v>8.6954999999999991</v>
      </c>
      <c r="S109" s="29">
        <v>55.64</v>
      </c>
      <c r="T109" s="29">
        <v>28.425000000000001</v>
      </c>
      <c r="U109" s="29">
        <v>71.14</v>
      </c>
      <c r="V109" s="7">
        <f t="shared" si="3"/>
        <v>118.93735475565512</v>
      </c>
    </row>
    <row r="110" spans="2:22" ht="15.75" x14ac:dyDescent="0.25">
      <c r="B110" s="1">
        <v>12</v>
      </c>
      <c r="C110" s="27" t="s">
        <v>11</v>
      </c>
      <c r="D110" s="25" t="s">
        <v>98</v>
      </c>
      <c r="E110" s="29" t="s">
        <v>28</v>
      </c>
      <c r="F110" s="31">
        <v>10.723000000000001</v>
      </c>
      <c r="G110" s="13">
        <v>58.89</v>
      </c>
      <c r="H110" s="13">
        <v>37.28</v>
      </c>
      <c r="I110" s="13">
        <v>62.44</v>
      </c>
      <c r="J110" s="7">
        <f t="shared" si="2"/>
        <v>98.630872695249721</v>
      </c>
      <c r="M110" s="1">
        <v>2</v>
      </c>
      <c r="N110" s="1">
        <v>7</v>
      </c>
      <c r="O110" s="27" t="s">
        <v>11</v>
      </c>
      <c r="P110" s="29" t="s">
        <v>29</v>
      </c>
      <c r="Q110" s="29" t="s">
        <v>104</v>
      </c>
      <c r="R110" s="29">
        <v>8.5444999999999993</v>
      </c>
      <c r="S110" s="29">
        <v>52.580000000000005</v>
      </c>
      <c r="T110" s="29">
        <v>26.925000000000011</v>
      </c>
      <c r="U110" s="29">
        <v>72.299999999999983</v>
      </c>
      <c r="V110" s="7">
        <f t="shared" si="3"/>
        <v>127.91139968331751</v>
      </c>
    </row>
    <row r="111" spans="2:22" ht="15.75" x14ac:dyDescent="0.25">
      <c r="B111" s="1">
        <v>12</v>
      </c>
      <c r="C111" s="27" t="s">
        <v>11</v>
      </c>
      <c r="D111" s="25" t="s">
        <v>98</v>
      </c>
      <c r="E111" s="29" t="s">
        <v>29</v>
      </c>
      <c r="F111" s="31">
        <v>11.042</v>
      </c>
      <c r="G111" s="13">
        <v>56.780000000000008</v>
      </c>
      <c r="H111" s="13">
        <v>35.64</v>
      </c>
      <c r="I111" s="13">
        <v>62.99</v>
      </c>
      <c r="J111" s="7">
        <f t="shared" si="2"/>
        <v>103.1971624466525</v>
      </c>
      <c r="M111" s="1">
        <v>1</v>
      </c>
      <c r="N111" s="1">
        <v>8</v>
      </c>
      <c r="O111" s="27" t="s">
        <v>11</v>
      </c>
      <c r="P111" s="29" t="s">
        <v>29</v>
      </c>
      <c r="Q111" s="25" t="s">
        <v>12</v>
      </c>
      <c r="R111" s="30">
        <v>12.904</v>
      </c>
      <c r="S111" s="29">
        <v>49.669999999999995</v>
      </c>
      <c r="T111" s="29">
        <v>30.48</v>
      </c>
      <c r="U111" s="29">
        <v>68.56</v>
      </c>
      <c r="V111" s="7">
        <f t="shared" si="3"/>
        <v>128.40093454005742</v>
      </c>
    </row>
    <row r="112" spans="2:22" ht="15.75" x14ac:dyDescent="0.25">
      <c r="B112" s="1">
        <v>12</v>
      </c>
      <c r="C112" s="27" t="s">
        <v>11</v>
      </c>
      <c r="D112" s="25" t="s">
        <v>98</v>
      </c>
      <c r="E112" s="29" t="s">
        <v>29</v>
      </c>
      <c r="F112" s="31">
        <v>10.734999999999999</v>
      </c>
      <c r="G112" s="13">
        <v>58.29</v>
      </c>
      <c r="H112" s="13">
        <v>36.69</v>
      </c>
      <c r="I112" s="13">
        <v>60.129999999999995</v>
      </c>
      <c r="J112" s="7">
        <f t="shared" si="2"/>
        <v>95.959656409212954</v>
      </c>
      <c r="M112" s="1">
        <v>1</v>
      </c>
      <c r="N112" s="1">
        <v>8</v>
      </c>
      <c r="O112" s="27" t="s">
        <v>11</v>
      </c>
      <c r="P112" s="29" t="s">
        <v>29</v>
      </c>
      <c r="Q112" s="25" t="s">
        <v>12</v>
      </c>
      <c r="R112" s="30">
        <v>12.616199999999999</v>
      </c>
      <c r="S112" s="29">
        <v>48.620000000000005</v>
      </c>
      <c r="T112" s="29">
        <v>28.51</v>
      </c>
      <c r="U112" s="29">
        <v>69.98</v>
      </c>
      <c r="V112" s="7">
        <f t="shared" si="3"/>
        <v>133.89073306993961</v>
      </c>
    </row>
    <row r="113" spans="2:22" ht="15.75" x14ac:dyDescent="0.25">
      <c r="B113" s="1">
        <v>12</v>
      </c>
      <c r="C113" s="27" t="s">
        <v>11</v>
      </c>
      <c r="D113" s="25" t="s">
        <v>98</v>
      </c>
      <c r="E113" s="29" t="s">
        <v>29</v>
      </c>
      <c r="F113" s="31">
        <v>11.319000000000001</v>
      </c>
      <c r="G113" s="13">
        <v>54.02</v>
      </c>
      <c r="H113" s="13">
        <v>33.875</v>
      </c>
      <c r="I113" s="13">
        <v>66.759999999999991</v>
      </c>
      <c r="J113" s="7">
        <f t="shared" si="2"/>
        <v>114.96172821435641</v>
      </c>
      <c r="M113" s="1">
        <v>1</v>
      </c>
      <c r="N113" s="1">
        <v>8</v>
      </c>
      <c r="O113" s="27" t="s">
        <v>11</v>
      </c>
      <c r="P113" s="29" t="s">
        <v>29</v>
      </c>
      <c r="Q113" s="25" t="s">
        <v>12</v>
      </c>
      <c r="R113" s="30">
        <v>12.853999999999999</v>
      </c>
      <c r="S113" s="29">
        <v>51.11</v>
      </c>
      <c r="T113" s="29">
        <v>31.01</v>
      </c>
      <c r="U113" s="29">
        <v>70.61999999999999</v>
      </c>
      <c r="V113" s="7">
        <f t="shared" si="3"/>
        <v>128.53262229664244</v>
      </c>
    </row>
    <row r="114" spans="2:22" ht="15.75" x14ac:dyDescent="0.25">
      <c r="B114" s="1">
        <v>13</v>
      </c>
      <c r="C114" s="27" t="s">
        <v>11</v>
      </c>
      <c r="D114" s="29" t="s">
        <v>100</v>
      </c>
      <c r="E114" s="6" t="s">
        <v>25</v>
      </c>
      <c r="F114" s="30">
        <v>10.321</v>
      </c>
      <c r="G114" s="13">
        <v>59.559999999999988</v>
      </c>
      <c r="H114" s="13">
        <v>38.67</v>
      </c>
      <c r="I114" s="13">
        <v>60.88</v>
      </c>
      <c r="J114" s="7">
        <f t="shared" si="2"/>
        <v>95.084886063691911</v>
      </c>
      <c r="M114" s="1">
        <v>1</v>
      </c>
      <c r="N114" s="1">
        <v>8</v>
      </c>
      <c r="O114" s="27" t="s">
        <v>11</v>
      </c>
      <c r="P114" s="29" t="s">
        <v>29</v>
      </c>
      <c r="Q114" s="25" t="s">
        <v>98</v>
      </c>
      <c r="R114" s="30">
        <v>12.144</v>
      </c>
      <c r="S114" s="29">
        <v>59.12</v>
      </c>
      <c r="T114" s="29">
        <v>42.589999999999996</v>
      </c>
      <c r="U114" s="29">
        <v>56.81</v>
      </c>
      <c r="V114" s="7">
        <f t="shared" si="3"/>
        <v>89.388551468042934</v>
      </c>
    </row>
    <row r="115" spans="2:22" ht="15.75" x14ac:dyDescent="0.25">
      <c r="B115" s="1">
        <v>13</v>
      </c>
      <c r="C115" s="27" t="s">
        <v>11</v>
      </c>
      <c r="D115" s="29" t="s">
        <v>100</v>
      </c>
      <c r="E115" s="6" t="s">
        <v>25</v>
      </c>
      <c r="F115" s="30">
        <v>10.683999999999999</v>
      </c>
      <c r="G115" s="13">
        <v>59.539999999999992</v>
      </c>
      <c r="H115" s="13">
        <v>39.999999999999993</v>
      </c>
      <c r="I115" s="13">
        <v>60.360000000000014</v>
      </c>
      <c r="J115" s="7">
        <f t="shared" si="2"/>
        <v>94.304395715993195</v>
      </c>
      <c r="M115" s="1">
        <v>1</v>
      </c>
      <c r="N115" s="1">
        <v>8</v>
      </c>
      <c r="O115" s="27" t="s">
        <v>11</v>
      </c>
      <c r="P115" s="29" t="s">
        <v>29</v>
      </c>
      <c r="Q115" s="25" t="s">
        <v>98</v>
      </c>
      <c r="R115" s="30">
        <v>11.962999999999999</v>
      </c>
      <c r="S115" s="29">
        <v>60.02000000000001</v>
      </c>
      <c r="T115" s="29">
        <v>43.85</v>
      </c>
      <c r="U115" s="29">
        <v>52.779999999999994</v>
      </c>
      <c r="V115" s="7">
        <f t="shared" si="3"/>
        <v>81.802189967685166</v>
      </c>
    </row>
    <row r="116" spans="2:22" ht="15.75" x14ac:dyDescent="0.25">
      <c r="B116" s="1">
        <v>13</v>
      </c>
      <c r="C116" s="27" t="s">
        <v>11</v>
      </c>
      <c r="D116" s="29" t="s">
        <v>100</v>
      </c>
      <c r="E116" s="6" t="s">
        <v>25</v>
      </c>
      <c r="F116" s="30">
        <v>10.147</v>
      </c>
      <c r="G116" s="13">
        <v>60.12</v>
      </c>
      <c r="H116" s="13">
        <v>37.909999999999997</v>
      </c>
      <c r="I116" s="13">
        <v>61.400000000000013</v>
      </c>
      <c r="J116" s="7">
        <f t="shared" si="2"/>
        <v>95.003790867876674</v>
      </c>
      <c r="M116" s="1">
        <v>1</v>
      </c>
      <c r="N116" s="1">
        <v>8</v>
      </c>
      <c r="O116" s="27" t="s">
        <v>11</v>
      </c>
      <c r="P116" s="29" t="s">
        <v>29</v>
      </c>
      <c r="Q116" s="25" t="s">
        <v>98</v>
      </c>
      <c r="R116" s="30">
        <v>12.003</v>
      </c>
      <c r="S116" s="29">
        <v>60.769999999999989</v>
      </c>
      <c r="T116" s="29">
        <v>41.455000000000005</v>
      </c>
      <c r="U116" s="29">
        <v>58.679999999999986</v>
      </c>
      <c r="V116" s="7">
        <f t="shared" si="3"/>
        <v>89.82400281656723</v>
      </c>
    </row>
    <row r="117" spans="2:22" ht="15.75" x14ac:dyDescent="0.25">
      <c r="B117" s="1">
        <v>13</v>
      </c>
      <c r="C117" s="27" t="s">
        <v>11</v>
      </c>
      <c r="D117" s="29" t="s">
        <v>100</v>
      </c>
      <c r="E117" s="29" t="s">
        <v>28</v>
      </c>
      <c r="F117" s="30">
        <v>10.582000000000001</v>
      </c>
      <c r="G117" s="13">
        <v>59.139999999999993</v>
      </c>
      <c r="H117" s="13">
        <v>37.834999999999994</v>
      </c>
      <c r="I117" s="13">
        <v>61.89</v>
      </c>
      <c r="J117" s="7">
        <f t="shared" si="2"/>
        <v>97.348821479972642</v>
      </c>
      <c r="M117" s="1">
        <v>1</v>
      </c>
      <c r="N117" s="1">
        <v>8</v>
      </c>
      <c r="O117" s="27" t="s">
        <v>11</v>
      </c>
      <c r="P117" s="29" t="s">
        <v>29</v>
      </c>
      <c r="Q117" s="29" t="s">
        <v>100</v>
      </c>
      <c r="R117" s="30">
        <v>11.351000000000001</v>
      </c>
      <c r="S117" s="29">
        <v>65.989999999999995</v>
      </c>
      <c r="T117" s="29">
        <v>41.64</v>
      </c>
      <c r="U117" s="29">
        <v>58.36</v>
      </c>
      <c r="V117" s="7">
        <f t="shared" si="3"/>
        <v>82.267574015795219</v>
      </c>
    </row>
    <row r="118" spans="2:22" ht="15.75" x14ac:dyDescent="0.25">
      <c r="B118" s="1">
        <v>13</v>
      </c>
      <c r="C118" s="27" t="s">
        <v>11</v>
      </c>
      <c r="D118" s="29" t="s">
        <v>100</v>
      </c>
      <c r="E118" s="29" t="s">
        <v>28</v>
      </c>
      <c r="F118" s="30">
        <v>10.499000000000001</v>
      </c>
      <c r="G118" s="13">
        <v>58.68</v>
      </c>
      <c r="H118" s="13">
        <v>36.295000000000002</v>
      </c>
      <c r="I118" s="13">
        <v>61.010000000000005</v>
      </c>
      <c r="J118" s="7">
        <f t="shared" si="2"/>
        <v>96.716919516177626</v>
      </c>
      <c r="M118" s="1">
        <v>1</v>
      </c>
      <c r="N118" s="1">
        <v>8</v>
      </c>
      <c r="O118" s="27" t="s">
        <v>11</v>
      </c>
      <c r="P118" s="29" t="s">
        <v>29</v>
      </c>
      <c r="Q118" s="29" t="s">
        <v>100</v>
      </c>
      <c r="R118" s="30">
        <v>10.984</v>
      </c>
      <c r="S118" s="29">
        <v>64.169999999999987</v>
      </c>
      <c r="T118" s="29">
        <v>42.010000000000005</v>
      </c>
      <c r="U118" s="29">
        <v>56.67</v>
      </c>
      <c r="V118" s="7">
        <f t="shared" si="3"/>
        <v>82.150972525740144</v>
      </c>
    </row>
    <row r="119" spans="2:22" ht="15.75" x14ac:dyDescent="0.25">
      <c r="B119" s="1">
        <v>13</v>
      </c>
      <c r="C119" s="27" t="s">
        <v>11</v>
      </c>
      <c r="D119" s="29" t="s">
        <v>100</v>
      </c>
      <c r="E119" s="29" t="s">
        <v>28</v>
      </c>
      <c r="F119" s="30">
        <v>9.9591999999999992</v>
      </c>
      <c r="G119" s="13">
        <v>61.28</v>
      </c>
      <c r="H119" s="13">
        <v>39.85</v>
      </c>
      <c r="I119" s="13">
        <v>59.260000000000005</v>
      </c>
      <c r="J119" s="7">
        <f t="shared" si="2"/>
        <v>89.956888699981789</v>
      </c>
      <c r="M119" s="1">
        <v>1</v>
      </c>
      <c r="N119" s="1">
        <v>8</v>
      </c>
      <c r="O119" s="27" t="s">
        <v>11</v>
      </c>
      <c r="P119" s="29" t="s">
        <v>29</v>
      </c>
      <c r="Q119" s="29" t="s">
        <v>100</v>
      </c>
      <c r="R119" s="30">
        <v>11.095000000000001</v>
      </c>
      <c r="S119" s="29">
        <v>62.359999999999992</v>
      </c>
      <c r="T119" s="29">
        <v>41.615000000000002</v>
      </c>
      <c r="U119" s="29">
        <v>59.81</v>
      </c>
      <c r="V119" s="7">
        <f t="shared" si="3"/>
        <v>89.21938630905322</v>
      </c>
    </row>
    <row r="120" spans="2:22" ht="15.75" x14ac:dyDescent="0.25">
      <c r="B120" s="1">
        <v>13</v>
      </c>
      <c r="C120" s="27" t="s">
        <v>11</v>
      </c>
      <c r="D120" s="29" t="s">
        <v>100</v>
      </c>
      <c r="E120" s="29" t="s">
        <v>29</v>
      </c>
      <c r="F120" s="30">
        <v>9.3207000000000004</v>
      </c>
      <c r="G120" s="13">
        <v>58.390000000000008</v>
      </c>
      <c r="H120" s="13">
        <v>36.849999999999987</v>
      </c>
      <c r="I120" s="13">
        <v>60.90000000000002</v>
      </c>
      <c r="J120" s="7">
        <f t="shared" si="2"/>
        <v>97.02202909864306</v>
      </c>
      <c r="M120" s="1">
        <v>1</v>
      </c>
      <c r="N120" s="1">
        <v>8</v>
      </c>
      <c r="O120" s="27" t="s">
        <v>11</v>
      </c>
      <c r="P120" s="29" t="s">
        <v>29</v>
      </c>
      <c r="Q120" s="29" t="s">
        <v>102</v>
      </c>
      <c r="R120" s="31">
        <v>9.5711999999999993</v>
      </c>
      <c r="S120" s="29">
        <v>56.339999999999989</v>
      </c>
      <c r="T120" s="29">
        <v>39.164999999999992</v>
      </c>
      <c r="U120" s="29">
        <v>59.330000000000005</v>
      </c>
      <c r="V120" s="7">
        <f t="shared" si="3"/>
        <v>97.960059770001095</v>
      </c>
    </row>
    <row r="121" spans="2:22" ht="15.75" x14ac:dyDescent="0.25">
      <c r="B121" s="1">
        <v>13</v>
      </c>
      <c r="C121" s="27" t="s">
        <v>11</v>
      </c>
      <c r="D121" s="29" t="s">
        <v>100</v>
      </c>
      <c r="E121" s="29" t="s">
        <v>29</v>
      </c>
      <c r="F121" s="30">
        <v>9.8435000000000006</v>
      </c>
      <c r="G121" s="13">
        <v>48.46</v>
      </c>
      <c r="H121" s="13">
        <v>34.829999999999991</v>
      </c>
      <c r="I121" s="13">
        <v>66.100000000000009</v>
      </c>
      <c r="J121" s="7">
        <f t="shared" si="2"/>
        <v>126.88479589975911</v>
      </c>
      <c r="M121" s="1">
        <v>1</v>
      </c>
      <c r="N121" s="1">
        <v>8</v>
      </c>
      <c r="O121" s="27" t="s">
        <v>11</v>
      </c>
      <c r="P121" s="29" t="s">
        <v>29</v>
      </c>
      <c r="Q121" s="29" t="s">
        <v>102</v>
      </c>
      <c r="R121" s="31">
        <v>9.8895</v>
      </c>
      <c r="S121" s="29">
        <v>59.779999999999987</v>
      </c>
      <c r="T121" s="29">
        <v>40.440000000000005</v>
      </c>
      <c r="U121" s="29">
        <v>57.76</v>
      </c>
      <c r="V121" s="7">
        <f t="shared" si="3"/>
        <v>89.879947404047414</v>
      </c>
    </row>
    <row r="122" spans="2:22" ht="15.75" x14ac:dyDescent="0.25">
      <c r="B122" s="1">
        <v>13</v>
      </c>
      <c r="C122" s="27" t="s">
        <v>11</v>
      </c>
      <c r="D122" s="29" t="s">
        <v>100</v>
      </c>
      <c r="E122" s="29" t="s">
        <v>29</v>
      </c>
      <c r="F122" s="30">
        <v>10.215</v>
      </c>
      <c r="G122" s="13">
        <v>56.539999999999992</v>
      </c>
      <c r="H122" s="13">
        <v>33.019999999999996</v>
      </c>
      <c r="I122" s="13">
        <v>67.080000000000013</v>
      </c>
      <c r="J122" s="7">
        <f t="shared" si="2"/>
        <v>110.36434382737887</v>
      </c>
      <c r="M122" s="1">
        <v>1</v>
      </c>
      <c r="N122" s="1">
        <v>8</v>
      </c>
      <c r="O122" s="27" t="s">
        <v>11</v>
      </c>
      <c r="P122" s="29" t="s">
        <v>29</v>
      </c>
      <c r="Q122" s="29" t="s">
        <v>102</v>
      </c>
      <c r="R122" s="31">
        <v>8.6085999999999991</v>
      </c>
      <c r="S122" s="29">
        <v>57.68</v>
      </c>
      <c r="T122" s="29">
        <v>39.145000000000003</v>
      </c>
      <c r="U122" s="29">
        <v>60.9</v>
      </c>
      <c r="V122" s="7">
        <f t="shared" si="3"/>
        <v>98.216301648227585</v>
      </c>
    </row>
    <row r="123" spans="2:22" ht="15.75" x14ac:dyDescent="0.25">
      <c r="B123" s="1">
        <v>14</v>
      </c>
      <c r="C123" s="27" t="s">
        <v>11</v>
      </c>
      <c r="D123" s="29" t="s">
        <v>102</v>
      </c>
      <c r="E123" s="6" t="s">
        <v>25</v>
      </c>
      <c r="F123" s="31">
        <v>9.0500000000000007</v>
      </c>
      <c r="G123" s="13">
        <v>52.180000000000007</v>
      </c>
      <c r="H123" s="13">
        <v>33.96</v>
      </c>
      <c r="I123" s="13">
        <v>64.180000000000007</v>
      </c>
      <c r="J123" s="7">
        <f t="shared" si="2"/>
        <v>114.41610881831228</v>
      </c>
      <c r="M123" s="1">
        <v>1</v>
      </c>
      <c r="N123" s="1">
        <v>8</v>
      </c>
      <c r="O123" s="27" t="s">
        <v>11</v>
      </c>
      <c r="P123" s="29" t="s">
        <v>29</v>
      </c>
      <c r="Q123" s="29" t="s">
        <v>104</v>
      </c>
      <c r="R123" s="31">
        <v>8.5800999999999998</v>
      </c>
      <c r="S123" s="29">
        <v>60.319999999999993</v>
      </c>
      <c r="T123" s="29">
        <v>37.405000000000001</v>
      </c>
      <c r="U123" s="29">
        <v>58.13</v>
      </c>
      <c r="V123" s="7">
        <f t="shared" si="3"/>
        <v>89.645919437419053</v>
      </c>
    </row>
    <row r="124" spans="2:22" ht="15.75" x14ac:dyDescent="0.25">
      <c r="B124" s="1">
        <v>14</v>
      </c>
      <c r="C124" s="27" t="s">
        <v>11</v>
      </c>
      <c r="D124" s="29" t="s">
        <v>102</v>
      </c>
      <c r="E124" s="6" t="s">
        <v>25</v>
      </c>
      <c r="F124" s="31">
        <v>9.18</v>
      </c>
      <c r="G124" s="13">
        <v>52.760000000000005</v>
      </c>
      <c r="H124" s="13">
        <v>34.67</v>
      </c>
      <c r="I124" s="13">
        <v>64.72</v>
      </c>
      <c r="J124" s="7">
        <f t="shared" si="2"/>
        <v>114.11040781423557</v>
      </c>
      <c r="M124" s="1">
        <v>1</v>
      </c>
      <c r="N124" s="1">
        <v>8</v>
      </c>
      <c r="O124" s="27" t="s">
        <v>11</v>
      </c>
      <c r="P124" s="29" t="s">
        <v>29</v>
      </c>
      <c r="Q124" s="29" t="s">
        <v>104</v>
      </c>
      <c r="R124" s="31">
        <v>8.2131000000000007</v>
      </c>
      <c r="S124" s="29">
        <v>62.68</v>
      </c>
      <c r="T124" s="29">
        <v>37.71</v>
      </c>
      <c r="U124" s="29">
        <v>56.94</v>
      </c>
      <c r="V124" s="7">
        <f t="shared" si="3"/>
        <v>84.504533919057295</v>
      </c>
    </row>
    <row r="125" spans="2:22" ht="15.75" x14ac:dyDescent="0.25">
      <c r="B125" s="1">
        <v>14</v>
      </c>
      <c r="C125" s="27" t="s">
        <v>11</v>
      </c>
      <c r="D125" s="29" t="s">
        <v>102</v>
      </c>
      <c r="E125" s="6" t="s">
        <v>25</v>
      </c>
      <c r="F125" s="31">
        <v>8.92</v>
      </c>
      <c r="G125" s="13">
        <v>51.360000000000007</v>
      </c>
      <c r="H125" s="13">
        <v>32.909999999999997</v>
      </c>
      <c r="I125" s="13">
        <v>65.600000000000009</v>
      </c>
      <c r="J125" s="7">
        <f t="shared" si="2"/>
        <v>118.81475041657609</v>
      </c>
      <c r="M125" s="1">
        <v>1</v>
      </c>
      <c r="N125" s="1">
        <v>8</v>
      </c>
      <c r="O125" s="27" t="s">
        <v>11</v>
      </c>
      <c r="P125" s="29" t="s">
        <v>29</v>
      </c>
      <c r="Q125" s="29" t="s">
        <v>104</v>
      </c>
      <c r="R125" s="31">
        <v>8.2718000000000007</v>
      </c>
      <c r="S125" s="29">
        <v>56.600000000000009</v>
      </c>
      <c r="T125" s="29">
        <v>36.54</v>
      </c>
      <c r="U125" s="29">
        <v>59.88</v>
      </c>
      <c r="V125" s="7">
        <f t="shared" si="3"/>
        <v>98.414002793984693</v>
      </c>
    </row>
    <row r="126" spans="2:22" ht="15.75" x14ac:dyDescent="0.25">
      <c r="B126" s="1">
        <v>14</v>
      </c>
      <c r="C126" s="27" t="s">
        <v>11</v>
      </c>
      <c r="D126" s="29" t="s">
        <v>102</v>
      </c>
      <c r="E126" s="29" t="s">
        <v>28</v>
      </c>
      <c r="F126" s="31">
        <v>9.25</v>
      </c>
      <c r="G126" s="13">
        <v>51.39</v>
      </c>
      <c r="H126" s="13">
        <v>31.929999999999996</v>
      </c>
      <c r="I126" s="13">
        <v>68.320000000000007</v>
      </c>
      <c r="J126" s="7">
        <f t="shared" si="2"/>
        <v>123.66897912452427</v>
      </c>
      <c r="M126" s="1">
        <v>2</v>
      </c>
      <c r="N126" s="1">
        <v>9</v>
      </c>
      <c r="O126" s="27" t="s">
        <v>11</v>
      </c>
      <c r="P126" s="29" t="s">
        <v>29</v>
      </c>
      <c r="Q126" s="25" t="s">
        <v>12</v>
      </c>
      <c r="R126" s="30">
        <v>12.03</v>
      </c>
      <c r="S126" s="13">
        <v>48.52</v>
      </c>
      <c r="T126" s="13">
        <v>30.39</v>
      </c>
      <c r="U126" s="13">
        <v>69.760000000000005</v>
      </c>
      <c r="V126" s="7">
        <f t="shared" si="3"/>
        <v>133.74489541593971</v>
      </c>
    </row>
    <row r="127" spans="2:22" ht="15.75" x14ac:dyDescent="0.25">
      <c r="B127" s="1">
        <v>14</v>
      </c>
      <c r="C127" s="27" t="s">
        <v>11</v>
      </c>
      <c r="D127" s="29" t="s">
        <v>102</v>
      </c>
      <c r="E127" s="29" t="s">
        <v>28</v>
      </c>
      <c r="F127" s="31">
        <v>10.137</v>
      </c>
      <c r="G127" s="13">
        <v>53.74</v>
      </c>
      <c r="H127" s="13">
        <v>32.449999999999996</v>
      </c>
      <c r="I127" s="13">
        <v>67.680000000000007</v>
      </c>
      <c r="J127" s="7">
        <f t="shared" si="2"/>
        <v>117.15321833807913</v>
      </c>
      <c r="M127" s="1">
        <v>2</v>
      </c>
      <c r="N127" s="1">
        <v>9</v>
      </c>
      <c r="O127" s="27" t="s">
        <v>11</v>
      </c>
      <c r="P127" s="29" t="s">
        <v>29</v>
      </c>
      <c r="Q127" s="25" t="s">
        <v>12</v>
      </c>
      <c r="R127" s="30">
        <v>12.500999999999999</v>
      </c>
      <c r="S127" s="13">
        <v>48.19</v>
      </c>
      <c r="T127" s="13">
        <v>31.270000000000003</v>
      </c>
      <c r="U127" s="13">
        <v>66.56</v>
      </c>
      <c r="V127" s="7">
        <f t="shared" si="3"/>
        <v>128.4836668806131</v>
      </c>
    </row>
    <row r="128" spans="2:22" ht="15.75" x14ac:dyDescent="0.25">
      <c r="B128" s="1">
        <v>14</v>
      </c>
      <c r="C128" s="27" t="s">
        <v>11</v>
      </c>
      <c r="D128" s="29" t="s">
        <v>102</v>
      </c>
      <c r="E128" s="29" t="s">
        <v>28</v>
      </c>
      <c r="F128" s="31">
        <v>8.4109999999999996</v>
      </c>
      <c r="G128" s="13">
        <v>48.82</v>
      </c>
      <c r="H128" s="13">
        <v>32.999999999999993</v>
      </c>
      <c r="I128" s="13">
        <v>65.62</v>
      </c>
      <c r="J128" s="7">
        <f t="shared" si="2"/>
        <v>125.03453597934512</v>
      </c>
      <c r="M128" s="1">
        <v>2</v>
      </c>
      <c r="N128" s="1">
        <v>9</v>
      </c>
      <c r="O128" s="27" t="s">
        <v>11</v>
      </c>
      <c r="P128" s="29" t="s">
        <v>29</v>
      </c>
      <c r="Q128" s="25" t="s">
        <v>12</v>
      </c>
      <c r="R128" s="30">
        <v>12.236000000000001</v>
      </c>
      <c r="S128" s="13">
        <v>47.25</v>
      </c>
      <c r="T128" s="13">
        <v>30.330000000000002</v>
      </c>
      <c r="U128" s="13">
        <v>70.540000000000006</v>
      </c>
      <c r="V128" s="7">
        <f t="shared" si="3"/>
        <v>138.8753537590747</v>
      </c>
    </row>
    <row r="129" spans="2:22" ht="15.75" x14ac:dyDescent="0.25">
      <c r="B129" s="1">
        <v>14</v>
      </c>
      <c r="C129" s="27" t="s">
        <v>11</v>
      </c>
      <c r="D129" s="29" t="s">
        <v>102</v>
      </c>
      <c r="E129" s="29" t="s">
        <v>29</v>
      </c>
      <c r="F129" s="31">
        <v>8.6011000000000006</v>
      </c>
      <c r="G129" s="13">
        <v>51.679999999999993</v>
      </c>
      <c r="H129" s="13">
        <v>33.47</v>
      </c>
      <c r="I129" s="13">
        <v>66.44</v>
      </c>
      <c r="J129" s="7">
        <f t="shared" si="2"/>
        <v>119.59104327165382</v>
      </c>
      <c r="M129" s="1">
        <v>2</v>
      </c>
      <c r="N129" s="1">
        <v>9</v>
      </c>
      <c r="O129" s="27" t="s">
        <v>11</v>
      </c>
      <c r="P129" s="29" t="s">
        <v>29</v>
      </c>
      <c r="Q129" s="25" t="s">
        <v>98</v>
      </c>
      <c r="R129" s="31">
        <v>11.042</v>
      </c>
      <c r="S129" s="13">
        <v>56.780000000000008</v>
      </c>
      <c r="T129" s="13">
        <v>35.64</v>
      </c>
      <c r="U129" s="13">
        <v>62.99</v>
      </c>
      <c r="V129" s="7">
        <f t="shared" si="3"/>
        <v>103.1971624466525</v>
      </c>
    </row>
    <row r="130" spans="2:22" ht="15.75" x14ac:dyDescent="0.25">
      <c r="B130" s="1">
        <v>14</v>
      </c>
      <c r="C130" s="27" t="s">
        <v>11</v>
      </c>
      <c r="D130" s="29" t="s">
        <v>102</v>
      </c>
      <c r="E130" s="29" t="s">
        <v>29</v>
      </c>
      <c r="F130" s="31">
        <v>9.1669999999999998</v>
      </c>
      <c r="G130" s="13">
        <v>53.74</v>
      </c>
      <c r="H130" s="13">
        <v>32.36</v>
      </c>
      <c r="I130" s="13">
        <v>67.38000000000001</v>
      </c>
      <c r="J130" s="7">
        <f t="shared" si="2"/>
        <v>116.63392215750255</v>
      </c>
      <c r="M130" s="1">
        <v>2</v>
      </c>
      <c r="N130" s="1">
        <v>9</v>
      </c>
      <c r="O130" s="27" t="s">
        <v>11</v>
      </c>
      <c r="P130" s="29" t="s">
        <v>29</v>
      </c>
      <c r="Q130" s="25" t="s">
        <v>98</v>
      </c>
      <c r="R130" s="31">
        <v>10.734999999999999</v>
      </c>
      <c r="S130" s="13">
        <v>58.29</v>
      </c>
      <c r="T130" s="13">
        <v>36.69</v>
      </c>
      <c r="U130" s="13">
        <v>60.129999999999995</v>
      </c>
      <c r="V130" s="7">
        <f t="shared" si="3"/>
        <v>95.959656409212954</v>
      </c>
    </row>
    <row r="131" spans="2:22" ht="15.75" x14ac:dyDescent="0.25">
      <c r="B131" s="1">
        <v>14</v>
      </c>
      <c r="C131" s="27" t="s">
        <v>11</v>
      </c>
      <c r="D131" s="29" t="s">
        <v>102</v>
      </c>
      <c r="E131" s="29" t="s">
        <v>29</v>
      </c>
      <c r="F131" s="31">
        <v>8.4284999999999997</v>
      </c>
      <c r="G131" s="13">
        <v>55.22</v>
      </c>
      <c r="H131" s="13">
        <v>34.35</v>
      </c>
      <c r="I131" s="13">
        <v>65.34</v>
      </c>
      <c r="J131" s="7">
        <f t="shared" si="2"/>
        <v>110.07134253682942</v>
      </c>
      <c r="M131" s="1">
        <v>2</v>
      </c>
      <c r="N131" s="1">
        <v>9</v>
      </c>
      <c r="O131" s="27" t="s">
        <v>11</v>
      </c>
      <c r="P131" s="29" t="s">
        <v>29</v>
      </c>
      <c r="Q131" s="25" t="s">
        <v>98</v>
      </c>
      <c r="R131" s="31">
        <v>11.319000000000001</v>
      </c>
      <c r="S131" s="13">
        <v>54.02</v>
      </c>
      <c r="T131" s="13">
        <v>33.875</v>
      </c>
      <c r="U131" s="13">
        <v>66.759999999999991</v>
      </c>
      <c r="V131" s="7">
        <f t="shared" si="3"/>
        <v>114.96172821435641</v>
      </c>
    </row>
    <row r="132" spans="2:22" ht="15.75" x14ac:dyDescent="0.25">
      <c r="B132" s="1">
        <v>15</v>
      </c>
      <c r="C132" s="27" t="s">
        <v>11</v>
      </c>
      <c r="D132" s="29" t="s">
        <v>104</v>
      </c>
      <c r="E132" s="6" t="s">
        <v>25</v>
      </c>
      <c r="F132" s="31">
        <v>6.7119999999999997</v>
      </c>
      <c r="G132" s="13">
        <v>55.66</v>
      </c>
      <c r="H132" s="13">
        <v>34.424999999999997</v>
      </c>
      <c r="I132" s="13">
        <v>63.930000000000007</v>
      </c>
      <c r="J132" s="7">
        <f t="shared" si="2"/>
        <v>106.84471333428043</v>
      </c>
      <c r="M132" s="1">
        <v>2</v>
      </c>
      <c r="N132" s="1">
        <v>9</v>
      </c>
      <c r="O132" s="27" t="s">
        <v>11</v>
      </c>
      <c r="P132" s="29" t="s">
        <v>29</v>
      </c>
      <c r="Q132" s="29" t="s">
        <v>100</v>
      </c>
      <c r="R132" s="30">
        <v>9.3207000000000004</v>
      </c>
      <c r="S132" s="13">
        <v>58.390000000000008</v>
      </c>
      <c r="T132" s="13">
        <v>36.849999999999987</v>
      </c>
      <c r="U132" s="13">
        <v>60.90000000000002</v>
      </c>
      <c r="V132" s="7">
        <f t="shared" si="3"/>
        <v>97.02202909864306</v>
      </c>
    </row>
    <row r="133" spans="2:22" ht="15.75" x14ac:dyDescent="0.25">
      <c r="B133" s="1">
        <v>15</v>
      </c>
      <c r="C133" s="27" t="s">
        <v>11</v>
      </c>
      <c r="D133" s="29" t="s">
        <v>104</v>
      </c>
      <c r="E133" s="6" t="s">
        <v>25</v>
      </c>
      <c r="F133" s="31">
        <v>6.4631999999999996</v>
      </c>
      <c r="G133" s="13">
        <v>53.02</v>
      </c>
      <c r="H133" s="13">
        <v>34.685000000000002</v>
      </c>
      <c r="I133" s="13">
        <v>63.330000000000005</v>
      </c>
      <c r="J133" s="7">
        <f t="shared" si="2"/>
        <v>111.11208582983167</v>
      </c>
      <c r="M133" s="1">
        <v>2</v>
      </c>
      <c r="N133" s="1">
        <v>9</v>
      </c>
      <c r="O133" s="27" t="s">
        <v>11</v>
      </c>
      <c r="P133" s="29" t="s">
        <v>29</v>
      </c>
      <c r="Q133" s="29" t="s">
        <v>100</v>
      </c>
      <c r="R133" s="30">
        <v>9.8435000000000006</v>
      </c>
      <c r="S133" s="13">
        <v>48.46</v>
      </c>
      <c r="T133" s="13">
        <v>34.829999999999991</v>
      </c>
      <c r="U133" s="13">
        <v>66.100000000000009</v>
      </c>
      <c r="V133" s="7">
        <f t="shared" si="3"/>
        <v>126.88479589975911</v>
      </c>
    </row>
    <row r="134" spans="2:22" ht="15.75" x14ac:dyDescent="0.25">
      <c r="B134" s="1">
        <v>15</v>
      </c>
      <c r="C134" s="27" t="s">
        <v>11</v>
      </c>
      <c r="D134" s="29" t="s">
        <v>104</v>
      </c>
      <c r="E134" s="6" t="s">
        <v>25</v>
      </c>
      <c r="F134" s="31">
        <v>6.2100999999999997</v>
      </c>
      <c r="G134" s="13">
        <v>54.64</v>
      </c>
      <c r="H134" s="13">
        <v>36.534999999999997</v>
      </c>
      <c r="I134" s="13">
        <v>61.20000000000001</v>
      </c>
      <c r="J134" s="7">
        <f t="shared" si="2"/>
        <v>104.19149443290544</v>
      </c>
      <c r="M134" s="1">
        <v>2</v>
      </c>
      <c r="N134" s="1">
        <v>9</v>
      </c>
      <c r="O134" s="27" t="s">
        <v>11</v>
      </c>
      <c r="P134" s="29" t="s">
        <v>29</v>
      </c>
      <c r="Q134" s="29" t="s">
        <v>100</v>
      </c>
      <c r="R134" s="30">
        <v>10.215</v>
      </c>
      <c r="S134" s="13">
        <v>56.539999999999992</v>
      </c>
      <c r="T134" s="13">
        <v>33.019999999999996</v>
      </c>
      <c r="U134" s="13">
        <v>67.080000000000013</v>
      </c>
      <c r="V134" s="7">
        <f t="shared" si="3"/>
        <v>110.36434382737887</v>
      </c>
    </row>
    <row r="135" spans="2:22" ht="15.75" x14ac:dyDescent="0.25">
      <c r="B135" s="1">
        <v>15</v>
      </c>
      <c r="C135" s="27" t="s">
        <v>11</v>
      </c>
      <c r="D135" s="29" t="s">
        <v>104</v>
      </c>
      <c r="E135" s="29" t="s">
        <v>28</v>
      </c>
      <c r="F135" s="31">
        <v>6.3428000000000004</v>
      </c>
      <c r="G135" s="13">
        <v>53.6</v>
      </c>
      <c r="H135" s="13">
        <v>35.819999999999993</v>
      </c>
      <c r="I135" s="13">
        <v>62.20000000000001</v>
      </c>
      <c r="J135" s="7">
        <f t="shared" ref="J135:J140" si="4">(120/G135*I135)/1.29</f>
        <v>107.94862894828185</v>
      </c>
      <c r="M135" s="1">
        <v>2</v>
      </c>
      <c r="N135" s="1">
        <v>9</v>
      </c>
      <c r="O135" s="27" t="s">
        <v>11</v>
      </c>
      <c r="P135" s="29" t="s">
        <v>29</v>
      </c>
      <c r="Q135" s="29" t="s">
        <v>102</v>
      </c>
      <c r="R135" s="31">
        <v>8.6011000000000006</v>
      </c>
      <c r="S135" s="13">
        <v>51.679999999999993</v>
      </c>
      <c r="T135" s="13">
        <v>33.47</v>
      </c>
      <c r="U135" s="13">
        <v>66.44</v>
      </c>
      <c r="V135" s="7">
        <f t="shared" ref="V135:V140" si="5">(120/S135*U135)/1.29</f>
        <v>119.59104327165382</v>
      </c>
    </row>
    <row r="136" spans="2:22" ht="15.75" x14ac:dyDescent="0.25">
      <c r="B136" s="1">
        <v>15</v>
      </c>
      <c r="C136" s="27" t="s">
        <v>11</v>
      </c>
      <c r="D136" s="29" t="s">
        <v>104</v>
      </c>
      <c r="E136" s="29" t="s">
        <v>28</v>
      </c>
      <c r="F136" s="31">
        <v>6.8047000000000004</v>
      </c>
      <c r="G136" s="13">
        <v>52.079999999999991</v>
      </c>
      <c r="H136" s="13">
        <v>33.56</v>
      </c>
      <c r="I136" s="13">
        <v>65.52</v>
      </c>
      <c r="J136" s="7">
        <f t="shared" si="4"/>
        <v>117.02925731432858</v>
      </c>
      <c r="M136" s="1">
        <v>2</v>
      </c>
      <c r="N136" s="1">
        <v>9</v>
      </c>
      <c r="O136" s="27" t="s">
        <v>11</v>
      </c>
      <c r="P136" s="29" t="s">
        <v>29</v>
      </c>
      <c r="Q136" s="29" t="s">
        <v>102</v>
      </c>
      <c r="R136" s="31">
        <v>9.1669999999999998</v>
      </c>
      <c r="S136" s="13">
        <v>53.74</v>
      </c>
      <c r="T136" s="13">
        <v>32.36</v>
      </c>
      <c r="U136" s="13">
        <v>67.38000000000001</v>
      </c>
      <c r="V136" s="7">
        <f t="shared" si="5"/>
        <v>116.63392215750255</v>
      </c>
    </row>
    <row r="137" spans="2:22" ht="15.75" x14ac:dyDescent="0.25">
      <c r="B137" s="1">
        <v>15</v>
      </c>
      <c r="C137" s="27" t="s">
        <v>11</v>
      </c>
      <c r="D137" s="29" t="s">
        <v>104</v>
      </c>
      <c r="E137" s="29" t="s">
        <v>28</v>
      </c>
      <c r="F137" s="31">
        <v>6.0659000000000001</v>
      </c>
      <c r="G137" s="13">
        <v>53.099999999999994</v>
      </c>
      <c r="H137" s="13">
        <v>34.464999999999996</v>
      </c>
      <c r="I137" s="13">
        <v>64.960000000000008</v>
      </c>
      <c r="J137" s="7">
        <f t="shared" si="4"/>
        <v>113.80020146279509</v>
      </c>
      <c r="M137" s="1">
        <v>2</v>
      </c>
      <c r="N137" s="1">
        <v>9</v>
      </c>
      <c r="O137" s="27" t="s">
        <v>11</v>
      </c>
      <c r="P137" s="29" t="s">
        <v>29</v>
      </c>
      <c r="Q137" s="29" t="s">
        <v>102</v>
      </c>
      <c r="R137" s="31">
        <v>8.4284999999999997</v>
      </c>
      <c r="S137" s="13">
        <v>55.22</v>
      </c>
      <c r="T137" s="13">
        <v>34.35</v>
      </c>
      <c r="U137" s="13">
        <v>65.34</v>
      </c>
      <c r="V137" s="7">
        <f t="shared" si="5"/>
        <v>110.07134253682942</v>
      </c>
    </row>
    <row r="138" spans="2:22" ht="15.75" x14ac:dyDescent="0.25">
      <c r="B138" s="1">
        <v>15</v>
      </c>
      <c r="C138" s="27" t="s">
        <v>11</v>
      </c>
      <c r="D138" s="29" t="s">
        <v>104</v>
      </c>
      <c r="E138" s="29" t="s">
        <v>29</v>
      </c>
      <c r="F138" s="31">
        <v>6.9126000000000003</v>
      </c>
      <c r="G138" s="13">
        <v>53.879999999999995</v>
      </c>
      <c r="H138" s="13">
        <v>33.414999999999992</v>
      </c>
      <c r="I138" s="13">
        <v>66.290000000000006</v>
      </c>
      <c r="J138" s="7">
        <f t="shared" si="4"/>
        <v>114.44899086687042</v>
      </c>
      <c r="M138" s="1">
        <v>2</v>
      </c>
      <c r="N138" s="1">
        <v>9</v>
      </c>
      <c r="O138" s="27" t="s">
        <v>11</v>
      </c>
      <c r="P138" s="29" t="s">
        <v>29</v>
      </c>
      <c r="Q138" s="29" t="s">
        <v>104</v>
      </c>
      <c r="R138" s="31">
        <v>6.9126000000000003</v>
      </c>
      <c r="S138" s="13">
        <v>53.879999999999995</v>
      </c>
      <c r="T138" s="13">
        <v>33.414999999999992</v>
      </c>
      <c r="U138" s="13">
        <v>66.290000000000006</v>
      </c>
      <c r="V138" s="7">
        <f t="shared" si="5"/>
        <v>114.44899086687042</v>
      </c>
    </row>
    <row r="139" spans="2:22" ht="15.75" x14ac:dyDescent="0.25">
      <c r="B139" s="1">
        <v>15</v>
      </c>
      <c r="C139" s="27" t="s">
        <v>11</v>
      </c>
      <c r="D139" s="29" t="s">
        <v>104</v>
      </c>
      <c r="E139" s="29" t="s">
        <v>29</v>
      </c>
      <c r="F139" s="31">
        <v>6.6717000000000004</v>
      </c>
      <c r="G139" s="13">
        <v>54.459999999999994</v>
      </c>
      <c r="H139" s="13">
        <v>34.260000000000005</v>
      </c>
      <c r="I139" s="13">
        <v>64.52</v>
      </c>
      <c r="J139" s="7">
        <f t="shared" si="4"/>
        <v>110.20676579354168</v>
      </c>
      <c r="M139" s="1">
        <v>2</v>
      </c>
      <c r="N139" s="1">
        <v>9</v>
      </c>
      <c r="O139" s="27" t="s">
        <v>11</v>
      </c>
      <c r="P139" s="29" t="s">
        <v>29</v>
      </c>
      <c r="Q139" s="29" t="s">
        <v>104</v>
      </c>
      <c r="R139" s="31">
        <v>6.6717000000000004</v>
      </c>
      <c r="S139" s="13">
        <v>54.459999999999994</v>
      </c>
      <c r="T139" s="13">
        <v>34.260000000000005</v>
      </c>
      <c r="U139" s="13">
        <v>64.52</v>
      </c>
      <c r="V139" s="7">
        <f t="shared" si="5"/>
        <v>110.20676579354168</v>
      </c>
    </row>
    <row r="140" spans="2:22" ht="15.75" x14ac:dyDescent="0.25">
      <c r="B140" s="1">
        <v>15</v>
      </c>
      <c r="C140" s="27" t="s">
        <v>11</v>
      </c>
      <c r="D140" s="29" t="s">
        <v>104</v>
      </c>
      <c r="E140" s="29" t="s">
        <v>29</v>
      </c>
      <c r="F140" s="31">
        <v>6.4748999999999999</v>
      </c>
      <c r="G140" s="13">
        <v>54.16</v>
      </c>
      <c r="H140" s="13">
        <v>34.739999999999995</v>
      </c>
      <c r="I140" s="13">
        <v>63.320000000000007</v>
      </c>
      <c r="J140" s="7">
        <f t="shared" si="4"/>
        <v>108.7561402906118</v>
      </c>
      <c r="M140" s="1">
        <v>2</v>
      </c>
      <c r="N140" s="1">
        <v>9</v>
      </c>
      <c r="O140" s="27" t="s">
        <v>11</v>
      </c>
      <c r="P140" s="29" t="s">
        <v>29</v>
      </c>
      <c r="Q140" s="29" t="s">
        <v>104</v>
      </c>
      <c r="R140" s="31">
        <v>6.4748999999999999</v>
      </c>
      <c r="S140" s="13">
        <v>54.16</v>
      </c>
      <c r="T140" s="13">
        <v>34.739999999999995</v>
      </c>
      <c r="U140" s="13">
        <v>63.320000000000007</v>
      </c>
      <c r="V140" s="7">
        <f t="shared" si="5"/>
        <v>108.7561402906118</v>
      </c>
    </row>
    <row r="148" spans="2:10" x14ac:dyDescent="0.15">
      <c r="C148" s="28" t="s">
        <v>106</v>
      </c>
    </row>
    <row r="149" spans="2:10" x14ac:dyDescent="0.15">
      <c r="C149" s="32"/>
      <c r="D149" s="32"/>
      <c r="E149" s="32"/>
      <c r="F149" s="38" t="s">
        <v>92</v>
      </c>
      <c r="G149" s="38" t="s">
        <v>93</v>
      </c>
      <c r="H149" s="38" t="s">
        <v>94</v>
      </c>
      <c r="I149" s="38" t="s">
        <v>95</v>
      </c>
      <c r="J149" s="38" t="s">
        <v>30</v>
      </c>
    </row>
    <row r="150" spans="2:10" ht="15.75" x14ac:dyDescent="0.25">
      <c r="B150">
        <v>1</v>
      </c>
      <c r="C150" s="25" t="s">
        <v>96</v>
      </c>
      <c r="D150" s="6" t="s">
        <v>25</v>
      </c>
      <c r="E150" s="25" t="s">
        <v>9</v>
      </c>
      <c r="F150" s="32">
        <v>14.763999999999999</v>
      </c>
      <c r="G150" s="32">
        <v>50.879999999999995</v>
      </c>
      <c r="H150" s="32">
        <v>27.53</v>
      </c>
      <c r="I150" s="32">
        <v>72.739999999999995</v>
      </c>
      <c r="J150" s="33">
        <f>(120/G150*I150)/1.29</f>
        <v>132.98961532836037</v>
      </c>
    </row>
    <row r="151" spans="2:10" ht="15.75" x14ac:dyDescent="0.25">
      <c r="B151">
        <v>1</v>
      </c>
      <c r="C151" s="25" t="s">
        <v>96</v>
      </c>
      <c r="D151" s="6" t="s">
        <v>25</v>
      </c>
      <c r="E151" s="25" t="s">
        <v>9</v>
      </c>
      <c r="F151" s="32">
        <v>14.603999999999999</v>
      </c>
      <c r="G151" s="32">
        <v>51.079999999999991</v>
      </c>
      <c r="H151" s="32">
        <v>29.805000000000003</v>
      </c>
      <c r="I151" s="32">
        <v>71.98</v>
      </c>
      <c r="J151" s="33">
        <f t="shared" ref="J151:J214" si="6">(120/G151*I151)/1.29</f>
        <v>131.08484638779117</v>
      </c>
    </row>
    <row r="152" spans="2:10" ht="15.75" x14ac:dyDescent="0.25">
      <c r="B152">
        <v>1</v>
      </c>
      <c r="C152" s="25" t="s">
        <v>96</v>
      </c>
      <c r="D152" s="6" t="s">
        <v>25</v>
      </c>
      <c r="E152" s="25" t="s">
        <v>9</v>
      </c>
      <c r="F152" s="32">
        <v>14.257999999999999</v>
      </c>
      <c r="G152" s="32">
        <v>50.61</v>
      </c>
      <c r="H152" s="32">
        <v>30.094999999999999</v>
      </c>
      <c r="I152" s="32">
        <v>72.060000000000016</v>
      </c>
      <c r="J152" s="33">
        <f t="shared" si="6"/>
        <v>132.44923560469255</v>
      </c>
    </row>
    <row r="153" spans="2:10" ht="15.75" x14ac:dyDescent="0.25">
      <c r="B153">
        <v>1</v>
      </c>
      <c r="C153" s="25" t="s">
        <v>96</v>
      </c>
      <c r="D153" s="6" t="s">
        <v>25</v>
      </c>
      <c r="E153" s="26" t="s">
        <v>10</v>
      </c>
      <c r="F153" s="34">
        <v>13.586</v>
      </c>
      <c r="G153" s="32">
        <v>51.01</v>
      </c>
      <c r="H153" s="32">
        <v>30.5</v>
      </c>
      <c r="I153" s="32">
        <v>69.14</v>
      </c>
      <c r="J153" s="33">
        <f t="shared" si="6"/>
        <v>126.08562844494696</v>
      </c>
    </row>
    <row r="154" spans="2:10" ht="15.75" x14ac:dyDescent="0.25">
      <c r="B154">
        <v>1</v>
      </c>
      <c r="C154" s="25" t="s">
        <v>96</v>
      </c>
      <c r="D154" s="6" t="s">
        <v>25</v>
      </c>
      <c r="E154" s="26" t="s">
        <v>10</v>
      </c>
      <c r="F154" s="34">
        <v>13.168699999999999</v>
      </c>
      <c r="G154" s="32">
        <v>49.39</v>
      </c>
      <c r="H154" s="32">
        <v>29.945</v>
      </c>
      <c r="I154" s="32">
        <v>71.78</v>
      </c>
      <c r="J154" s="33">
        <f t="shared" si="6"/>
        <v>135.19354732386276</v>
      </c>
    </row>
    <row r="155" spans="2:10" ht="15.75" x14ac:dyDescent="0.25">
      <c r="B155">
        <v>1</v>
      </c>
      <c r="C155" s="25" t="s">
        <v>96</v>
      </c>
      <c r="D155" s="6" t="s">
        <v>25</v>
      </c>
      <c r="E155" s="26" t="s">
        <v>10</v>
      </c>
      <c r="F155" s="34">
        <v>13.255000000000001</v>
      </c>
      <c r="G155" s="32">
        <v>50.2</v>
      </c>
      <c r="H155" s="32">
        <v>30.69</v>
      </c>
      <c r="I155" s="32">
        <v>70.760000000000005</v>
      </c>
      <c r="J155" s="33">
        <f t="shared" si="6"/>
        <v>131.12202353377188</v>
      </c>
    </row>
    <row r="156" spans="2:10" ht="15.75" x14ac:dyDescent="0.25">
      <c r="B156">
        <v>1</v>
      </c>
      <c r="C156" s="25" t="s">
        <v>96</v>
      </c>
      <c r="D156" s="6" t="s">
        <v>25</v>
      </c>
      <c r="E156" s="27" t="s">
        <v>11</v>
      </c>
      <c r="F156" s="34">
        <v>12.507999999999999</v>
      </c>
      <c r="G156" s="35">
        <v>46.46</v>
      </c>
      <c r="H156" s="35">
        <v>30.939999999999994</v>
      </c>
      <c r="I156" s="35">
        <v>68.7</v>
      </c>
      <c r="J156" s="33">
        <f t="shared" si="6"/>
        <v>137.55268347866132</v>
      </c>
    </row>
    <row r="157" spans="2:10" ht="15.75" x14ac:dyDescent="0.25">
      <c r="B157">
        <v>1</v>
      </c>
      <c r="C157" s="25" t="s">
        <v>96</v>
      </c>
      <c r="D157" s="6" t="s">
        <v>25</v>
      </c>
      <c r="E157" s="27" t="s">
        <v>11</v>
      </c>
      <c r="F157" s="34">
        <v>12.244999999999999</v>
      </c>
      <c r="G157" s="35">
        <v>46.589999999999996</v>
      </c>
      <c r="H157" s="35">
        <v>29.74</v>
      </c>
      <c r="I157" s="35">
        <v>68.930000000000007</v>
      </c>
      <c r="J157" s="33">
        <f t="shared" si="6"/>
        <v>137.62809665713274</v>
      </c>
    </row>
    <row r="158" spans="2:10" ht="15.75" x14ac:dyDescent="0.25">
      <c r="B158">
        <v>1</v>
      </c>
      <c r="C158" s="25" t="s">
        <v>96</v>
      </c>
      <c r="D158" s="6" t="s">
        <v>25</v>
      </c>
      <c r="E158" s="27" t="s">
        <v>11</v>
      </c>
      <c r="F158" s="34">
        <v>12.645</v>
      </c>
      <c r="G158" s="35">
        <v>45.379999999999995</v>
      </c>
      <c r="H158" s="35">
        <v>30.755000000000006</v>
      </c>
      <c r="I158" s="35">
        <v>69</v>
      </c>
      <c r="J158" s="33">
        <f t="shared" si="6"/>
        <v>141.4412660018244</v>
      </c>
    </row>
    <row r="159" spans="2:10" ht="15.75" x14ac:dyDescent="0.25">
      <c r="B159">
        <v>2</v>
      </c>
      <c r="C159" s="25" t="s">
        <v>96</v>
      </c>
      <c r="D159" s="32" t="s">
        <v>28</v>
      </c>
      <c r="E159" s="25" t="s">
        <v>9</v>
      </c>
      <c r="F159" s="32">
        <v>13.927</v>
      </c>
      <c r="G159" s="32">
        <v>48.5</v>
      </c>
      <c r="H159" s="32">
        <v>29.869999999999997</v>
      </c>
      <c r="I159" s="32">
        <v>70.44</v>
      </c>
      <c r="J159" s="33">
        <f t="shared" si="6"/>
        <v>135.10429153680172</v>
      </c>
    </row>
    <row r="160" spans="2:10" ht="15.75" x14ac:dyDescent="0.25">
      <c r="B160">
        <v>2</v>
      </c>
      <c r="C160" s="25" t="s">
        <v>96</v>
      </c>
      <c r="D160" s="32" t="s">
        <v>28</v>
      </c>
      <c r="E160" s="25" t="s">
        <v>9</v>
      </c>
      <c r="F160" s="32">
        <v>14.464</v>
      </c>
      <c r="G160" s="32">
        <v>45.96</v>
      </c>
      <c r="H160" s="32">
        <v>27.12</v>
      </c>
      <c r="I160" s="32">
        <v>73.36</v>
      </c>
      <c r="J160" s="33">
        <f t="shared" si="6"/>
        <v>148.48098447588399</v>
      </c>
    </row>
    <row r="161" spans="2:10" ht="15.75" x14ac:dyDescent="0.25">
      <c r="B161">
        <v>2</v>
      </c>
      <c r="C161" s="25" t="s">
        <v>96</v>
      </c>
      <c r="D161" s="32" t="s">
        <v>28</v>
      </c>
      <c r="E161" s="25" t="s">
        <v>9</v>
      </c>
      <c r="F161" s="32">
        <v>14.336</v>
      </c>
      <c r="G161" s="32">
        <v>47.949999999999996</v>
      </c>
      <c r="H161" s="32">
        <v>31.635000000000002</v>
      </c>
      <c r="I161" s="32">
        <v>71.61999999999999</v>
      </c>
      <c r="J161" s="33">
        <f t="shared" si="6"/>
        <v>138.94318209375075</v>
      </c>
    </row>
    <row r="162" spans="2:10" ht="15.75" x14ac:dyDescent="0.25">
      <c r="B162">
        <v>2</v>
      </c>
      <c r="C162" s="25" t="s">
        <v>96</v>
      </c>
      <c r="D162" s="32" t="s">
        <v>28</v>
      </c>
      <c r="E162" s="26" t="s">
        <v>10</v>
      </c>
      <c r="F162" s="34">
        <v>13.032</v>
      </c>
      <c r="G162" s="32">
        <v>47.25</v>
      </c>
      <c r="H162" s="32">
        <v>30.764999999999997</v>
      </c>
      <c r="I162" s="32">
        <v>69.239999999999995</v>
      </c>
      <c r="J162" s="33">
        <f t="shared" si="6"/>
        <v>136.31598375784421</v>
      </c>
    </row>
    <row r="163" spans="2:10" ht="15.75" x14ac:dyDescent="0.25">
      <c r="B163">
        <v>2</v>
      </c>
      <c r="C163" s="25" t="s">
        <v>96</v>
      </c>
      <c r="D163" s="32" t="s">
        <v>28</v>
      </c>
      <c r="E163" s="26" t="s">
        <v>10</v>
      </c>
      <c r="F163" s="34">
        <v>13.205</v>
      </c>
      <c r="G163" s="32">
        <v>47.55</v>
      </c>
      <c r="H163" s="32">
        <v>29.78</v>
      </c>
      <c r="I163" s="32">
        <v>70</v>
      </c>
      <c r="J163" s="33">
        <f t="shared" si="6"/>
        <v>136.94275303841735</v>
      </c>
    </row>
    <row r="164" spans="2:10" ht="15.75" x14ac:dyDescent="0.25">
      <c r="B164">
        <v>2</v>
      </c>
      <c r="C164" s="25" t="s">
        <v>96</v>
      </c>
      <c r="D164" s="32" t="s">
        <v>28</v>
      </c>
      <c r="E164" s="26" t="s">
        <v>10</v>
      </c>
      <c r="F164" s="34">
        <v>13.12</v>
      </c>
      <c r="G164" s="32">
        <v>48.44</v>
      </c>
      <c r="H164" s="32">
        <v>31.120000000000005</v>
      </c>
      <c r="I164" s="32">
        <v>67.72</v>
      </c>
      <c r="J164" s="33">
        <f t="shared" si="6"/>
        <v>130.04820156319013</v>
      </c>
    </row>
    <row r="165" spans="2:10" ht="15.75" x14ac:dyDescent="0.25">
      <c r="B165">
        <v>2</v>
      </c>
      <c r="C165" s="25" t="s">
        <v>96</v>
      </c>
      <c r="D165" s="32" t="s">
        <v>28</v>
      </c>
      <c r="E165" s="27" t="s">
        <v>11</v>
      </c>
      <c r="F165" s="34">
        <v>13.2</v>
      </c>
      <c r="G165" s="35">
        <v>49.919999999999995</v>
      </c>
      <c r="H165" s="35">
        <v>32.085000000000008</v>
      </c>
      <c r="I165" s="35">
        <v>64.819999999999993</v>
      </c>
      <c r="J165" s="33">
        <f t="shared" si="6"/>
        <v>120.78861061419202</v>
      </c>
    </row>
    <row r="166" spans="2:10" ht="15.75" x14ac:dyDescent="0.25">
      <c r="B166">
        <v>2</v>
      </c>
      <c r="C166" s="25" t="s">
        <v>96</v>
      </c>
      <c r="D166" s="32" t="s">
        <v>28</v>
      </c>
      <c r="E166" s="27" t="s">
        <v>11</v>
      </c>
      <c r="F166" s="34">
        <v>12.866</v>
      </c>
      <c r="G166" s="35">
        <v>46.52</v>
      </c>
      <c r="H166" s="35">
        <v>29.555000000000003</v>
      </c>
      <c r="I166" s="35">
        <v>70.11</v>
      </c>
      <c r="J166" s="33">
        <f t="shared" si="6"/>
        <v>140.19476494231034</v>
      </c>
    </row>
    <row r="167" spans="2:10" ht="15.75" x14ac:dyDescent="0.25">
      <c r="B167">
        <v>2</v>
      </c>
      <c r="C167" s="25" t="s">
        <v>96</v>
      </c>
      <c r="D167" s="32" t="s">
        <v>28</v>
      </c>
      <c r="E167" s="27" t="s">
        <v>11</v>
      </c>
      <c r="F167" s="34">
        <v>12.583</v>
      </c>
      <c r="G167" s="35">
        <v>46.839999999999996</v>
      </c>
      <c r="H167" s="35">
        <v>28.584999999999994</v>
      </c>
      <c r="I167" s="35">
        <v>73.540000000000006</v>
      </c>
      <c r="J167" s="33">
        <f t="shared" si="6"/>
        <v>146.04889480269298</v>
      </c>
    </row>
    <row r="168" spans="2:10" ht="15.75" x14ac:dyDescent="0.25">
      <c r="B168">
        <v>3</v>
      </c>
      <c r="C168" s="25" t="s">
        <v>96</v>
      </c>
      <c r="D168" s="32" t="s">
        <v>29</v>
      </c>
      <c r="E168" s="25" t="s">
        <v>9</v>
      </c>
      <c r="F168" s="32">
        <v>14.138999999999999</v>
      </c>
      <c r="G168" s="32">
        <v>48.57</v>
      </c>
      <c r="H168" s="32">
        <v>28.37</v>
      </c>
      <c r="I168" s="32">
        <v>72.099999999999994</v>
      </c>
      <c r="J168" s="33">
        <f t="shared" si="6"/>
        <v>138.08887675902915</v>
      </c>
    </row>
    <row r="169" spans="2:10" ht="15.75" x14ac:dyDescent="0.25">
      <c r="B169">
        <v>3</v>
      </c>
      <c r="C169" s="25" t="s">
        <v>96</v>
      </c>
      <c r="D169" s="32" t="s">
        <v>29</v>
      </c>
      <c r="E169" s="25" t="s">
        <v>9</v>
      </c>
      <c r="F169" s="32">
        <v>13.836</v>
      </c>
      <c r="G169" s="32">
        <v>46.45</v>
      </c>
      <c r="H169" s="32">
        <v>27.53</v>
      </c>
      <c r="I169" s="32">
        <v>70.89</v>
      </c>
      <c r="J169" s="33">
        <f t="shared" si="6"/>
        <v>141.96810774275914</v>
      </c>
    </row>
    <row r="170" spans="2:10" ht="15.75" x14ac:dyDescent="0.25">
      <c r="B170">
        <v>3</v>
      </c>
      <c r="C170" s="25" t="s">
        <v>96</v>
      </c>
      <c r="D170" s="32" t="s">
        <v>29</v>
      </c>
      <c r="E170" s="25" t="s">
        <v>9</v>
      </c>
      <c r="F170" s="32">
        <v>13.909000000000001</v>
      </c>
      <c r="G170" s="32">
        <v>45.07</v>
      </c>
      <c r="H170" s="32">
        <v>29.46</v>
      </c>
      <c r="I170" s="32">
        <v>73.38</v>
      </c>
      <c r="J170" s="33">
        <f t="shared" si="6"/>
        <v>151.45432686105852</v>
      </c>
    </row>
    <row r="171" spans="2:10" ht="15.75" x14ac:dyDescent="0.25">
      <c r="B171">
        <v>3</v>
      </c>
      <c r="C171" s="25" t="s">
        <v>96</v>
      </c>
      <c r="D171" s="32" t="s">
        <v>29</v>
      </c>
      <c r="E171" s="26" t="s">
        <v>10</v>
      </c>
      <c r="F171" s="34">
        <v>12.904</v>
      </c>
      <c r="G171" s="32">
        <v>49.669999999999995</v>
      </c>
      <c r="H171" s="32">
        <v>30.48</v>
      </c>
      <c r="I171" s="32">
        <v>68.56</v>
      </c>
      <c r="J171" s="33">
        <f t="shared" si="6"/>
        <v>128.40093454005742</v>
      </c>
    </row>
    <row r="172" spans="2:10" ht="15.75" x14ac:dyDescent="0.25">
      <c r="B172">
        <v>3</v>
      </c>
      <c r="C172" s="25" t="s">
        <v>96</v>
      </c>
      <c r="D172" s="32" t="s">
        <v>29</v>
      </c>
      <c r="E172" s="26" t="s">
        <v>10</v>
      </c>
      <c r="F172" s="34">
        <v>12.616199999999999</v>
      </c>
      <c r="G172" s="32">
        <v>48.620000000000005</v>
      </c>
      <c r="H172" s="32">
        <v>28.51</v>
      </c>
      <c r="I172" s="32">
        <v>69.98</v>
      </c>
      <c r="J172" s="33">
        <f t="shared" si="6"/>
        <v>133.89073306993961</v>
      </c>
    </row>
    <row r="173" spans="2:10" ht="15.75" x14ac:dyDescent="0.25">
      <c r="B173">
        <v>3</v>
      </c>
      <c r="C173" s="25" t="s">
        <v>96</v>
      </c>
      <c r="D173" s="32" t="s">
        <v>29</v>
      </c>
      <c r="E173" s="26" t="s">
        <v>10</v>
      </c>
      <c r="F173" s="34">
        <v>12.853999999999999</v>
      </c>
      <c r="G173" s="32">
        <v>51.11</v>
      </c>
      <c r="H173" s="32">
        <v>31.01</v>
      </c>
      <c r="I173" s="32">
        <v>70.61999999999999</v>
      </c>
      <c r="J173" s="33">
        <f t="shared" si="6"/>
        <v>128.53262229664244</v>
      </c>
    </row>
    <row r="174" spans="2:10" ht="15.75" x14ac:dyDescent="0.25">
      <c r="B174">
        <v>3</v>
      </c>
      <c r="C174" s="25" t="s">
        <v>96</v>
      </c>
      <c r="D174" s="32" t="s">
        <v>29</v>
      </c>
      <c r="E174" s="27" t="s">
        <v>11</v>
      </c>
      <c r="F174" s="34">
        <v>12.03</v>
      </c>
      <c r="G174" s="35">
        <v>48.52</v>
      </c>
      <c r="H174" s="35">
        <v>30.39</v>
      </c>
      <c r="I174" s="35">
        <v>69.760000000000005</v>
      </c>
      <c r="J174" s="33">
        <f t="shared" si="6"/>
        <v>133.74489541593971</v>
      </c>
    </row>
    <row r="175" spans="2:10" ht="15.75" x14ac:dyDescent="0.25">
      <c r="B175">
        <v>3</v>
      </c>
      <c r="C175" s="25" t="s">
        <v>96</v>
      </c>
      <c r="D175" s="32" t="s">
        <v>29</v>
      </c>
      <c r="E175" s="27" t="s">
        <v>11</v>
      </c>
      <c r="F175" s="34">
        <v>12.500999999999999</v>
      </c>
      <c r="G175" s="35">
        <v>48.19</v>
      </c>
      <c r="H175" s="35">
        <v>31.270000000000003</v>
      </c>
      <c r="I175" s="35">
        <v>66.56</v>
      </c>
      <c r="J175" s="33">
        <f t="shared" si="6"/>
        <v>128.4836668806131</v>
      </c>
    </row>
    <row r="176" spans="2:10" ht="15.75" x14ac:dyDescent="0.25">
      <c r="B176">
        <v>3</v>
      </c>
      <c r="C176" s="25" t="s">
        <v>96</v>
      </c>
      <c r="D176" s="32" t="s">
        <v>29</v>
      </c>
      <c r="E176" s="27" t="s">
        <v>11</v>
      </c>
      <c r="F176" s="34">
        <v>12.236000000000001</v>
      </c>
      <c r="G176" s="35">
        <v>47.25</v>
      </c>
      <c r="H176" s="35">
        <v>30.330000000000002</v>
      </c>
      <c r="I176" s="35">
        <v>70.540000000000006</v>
      </c>
      <c r="J176" s="33">
        <f t="shared" si="6"/>
        <v>138.8753537590747</v>
      </c>
    </row>
    <row r="177" spans="2:10" ht="15.75" x14ac:dyDescent="0.25">
      <c r="B177">
        <v>4</v>
      </c>
      <c r="C177" s="25" t="s">
        <v>98</v>
      </c>
      <c r="D177" s="6" t="s">
        <v>25</v>
      </c>
      <c r="E177" s="25" t="s">
        <v>9</v>
      </c>
      <c r="F177" s="32">
        <v>11.702</v>
      </c>
      <c r="G177" s="32">
        <v>54.93</v>
      </c>
      <c r="H177" s="32">
        <v>37.195</v>
      </c>
      <c r="I177" s="32">
        <v>60.359999999999992</v>
      </c>
      <c r="J177" s="33">
        <f t="shared" si="6"/>
        <v>102.21889169725527</v>
      </c>
    </row>
    <row r="178" spans="2:10" ht="15.75" x14ac:dyDescent="0.25">
      <c r="B178">
        <v>4</v>
      </c>
      <c r="C178" s="25" t="s">
        <v>98</v>
      </c>
      <c r="D178" s="6" t="s">
        <v>25</v>
      </c>
      <c r="E178" s="25" t="s">
        <v>9</v>
      </c>
      <c r="F178" s="32">
        <v>11.67</v>
      </c>
      <c r="G178" s="32">
        <v>52.92</v>
      </c>
      <c r="H178" s="32">
        <v>37.380000000000003</v>
      </c>
      <c r="I178" s="32">
        <v>59.48</v>
      </c>
      <c r="J178" s="33">
        <f t="shared" si="6"/>
        <v>104.55448329202481</v>
      </c>
    </row>
    <row r="179" spans="2:10" ht="15.75" x14ac:dyDescent="0.25">
      <c r="B179">
        <v>4</v>
      </c>
      <c r="C179" s="25" t="s">
        <v>98</v>
      </c>
      <c r="D179" s="6" t="s">
        <v>25</v>
      </c>
      <c r="E179" s="25" t="s">
        <v>9</v>
      </c>
      <c r="F179" s="32">
        <v>11.734</v>
      </c>
      <c r="G179" s="32">
        <v>54.15</v>
      </c>
      <c r="H179" s="32">
        <v>36.604999999999997</v>
      </c>
      <c r="I179" s="32">
        <v>62.78</v>
      </c>
      <c r="J179" s="33">
        <f t="shared" si="6"/>
        <v>107.84856879039705</v>
      </c>
    </row>
    <row r="180" spans="2:10" ht="15.75" x14ac:dyDescent="0.25">
      <c r="B180">
        <v>4</v>
      </c>
      <c r="C180" s="25" t="s">
        <v>98</v>
      </c>
      <c r="D180" s="6" t="s">
        <v>25</v>
      </c>
      <c r="E180" s="26" t="s">
        <v>10</v>
      </c>
      <c r="F180" s="34">
        <v>10.952999999999999</v>
      </c>
      <c r="G180" s="32">
        <v>60.12</v>
      </c>
      <c r="H180" s="32">
        <v>43.76</v>
      </c>
      <c r="I180" s="32">
        <v>54.52</v>
      </c>
      <c r="J180" s="33">
        <f t="shared" si="6"/>
        <v>84.358414953039656</v>
      </c>
    </row>
    <row r="181" spans="2:10" ht="15.75" x14ac:dyDescent="0.25">
      <c r="B181">
        <v>4</v>
      </c>
      <c r="C181" s="25" t="s">
        <v>98</v>
      </c>
      <c r="D181" s="6" t="s">
        <v>25</v>
      </c>
      <c r="E181" s="26" t="s">
        <v>10</v>
      </c>
      <c r="F181" s="34">
        <v>12.087999999999999</v>
      </c>
      <c r="G181" s="32">
        <v>63.660000000000004</v>
      </c>
      <c r="H181" s="32">
        <v>44.01</v>
      </c>
      <c r="I181" s="32">
        <v>55.43</v>
      </c>
      <c r="J181" s="33">
        <f t="shared" si="6"/>
        <v>80.997157866280887</v>
      </c>
    </row>
    <row r="182" spans="2:10" ht="15.75" x14ac:dyDescent="0.25">
      <c r="B182">
        <v>4</v>
      </c>
      <c r="C182" s="25" t="s">
        <v>98</v>
      </c>
      <c r="D182" s="6" t="s">
        <v>25</v>
      </c>
      <c r="E182" s="26" t="s">
        <v>10</v>
      </c>
      <c r="F182" s="34">
        <v>11.62</v>
      </c>
      <c r="G182" s="32">
        <v>61.88</v>
      </c>
      <c r="H182" s="32">
        <v>43.49</v>
      </c>
      <c r="I182" s="32">
        <v>55.14</v>
      </c>
      <c r="J182" s="33">
        <f t="shared" si="6"/>
        <v>82.891117090843494</v>
      </c>
    </row>
    <row r="183" spans="2:10" ht="15.75" x14ac:dyDescent="0.25">
      <c r="B183">
        <v>4</v>
      </c>
      <c r="C183" s="25" t="s">
        <v>98</v>
      </c>
      <c r="D183" s="6" t="s">
        <v>25</v>
      </c>
      <c r="E183" s="27" t="s">
        <v>11</v>
      </c>
      <c r="F183" s="36">
        <v>11.118</v>
      </c>
      <c r="G183" s="35">
        <v>56.580000000000005</v>
      </c>
      <c r="H183" s="35">
        <v>38.07</v>
      </c>
      <c r="I183" s="35">
        <v>60.27</v>
      </c>
      <c r="J183" s="33">
        <f t="shared" si="6"/>
        <v>99.089989888776529</v>
      </c>
    </row>
    <row r="184" spans="2:10" ht="15.75" x14ac:dyDescent="0.25">
      <c r="B184">
        <v>4</v>
      </c>
      <c r="C184" s="25" t="s">
        <v>98</v>
      </c>
      <c r="D184" s="6" t="s">
        <v>25</v>
      </c>
      <c r="E184" s="27" t="s">
        <v>11</v>
      </c>
      <c r="F184" s="36">
        <v>10.679</v>
      </c>
      <c r="G184" s="35">
        <v>56.129999999999988</v>
      </c>
      <c r="H184" s="35">
        <v>36.545000000000002</v>
      </c>
      <c r="I184" s="35">
        <v>62.76</v>
      </c>
      <c r="J184" s="33">
        <f t="shared" si="6"/>
        <v>104.01103750015538</v>
      </c>
    </row>
    <row r="185" spans="2:10" ht="15.75" x14ac:dyDescent="0.25">
      <c r="B185">
        <v>4</v>
      </c>
      <c r="C185" s="25" t="s">
        <v>98</v>
      </c>
      <c r="D185" s="6" t="s">
        <v>25</v>
      </c>
      <c r="E185" s="27" t="s">
        <v>11</v>
      </c>
      <c r="F185" s="36">
        <v>11.445</v>
      </c>
      <c r="G185" s="35">
        <v>59.88</v>
      </c>
      <c r="H185" s="35">
        <v>37.345000000000006</v>
      </c>
      <c r="I185" s="35">
        <v>58.98</v>
      </c>
      <c r="J185" s="33">
        <f t="shared" si="6"/>
        <v>91.625110686489236</v>
      </c>
    </row>
    <row r="186" spans="2:10" ht="15.75" x14ac:dyDescent="0.25">
      <c r="B186">
        <v>5</v>
      </c>
      <c r="C186" s="25" t="s">
        <v>98</v>
      </c>
      <c r="D186" s="32" t="s">
        <v>28</v>
      </c>
      <c r="E186" s="25" t="s">
        <v>9</v>
      </c>
      <c r="F186" s="32">
        <v>11.302</v>
      </c>
      <c r="G186" s="32">
        <v>55.76</v>
      </c>
      <c r="H186" s="32">
        <v>36.28</v>
      </c>
      <c r="I186" s="32">
        <v>62.62</v>
      </c>
      <c r="J186" s="33">
        <f t="shared" si="6"/>
        <v>104.46765206366155</v>
      </c>
    </row>
    <row r="187" spans="2:10" ht="15.75" x14ac:dyDescent="0.25">
      <c r="B187">
        <v>5</v>
      </c>
      <c r="C187" s="25" t="s">
        <v>98</v>
      </c>
      <c r="D187" s="32" t="s">
        <v>28</v>
      </c>
      <c r="E187" s="25" t="s">
        <v>9</v>
      </c>
      <c r="F187" s="32">
        <v>11.558</v>
      </c>
      <c r="G187" s="32">
        <v>54.33</v>
      </c>
      <c r="H187" s="32">
        <v>35.92</v>
      </c>
      <c r="I187" s="32">
        <v>61.539999999999992</v>
      </c>
      <c r="J187" s="33">
        <f t="shared" si="6"/>
        <v>105.36814214597271</v>
      </c>
    </row>
    <row r="188" spans="2:10" ht="15.75" x14ac:dyDescent="0.25">
      <c r="B188">
        <v>5</v>
      </c>
      <c r="C188" s="25" t="s">
        <v>98</v>
      </c>
      <c r="D188" s="32" t="s">
        <v>28</v>
      </c>
      <c r="E188" s="25" t="s">
        <v>9</v>
      </c>
      <c r="F188" s="32">
        <v>11.503</v>
      </c>
      <c r="G188" s="32">
        <v>55.36</v>
      </c>
      <c r="H188" s="32">
        <v>38.479999999999997</v>
      </c>
      <c r="I188" s="32">
        <v>60.78</v>
      </c>
      <c r="J188" s="33">
        <f t="shared" si="6"/>
        <v>102.13066272348435</v>
      </c>
    </row>
    <row r="189" spans="2:10" ht="15.75" x14ac:dyDescent="0.25">
      <c r="B189">
        <v>5</v>
      </c>
      <c r="C189" s="25" t="s">
        <v>98</v>
      </c>
      <c r="D189" s="32" t="s">
        <v>28</v>
      </c>
      <c r="E189" s="26" t="s">
        <v>10</v>
      </c>
      <c r="F189" s="34">
        <v>12.318</v>
      </c>
      <c r="G189" s="32">
        <v>60.18</v>
      </c>
      <c r="H189" s="32">
        <v>45.725000000000001</v>
      </c>
      <c r="I189" s="32">
        <v>51.480000000000004</v>
      </c>
      <c r="J189" s="33">
        <f t="shared" si="6"/>
        <v>79.575227804957223</v>
      </c>
    </row>
    <row r="190" spans="2:10" ht="15.75" x14ac:dyDescent="0.25">
      <c r="B190">
        <v>5</v>
      </c>
      <c r="C190" s="25" t="s">
        <v>98</v>
      </c>
      <c r="D190" s="32" t="s">
        <v>28</v>
      </c>
      <c r="E190" s="26" t="s">
        <v>10</v>
      </c>
      <c r="F190" s="34">
        <v>11.752000000000001</v>
      </c>
      <c r="G190" s="32">
        <v>64.38</v>
      </c>
      <c r="H190" s="32">
        <v>41.685000000000002</v>
      </c>
      <c r="I190" s="32">
        <v>59.099999999999994</v>
      </c>
      <c r="J190" s="33">
        <f t="shared" si="6"/>
        <v>85.394135113461488</v>
      </c>
    </row>
    <row r="191" spans="2:10" ht="15.75" x14ac:dyDescent="0.25">
      <c r="B191">
        <v>5</v>
      </c>
      <c r="C191" s="25" t="s">
        <v>98</v>
      </c>
      <c r="D191" s="32" t="s">
        <v>28</v>
      </c>
      <c r="E191" s="26" t="s">
        <v>10</v>
      </c>
      <c r="F191" s="34">
        <v>12.113</v>
      </c>
      <c r="G191" s="32">
        <v>62.129999999999995</v>
      </c>
      <c r="H191" s="32">
        <v>41.284999999999997</v>
      </c>
      <c r="I191" s="32">
        <v>59.720000000000006</v>
      </c>
      <c r="J191" s="33">
        <f t="shared" si="6"/>
        <v>89.414917708181278</v>
      </c>
    </row>
    <row r="192" spans="2:10" ht="15.75" x14ac:dyDescent="0.25">
      <c r="B192">
        <v>5</v>
      </c>
      <c r="C192" s="25" t="s">
        <v>98</v>
      </c>
      <c r="D192" s="32" t="s">
        <v>28</v>
      </c>
      <c r="E192" s="27" t="s">
        <v>11</v>
      </c>
      <c r="F192" s="36">
        <v>11.068</v>
      </c>
      <c r="G192" s="35">
        <v>57.319999999999993</v>
      </c>
      <c r="H192" s="35">
        <v>38.5</v>
      </c>
      <c r="I192" s="35">
        <v>59.36</v>
      </c>
      <c r="J192" s="33">
        <f t="shared" si="6"/>
        <v>96.333922978302155</v>
      </c>
    </row>
    <row r="193" spans="2:10" ht="15.75" x14ac:dyDescent="0.25">
      <c r="B193">
        <v>5</v>
      </c>
      <c r="C193" s="25" t="s">
        <v>98</v>
      </c>
      <c r="D193" s="32" t="s">
        <v>28</v>
      </c>
      <c r="E193" s="27" t="s">
        <v>11</v>
      </c>
      <c r="F193" s="36">
        <v>11.435</v>
      </c>
      <c r="G193" s="35">
        <v>58.440000000000005</v>
      </c>
      <c r="H193" s="35">
        <v>36.47</v>
      </c>
      <c r="I193" s="35">
        <v>62.78</v>
      </c>
      <c r="J193" s="33">
        <f t="shared" si="6"/>
        <v>99.931553730321681</v>
      </c>
    </row>
    <row r="194" spans="2:10" ht="15.75" x14ac:dyDescent="0.25">
      <c r="B194">
        <v>5</v>
      </c>
      <c r="C194" s="25" t="s">
        <v>98</v>
      </c>
      <c r="D194" s="32" t="s">
        <v>28</v>
      </c>
      <c r="E194" s="27" t="s">
        <v>11</v>
      </c>
      <c r="F194" s="36">
        <v>10.723000000000001</v>
      </c>
      <c r="G194" s="35">
        <v>58.89</v>
      </c>
      <c r="H194" s="35">
        <v>37.28</v>
      </c>
      <c r="I194" s="35">
        <v>62.44</v>
      </c>
      <c r="J194" s="33">
        <f t="shared" si="6"/>
        <v>98.630872695249721</v>
      </c>
    </row>
    <row r="195" spans="2:10" ht="15.75" x14ac:dyDescent="0.25">
      <c r="B195">
        <v>6</v>
      </c>
      <c r="C195" s="25" t="s">
        <v>98</v>
      </c>
      <c r="D195" s="32" t="s">
        <v>29</v>
      </c>
      <c r="E195" s="25" t="s">
        <v>9</v>
      </c>
      <c r="F195" s="32">
        <v>11.59</v>
      </c>
      <c r="G195" s="32">
        <v>53.32</v>
      </c>
      <c r="H195" s="32">
        <v>32.86</v>
      </c>
      <c r="I195" s="32">
        <v>67</v>
      </c>
      <c r="J195" s="33">
        <f t="shared" si="6"/>
        <v>116.88968753816361</v>
      </c>
    </row>
    <row r="196" spans="2:10" ht="15.75" x14ac:dyDescent="0.25">
      <c r="B196">
        <v>6</v>
      </c>
      <c r="C196" s="25" t="s">
        <v>98</v>
      </c>
      <c r="D196" s="32" t="s">
        <v>29</v>
      </c>
      <c r="E196" s="25" t="s">
        <v>9</v>
      </c>
      <c r="F196" s="32">
        <v>11.391</v>
      </c>
      <c r="G196" s="32">
        <v>56.06</v>
      </c>
      <c r="H196" s="32">
        <v>33.869999999999997</v>
      </c>
      <c r="I196" s="32">
        <v>65.28</v>
      </c>
      <c r="J196" s="33">
        <f t="shared" si="6"/>
        <v>108.32247840768612</v>
      </c>
    </row>
    <row r="197" spans="2:10" ht="15.75" x14ac:dyDescent="0.25">
      <c r="B197">
        <v>6</v>
      </c>
      <c r="C197" s="25" t="s">
        <v>98</v>
      </c>
      <c r="D197" s="32" t="s">
        <v>29</v>
      </c>
      <c r="E197" s="25" t="s">
        <v>9</v>
      </c>
      <c r="F197" s="32">
        <v>11.327999999999999</v>
      </c>
      <c r="G197" s="32">
        <v>55.800000000000004</v>
      </c>
      <c r="H197" s="32">
        <v>32.589999999999996</v>
      </c>
      <c r="I197" s="32">
        <v>68.14</v>
      </c>
      <c r="J197" s="33">
        <f t="shared" si="6"/>
        <v>113.59506543302491</v>
      </c>
    </row>
    <row r="198" spans="2:10" ht="15.75" x14ac:dyDescent="0.25">
      <c r="B198">
        <v>6</v>
      </c>
      <c r="C198" s="25" t="s">
        <v>98</v>
      </c>
      <c r="D198" s="32" t="s">
        <v>29</v>
      </c>
      <c r="E198" s="26" t="s">
        <v>10</v>
      </c>
      <c r="F198" s="34">
        <v>12.144</v>
      </c>
      <c r="G198" s="32">
        <v>59.12</v>
      </c>
      <c r="H198" s="32">
        <v>42.589999999999996</v>
      </c>
      <c r="I198" s="32">
        <v>56.81</v>
      </c>
      <c r="J198" s="33">
        <f t="shared" si="6"/>
        <v>89.388551468042934</v>
      </c>
    </row>
    <row r="199" spans="2:10" ht="15.75" x14ac:dyDescent="0.25">
      <c r="B199">
        <v>6</v>
      </c>
      <c r="C199" s="25" t="s">
        <v>98</v>
      </c>
      <c r="D199" s="32" t="s">
        <v>29</v>
      </c>
      <c r="E199" s="26" t="s">
        <v>10</v>
      </c>
      <c r="F199" s="34">
        <v>11.962999999999999</v>
      </c>
      <c r="G199" s="32">
        <v>60.02000000000001</v>
      </c>
      <c r="H199" s="32">
        <v>43.85</v>
      </c>
      <c r="I199" s="32">
        <v>52.779999999999994</v>
      </c>
      <c r="J199" s="33">
        <f t="shared" si="6"/>
        <v>81.802189967685166</v>
      </c>
    </row>
    <row r="200" spans="2:10" ht="15.75" x14ac:dyDescent="0.25">
      <c r="B200">
        <v>6</v>
      </c>
      <c r="C200" s="25" t="s">
        <v>98</v>
      </c>
      <c r="D200" s="32" t="s">
        <v>29</v>
      </c>
      <c r="E200" s="26" t="s">
        <v>10</v>
      </c>
      <c r="F200" s="34">
        <v>12.003</v>
      </c>
      <c r="G200" s="32">
        <v>60.769999999999989</v>
      </c>
      <c r="H200" s="32">
        <v>41.455000000000005</v>
      </c>
      <c r="I200" s="32">
        <v>58.679999999999986</v>
      </c>
      <c r="J200" s="33">
        <f t="shared" si="6"/>
        <v>89.82400281656723</v>
      </c>
    </row>
    <row r="201" spans="2:10" ht="15.75" x14ac:dyDescent="0.25">
      <c r="B201">
        <v>6</v>
      </c>
      <c r="C201" s="25" t="s">
        <v>98</v>
      </c>
      <c r="D201" s="32" t="s">
        <v>29</v>
      </c>
      <c r="E201" s="27" t="s">
        <v>11</v>
      </c>
      <c r="F201" s="36">
        <v>11.042</v>
      </c>
      <c r="G201" s="35">
        <v>56.780000000000008</v>
      </c>
      <c r="H201" s="35">
        <v>35.64</v>
      </c>
      <c r="I201" s="35">
        <v>62.99</v>
      </c>
      <c r="J201" s="33">
        <f t="shared" si="6"/>
        <v>103.1971624466525</v>
      </c>
    </row>
    <row r="202" spans="2:10" ht="15.75" x14ac:dyDescent="0.25">
      <c r="B202">
        <v>6</v>
      </c>
      <c r="C202" s="25" t="s">
        <v>98</v>
      </c>
      <c r="D202" s="32" t="s">
        <v>29</v>
      </c>
      <c r="E202" s="27" t="s">
        <v>11</v>
      </c>
      <c r="F202" s="36">
        <v>10.734999999999999</v>
      </c>
      <c r="G202" s="35">
        <v>58.29</v>
      </c>
      <c r="H202" s="35">
        <v>36.69</v>
      </c>
      <c r="I202" s="35">
        <v>60.129999999999995</v>
      </c>
      <c r="J202" s="33">
        <f t="shared" si="6"/>
        <v>95.959656409212954</v>
      </c>
    </row>
    <row r="203" spans="2:10" ht="15.75" x14ac:dyDescent="0.25">
      <c r="B203">
        <v>6</v>
      </c>
      <c r="C203" s="25" t="s">
        <v>98</v>
      </c>
      <c r="D203" s="32" t="s">
        <v>29</v>
      </c>
      <c r="E203" s="27" t="s">
        <v>11</v>
      </c>
      <c r="F203" s="36">
        <v>11.319000000000001</v>
      </c>
      <c r="G203" s="35">
        <v>54.02</v>
      </c>
      <c r="H203" s="35">
        <v>33.875</v>
      </c>
      <c r="I203" s="35">
        <v>66.759999999999991</v>
      </c>
      <c r="J203" s="33">
        <f t="shared" si="6"/>
        <v>114.96172821435641</v>
      </c>
    </row>
    <row r="204" spans="2:10" ht="15.75" x14ac:dyDescent="0.25">
      <c r="B204" s="32">
        <v>7</v>
      </c>
      <c r="C204" s="29" t="s">
        <v>100</v>
      </c>
      <c r="D204" s="6" t="s">
        <v>25</v>
      </c>
      <c r="E204" s="25" t="s">
        <v>9</v>
      </c>
      <c r="F204" s="32">
        <v>11.394</v>
      </c>
      <c r="G204" s="32">
        <v>54.669999999999995</v>
      </c>
      <c r="H204" s="32">
        <v>38.17499999999999</v>
      </c>
      <c r="I204" s="32">
        <v>64.550000000000011</v>
      </c>
      <c r="J204" s="33">
        <f t="shared" si="6"/>
        <v>109.83448258259919</v>
      </c>
    </row>
    <row r="205" spans="2:10" ht="15.75" x14ac:dyDescent="0.25">
      <c r="B205" s="32">
        <v>7</v>
      </c>
      <c r="C205" s="29" t="s">
        <v>100</v>
      </c>
      <c r="D205" s="6" t="s">
        <v>25</v>
      </c>
      <c r="E205" s="25" t="s">
        <v>9</v>
      </c>
      <c r="F205" s="32">
        <v>11.339</v>
      </c>
      <c r="G205" s="32">
        <v>54.25</v>
      </c>
      <c r="H205" s="32">
        <v>39.08</v>
      </c>
      <c r="I205" s="32">
        <v>64.17</v>
      </c>
      <c r="J205" s="33">
        <f t="shared" si="6"/>
        <v>110.03322259136213</v>
      </c>
    </row>
    <row r="206" spans="2:10" ht="15.75" x14ac:dyDescent="0.25">
      <c r="B206" s="32">
        <v>7</v>
      </c>
      <c r="C206" s="29" t="s">
        <v>100</v>
      </c>
      <c r="D206" s="6" t="s">
        <v>25</v>
      </c>
      <c r="E206" s="25" t="s">
        <v>9</v>
      </c>
      <c r="F206" s="32">
        <v>11.178000000000001</v>
      </c>
      <c r="G206" s="32">
        <v>55.85</v>
      </c>
      <c r="H206" s="32">
        <v>37.364999999999995</v>
      </c>
      <c r="I206" s="32">
        <v>66.780000000000015</v>
      </c>
      <c r="J206" s="33">
        <f t="shared" si="6"/>
        <v>111.22816514334494</v>
      </c>
    </row>
    <row r="207" spans="2:10" ht="15.75" x14ac:dyDescent="0.25">
      <c r="B207" s="32">
        <v>7</v>
      </c>
      <c r="C207" s="29" t="s">
        <v>100</v>
      </c>
      <c r="D207" s="6" t="s">
        <v>25</v>
      </c>
      <c r="E207" s="26" t="s">
        <v>10</v>
      </c>
      <c r="F207" s="34">
        <v>11.420999999999999</v>
      </c>
      <c r="G207" s="32">
        <v>62.88</v>
      </c>
      <c r="H207" s="32">
        <v>42.335000000000001</v>
      </c>
      <c r="I207" s="32">
        <v>58.620000000000005</v>
      </c>
      <c r="J207" s="33">
        <f t="shared" si="6"/>
        <v>86.721107757855492</v>
      </c>
    </row>
    <row r="208" spans="2:10" ht="15.75" x14ac:dyDescent="0.25">
      <c r="B208" s="32">
        <v>7</v>
      </c>
      <c r="C208" s="29" t="s">
        <v>100</v>
      </c>
      <c r="D208" s="6" t="s">
        <v>25</v>
      </c>
      <c r="E208" s="26" t="s">
        <v>10</v>
      </c>
      <c r="F208" s="34">
        <v>11.471</v>
      </c>
      <c r="G208" s="32">
        <v>63.240000000000009</v>
      </c>
      <c r="H208" s="32">
        <v>43.37</v>
      </c>
      <c r="I208" s="32">
        <v>57.730000000000004</v>
      </c>
      <c r="J208" s="33">
        <f t="shared" si="6"/>
        <v>84.918288395628309</v>
      </c>
    </row>
    <row r="209" spans="2:10" ht="15.75" x14ac:dyDescent="0.25">
      <c r="B209" s="32">
        <v>7</v>
      </c>
      <c r="C209" s="29" t="s">
        <v>100</v>
      </c>
      <c r="D209" s="6" t="s">
        <v>25</v>
      </c>
      <c r="E209" s="26" t="s">
        <v>10</v>
      </c>
      <c r="F209" s="34">
        <v>11.643000000000001</v>
      </c>
      <c r="G209" s="32">
        <v>62.870000000000005</v>
      </c>
      <c r="H209" s="32">
        <v>40.72</v>
      </c>
      <c r="I209" s="32">
        <v>57.099999999999994</v>
      </c>
      <c r="J209" s="33">
        <f t="shared" si="6"/>
        <v>84.485890042575846</v>
      </c>
    </row>
    <row r="210" spans="2:10" ht="15.75" x14ac:dyDescent="0.25">
      <c r="B210" s="32">
        <v>7</v>
      </c>
      <c r="C210" s="29" t="s">
        <v>100</v>
      </c>
      <c r="D210" s="6" t="s">
        <v>25</v>
      </c>
      <c r="E210" s="27" t="s">
        <v>11</v>
      </c>
      <c r="F210" s="34">
        <v>10.321</v>
      </c>
      <c r="G210" s="35">
        <v>59.559999999999988</v>
      </c>
      <c r="H210" s="35">
        <v>38.67</v>
      </c>
      <c r="I210" s="35">
        <v>60.88</v>
      </c>
      <c r="J210" s="33">
        <f t="shared" si="6"/>
        <v>95.084886063691911</v>
      </c>
    </row>
    <row r="211" spans="2:10" ht="15.75" x14ac:dyDescent="0.25">
      <c r="B211" s="32">
        <v>7</v>
      </c>
      <c r="C211" s="29" t="s">
        <v>100</v>
      </c>
      <c r="D211" s="6" t="s">
        <v>25</v>
      </c>
      <c r="E211" s="27" t="s">
        <v>11</v>
      </c>
      <c r="F211" s="34">
        <v>10.683999999999999</v>
      </c>
      <c r="G211" s="35">
        <v>59.539999999999992</v>
      </c>
      <c r="H211" s="35">
        <v>39.999999999999993</v>
      </c>
      <c r="I211" s="35">
        <v>60.360000000000014</v>
      </c>
      <c r="J211" s="33">
        <f t="shared" si="6"/>
        <v>94.304395715993195</v>
      </c>
    </row>
    <row r="212" spans="2:10" ht="15.75" x14ac:dyDescent="0.25">
      <c r="B212" s="32">
        <v>7</v>
      </c>
      <c r="C212" s="29" t="s">
        <v>100</v>
      </c>
      <c r="D212" s="6" t="s">
        <v>25</v>
      </c>
      <c r="E212" s="27" t="s">
        <v>11</v>
      </c>
      <c r="F212" s="34">
        <v>10.147</v>
      </c>
      <c r="G212" s="35">
        <v>60.12</v>
      </c>
      <c r="H212" s="35">
        <v>37.909999999999997</v>
      </c>
      <c r="I212" s="35">
        <v>61.400000000000013</v>
      </c>
      <c r="J212" s="33">
        <f t="shared" si="6"/>
        <v>95.003790867876674</v>
      </c>
    </row>
    <row r="213" spans="2:10" ht="15.75" x14ac:dyDescent="0.25">
      <c r="B213" s="32">
        <v>8</v>
      </c>
      <c r="C213" s="29" t="s">
        <v>100</v>
      </c>
      <c r="D213" s="32" t="s">
        <v>28</v>
      </c>
      <c r="E213" s="25" t="s">
        <v>9</v>
      </c>
      <c r="F213" s="32">
        <v>12.973000000000001</v>
      </c>
      <c r="G213" s="32">
        <v>54.889999999999993</v>
      </c>
      <c r="H213" s="32">
        <v>36.224999999999994</v>
      </c>
      <c r="I213" s="32">
        <v>67.02000000000001</v>
      </c>
      <c r="J213" s="33">
        <f t="shared" si="6"/>
        <v>113.58022599109428</v>
      </c>
    </row>
    <row r="214" spans="2:10" ht="15.75" x14ac:dyDescent="0.25">
      <c r="B214" s="32">
        <v>8</v>
      </c>
      <c r="C214" s="29" t="s">
        <v>100</v>
      </c>
      <c r="D214" s="32" t="s">
        <v>28</v>
      </c>
      <c r="E214" s="25" t="s">
        <v>9</v>
      </c>
      <c r="F214" s="32">
        <v>11.747999999999999</v>
      </c>
      <c r="G214" s="32">
        <v>52.699999999999989</v>
      </c>
      <c r="H214" s="32">
        <v>34.260000000000005</v>
      </c>
      <c r="I214" s="32">
        <v>69.94</v>
      </c>
      <c r="J214" s="33">
        <f t="shared" si="6"/>
        <v>123.45439301001723</v>
      </c>
    </row>
    <row r="215" spans="2:10" ht="15.75" x14ac:dyDescent="0.25">
      <c r="B215" s="32">
        <v>8</v>
      </c>
      <c r="C215" s="29" t="s">
        <v>100</v>
      </c>
      <c r="D215" s="32" t="s">
        <v>28</v>
      </c>
      <c r="E215" s="25" t="s">
        <v>9</v>
      </c>
      <c r="F215" s="32">
        <v>10.522</v>
      </c>
      <c r="G215" s="32">
        <v>53.970000000000006</v>
      </c>
      <c r="H215" s="32">
        <v>36.324999999999996</v>
      </c>
      <c r="I215" s="32">
        <v>66.12</v>
      </c>
      <c r="J215" s="33">
        <f t="shared" ref="J215:J278" si="7">(120/G215*I215)/1.29</f>
        <v>113.96512274260893</v>
      </c>
    </row>
    <row r="216" spans="2:10" ht="15.75" x14ac:dyDescent="0.25">
      <c r="B216" s="32">
        <v>8</v>
      </c>
      <c r="C216" s="29" t="s">
        <v>100</v>
      </c>
      <c r="D216" s="32" t="s">
        <v>28</v>
      </c>
      <c r="E216" s="26" t="s">
        <v>10</v>
      </c>
      <c r="F216" s="34">
        <v>11.396000000000001</v>
      </c>
      <c r="G216" s="32">
        <v>58.969999999999992</v>
      </c>
      <c r="H216" s="32">
        <v>44.55</v>
      </c>
      <c r="I216" s="32">
        <v>54.32</v>
      </c>
      <c r="J216" s="33">
        <f t="shared" si="7"/>
        <v>85.688032148786732</v>
      </c>
    </row>
    <row r="217" spans="2:10" ht="15.75" x14ac:dyDescent="0.25">
      <c r="B217" s="32">
        <v>8</v>
      </c>
      <c r="C217" s="29" t="s">
        <v>100</v>
      </c>
      <c r="D217" s="32" t="s">
        <v>28</v>
      </c>
      <c r="E217" s="26" t="s">
        <v>10</v>
      </c>
      <c r="F217" s="34">
        <v>11.532999999999999</v>
      </c>
      <c r="G217" s="32">
        <v>61.08</v>
      </c>
      <c r="H217" s="32">
        <v>43.454999999999998</v>
      </c>
      <c r="I217" s="32">
        <v>55.279999999999994</v>
      </c>
      <c r="J217" s="33">
        <f t="shared" si="7"/>
        <v>84.190006244193654</v>
      </c>
    </row>
    <row r="218" spans="2:10" ht="15.75" x14ac:dyDescent="0.25">
      <c r="B218" s="32">
        <v>8</v>
      </c>
      <c r="C218" s="29" t="s">
        <v>100</v>
      </c>
      <c r="D218" s="32" t="s">
        <v>28</v>
      </c>
      <c r="E218" s="26" t="s">
        <v>10</v>
      </c>
      <c r="F218" s="34">
        <v>11.57</v>
      </c>
      <c r="G218" s="32">
        <v>60.089999999999996</v>
      </c>
      <c r="H218" s="32">
        <v>40.26</v>
      </c>
      <c r="I218" s="32">
        <v>59.980000000000011</v>
      </c>
      <c r="J218" s="33">
        <f t="shared" si="7"/>
        <v>92.852968609101865</v>
      </c>
    </row>
    <row r="219" spans="2:10" ht="15.75" x14ac:dyDescent="0.25">
      <c r="B219" s="32">
        <v>8</v>
      </c>
      <c r="C219" s="29" t="s">
        <v>100</v>
      </c>
      <c r="D219" s="32" t="s">
        <v>28</v>
      </c>
      <c r="E219" s="27" t="s">
        <v>11</v>
      </c>
      <c r="F219" s="34">
        <v>10.582000000000001</v>
      </c>
      <c r="G219" s="35">
        <v>59.139999999999993</v>
      </c>
      <c r="H219" s="35">
        <v>37.834999999999994</v>
      </c>
      <c r="I219" s="35">
        <v>61.89</v>
      </c>
      <c r="J219" s="33">
        <f t="shared" si="7"/>
        <v>97.348821479972642</v>
      </c>
    </row>
    <row r="220" spans="2:10" ht="15.75" x14ac:dyDescent="0.25">
      <c r="B220" s="32">
        <v>8</v>
      </c>
      <c r="C220" s="29" t="s">
        <v>100</v>
      </c>
      <c r="D220" s="32" t="s">
        <v>28</v>
      </c>
      <c r="E220" s="27" t="s">
        <v>11</v>
      </c>
      <c r="F220" s="34">
        <v>10.499000000000001</v>
      </c>
      <c r="G220" s="35">
        <v>58.68</v>
      </c>
      <c r="H220" s="35">
        <v>36.295000000000002</v>
      </c>
      <c r="I220" s="35">
        <v>61.010000000000005</v>
      </c>
      <c r="J220" s="33">
        <f t="shared" si="7"/>
        <v>96.716919516177626</v>
      </c>
    </row>
    <row r="221" spans="2:10" ht="15.75" x14ac:dyDescent="0.25">
      <c r="B221" s="32">
        <v>8</v>
      </c>
      <c r="C221" s="29" t="s">
        <v>100</v>
      </c>
      <c r="D221" s="32" t="s">
        <v>28</v>
      </c>
      <c r="E221" s="27" t="s">
        <v>11</v>
      </c>
      <c r="F221" s="34">
        <v>9.9591999999999992</v>
      </c>
      <c r="G221" s="35">
        <v>61.28</v>
      </c>
      <c r="H221" s="35">
        <v>39.85</v>
      </c>
      <c r="I221" s="35">
        <v>59.260000000000005</v>
      </c>
      <c r="J221" s="33">
        <f t="shared" si="7"/>
        <v>89.956888699981789</v>
      </c>
    </row>
    <row r="222" spans="2:10" ht="15.75" x14ac:dyDescent="0.25">
      <c r="B222" s="32">
        <v>9</v>
      </c>
      <c r="C222" s="29" t="s">
        <v>100</v>
      </c>
      <c r="D222" s="32" t="s">
        <v>29</v>
      </c>
      <c r="E222" s="25" t="s">
        <v>9</v>
      </c>
      <c r="F222" s="32">
        <v>11.116</v>
      </c>
      <c r="G222" s="32">
        <v>51.39</v>
      </c>
      <c r="H222" s="32">
        <v>36.97</v>
      </c>
      <c r="I222" s="32">
        <v>64.800000000000011</v>
      </c>
      <c r="J222" s="33">
        <f t="shared" si="7"/>
        <v>117.29727528204293</v>
      </c>
    </row>
    <row r="223" spans="2:10" ht="15.75" x14ac:dyDescent="0.25">
      <c r="B223" s="32">
        <v>9</v>
      </c>
      <c r="C223" s="29" t="s">
        <v>100</v>
      </c>
      <c r="D223" s="32" t="s">
        <v>29</v>
      </c>
      <c r="E223" s="25" t="s">
        <v>9</v>
      </c>
      <c r="F223" s="32">
        <v>10.459</v>
      </c>
      <c r="G223" s="32">
        <v>52.21</v>
      </c>
      <c r="H223" s="32">
        <v>37.269999999999996</v>
      </c>
      <c r="I223" s="32">
        <v>67</v>
      </c>
      <c r="J223" s="33">
        <f t="shared" si="7"/>
        <v>119.37479677331704</v>
      </c>
    </row>
    <row r="224" spans="2:10" ht="15.75" x14ac:dyDescent="0.25">
      <c r="B224" s="32">
        <v>9</v>
      </c>
      <c r="C224" s="29" t="s">
        <v>100</v>
      </c>
      <c r="D224" s="32" t="s">
        <v>29</v>
      </c>
      <c r="E224" s="25" t="s">
        <v>9</v>
      </c>
      <c r="F224" s="32">
        <v>10.595000000000001</v>
      </c>
      <c r="G224" s="32">
        <v>51.349999999999994</v>
      </c>
      <c r="H224" s="32">
        <v>38.17</v>
      </c>
      <c r="I224" s="32">
        <v>65.78</v>
      </c>
      <c r="J224" s="33">
        <f t="shared" si="7"/>
        <v>119.16396820724169</v>
      </c>
    </row>
    <row r="225" spans="2:10" ht="15.75" x14ac:dyDescent="0.25">
      <c r="B225" s="32">
        <v>9</v>
      </c>
      <c r="C225" s="29" t="s">
        <v>100</v>
      </c>
      <c r="D225" s="32" t="s">
        <v>29</v>
      </c>
      <c r="E225" s="26" t="s">
        <v>10</v>
      </c>
      <c r="F225" s="34">
        <v>11.351000000000001</v>
      </c>
      <c r="G225" s="32">
        <v>65.989999999999995</v>
      </c>
      <c r="H225" s="32">
        <v>41.64</v>
      </c>
      <c r="I225" s="32">
        <v>58.36</v>
      </c>
      <c r="J225" s="33">
        <f t="shared" si="7"/>
        <v>82.267574015795219</v>
      </c>
    </row>
    <row r="226" spans="2:10" ht="15.75" x14ac:dyDescent="0.25">
      <c r="B226" s="32">
        <v>9</v>
      </c>
      <c r="C226" s="29" t="s">
        <v>100</v>
      </c>
      <c r="D226" s="32" t="s">
        <v>29</v>
      </c>
      <c r="E226" s="26" t="s">
        <v>10</v>
      </c>
      <c r="F226" s="34">
        <v>10.984</v>
      </c>
      <c r="G226" s="32">
        <v>64.169999999999987</v>
      </c>
      <c r="H226" s="32">
        <v>42.010000000000005</v>
      </c>
      <c r="I226" s="32">
        <v>56.67</v>
      </c>
      <c r="J226" s="33">
        <f t="shared" si="7"/>
        <v>82.150972525740144</v>
      </c>
    </row>
    <row r="227" spans="2:10" ht="15.75" x14ac:dyDescent="0.25">
      <c r="B227" s="32">
        <v>9</v>
      </c>
      <c r="C227" s="29" t="s">
        <v>100</v>
      </c>
      <c r="D227" s="32" t="s">
        <v>29</v>
      </c>
      <c r="E227" s="26" t="s">
        <v>10</v>
      </c>
      <c r="F227" s="34">
        <v>11.095000000000001</v>
      </c>
      <c r="G227" s="32">
        <v>62.359999999999992</v>
      </c>
      <c r="H227" s="32">
        <v>41.615000000000002</v>
      </c>
      <c r="I227" s="32">
        <v>59.81</v>
      </c>
      <c r="J227" s="33">
        <f t="shared" si="7"/>
        <v>89.21938630905322</v>
      </c>
    </row>
    <row r="228" spans="2:10" ht="15.75" x14ac:dyDescent="0.25">
      <c r="B228" s="32">
        <v>9</v>
      </c>
      <c r="C228" s="29" t="s">
        <v>100</v>
      </c>
      <c r="D228" s="32" t="s">
        <v>29</v>
      </c>
      <c r="E228" s="27" t="s">
        <v>11</v>
      </c>
      <c r="F228" s="34">
        <v>9.3207000000000004</v>
      </c>
      <c r="G228" s="35">
        <v>58.390000000000008</v>
      </c>
      <c r="H228" s="35">
        <v>36.849999999999987</v>
      </c>
      <c r="I228" s="35">
        <v>60.90000000000002</v>
      </c>
      <c r="J228" s="33">
        <f t="shared" si="7"/>
        <v>97.02202909864306</v>
      </c>
    </row>
    <row r="229" spans="2:10" ht="15.75" x14ac:dyDescent="0.25">
      <c r="B229" s="32">
        <v>9</v>
      </c>
      <c r="C229" s="29" t="s">
        <v>100</v>
      </c>
      <c r="D229" s="32" t="s">
        <v>29</v>
      </c>
      <c r="E229" s="27" t="s">
        <v>11</v>
      </c>
      <c r="F229" s="34">
        <v>9.8435000000000006</v>
      </c>
      <c r="G229" s="35">
        <v>48.46</v>
      </c>
      <c r="H229" s="35">
        <v>34.829999999999991</v>
      </c>
      <c r="I229" s="35">
        <v>66.100000000000009</v>
      </c>
      <c r="J229" s="33">
        <f t="shared" si="7"/>
        <v>126.88479589975911</v>
      </c>
    </row>
    <row r="230" spans="2:10" ht="15.75" x14ac:dyDescent="0.25">
      <c r="B230" s="32">
        <v>9</v>
      </c>
      <c r="C230" s="29" t="s">
        <v>100</v>
      </c>
      <c r="D230" s="32" t="s">
        <v>29</v>
      </c>
      <c r="E230" s="27" t="s">
        <v>11</v>
      </c>
      <c r="F230" s="34">
        <v>10.215</v>
      </c>
      <c r="G230" s="35">
        <v>56.539999999999992</v>
      </c>
      <c r="H230" s="35">
        <v>33.019999999999996</v>
      </c>
      <c r="I230" s="35">
        <v>67.080000000000013</v>
      </c>
      <c r="J230" s="33">
        <f t="shared" si="7"/>
        <v>110.36434382737887</v>
      </c>
    </row>
    <row r="231" spans="2:10" ht="15.75" x14ac:dyDescent="0.25">
      <c r="B231" s="32">
        <v>10</v>
      </c>
      <c r="C231" s="29" t="s">
        <v>102</v>
      </c>
      <c r="D231" s="6" t="s">
        <v>25</v>
      </c>
      <c r="E231" s="25" t="s">
        <v>9</v>
      </c>
      <c r="F231" s="32">
        <v>9.3917999999999999</v>
      </c>
      <c r="G231" s="32">
        <v>52.879999999999995</v>
      </c>
      <c r="H231" s="32">
        <v>31.259999999999998</v>
      </c>
      <c r="I231" s="32">
        <v>66.080000000000013</v>
      </c>
      <c r="J231" s="33">
        <f t="shared" si="7"/>
        <v>116.24388699292831</v>
      </c>
    </row>
    <row r="232" spans="2:10" ht="15.75" x14ac:dyDescent="0.25">
      <c r="B232" s="32">
        <v>10</v>
      </c>
      <c r="C232" s="29" t="s">
        <v>102</v>
      </c>
      <c r="D232" s="6" t="s">
        <v>25</v>
      </c>
      <c r="E232" s="25" t="s">
        <v>9</v>
      </c>
      <c r="F232" s="32">
        <v>9.5249000000000006</v>
      </c>
      <c r="G232" s="32">
        <v>52.78</v>
      </c>
      <c r="H232" s="32">
        <v>30.049999999999997</v>
      </c>
      <c r="I232" s="32">
        <v>66.06</v>
      </c>
      <c r="J232" s="33">
        <f t="shared" si="7"/>
        <v>116.42887986111724</v>
      </c>
    </row>
    <row r="233" spans="2:10" ht="15.75" x14ac:dyDescent="0.25">
      <c r="B233" s="32">
        <v>10</v>
      </c>
      <c r="C233" s="29" t="s">
        <v>102</v>
      </c>
      <c r="D233" s="6" t="s">
        <v>25</v>
      </c>
      <c r="E233" s="25" t="s">
        <v>9</v>
      </c>
      <c r="F233" s="32">
        <v>9.4060000000000006</v>
      </c>
      <c r="G233" s="32">
        <v>49.44</v>
      </c>
      <c r="H233" s="32">
        <v>29.085000000000001</v>
      </c>
      <c r="I233" s="32">
        <v>68.179999999999993</v>
      </c>
      <c r="J233" s="33">
        <f t="shared" si="7"/>
        <v>128.28328441333633</v>
      </c>
    </row>
    <row r="234" spans="2:10" ht="15.75" x14ac:dyDescent="0.25">
      <c r="B234" s="32">
        <v>10</v>
      </c>
      <c r="C234" s="29" t="s">
        <v>102</v>
      </c>
      <c r="D234" s="6" t="s">
        <v>25</v>
      </c>
      <c r="E234" s="26" t="s">
        <v>10</v>
      </c>
      <c r="F234" s="36">
        <v>9.2636000000000003</v>
      </c>
      <c r="G234" s="32">
        <v>58.339999999999989</v>
      </c>
      <c r="H234" s="32">
        <v>40.020000000000003</v>
      </c>
      <c r="I234" s="32">
        <v>55.42</v>
      </c>
      <c r="J234" s="33">
        <f t="shared" si="7"/>
        <v>88.367309516786136</v>
      </c>
    </row>
    <row r="235" spans="2:10" ht="15.75" x14ac:dyDescent="0.25">
      <c r="B235" s="32">
        <v>10</v>
      </c>
      <c r="C235" s="29" t="s">
        <v>102</v>
      </c>
      <c r="D235" s="6" t="s">
        <v>25</v>
      </c>
      <c r="E235" s="26" t="s">
        <v>10</v>
      </c>
      <c r="F235" s="36">
        <v>10.182</v>
      </c>
      <c r="G235" s="32">
        <v>56.160000000000011</v>
      </c>
      <c r="H235" s="32">
        <v>38.79999999999999</v>
      </c>
      <c r="I235" s="32">
        <v>55.700000000000017</v>
      </c>
      <c r="J235" s="33">
        <f t="shared" si="7"/>
        <v>92.261313191545753</v>
      </c>
    </row>
    <row r="236" spans="2:10" ht="15.75" x14ac:dyDescent="0.25">
      <c r="B236" s="32">
        <v>10</v>
      </c>
      <c r="C236" s="29" t="s">
        <v>102</v>
      </c>
      <c r="D236" s="6" t="s">
        <v>25</v>
      </c>
      <c r="E236" s="26" t="s">
        <v>10</v>
      </c>
      <c r="F236" s="36">
        <v>9.7154000000000007</v>
      </c>
      <c r="G236" s="32">
        <v>58.26</v>
      </c>
      <c r="H236" s="32">
        <v>39.99</v>
      </c>
      <c r="I236" s="32">
        <v>56.759999999999991</v>
      </c>
      <c r="J236" s="33">
        <f t="shared" si="7"/>
        <v>90.628218331616878</v>
      </c>
    </row>
    <row r="237" spans="2:10" ht="15.75" x14ac:dyDescent="0.25">
      <c r="B237" s="32">
        <v>10</v>
      </c>
      <c r="C237" s="29" t="s">
        <v>102</v>
      </c>
      <c r="D237" s="6" t="s">
        <v>25</v>
      </c>
      <c r="E237" s="27" t="s">
        <v>11</v>
      </c>
      <c r="F237" s="36">
        <v>9.0500000000000007</v>
      </c>
      <c r="G237" s="35">
        <v>52.180000000000007</v>
      </c>
      <c r="H237" s="35">
        <v>33.96</v>
      </c>
      <c r="I237" s="35">
        <v>64.180000000000007</v>
      </c>
      <c r="J237" s="33">
        <f t="shared" si="7"/>
        <v>114.41610881831228</v>
      </c>
    </row>
    <row r="238" spans="2:10" ht="15.75" x14ac:dyDescent="0.25">
      <c r="B238" s="32">
        <v>10</v>
      </c>
      <c r="C238" s="29" t="s">
        <v>102</v>
      </c>
      <c r="D238" s="6" t="s">
        <v>25</v>
      </c>
      <c r="E238" s="27" t="s">
        <v>11</v>
      </c>
      <c r="F238" s="36">
        <v>9.18</v>
      </c>
      <c r="G238" s="35">
        <v>52.760000000000005</v>
      </c>
      <c r="H238" s="35">
        <v>34.67</v>
      </c>
      <c r="I238" s="35">
        <v>64.72</v>
      </c>
      <c r="J238" s="33">
        <f t="shared" si="7"/>
        <v>114.11040781423557</v>
      </c>
    </row>
    <row r="239" spans="2:10" ht="15.75" x14ac:dyDescent="0.25">
      <c r="B239" s="32">
        <v>10</v>
      </c>
      <c r="C239" s="29" t="s">
        <v>102</v>
      </c>
      <c r="D239" s="6" t="s">
        <v>25</v>
      </c>
      <c r="E239" s="27" t="s">
        <v>11</v>
      </c>
      <c r="F239" s="36">
        <v>8.92</v>
      </c>
      <c r="G239" s="35">
        <v>51.360000000000007</v>
      </c>
      <c r="H239" s="35">
        <v>32.909999999999997</v>
      </c>
      <c r="I239" s="35">
        <v>65.600000000000009</v>
      </c>
      <c r="J239" s="33">
        <f t="shared" si="7"/>
        <v>118.81475041657609</v>
      </c>
    </row>
    <row r="240" spans="2:10" ht="15.75" x14ac:dyDescent="0.25">
      <c r="B240" s="32">
        <v>11</v>
      </c>
      <c r="C240" s="29" t="s">
        <v>102</v>
      </c>
      <c r="D240" s="32" t="s">
        <v>28</v>
      </c>
      <c r="E240" s="25" t="s">
        <v>9</v>
      </c>
      <c r="F240" s="32">
        <v>9.4910999999999994</v>
      </c>
      <c r="G240" s="32">
        <v>50.32</v>
      </c>
      <c r="H240" s="32">
        <v>27.549999999999997</v>
      </c>
      <c r="I240" s="32">
        <v>69.66</v>
      </c>
      <c r="J240" s="33">
        <f t="shared" si="7"/>
        <v>128.77583465818759</v>
      </c>
    </row>
    <row r="241" spans="2:10" ht="15.75" x14ac:dyDescent="0.25">
      <c r="B241" s="32">
        <v>11</v>
      </c>
      <c r="C241" s="29" t="s">
        <v>102</v>
      </c>
      <c r="D241" s="32" t="s">
        <v>28</v>
      </c>
      <c r="E241" s="25" t="s">
        <v>9</v>
      </c>
      <c r="F241" s="32">
        <v>9.2030999999999992</v>
      </c>
      <c r="G241" s="32">
        <v>51.32</v>
      </c>
      <c r="H241" s="32">
        <v>28.3</v>
      </c>
      <c r="I241" s="32">
        <v>70.52000000000001</v>
      </c>
      <c r="J241" s="33">
        <f t="shared" si="7"/>
        <v>127.82540919719408</v>
      </c>
    </row>
    <row r="242" spans="2:10" ht="15.75" x14ac:dyDescent="0.25">
      <c r="B242" s="32">
        <v>11</v>
      </c>
      <c r="C242" s="29" t="s">
        <v>102</v>
      </c>
      <c r="D242" s="32" t="s">
        <v>28</v>
      </c>
      <c r="E242" s="25" t="s">
        <v>9</v>
      </c>
      <c r="F242" s="32">
        <v>9.5943000000000005</v>
      </c>
      <c r="G242" s="32">
        <v>51.9</v>
      </c>
      <c r="H242" s="32">
        <v>25.45</v>
      </c>
      <c r="I242" s="32">
        <v>72.040000000000006</v>
      </c>
      <c r="J242" s="33">
        <f t="shared" si="7"/>
        <v>129.12129766545684</v>
      </c>
    </row>
    <row r="243" spans="2:10" ht="15.75" x14ac:dyDescent="0.25">
      <c r="B243" s="32">
        <v>11</v>
      </c>
      <c r="C243" s="29" t="s">
        <v>102</v>
      </c>
      <c r="D243" s="32" t="s">
        <v>28</v>
      </c>
      <c r="E243" s="26" t="s">
        <v>10</v>
      </c>
      <c r="F243" s="36">
        <v>9.6031999999999993</v>
      </c>
      <c r="G243" s="32">
        <v>56.46</v>
      </c>
      <c r="H243" s="32">
        <v>38.46</v>
      </c>
      <c r="I243" s="32">
        <v>62.78</v>
      </c>
      <c r="J243" s="33">
        <f t="shared" si="7"/>
        <v>103.43606092809067</v>
      </c>
    </row>
    <row r="244" spans="2:10" ht="15.75" x14ac:dyDescent="0.25">
      <c r="B244" s="32">
        <v>11</v>
      </c>
      <c r="C244" s="29" t="s">
        <v>102</v>
      </c>
      <c r="D244" s="32" t="s">
        <v>28</v>
      </c>
      <c r="E244" s="26" t="s">
        <v>10</v>
      </c>
      <c r="F244" s="36">
        <v>9.5570000000000004</v>
      </c>
      <c r="G244" s="32">
        <v>57.139999999999993</v>
      </c>
      <c r="H244" s="32">
        <v>36.89</v>
      </c>
      <c r="I244" s="32">
        <v>63.9</v>
      </c>
      <c r="J244" s="33">
        <f t="shared" si="7"/>
        <v>104.02845723681534</v>
      </c>
    </row>
    <row r="245" spans="2:10" ht="15.75" x14ac:dyDescent="0.25">
      <c r="B245" s="32">
        <v>11</v>
      </c>
      <c r="C245" s="29" t="s">
        <v>102</v>
      </c>
      <c r="D245" s="32" t="s">
        <v>28</v>
      </c>
      <c r="E245" s="26" t="s">
        <v>10</v>
      </c>
      <c r="F245" s="36">
        <v>10.141</v>
      </c>
      <c r="G245" s="32">
        <v>56.780000000000008</v>
      </c>
      <c r="H245" s="32">
        <v>39.954999999999998</v>
      </c>
      <c r="I245" s="32">
        <v>58.780000000000008</v>
      </c>
      <c r="J245" s="33">
        <f t="shared" si="7"/>
        <v>96.299876307576355</v>
      </c>
    </row>
    <row r="246" spans="2:10" ht="15.75" x14ac:dyDescent="0.25">
      <c r="B246" s="32">
        <v>11</v>
      </c>
      <c r="C246" s="29" t="s">
        <v>102</v>
      </c>
      <c r="D246" s="32" t="s">
        <v>109</v>
      </c>
      <c r="E246" s="27" t="s">
        <v>11</v>
      </c>
      <c r="F246" s="36">
        <v>9.25</v>
      </c>
      <c r="G246" s="35">
        <v>51.39</v>
      </c>
      <c r="H246" s="35">
        <v>31.929999999999996</v>
      </c>
      <c r="I246" s="35">
        <v>68.320000000000007</v>
      </c>
      <c r="J246" s="33">
        <f t="shared" si="7"/>
        <v>123.66897912452427</v>
      </c>
    </row>
    <row r="247" spans="2:10" ht="15.75" x14ac:dyDescent="0.25">
      <c r="B247" s="32">
        <v>11</v>
      </c>
      <c r="C247" s="29" t="s">
        <v>102</v>
      </c>
      <c r="D247" s="32" t="s">
        <v>28</v>
      </c>
      <c r="E247" s="27" t="s">
        <v>11</v>
      </c>
      <c r="F247" s="36">
        <v>10.137</v>
      </c>
      <c r="G247" s="35">
        <v>53.74</v>
      </c>
      <c r="H247" s="35">
        <v>32.449999999999996</v>
      </c>
      <c r="I247" s="35">
        <v>67.680000000000007</v>
      </c>
      <c r="J247" s="33">
        <f t="shared" si="7"/>
        <v>117.15321833807913</v>
      </c>
    </row>
    <row r="248" spans="2:10" ht="15.75" x14ac:dyDescent="0.25">
      <c r="B248" s="32">
        <v>11</v>
      </c>
      <c r="C248" s="29" t="s">
        <v>102</v>
      </c>
      <c r="D248" s="32" t="s">
        <v>28</v>
      </c>
      <c r="E248" s="27" t="s">
        <v>11</v>
      </c>
      <c r="F248" s="36">
        <v>8.4109999999999996</v>
      </c>
      <c r="G248" s="35">
        <v>48.82</v>
      </c>
      <c r="H248" s="35">
        <v>32.999999999999993</v>
      </c>
      <c r="I248" s="35">
        <v>65.62</v>
      </c>
      <c r="J248" s="33">
        <f t="shared" si="7"/>
        <v>125.03453597934512</v>
      </c>
    </row>
    <row r="249" spans="2:10" ht="15.75" x14ac:dyDescent="0.25">
      <c r="B249" s="32">
        <v>12</v>
      </c>
      <c r="C249" s="29" t="s">
        <v>102</v>
      </c>
      <c r="D249" s="32" t="s">
        <v>29</v>
      </c>
      <c r="E249" s="25" t="s">
        <v>9</v>
      </c>
      <c r="F249" s="32">
        <v>9.4786000000000001</v>
      </c>
      <c r="G249" s="32">
        <v>52.22</v>
      </c>
      <c r="H249" s="32">
        <v>28.92</v>
      </c>
      <c r="I249" s="32">
        <v>68.42</v>
      </c>
      <c r="J249" s="33">
        <f t="shared" si="7"/>
        <v>121.88148530813285</v>
      </c>
    </row>
    <row r="250" spans="2:10" ht="15.75" x14ac:dyDescent="0.25">
      <c r="B250" s="32">
        <v>12</v>
      </c>
      <c r="C250" s="29" t="s">
        <v>102</v>
      </c>
      <c r="D250" s="32" t="s">
        <v>29</v>
      </c>
      <c r="E250" s="25" t="s">
        <v>9</v>
      </c>
      <c r="F250" s="32">
        <v>9.3825000000000003</v>
      </c>
      <c r="G250" s="32">
        <v>50.44</v>
      </c>
      <c r="H250" s="32">
        <v>27.51</v>
      </c>
      <c r="I250" s="32">
        <v>69.28</v>
      </c>
      <c r="J250" s="33">
        <f t="shared" si="7"/>
        <v>127.7686590561201</v>
      </c>
    </row>
    <row r="251" spans="2:10" ht="15.75" x14ac:dyDescent="0.25">
      <c r="B251" s="32">
        <v>12</v>
      </c>
      <c r="C251" s="29" t="s">
        <v>102</v>
      </c>
      <c r="D251" s="32" t="s">
        <v>29</v>
      </c>
      <c r="E251" s="25" t="s">
        <v>9</v>
      </c>
      <c r="F251" s="32">
        <v>9.3046000000000006</v>
      </c>
      <c r="G251" s="32">
        <v>51.33</v>
      </c>
      <c r="H251" s="32">
        <v>29.76</v>
      </c>
      <c r="I251" s="32">
        <v>68.58</v>
      </c>
      <c r="J251" s="33">
        <f t="shared" si="7"/>
        <v>124.28472401560356</v>
      </c>
    </row>
    <row r="252" spans="2:10" ht="15.75" x14ac:dyDescent="0.25">
      <c r="B252" s="32">
        <v>12</v>
      </c>
      <c r="C252" s="29" t="s">
        <v>102</v>
      </c>
      <c r="D252" s="32" t="s">
        <v>29</v>
      </c>
      <c r="E252" s="26" t="s">
        <v>10</v>
      </c>
      <c r="F252" s="36">
        <v>9.5711999999999993</v>
      </c>
      <c r="G252" s="32">
        <v>56.339999999999989</v>
      </c>
      <c r="H252" s="32">
        <v>39.164999999999992</v>
      </c>
      <c r="I252" s="32">
        <v>59.330000000000005</v>
      </c>
      <c r="J252" s="33">
        <f t="shared" si="7"/>
        <v>97.960059770001095</v>
      </c>
    </row>
    <row r="253" spans="2:10" ht="15.75" x14ac:dyDescent="0.25">
      <c r="B253" s="32">
        <v>12</v>
      </c>
      <c r="C253" s="29" t="s">
        <v>102</v>
      </c>
      <c r="D253" s="32" t="s">
        <v>29</v>
      </c>
      <c r="E253" s="26" t="s">
        <v>10</v>
      </c>
      <c r="F253" s="36">
        <v>9.8895</v>
      </c>
      <c r="G253" s="32">
        <v>59.779999999999987</v>
      </c>
      <c r="H253" s="32">
        <v>40.440000000000005</v>
      </c>
      <c r="I253" s="32">
        <v>57.76</v>
      </c>
      <c r="J253" s="33">
        <f t="shared" si="7"/>
        <v>89.879947404047414</v>
      </c>
    </row>
    <row r="254" spans="2:10" ht="15.75" x14ac:dyDescent="0.25">
      <c r="B254" s="32">
        <v>12</v>
      </c>
      <c r="C254" s="29" t="s">
        <v>102</v>
      </c>
      <c r="D254" s="32" t="s">
        <v>29</v>
      </c>
      <c r="E254" s="26" t="s">
        <v>10</v>
      </c>
      <c r="F254" s="36">
        <v>8.6085999999999991</v>
      </c>
      <c r="G254" s="32">
        <v>57.68</v>
      </c>
      <c r="H254" s="32">
        <v>39.145000000000003</v>
      </c>
      <c r="I254" s="32">
        <v>60.9</v>
      </c>
      <c r="J254" s="33">
        <f t="shared" si="7"/>
        <v>98.216301648227585</v>
      </c>
    </row>
    <row r="255" spans="2:10" ht="15.75" x14ac:dyDescent="0.25">
      <c r="B255" s="32">
        <v>12</v>
      </c>
      <c r="C255" s="29" t="s">
        <v>102</v>
      </c>
      <c r="D255" s="32" t="s">
        <v>29</v>
      </c>
      <c r="E255" s="27" t="s">
        <v>11</v>
      </c>
      <c r="F255" s="36">
        <v>8.6011000000000006</v>
      </c>
      <c r="G255" s="35">
        <v>51.679999999999993</v>
      </c>
      <c r="H255" s="35">
        <v>33.47</v>
      </c>
      <c r="I255" s="35">
        <v>66.44</v>
      </c>
      <c r="J255" s="33">
        <f t="shared" si="7"/>
        <v>119.59104327165382</v>
      </c>
    </row>
    <row r="256" spans="2:10" ht="15.75" x14ac:dyDescent="0.25">
      <c r="B256" s="32">
        <v>12</v>
      </c>
      <c r="C256" s="29" t="s">
        <v>102</v>
      </c>
      <c r="D256" s="32" t="s">
        <v>29</v>
      </c>
      <c r="E256" s="27" t="s">
        <v>11</v>
      </c>
      <c r="F256" s="36">
        <v>9.1669999999999998</v>
      </c>
      <c r="G256" s="35">
        <v>53.74</v>
      </c>
      <c r="H256" s="35">
        <v>32.36</v>
      </c>
      <c r="I256" s="35">
        <v>67.38000000000001</v>
      </c>
      <c r="J256" s="33">
        <f t="shared" si="7"/>
        <v>116.63392215750255</v>
      </c>
    </row>
    <row r="257" spans="2:10" ht="15.75" x14ac:dyDescent="0.25">
      <c r="B257" s="32">
        <v>12</v>
      </c>
      <c r="C257" s="29" t="s">
        <v>102</v>
      </c>
      <c r="D257" s="32" t="s">
        <v>29</v>
      </c>
      <c r="E257" s="27" t="s">
        <v>11</v>
      </c>
      <c r="F257" s="36">
        <v>8.4284999999999997</v>
      </c>
      <c r="G257" s="35">
        <v>55.22</v>
      </c>
      <c r="H257" s="35">
        <v>34.35</v>
      </c>
      <c r="I257" s="35">
        <v>65.34</v>
      </c>
      <c r="J257" s="33">
        <f t="shared" si="7"/>
        <v>110.07134253682942</v>
      </c>
    </row>
    <row r="258" spans="2:10" ht="15.75" x14ac:dyDescent="0.25">
      <c r="B258" s="32">
        <v>13</v>
      </c>
      <c r="C258" s="29" t="s">
        <v>104</v>
      </c>
      <c r="D258" s="6" t="s">
        <v>25</v>
      </c>
      <c r="E258" s="25" t="s">
        <v>9</v>
      </c>
      <c r="F258" s="32">
        <v>8.7409999999999997</v>
      </c>
      <c r="G258" s="32">
        <v>51.540000000000006</v>
      </c>
      <c r="H258" s="32">
        <v>29.810000000000002</v>
      </c>
      <c r="I258" s="32">
        <v>68.22</v>
      </c>
      <c r="J258" s="33">
        <f t="shared" si="7"/>
        <v>123.12857026829465</v>
      </c>
    </row>
    <row r="259" spans="2:10" ht="15.75" x14ac:dyDescent="0.25">
      <c r="B259" s="32">
        <v>13</v>
      </c>
      <c r="C259" s="29" t="s">
        <v>104</v>
      </c>
      <c r="D259" s="6" t="s">
        <v>25</v>
      </c>
      <c r="E259" s="25" t="s">
        <v>9</v>
      </c>
      <c r="F259" s="32">
        <v>8.4879999999999995</v>
      </c>
      <c r="G259" s="32">
        <v>51.42</v>
      </c>
      <c r="H259" s="32">
        <v>28.98</v>
      </c>
      <c r="I259" s="32">
        <v>68.72</v>
      </c>
      <c r="J259" s="33">
        <f t="shared" si="7"/>
        <v>124.32046167901369</v>
      </c>
    </row>
    <row r="260" spans="2:10" ht="15.75" x14ac:dyDescent="0.25">
      <c r="B260" s="32">
        <v>13</v>
      </c>
      <c r="C260" s="29" t="s">
        <v>104</v>
      </c>
      <c r="D260" s="6" t="s">
        <v>25</v>
      </c>
      <c r="E260" s="25" t="s">
        <v>9</v>
      </c>
      <c r="F260" s="32">
        <v>8.7870000000000008</v>
      </c>
      <c r="G260" s="32">
        <v>54.72</v>
      </c>
      <c r="H260" s="32">
        <v>30.9</v>
      </c>
      <c r="I260" s="32">
        <v>67.2</v>
      </c>
      <c r="J260" s="33">
        <f t="shared" si="7"/>
        <v>114.23908608731131</v>
      </c>
    </row>
    <row r="261" spans="2:10" ht="15.75" x14ac:dyDescent="0.25">
      <c r="B261" s="32">
        <v>13</v>
      </c>
      <c r="C261" s="29" t="s">
        <v>104</v>
      </c>
      <c r="D261" s="6" t="s">
        <v>25</v>
      </c>
      <c r="E261" s="26" t="s">
        <v>10</v>
      </c>
      <c r="F261" s="36">
        <v>8.3680000000000003</v>
      </c>
      <c r="G261" s="32">
        <v>59.099999999999994</v>
      </c>
      <c r="H261" s="32">
        <v>35.380000000000003</v>
      </c>
      <c r="I261" s="32">
        <v>60.13</v>
      </c>
      <c r="J261" s="33">
        <f t="shared" si="7"/>
        <v>94.644473301066398</v>
      </c>
    </row>
    <row r="262" spans="2:10" ht="15.75" x14ac:dyDescent="0.25">
      <c r="B262" s="32">
        <v>13</v>
      </c>
      <c r="C262" s="29" t="s">
        <v>104</v>
      </c>
      <c r="D262" s="6" t="s">
        <v>25</v>
      </c>
      <c r="E262" s="26" t="s">
        <v>10</v>
      </c>
      <c r="F262" s="36">
        <v>8.5089000000000006</v>
      </c>
      <c r="G262" s="32">
        <v>60.000000000000007</v>
      </c>
      <c r="H262" s="32">
        <v>37.770000000000003</v>
      </c>
      <c r="I262" s="32">
        <v>56.3</v>
      </c>
      <c r="J262" s="33">
        <f t="shared" si="7"/>
        <v>87.286821705426334</v>
      </c>
    </row>
    <row r="263" spans="2:10" ht="15.75" x14ac:dyDescent="0.25">
      <c r="B263" s="32">
        <v>13</v>
      </c>
      <c r="C263" s="29" t="s">
        <v>104</v>
      </c>
      <c r="D263" s="6" t="s">
        <v>25</v>
      </c>
      <c r="E263" s="26" t="s">
        <v>10</v>
      </c>
      <c r="F263" s="36">
        <v>8.5303000000000004</v>
      </c>
      <c r="G263" s="32">
        <v>59.54999999999999</v>
      </c>
      <c r="H263" s="32">
        <v>38.664999999999999</v>
      </c>
      <c r="I263" s="32">
        <v>57.01</v>
      </c>
      <c r="J263" s="33">
        <f t="shared" si="7"/>
        <v>89.055513248589236</v>
      </c>
    </row>
    <row r="264" spans="2:10" ht="15.75" x14ac:dyDescent="0.25">
      <c r="B264" s="32">
        <v>13</v>
      </c>
      <c r="C264" s="29" t="s">
        <v>104</v>
      </c>
      <c r="D264" s="6" t="s">
        <v>25</v>
      </c>
      <c r="E264" s="27" t="s">
        <v>11</v>
      </c>
      <c r="F264" s="36">
        <v>6.7119999999999997</v>
      </c>
      <c r="G264" s="35">
        <v>55.66</v>
      </c>
      <c r="H264" s="35">
        <v>34.424999999999997</v>
      </c>
      <c r="I264" s="35">
        <v>63.930000000000007</v>
      </c>
      <c r="J264" s="33">
        <f t="shared" si="7"/>
        <v>106.84471333428043</v>
      </c>
    </row>
    <row r="265" spans="2:10" ht="15.75" x14ac:dyDescent="0.25">
      <c r="B265" s="32">
        <v>13</v>
      </c>
      <c r="C265" s="29" t="s">
        <v>104</v>
      </c>
      <c r="D265" s="6" t="s">
        <v>25</v>
      </c>
      <c r="E265" s="27" t="s">
        <v>11</v>
      </c>
      <c r="F265" s="36">
        <v>6.4631999999999996</v>
      </c>
      <c r="G265" s="35">
        <v>53.02</v>
      </c>
      <c r="H265" s="35">
        <v>34.685000000000002</v>
      </c>
      <c r="I265" s="35">
        <v>63.330000000000005</v>
      </c>
      <c r="J265" s="33">
        <f t="shared" si="7"/>
        <v>111.11208582983167</v>
      </c>
    </row>
    <row r="266" spans="2:10" ht="15.75" x14ac:dyDescent="0.25">
      <c r="B266" s="32">
        <v>13</v>
      </c>
      <c r="C266" s="29" t="s">
        <v>104</v>
      </c>
      <c r="D266" s="6" t="s">
        <v>25</v>
      </c>
      <c r="E266" s="27" t="s">
        <v>11</v>
      </c>
      <c r="F266" s="36">
        <v>6.2100999999999997</v>
      </c>
      <c r="G266" s="35">
        <v>54.64</v>
      </c>
      <c r="H266" s="35">
        <v>36.534999999999997</v>
      </c>
      <c r="I266" s="35">
        <v>61.20000000000001</v>
      </c>
      <c r="J266" s="33">
        <f t="shared" si="7"/>
        <v>104.19149443290544</v>
      </c>
    </row>
    <row r="267" spans="2:10" ht="15.75" x14ac:dyDescent="0.25">
      <c r="B267" s="32">
        <v>14</v>
      </c>
      <c r="C267" s="29" t="s">
        <v>104</v>
      </c>
      <c r="D267" s="32" t="s">
        <v>28</v>
      </c>
      <c r="E267" s="25" t="s">
        <v>9</v>
      </c>
      <c r="F267" s="32">
        <v>8.7882999999999996</v>
      </c>
      <c r="G267" s="32">
        <v>50.38</v>
      </c>
      <c r="H267" s="32">
        <v>29.504999999999992</v>
      </c>
      <c r="I267" s="32">
        <v>67.440000000000012</v>
      </c>
      <c r="J267" s="33">
        <f t="shared" si="7"/>
        <v>124.52338968029026</v>
      </c>
    </row>
    <row r="268" spans="2:10" ht="15.75" x14ac:dyDescent="0.25">
      <c r="B268" s="32">
        <v>14</v>
      </c>
      <c r="C268" s="29" t="s">
        <v>104</v>
      </c>
      <c r="D268" s="32" t="s">
        <v>28</v>
      </c>
      <c r="E268" s="25" t="s">
        <v>9</v>
      </c>
      <c r="F268" s="32">
        <v>8.6219000000000001</v>
      </c>
      <c r="G268" s="32">
        <v>52.38</v>
      </c>
      <c r="H268" s="32">
        <v>28.250000000000004</v>
      </c>
      <c r="I268" s="32">
        <v>69.02</v>
      </c>
      <c r="J268" s="33">
        <f t="shared" si="7"/>
        <v>122.57474448795473</v>
      </c>
    </row>
    <row r="269" spans="2:10" ht="15.75" x14ac:dyDescent="0.25">
      <c r="B269" s="32">
        <v>14</v>
      </c>
      <c r="C269" s="29" t="s">
        <v>104</v>
      </c>
      <c r="D269" s="32" t="s">
        <v>28</v>
      </c>
      <c r="E269" s="25" t="s">
        <v>9</v>
      </c>
      <c r="F269" s="32">
        <v>8.6174999999999997</v>
      </c>
      <c r="G269" s="32">
        <v>51.550000000000004</v>
      </c>
      <c r="H269" s="32">
        <v>27.840000000000011</v>
      </c>
      <c r="I269" s="32">
        <v>69.899999999999977</v>
      </c>
      <c r="J269" s="33">
        <f t="shared" si="7"/>
        <v>126.13628673899798</v>
      </c>
    </row>
    <row r="270" spans="2:10" ht="15.75" x14ac:dyDescent="0.25">
      <c r="B270" s="32">
        <v>14</v>
      </c>
      <c r="C270" s="29" t="s">
        <v>104</v>
      </c>
      <c r="D270" s="32" t="s">
        <v>28</v>
      </c>
      <c r="E270" s="26" t="s">
        <v>10</v>
      </c>
      <c r="F270" s="36">
        <v>8.3893000000000004</v>
      </c>
      <c r="G270" s="32">
        <v>60.129999999999995</v>
      </c>
      <c r="H270" s="32">
        <v>34.75</v>
      </c>
      <c r="I270" s="32">
        <v>59.96</v>
      </c>
      <c r="J270" s="33">
        <f t="shared" si="7"/>
        <v>92.760259747291727</v>
      </c>
    </row>
    <row r="271" spans="2:10" ht="15.75" x14ac:dyDescent="0.25">
      <c r="B271" s="32">
        <v>14</v>
      </c>
      <c r="C271" s="29" t="s">
        <v>104</v>
      </c>
      <c r="D271" s="32" t="s">
        <v>28</v>
      </c>
      <c r="E271" s="26" t="s">
        <v>10</v>
      </c>
      <c r="F271" s="36">
        <v>8.4356000000000009</v>
      </c>
      <c r="G271" s="32">
        <v>61.9</v>
      </c>
      <c r="H271" s="32">
        <v>36.03</v>
      </c>
      <c r="I271" s="32">
        <v>60.779999999999987</v>
      </c>
      <c r="J271" s="33">
        <f t="shared" si="7"/>
        <v>91.340120975316509</v>
      </c>
    </row>
    <row r="272" spans="2:10" ht="15.75" x14ac:dyDescent="0.25">
      <c r="B272" s="32">
        <v>14</v>
      </c>
      <c r="C272" s="29" t="s">
        <v>104</v>
      </c>
      <c r="D272" s="32" t="s">
        <v>28</v>
      </c>
      <c r="E272" s="26" t="s">
        <v>10</v>
      </c>
      <c r="F272" s="36">
        <v>8.4818999999999996</v>
      </c>
      <c r="G272" s="32">
        <v>59.12</v>
      </c>
      <c r="H272" s="32">
        <v>33.54</v>
      </c>
      <c r="I272" s="32">
        <v>61.240000000000009</v>
      </c>
      <c r="J272" s="33">
        <f t="shared" si="7"/>
        <v>96.359001793750224</v>
      </c>
    </row>
    <row r="273" spans="2:10" ht="15.75" x14ac:dyDescent="0.25">
      <c r="B273" s="32">
        <v>14</v>
      </c>
      <c r="C273" s="29" t="s">
        <v>104</v>
      </c>
      <c r="D273" s="32" t="s">
        <v>28</v>
      </c>
      <c r="E273" s="27" t="s">
        <v>11</v>
      </c>
      <c r="F273" s="36">
        <v>6.3428000000000004</v>
      </c>
      <c r="G273" s="35">
        <v>53.6</v>
      </c>
      <c r="H273" s="35">
        <v>35.819999999999993</v>
      </c>
      <c r="I273" s="35">
        <v>62.20000000000001</v>
      </c>
      <c r="J273" s="33">
        <f t="shared" si="7"/>
        <v>107.94862894828185</v>
      </c>
    </row>
    <row r="274" spans="2:10" ht="15.75" x14ac:dyDescent="0.25">
      <c r="B274" s="32">
        <v>14</v>
      </c>
      <c r="C274" s="29" t="s">
        <v>104</v>
      </c>
      <c r="D274" s="32" t="s">
        <v>28</v>
      </c>
      <c r="E274" s="27" t="s">
        <v>11</v>
      </c>
      <c r="F274" s="36">
        <v>6.8047000000000004</v>
      </c>
      <c r="G274" s="35">
        <v>52.079999999999991</v>
      </c>
      <c r="H274" s="35">
        <v>33.56</v>
      </c>
      <c r="I274" s="35">
        <v>65.52</v>
      </c>
      <c r="J274" s="33">
        <f t="shared" si="7"/>
        <v>117.02925731432858</v>
      </c>
    </row>
    <row r="275" spans="2:10" ht="15.75" x14ac:dyDescent="0.25">
      <c r="B275" s="32">
        <v>14</v>
      </c>
      <c r="C275" s="29" t="s">
        <v>104</v>
      </c>
      <c r="D275" s="32" t="s">
        <v>28</v>
      </c>
      <c r="E275" s="27" t="s">
        <v>11</v>
      </c>
      <c r="F275" s="36">
        <v>6.0659000000000001</v>
      </c>
      <c r="G275" s="35">
        <v>53.099999999999994</v>
      </c>
      <c r="H275" s="35">
        <v>34.464999999999996</v>
      </c>
      <c r="I275" s="35">
        <v>64.960000000000008</v>
      </c>
      <c r="J275" s="33">
        <f t="shared" si="7"/>
        <v>113.80020146279509</v>
      </c>
    </row>
    <row r="276" spans="2:10" ht="15.75" x14ac:dyDescent="0.25">
      <c r="B276" s="32">
        <v>15</v>
      </c>
      <c r="C276" s="29" t="s">
        <v>104</v>
      </c>
      <c r="D276" s="32" t="s">
        <v>29</v>
      </c>
      <c r="E276" s="25" t="s">
        <v>9</v>
      </c>
      <c r="F276" s="32">
        <v>8.6567000000000007</v>
      </c>
      <c r="G276" s="32">
        <v>53.02</v>
      </c>
      <c r="H276" s="32">
        <v>29.580000000000002</v>
      </c>
      <c r="I276" s="32">
        <v>69.540000000000006</v>
      </c>
      <c r="J276" s="33">
        <f t="shared" si="7"/>
        <v>122.00749168808613</v>
      </c>
    </row>
    <row r="277" spans="2:10" ht="15.75" x14ac:dyDescent="0.25">
      <c r="B277" s="32">
        <v>15</v>
      </c>
      <c r="C277" s="29" t="s">
        <v>104</v>
      </c>
      <c r="D277" s="32" t="s">
        <v>29</v>
      </c>
      <c r="E277" s="25" t="s">
        <v>9</v>
      </c>
      <c r="F277" s="32">
        <v>8.6954999999999991</v>
      </c>
      <c r="G277" s="32">
        <v>55.64</v>
      </c>
      <c r="H277" s="32">
        <v>28.425000000000001</v>
      </c>
      <c r="I277" s="32">
        <v>71.14</v>
      </c>
      <c r="J277" s="33">
        <f t="shared" si="7"/>
        <v>118.93735475565512</v>
      </c>
    </row>
    <row r="278" spans="2:10" ht="15.75" x14ac:dyDescent="0.25">
      <c r="B278" s="32">
        <v>15</v>
      </c>
      <c r="C278" s="29" t="s">
        <v>104</v>
      </c>
      <c r="D278" s="32" t="s">
        <v>29</v>
      </c>
      <c r="E278" s="25" t="s">
        <v>9</v>
      </c>
      <c r="F278" s="32">
        <v>8.5444999999999993</v>
      </c>
      <c r="G278" s="32">
        <v>52.580000000000005</v>
      </c>
      <c r="H278" s="32">
        <v>26.925000000000011</v>
      </c>
      <c r="I278" s="32">
        <v>72.299999999999983</v>
      </c>
      <c r="J278" s="33">
        <f t="shared" si="7"/>
        <v>127.91139968331751</v>
      </c>
    </row>
    <row r="279" spans="2:10" ht="15.75" x14ac:dyDescent="0.25">
      <c r="B279" s="32">
        <v>15</v>
      </c>
      <c r="C279" s="29" t="s">
        <v>104</v>
      </c>
      <c r="D279" s="32" t="s">
        <v>29</v>
      </c>
      <c r="E279" s="26" t="s">
        <v>10</v>
      </c>
      <c r="F279" s="36">
        <v>8.5800999999999998</v>
      </c>
      <c r="G279" s="32">
        <v>60.319999999999993</v>
      </c>
      <c r="H279" s="32">
        <v>37.405000000000001</v>
      </c>
      <c r="I279" s="32">
        <v>58.13</v>
      </c>
      <c r="J279" s="33">
        <f t="shared" ref="J279:J284" si="8">(120/G279*I279)/1.29</f>
        <v>89.645919437419053</v>
      </c>
    </row>
    <row r="280" spans="2:10" ht="15.75" x14ac:dyDescent="0.25">
      <c r="B280" s="32">
        <v>15</v>
      </c>
      <c r="C280" s="29" t="s">
        <v>104</v>
      </c>
      <c r="D280" s="32" t="s">
        <v>29</v>
      </c>
      <c r="E280" s="26" t="s">
        <v>10</v>
      </c>
      <c r="F280" s="36">
        <v>8.2131000000000007</v>
      </c>
      <c r="G280" s="32">
        <v>62.68</v>
      </c>
      <c r="H280" s="32">
        <v>37.71</v>
      </c>
      <c r="I280" s="32">
        <v>56.94</v>
      </c>
      <c r="J280" s="33">
        <f t="shared" si="8"/>
        <v>84.504533919057295</v>
      </c>
    </row>
    <row r="281" spans="2:10" ht="15.75" x14ac:dyDescent="0.25">
      <c r="B281" s="32">
        <v>15</v>
      </c>
      <c r="C281" s="29" t="s">
        <v>104</v>
      </c>
      <c r="D281" s="32" t="s">
        <v>29</v>
      </c>
      <c r="E281" s="26" t="s">
        <v>10</v>
      </c>
      <c r="F281" s="36">
        <v>8.2718000000000007</v>
      </c>
      <c r="G281" s="32">
        <v>56.600000000000009</v>
      </c>
      <c r="H281" s="32">
        <v>36.54</v>
      </c>
      <c r="I281" s="32">
        <v>59.88</v>
      </c>
      <c r="J281" s="33">
        <f t="shared" si="8"/>
        <v>98.414002793984693</v>
      </c>
    </row>
    <row r="282" spans="2:10" ht="15.75" x14ac:dyDescent="0.25">
      <c r="B282" s="32">
        <v>15</v>
      </c>
      <c r="C282" s="29" t="s">
        <v>104</v>
      </c>
      <c r="D282" s="32" t="s">
        <v>29</v>
      </c>
      <c r="E282" s="27" t="s">
        <v>11</v>
      </c>
      <c r="F282" s="36">
        <v>6.9126000000000003</v>
      </c>
      <c r="G282" s="35">
        <v>53.879999999999995</v>
      </c>
      <c r="H282" s="35">
        <v>33.414999999999992</v>
      </c>
      <c r="I282" s="35">
        <v>66.290000000000006</v>
      </c>
      <c r="J282" s="33">
        <f t="shared" si="8"/>
        <v>114.44899086687042</v>
      </c>
    </row>
    <row r="283" spans="2:10" ht="15.75" x14ac:dyDescent="0.25">
      <c r="B283" s="32">
        <v>15</v>
      </c>
      <c r="C283" s="29" t="s">
        <v>104</v>
      </c>
      <c r="D283" s="32" t="s">
        <v>29</v>
      </c>
      <c r="E283" s="27" t="s">
        <v>11</v>
      </c>
      <c r="F283" s="36">
        <v>6.6717000000000004</v>
      </c>
      <c r="G283" s="35">
        <v>54.459999999999994</v>
      </c>
      <c r="H283" s="35">
        <v>34.260000000000005</v>
      </c>
      <c r="I283" s="35">
        <v>64.52</v>
      </c>
      <c r="J283" s="33">
        <f t="shared" si="8"/>
        <v>110.20676579354168</v>
      </c>
    </row>
    <row r="284" spans="2:10" ht="15.75" x14ac:dyDescent="0.25">
      <c r="B284" s="32">
        <v>15</v>
      </c>
      <c r="C284" s="29" t="s">
        <v>104</v>
      </c>
      <c r="D284" s="32" t="s">
        <v>29</v>
      </c>
      <c r="E284" s="27" t="s">
        <v>11</v>
      </c>
      <c r="F284" s="36">
        <v>6.4748999999999999</v>
      </c>
      <c r="G284" s="35">
        <v>54.16</v>
      </c>
      <c r="H284" s="35">
        <v>34.739999999999995</v>
      </c>
      <c r="I284" s="35">
        <v>63.320000000000007</v>
      </c>
      <c r="J284" s="33">
        <f t="shared" si="8"/>
        <v>108.7561402906118</v>
      </c>
    </row>
  </sheetData>
  <mergeCells count="1">
    <mergeCell ref="B3:C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37"/>
  <sheetViews>
    <sheetView topLeftCell="A22" workbookViewId="0">
      <selection activeCell="B3" sqref="B3:B137"/>
    </sheetView>
  </sheetViews>
  <sheetFormatPr defaultRowHeight="13.5" x14ac:dyDescent="0.15"/>
  <cols>
    <col min="2" max="2" width="26.25" style="1" customWidth="1"/>
    <col min="3" max="3" width="13.875" customWidth="1"/>
    <col min="4" max="4" width="12.375" customWidth="1"/>
    <col min="5" max="5" width="12.875" customWidth="1"/>
  </cols>
  <sheetData>
    <row r="2" spans="2:10" ht="15" x14ac:dyDescent="0.15">
      <c r="B2" s="89" t="s">
        <v>108</v>
      </c>
      <c r="C2" s="96" t="s">
        <v>27</v>
      </c>
      <c r="D2" s="97" t="s">
        <v>111</v>
      </c>
      <c r="E2" s="96" t="s">
        <v>26</v>
      </c>
      <c r="F2" s="38" t="s">
        <v>18</v>
      </c>
      <c r="G2" s="38" t="s">
        <v>20</v>
      </c>
      <c r="H2" s="38" t="s">
        <v>21</v>
      </c>
      <c r="I2" s="38" t="s">
        <v>19</v>
      </c>
      <c r="J2" s="38" t="s">
        <v>17</v>
      </c>
    </row>
    <row r="3" spans="2:10" ht="15.75" x14ac:dyDescent="0.25">
      <c r="B3" s="1">
        <v>1</v>
      </c>
      <c r="C3" s="25" t="s">
        <v>96</v>
      </c>
      <c r="D3" s="6" t="s">
        <v>25</v>
      </c>
      <c r="E3" s="25" t="s">
        <v>9</v>
      </c>
      <c r="F3" s="32">
        <v>14.763999999999999</v>
      </c>
      <c r="G3" s="32">
        <v>50.879999999999995</v>
      </c>
      <c r="H3" s="32">
        <v>27.53</v>
      </c>
      <c r="I3" s="32">
        <v>72.739999999999995</v>
      </c>
      <c r="J3" s="33">
        <f>(120/G3*I3)/1.29</f>
        <v>132.98961532836037</v>
      </c>
    </row>
    <row r="4" spans="2:10" ht="15.75" x14ac:dyDescent="0.25">
      <c r="B4" s="1">
        <v>1</v>
      </c>
      <c r="C4" s="25" t="s">
        <v>96</v>
      </c>
      <c r="D4" s="6" t="s">
        <v>25</v>
      </c>
      <c r="E4" s="25" t="s">
        <v>9</v>
      </c>
      <c r="F4" s="32">
        <v>14.603999999999999</v>
      </c>
      <c r="G4" s="32">
        <v>51.079999999999991</v>
      </c>
      <c r="H4" s="32">
        <v>29.805000000000003</v>
      </c>
      <c r="I4" s="32">
        <v>71.98</v>
      </c>
      <c r="J4" s="33">
        <f t="shared" ref="J4:J67" si="0">(120/G4*I4)/1.29</f>
        <v>131.08484638779117</v>
      </c>
    </row>
    <row r="5" spans="2:10" ht="15.75" x14ac:dyDescent="0.25">
      <c r="B5" s="1">
        <v>1</v>
      </c>
      <c r="C5" s="25" t="s">
        <v>96</v>
      </c>
      <c r="D5" s="6" t="s">
        <v>25</v>
      </c>
      <c r="E5" s="25" t="s">
        <v>9</v>
      </c>
      <c r="F5" s="32">
        <v>14.257999999999999</v>
      </c>
      <c r="G5" s="32">
        <v>50.61</v>
      </c>
      <c r="H5" s="32">
        <v>30.094999999999999</v>
      </c>
      <c r="I5" s="32">
        <v>72.060000000000016</v>
      </c>
      <c r="J5" s="33">
        <f t="shared" si="0"/>
        <v>132.44923560469255</v>
      </c>
    </row>
    <row r="6" spans="2:10" ht="15.75" x14ac:dyDescent="0.25">
      <c r="B6" s="1">
        <v>1</v>
      </c>
      <c r="C6" s="25" t="s">
        <v>96</v>
      </c>
      <c r="D6" s="6" t="s">
        <v>25</v>
      </c>
      <c r="E6" s="26" t="s">
        <v>10</v>
      </c>
      <c r="F6" s="34">
        <v>13.586</v>
      </c>
      <c r="G6" s="32">
        <v>51.01</v>
      </c>
      <c r="H6" s="32">
        <v>30.5</v>
      </c>
      <c r="I6" s="32">
        <v>69.14</v>
      </c>
      <c r="J6" s="33">
        <f t="shared" si="0"/>
        <v>126.08562844494696</v>
      </c>
    </row>
    <row r="7" spans="2:10" ht="15.75" x14ac:dyDescent="0.25">
      <c r="B7" s="1">
        <v>1</v>
      </c>
      <c r="C7" s="25" t="s">
        <v>96</v>
      </c>
      <c r="D7" s="6" t="s">
        <v>25</v>
      </c>
      <c r="E7" s="26" t="s">
        <v>10</v>
      </c>
      <c r="F7" s="34">
        <v>13.168699999999999</v>
      </c>
      <c r="G7" s="32">
        <v>49.39</v>
      </c>
      <c r="H7" s="32">
        <v>29.945</v>
      </c>
      <c r="I7" s="32">
        <v>71.78</v>
      </c>
      <c r="J7" s="33">
        <f t="shared" si="0"/>
        <v>135.19354732386276</v>
      </c>
    </row>
    <row r="8" spans="2:10" ht="15.75" x14ac:dyDescent="0.25">
      <c r="B8" s="1">
        <v>1</v>
      </c>
      <c r="C8" s="25" t="s">
        <v>96</v>
      </c>
      <c r="D8" s="6" t="s">
        <v>25</v>
      </c>
      <c r="E8" s="26" t="s">
        <v>10</v>
      </c>
      <c r="F8" s="34">
        <v>13.255000000000001</v>
      </c>
      <c r="G8" s="32">
        <v>50.2</v>
      </c>
      <c r="H8" s="32">
        <v>30.69</v>
      </c>
      <c r="I8" s="32">
        <v>70.760000000000005</v>
      </c>
      <c r="J8" s="33">
        <f t="shared" si="0"/>
        <v>131.12202353377188</v>
      </c>
    </row>
    <row r="9" spans="2:10" ht="15.75" x14ac:dyDescent="0.25">
      <c r="B9" s="1">
        <v>1</v>
      </c>
      <c r="C9" s="25" t="s">
        <v>96</v>
      </c>
      <c r="D9" s="6" t="s">
        <v>25</v>
      </c>
      <c r="E9" s="27" t="s">
        <v>11</v>
      </c>
      <c r="F9" s="34">
        <v>12.507999999999999</v>
      </c>
      <c r="G9" s="35">
        <v>46.46</v>
      </c>
      <c r="H9" s="35">
        <v>30.939999999999994</v>
      </c>
      <c r="I9" s="35">
        <v>68.7</v>
      </c>
      <c r="J9" s="33">
        <f t="shared" si="0"/>
        <v>137.55268347866132</v>
      </c>
    </row>
    <row r="10" spans="2:10" ht="15.75" x14ac:dyDescent="0.25">
      <c r="B10" s="1">
        <v>1</v>
      </c>
      <c r="C10" s="25" t="s">
        <v>96</v>
      </c>
      <c r="D10" s="6" t="s">
        <v>25</v>
      </c>
      <c r="E10" s="27" t="s">
        <v>11</v>
      </c>
      <c r="F10" s="34">
        <v>12.244999999999999</v>
      </c>
      <c r="G10" s="35">
        <v>46.589999999999996</v>
      </c>
      <c r="H10" s="35">
        <v>29.74</v>
      </c>
      <c r="I10" s="35">
        <v>68.930000000000007</v>
      </c>
      <c r="J10" s="33">
        <f t="shared" si="0"/>
        <v>137.62809665713274</v>
      </c>
    </row>
    <row r="11" spans="2:10" ht="15.75" x14ac:dyDescent="0.25">
      <c r="B11" s="1">
        <v>1</v>
      </c>
      <c r="C11" s="25" t="s">
        <v>96</v>
      </c>
      <c r="D11" s="6" t="s">
        <v>25</v>
      </c>
      <c r="E11" s="27" t="s">
        <v>11</v>
      </c>
      <c r="F11" s="34">
        <v>12.645</v>
      </c>
      <c r="G11" s="35">
        <v>45.379999999999995</v>
      </c>
      <c r="H11" s="35">
        <v>30.755000000000006</v>
      </c>
      <c r="I11" s="35">
        <v>69</v>
      </c>
      <c r="J11" s="33">
        <f t="shared" si="0"/>
        <v>141.4412660018244</v>
      </c>
    </row>
    <row r="12" spans="2:10" ht="15.75" x14ac:dyDescent="0.25">
      <c r="B12" s="1">
        <v>2</v>
      </c>
      <c r="C12" s="25" t="s">
        <v>96</v>
      </c>
      <c r="D12" s="32" t="s">
        <v>28</v>
      </c>
      <c r="E12" s="25" t="s">
        <v>9</v>
      </c>
      <c r="F12" s="32">
        <v>13.927</v>
      </c>
      <c r="G12" s="32">
        <v>48.5</v>
      </c>
      <c r="H12" s="32">
        <v>29.869999999999997</v>
      </c>
      <c r="I12" s="32">
        <v>70.44</v>
      </c>
      <c r="J12" s="33">
        <f t="shared" si="0"/>
        <v>135.10429153680172</v>
      </c>
    </row>
    <row r="13" spans="2:10" ht="15.75" x14ac:dyDescent="0.25">
      <c r="B13" s="1">
        <v>2</v>
      </c>
      <c r="C13" s="25" t="s">
        <v>96</v>
      </c>
      <c r="D13" s="32" t="s">
        <v>28</v>
      </c>
      <c r="E13" s="25" t="s">
        <v>9</v>
      </c>
      <c r="F13" s="32">
        <v>14.464</v>
      </c>
      <c r="G13" s="32">
        <v>45.96</v>
      </c>
      <c r="H13" s="32">
        <v>27.12</v>
      </c>
      <c r="I13" s="32">
        <v>73.36</v>
      </c>
      <c r="J13" s="33">
        <f t="shared" si="0"/>
        <v>148.48098447588399</v>
      </c>
    </row>
    <row r="14" spans="2:10" ht="15.75" x14ac:dyDescent="0.25">
      <c r="B14" s="1">
        <v>2</v>
      </c>
      <c r="C14" s="25" t="s">
        <v>96</v>
      </c>
      <c r="D14" s="32" t="s">
        <v>28</v>
      </c>
      <c r="E14" s="25" t="s">
        <v>9</v>
      </c>
      <c r="F14" s="32">
        <v>14.336</v>
      </c>
      <c r="G14" s="32">
        <v>47.949999999999996</v>
      </c>
      <c r="H14" s="32">
        <v>31.635000000000002</v>
      </c>
      <c r="I14" s="32">
        <v>71.61999999999999</v>
      </c>
      <c r="J14" s="33">
        <f t="shared" si="0"/>
        <v>138.94318209375075</v>
      </c>
    </row>
    <row r="15" spans="2:10" ht="15.75" x14ac:dyDescent="0.25">
      <c r="B15" s="1">
        <v>2</v>
      </c>
      <c r="C15" s="25" t="s">
        <v>96</v>
      </c>
      <c r="D15" s="32" t="s">
        <v>28</v>
      </c>
      <c r="E15" s="26" t="s">
        <v>10</v>
      </c>
      <c r="F15" s="34">
        <v>13.032</v>
      </c>
      <c r="G15" s="32">
        <v>47.25</v>
      </c>
      <c r="H15" s="32">
        <v>30.764999999999997</v>
      </c>
      <c r="I15" s="32">
        <v>69.239999999999995</v>
      </c>
      <c r="J15" s="33">
        <f t="shared" si="0"/>
        <v>136.31598375784421</v>
      </c>
    </row>
    <row r="16" spans="2:10" ht="15.75" x14ac:dyDescent="0.25">
      <c r="B16" s="1">
        <v>2</v>
      </c>
      <c r="C16" s="25" t="s">
        <v>96</v>
      </c>
      <c r="D16" s="32" t="s">
        <v>28</v>
      </c>
      <c r="E16" s="26" t="s">
        <v>10</v>
      </c>
      <c r="F16" s="34">
        <v>13.205</v>
      </c>
      <c r="G16" s="32">
        <v>47.55</v>
      </c>
      <c r="H16" s="32">
        <v>29.78</v>
      </c>
      <c r="I16" s="32">
        <v>70</v>
      </c>
      <c r="J16" s="33">
        <f t="shared" si="0"/>
        <v>136.94275303841735</v>
      </c>
    </row>
    <row r="17" spans="2:10" ht="15.75" x14ac:dyDescent="0.25">
      <c r="B17" s="1">
        <v>2</v>
      </c>
      <c r="C17" s="25" t="s">
        <v>96</v>
      </c>
      <c r="D17" s="32" t="s">
        <v>28</v>
      </c>
      <c r="E17" s="26" t="s">
        <v>10</v>
      </c>
      <c r="F17" s="34">
        <v>13.12</v>
      </c>
      <c r="G17" s="32">
        <v>48.44</v>
      </c>
      <c r="H17" s="32">
        <v>31.120000000000005</v>
      </c>
      <c r="I17" s="32">
        <v>67.72</v>
      </c>
      <c r="J17" s="33">
        <f t="shared" si="0"/>
        <v>130.04820156319013</v>
      </c>
    </row>
    <row r="18" spans="2:10" ht="15.75" x14ac:dyDescent="0.25">
      <c r="B18" s="1">
        <v>2</v>
      </c>
      <c r="C18" s="25" t="s">
        <v>96</v>
      </c>
      <c r="D18" s="32" t="s">
        <v>28</v>
      </c>
      <c r="E18" s="27" t="s">
        <v>11</v>
      </c>
      <c r="F18" s="34">
        <v>13.2</v>
      </c>
      <c r="G18" s="35">
        <v>49.919999999999995</v>
      </c>
      <c r="H18" s="35">
        <v>32.085000000000008</v>
      </c>
      <c r="I18" s="35">
        <v>64.819999999999993</v>
      </c>
      <c r="J18" s="33">
        <f t="shared" si="0"/>
        <v>120.78861061419202</v>
      </c>
    </row>
    <row r="19" spans="2:10" ht="15.75" x14ac:dyDescent="0.25">
      <c r="B19" s="1">
        <v>2</v>
      </c>
      <c r="C19" s="25" t="s">
        <v>96</v>
      </c>
      <c r="D19" s="32" t="s">
        <v>28</v>
      </c>
      <c r="E19" s="27" t="s">
        <v>11</v>
      </c>
      <c r="F19" s="34">
        <v>12.866</v>
      </c>
      <c r="G19" s="35">
        <v>46.52</v>
      </c>
      <c r="H19" s="35">
        <v>29.555000000000003</v>
      </c>
      <c r="I19" s="35">
        <v>70.11</v>
      </c>
      <c r="J19" s="33">
        <f t="shared" si="0"/>
        <v>140.19476494231034</v>
      </c>
    </row>
    <row r="20" spans="2:10" ht="15.75" x14ac:dyDescent="0.25">
      <c r="B20" s="1">
        <v>2</v>
      </c>
      <c r="C20" s="25" t="s">
        <v>96</v>
      </c>
      <c r="D20" s="32" t="s">
        <v>28</v>
      </c>
      <c r="E20" s="27" t="s">
        <v>11</v>
      </c>
      <c r="F20" s="34">
        <v>12.583</v>
      </c>
      <c r="G20" s="35">
        <v>46.839999999999996</v>
      </c>
      <c r="H20" s="35">
        <v>28.584999999999994</v>
      </c>
      <c r="I20" s="35">
        <v>73.540000000000006</v>
      </c>
      <c r="J20" s="33">
        <f t="shared" si="0"/>
        <v>146.04889480269298</v>
      </c>
    </row>
    <row r="21" spans="2:10" ht="15.75" x14ac:dyDescent="0.25">
      <c r="B21" s="1">
        <v>3</v>
      </c>
      <c r="C21" s="25" t="s">
        <v>96</v>
      </c>
      <c r="D21" s="32" t="s">
        <v>29</v>
      </c>
      <c r="E21" s="25" t="s">
        <v>9</v>
      </c>
      <c r="F21" s="34">
        <v>12.904</v>
      </c>
      <c r="G21" s="32">
        <v>49.669999999999995</v>
      </c>
      <c r="H21" s="32">
        <v>30.48</v>
      </c>
      <c r="I21" s="32">
        <v>68.56</v>
      </c>
      <c r="J21" s="33">
        <f t="shared" si="0"/>
        <v>128.40093454005742</v>
      </c>
    </row>
    <row r="22" spans="2:10" ht="15.75" x14ac:dyDescent="0.25">
      <c r="B22" s="1">
        <v>3</v>
      </c>
      <c r="C22" s="25" t="s">
        <v>96</v>
      </c>
      <c r="D22" s="32" t="s">
        <v>29</v>
      </c>
      <c r="E22" s="25" t="s">
        <v>9</v>
      </c>
      <c r="F22" s="34">
        <v>12.616199999999999</v>
      </c>
      <c r="G22" s="32">
        <v>48.620000000000005</v>
      </c>
      <c r="H22" s="32">
        <v>28.51</v>
      </c>
      <c r="I22" s="32">
        <v>69.98</v>
      </c>
      <c r="J22" s="33">
        <f t="shared" si="0"/>
        <v>133.89073306993961</v>
      </c>
    </row>
    <row r="23" spans="2:10" ht="15.75" x14ac:dyDescent="0.25">
      <c r="B23" s="1">
        <v>3</v>
      </c>
      <c r="C23" s="25" t="s">
        <v>96</v>
      </c>
      <c r="D23" s="32" t="s">
        <v>29</v>
      </c>
      <c r="E23" s="25" t="s">
        <v>9</v>
      </c>
      <c r="F23" s="34">
        <v>12.853999999999999</v>
      </c>
      <c r="G23" s="32">
        <v>51.11</v>
      </c>
      <c r="H23" s="32">
        <v>31.01</v>
      </c>
      <c r="I23" s="32">
        <v>70.61999999999999</v>
      </c>
      <c r="J23" s="33">
        <f t="shared" si="0"/>
        <v>128.53262229664244</v>
      </c>
    </row>
    <row r="24" spans="2:10" ht="15.75" x14ac:dyDescent="0.25">
      <c r="B24" s="1">
        <v>3</v>
      </c>
      <c r="C24" s="25" t="s">
        <v>96</v>
      </c>
      <c r="D24" s="32" t="s">
        <v>29</v>
      </c>
      <c r="E24" s="26" t="s">
        <v>10</v>
      </c>
      <c r="F24" s="32">
        <v>14.138999999999999</v>
      </c>
      <c r="G24" s="32">
        <v>48.57</v>
      </c>
      <c r="H24" s="32">
        <v>28.37</v>
      </c>
      <c r="I24" s="32">
        <v>72.099999999999994</v>
      </c>
      <c r="J24" s="33">
        <f t="shared" si="0"/>
        <v>138.08887675902915</v>
      </c>
    </row>
    <row r="25" spans="2:10" ht="15.75" x14ac:dyDescent="0.25">
      <c r="B25" s="1">
        <v>3</v>
      </c>
      <c r="C25" s="25" t="s">
        <v>96</v>
      </c>
      <c r="D25" s="32" t="s">
        <v>29</v>
      </c>
      <c r="E25" s="26" t="s">
        <v>10</v>
      </c>
      <c r="F25" s="32">
        <v>13.836</v>
      </c>
      <c r="G25" s="32">
        <v>46.45</v>
      </c>
      <c r="H25" s="32">
        <v>27.53</v>
      </c>
      <c r="I25" s="32">
        <v>70.89</v>
      </c>
      <c r="J25" s="33">
        <f t="shared" si="0"/>
        <v>141.96810774275914</v>
      </c>
    </row>
    <row r="26" spans="2:10" ht="15.75" x14ac:dyDescent="0.25">
      <c r="B26" s="1">
        <v>3</v>
      </c>
      <c r="C26" s="25" t="s">
        <v>96</v>
      </c>
      <c r="D26" s="32" t="s">
        <v>29</v>
      </c>
      <c r="E26" s="26" t="s">
        <v>10</v>
      </c>
      <c r="F26" s="32">
        <v>13.909000000000001</v>
      </c>
      <c r="G26" s="32">
        <v>45.07</v>
      </c>
      <c r="H26" s="32">
        <v>29.46</v>
      </c>
      <c r="I26" s="32">
        <v>73.38</v>
      </c>
      <c r="J26" s="33">
        <f t="shared" si="0"/>
        <v>151.45432686105852</v>
      </c>
    </row>
    <row r="27" spans="2:10" ht="15.75" x14ac:dyDescent="0.25">
      <c r="B27" s="1">
        <v>3</v>
      </c>
      <c r="C27" s="25" t="s">
        <v>96</v>
      </c>
      <c r="D27" s="32" t="s">
        <v>29</v>
      </c>
      <c r="E27" s="27" t="s">
        <v>11</v>
      </c>
      <c r="F27" s="34">
        <v>12.03</v>
      </c>
      <c r="G27" s="35">
        <v>48.52</v>
      </c>
      <c r="H27" s="35">
        <v>30.39</v>
      </c>
      <c r="I27" s="35">
        <v>69.760000000000005</v>
      </c>
      <c r="J27" s="33">
        <f t="shared" si="0"/>
        <v>133.74489541593971</v>
      </c>
    </row>
    <row r="28" spans="2:10" ht="15.75" x14ac:dyDescent="0.25">
      <c r="B28" s="1">
        <v>3</v>
      </c>
      <c r="C28" s="25" t="s">
        <v>96</v>
      </c>
      <c r="D28" s="32" t="s">
        <v>29</v>
      </c>
      <c r="E28" s="27" t="s">
        <v>11</v>
      </c>
      <c r="F28" s="34">
        <v>12.500999999999999</v>
      </c>
      <c r="G28" s="35">
        <v>48.19</v>
      </c>
      <c r="H28" s="35">
        <v>31.270000000000003</v>
      </c>
      <c r="I28" s="35">
        <v>66.56</v>
      </c>
      <c r="J28" s="33">
        <f t="shared" si="0"/>
        <v>128.4836668806131</v>
      </c>
    </row>
    <row r="29" spans="2:10" ht="15.75" x14ac:dyDescent="0.25">
      <c r="B29" s="1">
        <v>3</v>
      </c>
      <c r="C29" s="25" t="s">
        <v>96</v>
      </c>
      <c r="D29" s="32" t="s">
        <v>29</v>
      </c>
      <c r="E29" s="27" t="s">
        <v>11</v>
      </c>
      <c r="F29" s="34">
        <v>12.236000000000001</v>
      </c>
      <c r="G29" s="35">
        <v>47.25</v>
      </c>
      <c r="H29" s="35">
        <v>30.330000000000002</v>
      </c>
      <c r="I29" s="35">
        <v>70.540000000000006</v>
      </c>
      <c r="J29" s="33">
        <f t="shared" si="0"/>
        <v>138.8753537590747</v>
      </c>
    </row>
    <row r="30" spans="2:10" ht="15.75" x14ac:dyDescent="0.25">
      <c r="B30" s="1">
        <v>4</v>
      </c>
      <c r="C30" s="25" t="s">
        <v>98</v>
      </c>
      <c r="D30" s="6" t="s">
        <v>25</v>
      </c>
      <c r="E30" s="25" t="s">
        <v>9</v>
      </c>
      <c r="F30" s="32">
        <v>11.702</v>
      </c>
      <c r="G30" s="32">
        <v>54.93</v>
      </c>
      <c r="H30" s="32">
        <v>37.195</v>
      </c>
      <c r="I30" s="32">
        <v>60.359999999999992</v>
      </c>
      <c r="J30" s="33">
        <f t="shared" si="0"/>
        <v>102.21889169725527</v>
      </c>
    </row>
    <row r="31" spans="2:10" ht="15.75" x14ac:dyDescent="0.25">
      <c r="B31" s="1">
        <v>4</v>
      </c>
      <c r="C31" s="25" t="s">
        <v>98</v>
      </c>
      <c r="D31" s="6" t="s">
        <v>25</v>
      </c>
      <c r="E31" s="25" t="s">
        <v>9</v>
      </c>
      <c r="F31" s="32">
        <v>11.67</v>
      </c>
      <c r="G31" s="32">
        <v>52.92</v>
      </c>
      <c r="H31" s="32">
        <v>37.380000000000003</v>
      </c>
      <c r="I31" s="32">
        <v>59.48</v>
      </c>
      <c r="J31" s="33">
        <f t="shared" si="0"/>
        <v>104.55448329202481</v>
      </c>
    </row>
    <row r="32" spans="2:10" ht="15.75" x14ac:dyDescent="0.25">
      <c r="B32" s="1">
        <v>4</v>
      </c>
      <c r="C32" s="25" t="s">
        <v>98</v>
      </c>
      <c r="D32" s="6" t="s">
        <v>25</v>
      </c>
      <c r="E32" s="25" t="s">
        <v>9</v>
      </c>
      <c r="F32" s="32">
        <v>11.734</v>
      </c>
      <c r="G32" s="32">
        <v>54.15</v>
      </c>
      <c r="H32" s="32">
        <v>36.604999999999997</v>
      </c>
      <c r="I32" s="32">
        <v>62.78</v>
      </c>
      <c r="J32" s="33">
        <f t="shared" si="0"/>
        <v>107.84856879039705</v>
      </c>
    </row>
    <row r="33" spans="2:10" ht="15.75" x14ac:dyDescent="0.25">
      <c r="B33" s="1">
        <v>4</v>
      </c>
      <c r="C33" s="25" t="s">
        <v>98</v>
      </c>
      <c r="D33" s="6" t="s">
        <v>25</v>
      </c>
      <c r="E33" s="26" t="s">
        <v>10</v>
      </c>
      <c r="F33" s="34">
        <v>10.952999999999999</v>
      </c>
      <c r="G33" s="32">
        <v>60.12</v>
      </c>
      <c r="H33" s="32">
        <v>43.76</v>
      </c>
      <c r="I33" s="32">
        <v>54.52</v>
      </c>
      <c r="J33" s="33">
        <f t="shared" si="0"/>
        <v>84.358414953039656</v>
      </c>
    </row>
    <row r="34" spans="2:10" ht="15.75" x14ac:dyDescent="0.25">
      <c r="B34" s="1">
        <v>4</v>
      </c>
      <c r="C34" s="25" t="s">
        <v>98</v>
      </c>
      <c r="D34" s="6" t="s">
        <v>25</v>
      </c>
      <c r="E34" s="26" t="s">
        <v>10</v>
      </c>
      <c r="F34" s="34">
        <v>12.087999999999999</v>
      </c>
      <c r="G34" s="32">
        <v>63.660000000000004</v>
      </c>
      <c r="H34" s="32">
        <v>44.01</v>
      </c>
      <c r="I34" s="32">
        <v>55.43</v>
      </c>
      <c r="J34" s="33">
        <f t="shared" si="0"/>
        <v>80.997157866280887</v>
      </c>
    </row>
    <row r="35" spans="2:10" ht="15.75" x14ac:dyDescent="0.25">
      <c r="B35" s="1">
        <v>4</v>
      </c>
      <c r="C35" s="25" t="s">
        <v>98</v>
      </c>
      <c r="D35" s="6" t="s">
        <v>25</v>
      </c>
      <c r="E35" s="26" t="s">
        <v>10</v>
      </c>
      <c r="F35" s="34">
        <v>11.62</v>
      </c>
      <c r="G35" s="32">
        <v>61.88</v>
      </c>
      <c r="H35" s="32">
        <v>43.49</v>
      </c>
      <c r="I35" s="32">
        <v>55.14</v>
      </c>
      <c r="J35" s="33">
        <f t="shared" si="0"/>
        <v>82.891117090843494</v>
      </c>
    </row>
    <row r="36" spans="2:10" ht="15.75" x14ac:dyDescent="0.25">
      <c r="B36" s="1">
        <v>4</v>
      </c>
      <c r="C36" s="25" t="s">
        <v>98</v>
      </c>
      <c r="D36" s="6" t="s">
        <v>25</v>
      </c>
      <c r="E36" s="27" t="s">
        <v>11</v>
      </c>
      <c r="F36" s="36">
        <v>11.118</v>
      </c>
      <c r="G36" s="35">
        <v>56.580000000000005</v>
      </c>
      <c r="H36" s="35">
        <v>38.07</v>
      </c>
      <c r="I36" s="35">
        <v>60.27</v>
      </c>
      <c r="J36" s="33">
        <f t="shared" si="0"/>
        <v>99.089989888776529</v>
      </c>
    </row>
    <row r="37" spans="2:10" ht="15.75" x14ac:dyDescent="0.25">
      <c r="B37" s="1">
        <v>4</v>
      </c>
      <c r="C37" s="25" t="s">
        <v>98</v>
      </c>
      <c r="D37" s="6" t="s">
        <v>25</v>
      </c>
      <c r="E37" s="27" t="s">
        <v>11</v>
      </c>
      <c r="F37" s="36">
        <v>10.679</v>
      </c>
      <c r="G37" s="35">
        <v>56.129999999999988</v>
      </c>
      <c r="H37" s="35">
        <v>36.545000000000002</v>
      </c>
      <c r="I37" s="35">
        <v>62.76</v>
      </c>
      <c r="J37" s="33">
        <f t="shared" si="0"/>
        <v>104.01103750015538</v>
      </c>
    </row>
    <row r="38" spans="2:10" ht="15.75" x14ac:dyDescent="0.25">
      <c r="B38" s="1">
        <v>4</v>
      </c>
      <c r="C38" s="25" t="s">
        <v>98</v>
      </c>
      <c r="D38" s="6" t="s">
        <v>25</v>
      </c>
      <c r="E38" s="27" t="s">
        <v>11</v>
      </c>
      <c r="F38" s="36">
        <v>11.445</v>
      </c>
      <c r="G38" s="35">
        <v>59.88</v>
      </c>
      <c r="H38" s="35">
        <v>37.345000000000006</v>
      </c>
      <c r="I38" s="35">
        <v>58.98</v>
      </c>
      <c r="J38" s="33">
        <f t="shared" si="0"/>
        <v>91.625110686489236</v>
      </c>
    </row>
    <row r="39" spans="2:10" ht="15.75" x14ac:dyDescent="0.25">
      <c r="B39" s="1">
        <v>5</v>
      </c>
      <c r="C39" s="25" t="s">
        <v>98</v>
      </c>
      <c r="D39" s="32" t="s">
        <v>28</v>
      </c>
      <c r="E39" s="25" t="s">
        <v>9</v>
      </c>
      <c r="F39" s="32">
        <v>11.302</v>
      </c>
      <c r="G39" s="32">
        <v>55.76</v>
      </c>
      <c r="H39" s="32">
        <v>36.28</v>
      </c>
      <c r="I39" s="32">
        <v>62.62</v>
      </c>
      <c r="J39" s="33">
        <f t="shared" si="0"/>
        <v>104.46765206366155</v>
      </c>
    </row>
    <row r="40" spans="2:10" ht="15.75" x14ac:dyDescent="0.25">
      <c r="B40" s="1">
        <v>5</v>
      </c>
      <c r="C40" s="25" t="s">
        <v>98</v>
      </c>
      <c r="D40" s="32" t="s">
        <v>28</v>
      </c>
      <c r="E40" s="25" t="s">
        <v>9</v>
      </c>
      <c r="F40" s="32">
        <v>11.558</v>
      </c>
      <c r="G40" s="32">
        <v>54.33</v>
      </c>
      <c r="H40" s="32">
        <v>35.92</v>
      </c>
      <c r="I40" s="32">
        <v>61.539999999999992</v>
      </c>
      <c r="J40" s="33">
        <f t="shared" si="0"/>
        <v>105.36814214597271</v>
      </c>
    </row>
    <row r="41" spans="2:10" ht="15.75" x14ac:dyDescent="0.25">
      <c r="B41" s="1">
        <v>5</v>
      </c>
      <c r="C41" s="25" t="s">
        <v>98</v>
      </c>
      <c r="D41" s="32" t="s">
        <v>28</v>
      </c>
      <c r="E41" s="25" t="s">
        <v>9</v>
      </c>
      <c r="F41" s="32">
        <v>11.503</v>
      </c>
      <c r="G41" s="32">
        <v>55.36</v>
      </c>
      <c r="H41" s="32">
        <v>38.479999999999997</v>
      </c>
      <c r="I41" s="32">
        <v>60.78</v>
      </c>
      <c r="J41" s="33">
        <f t="shared" si="0"/>
        <v>102.13066272348435</v>
      </c>
    </row>
    <row r="42" spans="2:10" ht="15.75" x14ac:dyDescent="0.25">
      <c r="B42" s="1">
        <v>5</v>
      </c>
      <c r="C42" s="25" t="s">
        <v>98</v>
      </c>
      <c r="D42" s="32" t="s">
        <v>28</v>
      </c>
      <c r="E42" s="26" t="s">
        <v>10</v>
      </c>
      <c r="F42" s="34">
        <v>12.318</v>
      </c>
      <c r="G42" s="32">
        <v>60.18</v>
      </c>
      <c r="H42" s="32">
        <v>45.725000000000001</v>
      </c>
      <c r="I42" s="32">
        <v>51.480000000000004</v>
      </c>
      <c r="J42" s="33">
        <f t="shared" si="0"/>
        <v>79.575227804957223</v>
      </c>
    </row>
    <row r="43" spans="2:10" ht="15.75" x14ac:dyDescent="0.25">
      <c r="B43" s="1">
        <v>5</v>
      </c>
      <c r="C43" s="25" t="s">
        <v>98</v>
      </c>
      <c r="D43" s="32" t="s">
        <v>28</v>
      </c>
      <c r="E43" s="26" t="s">
        <v>10</v>
      </c>
      <c r="F43" s="34">
        <v>11.752000000000001</v>
      </c>
      <c r="G43" s="32">
        <v>64.38</v>
      </c>
      <c r="H43" s="32">
        <v>41.685000000000002</v>
      </c>
      <c r="I43" s="32">
        <v>59.099999999999994</v>
      </c>
      <c r="J43" s="33">
        <f t="shared" si="0"/>
        <v>85.394135113461488</v>
      </c>
    </row>
    <row r="44" spans="2:10" ht="15.75" x14ac:dyDescent="0.25">
      <c r="B44" s="1">
        <v>5</v>
      </c>
      <c r="C44" s="25" t="s">
        <v>98</v>
      </c>
      <c r="D44" s="32" t="s">
        <v>28</v>
      </c>
      <c r="E44" s="26" t="s">
        <v>10</v>
      </c>
      <c r="F44" s="34">
        <v>12.113</v>
      </c>
      <c r="G44" s="32">
        <v>62.129999999999995</v>
      </c>
      <c r="H44" s="32">
        <v>41.284999999999997</v>
      </c>
      <c r="I44" s="32">
        <v>59.720000000000006</v>
      </c>
      <c r="J44" s="33">
        <f t="shared" si="0"/>
        <v>89.414917708181278</v>
      </c>
    </row>
    <row r="45" spans="2:10" ht="15.75" x14ac:dyDescent="0.25">
      <c r="B45" s="1">
        <v>5</v>
      </c>
      <c r="C45" s="25" t="s">
        <v>98</v>
      </c>
      <c r="D45" s="32" t="s">
        <v>28</v>
      </c>
      <c r="E45" s="27" t="s">
        <v>11</v>
      </c>
      <c r="F45" s="36">
        <v>11.068</v>
      </c>
      <c r="G45" s="35">
        <v>57.319999999999993</v>
      </c>
      <c r="H45" s="35">
        <v>38.5</v>
      </c>
      <c r="I45" s="35">
        <v>59.36</v>
      </c>
      <c r="J45" s="33">
        <f t="shared" si="0"/>
        <v>96.333922978302155</v>
      </c>
    </row>
    <row r="46" spans="2:10" ht="15.75" x14ac:dyDescent="0.25">
      <c r="B46" s="1">
        <v>5</v>
      </c>
      <c r="C46" s="25" t="s">
        <v>98</v>
      </c>
      <c r="D46" s="32" t="s">
        <v>28</v>
      </c>
      <c r="E46" s="27" t="s">
        <v>11</v>
      </c>
      <c r="F46" s="36">
        <v>11.435</v>
      </c>
      <c r="G46" s="35">
        <v>58.440000000000005</v>
      </c>
      <c r="H46" s="35">
        <v>36.47</v>
      </c>
      <c r="I46" s="35">
        <v>62.78</v>
      </c>
      <c r="J46" s="33">
        <f t="shared" si="0"/>
        <v>99.931553730321681</v>
      </c>
    </row>
    <row r="47" spans="2:10" ht="15.75" x14ac:dyDescent="0.25">
      <c r="B47" s="1">
        <v>5</v>
      </c>
      <c r="C47" s="25" t="s">
        <v>98</v>
      </c>
      <c r="D47" s="32" t="s">
        <v>28</v>
      </c>
      <c r="E47" s="27" t="s">
        <v>11</v>
      </c>
      <c r="F47" s="36">
        <v>10.723000000000001</v>
      </c>
      <c r="G47" s="35">
        <v>58.89</v>
      </c>
      <c r="H47" s="35">
        <v>37.28</v>
      </c>
      <c r="I47" s="35">
        <v>62.44</v>
      </c>
      <c r="J47" s="33">
        <f t="shared" si="0"/>
        <v>98.630872695249721</v>
      </c>
    </row>
    <row r="48" spans="2:10" ht="15.75" x14ac:dyDescent="0.25">
      <c r="B48" s="1">
        <v>6</v>
      </c>
      <c r="C48" s="25" t="s">
        <v>98</v>
      </c>
      <c r="D48" s="32" t="s">
        <v>29</v>
      </c>
      <c r="E48" s="25" t="s">
        <v>9</v>
      </c>
      <c r="F48" s="32">
        <v>11.59</v>
      </c>
      <c r="G48" s="32">
        <v>53.32</v>
      </c>
      <c r="H48" s="32">
        <v>32.86</v>
      </c>
      <c r="I48" s="32">
        <v>67</v>
      </c>
      <c r="J48" s="33">
        <f t="shared" si="0"/>
        <v>116.88968753816361</v>
      </c>
    </row>
    <row r="49" spans="2:10" ht="15.75" x14ac:dyDescent="0.25">
      <c r="B49" s="1">
        <v>6</v>
      </c>
      <c r="C49" s="25" t="s">
        <v>98</v>
      </c>
      <c r="D49" s="32" t="s">
        <v>29</v>
      </c>
      <c r="E49" s="25" t="s">
        <v>9</v>
      </c>
      <c r="F49" s="32">
        <v>11.391</v>
      </c>
      <c r="G49" s="32">
        <v>56.06</v>
      </c>
      <c r="H49" s="32">
        <v>33.869999999999997</v>
      </c>
      <c r="I49" s="32">
        <v>65.28</v>
      </c>
      <c r="J49" s="33">
        <f t="shared" si="0"/>
        <v>108.32247840768612</v>
      </c>
    </row>
    <row r="50" spans="2:10" ht="15.75" x14ac:dyDescent="0.25">
      <c r="B50" s="1">
        <v>6</v>
      </c>
      <c r="C50" s="25" t="s">
        <v>98</v>
      </c>
      <c r="D50" s="32" t="s">
        <v>29</v>
      </c>
      <c r="E50" s="25" t="s">
        <v>9</v>
      </c>
      <c r="F50" s="32">
        <v>11.327999999999999</v>
      </c>
      <c r="G50" s="32">
        <v>55.800000000000004</v>
      </c>
      <c r="H50" s="32">
        <v>32.589999999999996</v>
      </c>
      <c r="I50" s="32">
        <v>68.14</v>
      </c>
      <c r="J50" s="33">
        <f t="shared" si="0"/>
        <v>113.59506543302491</v>
      </c>
    </row>
    <row r="51" spans="2:10" ht="15.75" x14ac:dyDescent="0.25">
      <c r="B51" s="1">
        <v>6</v>
      </c>
      <c r="C51" s="25" t="s">
        <v>98</v>
      </c>
      <c r="D51" s="32" t="s">
        <v>29</v>
      </c>
      <c r="E51" s="26" t="s">
        <v>10</v>
      </c>
      <c r="F51" s="34">
        <v>12.144</v>
      </c>
      <c r="G51" s="32">
        <v>59.12</v>
      </c>
      <c r="H51" s="32">
        <v>42.589999999999996</v>
      </c>
      <c r="I51" s="32">
        <v>56.81</v>
      </c>
      <c r="J51" s="33">
        <f t="shared" si="0"/>
        <v>89.388551468042934</v>
      </c>
    </row>
    <row r="52" spans="2:10" ht="15.75" x14ac:dyDescent="0.25">
      <c r="B52" s="1">
        <v>6</v>
      </c>
      <c r="C52" s="25" t="s">
        <v>98</v>
      </c>
      <c r="D52" s="32" t="s">
        <v>29</v>
      </c>
      <c r="E52" s="26" t="s">
        <v>10</v>
      </c>
      <c r="F52" s="34">
        <v>11.962999999999999</v>
      </c>
      <c r="G52" s="32">
        <v>60.02000000000001</v>
      </c>
      <c r="H52" s="32">
        <v>43.85</v>
      </c>
      <c r="I52" s="32">
        <v>52.779999999999994</v>
      </c>
      <c r="J52" s="33">
        <f t="shared" si="0"/>
        <v>81.802189967685166</v>
      </c>
    </row>
    <row r="53" spans="2:10" ht="15.75" x14ac:dyDescent="0.25">
      <c r="B53" s="1">
        <v>6</v>
      </c>
      <c r="C53" s="25" t="s">
        <v>98</v>
      </c>
      <c r="D53" s="32" t="s">
        <v>29</v>
      </c>
      <c r="E53" s="26" t="s">
        <v>10</v>
      </c>
      <c r="F53" s="34">
        <v>12.003</v>
      </c>
      <c r="G53" s="32">
        <v>60.769999999999989</v>
      </c>
      <c r="H53" s="32">
        <v>41.455000000000005</v>
      </c>
      <c r="I53" s="32">
        <v>58.679999999999986</v>
      </c>
      <c r="J53" s="33">
        <f t="shared" si="0"/>
        <v>89.82400281656723</v>
      </c>
    </row>
    <row r="54" spans="2:10" ht="15.75" x14ac:dyDescent="0.25">
      <c r="B54" s="1">
        <v>6</v>
      </c>
      <c r="C54" s="25" t="s">
        <v>98</v>
      </c>
      <c r="D54" s="32" t="s">
        <v>29</v>
      </c>
      <c r="E54" s="27" t="s">
        <v>11</v>
      </c>
      <c r="F54" s="36">
        <v>11.042</v>
      </c>
      <c r="G54" s="35">
        <v>56.780000000000008</v>
      </c>
      <c r="H54" s="35">
        <v>35.64</v>
      </c>
      <c r="I54" s="35">
        <v>62.99</v>
      </c>
      <c r="J54" s="33">
        <f t="shared" si="0"/>
        <v>103.1971624466525</v>
      </c>
    </row>
    <row r="55" spans="2:10" ht="15.75" x14ac:dyDescent="0.25">
      <c r="B55" s="1">
        <v>6</v>
      </c>
      <c r="C55" s="25" t="s">
        <v>98</v>
      </c>
      <c r="D55" s="32" t="s">
        <v>29</v>
      </c>
      <c r="E55" s="27" t="s">
        <v>11</v>
      </c>
      <c r="F55" s="36">
        <v>10.734999999999999</v>
      </c>
      <c r="G55" s="35">
        <v>58.29</v>
      </c>
      <c r="H55" s="35">
        <v>36.69</v>
      </c>
      <c r="I55" s="35">
        <v>60.129999999999995</v>
      </c>
      <c r="J55" s="33">
        <f t="shared" si="0"/>
        <v>95.959656409212954</v>
      </c>
    </row>
    <row r="56" spans="2:10" ht="15.75" x14ac:dyDescent="0.25">
      <c r="B56" s="1">
        <v>6</v>
      </c>
      <c r="C56" s="25" t="s">
        <v>98</v>
      </c>
      <c r="D56" s="32" t="s">
        <v>29</v>
      </c>
      <c r="E56" s="27" t="s">
        <v>11</v>
      </c>
      <c r="F56" s="36">
        <v>11.319000000000001</v>
      </c>
      <c r="G56" s="35">
        <v>54.02</v>
      </c>
      <c r="H56" s="35">
        <v>33.875</v>
      </c>
      <c r="I56" s="35">
        <v>66.759999999999991</v>
      </c>
      <c r="J56" s="33">
        <f t="shared" si="0"/>
        <v>114.96172821435641</v>
      </c>
    </row>
    <row r="57" spans="2:10" ht="15.75" x14ac:dyDescent="0.25">
      <c r="B57" s="97">
        <v>7</v>
      </c>
      <c r="C57" s="29" t="s">
        <v>100</v>
      </c>
      <c r="D57" s="6" t="s">
        <v>25</v>
      </c>
      <c r="E57" s="25" t="s">
        <v>9</v>
      </c>
      <c r="F57" s="32">
        <v>11.394</v>
      </c>
      <c r="G57" s="32">
        <v>54.669999999999995</v>
      </c>
      <c r="H57" s="32">
        <v>38.17499999999999</v>
      </c>
      <c r="I57" s="32">
        <v>64.550000000000011</v>
      </c>
      <c r="J57" s="33">
        <f t="shared" si="0"/>
        <v>109.83448258259919</v>
      </c>
    </row>
    <row r="58" spans="2:10" ht="15.75" x14ac:dyDescent="0.25">
      <c r="B58" s="97">
        <v>7</v>
      </c>
      <c r="C58" s="29" t="s">
        <v>100</v>
      </c>
      <c r="D58" s="6" t="s">
        <v>25</v>
      </c>
      <c r="E58" s="25" t="s">
        <v>9</v>
      </c>
      <c r="F58" s="32">
        <v>11.339</v>
      </c>
      <c r="G58" s="32">
        <v>54.25</v>
      </c>
      <c r="H58" s="32">
        <v>39.08</v>
      </c>
      <c r="I58" s="32">
        <v>64.17</v>
      </c>
      <c r="J58" s="33">
        <f t="shared" si="0"/>
        <v>110.03322259136213</v>
      </c>
    </row>
    <row r="59" spans="2:10" ht="15.75" x14ac:dyDescent="0.25">
      <c r="B59" s="97">
        <v>7</v>
      </c>
      <c r="C59" s="29" t="s">
        <v>100</v>
      </c>
      <c r="D59" s="6" t="s">
        <v>25</v>
      </c>
      <c r="E59" s="25" t="s">
        <v>9</v>
      </c>
      <c r="F59" s="32">
        <v>11.178000000000001</v>
      </c>
      <c r="G59" s="32">
        <v>55.85</v>
      </c>
      <c r="H59" s="32">
        <v>37.364999999999995</v>
      </c>
      <c r="I59" s="32">
        <v>66.780000000000015</v>
      </c>
      <c r="J59" s="33">
        <f t="shared" si="0"/>
        <v>111.22816514334494</v>
      </c>
    </row>
    <row r="60" spans="2:10" ht="15.75" x14ac:dyDescent="0.25">
      <c r="B60" s="97">
        <v>7</v>
      </c>
      <c r="C60" s="29" t="s">
        <v>100</v>
      </c>
      <c r="D60" s="6" t="s">
        <v>25</v>
      </c>
      <c r="E60" s="26" t="s">
        <v>10</v>
      </c>
      <c r="F60" s="34">
        <v>11.420999999999999</v>
      </c>
      <c r="G60" s="32">
        <v>62.88</v>
      </c>
      <c r="H60" s="32">
        <v>42.335000000000001</v>
      </c>
      <c r="I60" s="32">
        <v>58.620000000000005</v>
      </c>
      <c r="J60" s="33">
        <f t="shared" si="0"/>
        <v>86.721107757855492</v>
      </c>
    </row>
    <row r="61" spans="2:10" ht="15.75" x14ac:dyDescent="0.25">
      <c r="B61" s="97">
        <v>7</v>
      </c>
      <c r="C61" s="29" t="s">
        <v>100</v>
      </c>
      <c r="D61" s="6" t="s">
        <v>25</v>
      </c>
      <c r="E61" s="26" t="s">
        <v>10</v>
      </c>
      <c r="F61" s="34">
        <v>11.471</v>
      </c>
      <c r="G61" s="32">
        <v>63.240000000000009</v>
      </c>
      <c r="H61" s="32">
        <v>43.37</v>
      </c>
      <c r="I61" s="32">
        <v>57.730000000000004</v>
      </c>
      <c r="J61" s="33">
        <f t="shared" si="0"/>
        <v>84.918288395628309</v>
      </c>
    </row>
    <row r="62" spans="2:10" ht="15.75" x14ac:dyDescent="0.25">
      <c r="B62" s="97">
        <v>7</v>
      </c>
      <c r="C62" s="29" t="s">
        <v>100</v>
      </c>
      <c r="D62" s="6" t="s">
        <v>25</v>
      </c>
      <c r="E62" s="26" t="s">
        <v>10</v>
      </c>
      <c r="F62" s="34">
        <v>11.643000000000001</v>
      </c>
      <c r="G62" s="32">
        <v>62.870000000000005</v>
      </c>
      <c r="H62" s="32">
        <v>40.72</v>
      </c>
      <c r="I62" s="32">
        <v>57.099999999999994</v>
      </c>
      <c r="J62" s="33">
        <f t="shared" si="0"/>
        <v>84.485890042575846</v>
      </c>
    </row>
    <row r="63" spans="2:10" ht="15.75" x14ac:dyDescent="0.25">
      <c r="B63" s="97">
        <v>7</v>
      </c>
      <c r="C63" s="29" t="s">
        <v>100</v>
      </c>
      <c r="D63" s="6" t="s">
        <v>25</v>
      </c>
      <c r="E63" s="27" t="s">
        <v>11</v>
      </c>
      <c r="F63" s="34">
        <v>10.321</v>
      </c>
      <c r="G63" s="35">
        <v>59.559999999999988</v>
      </c>
      <c r="H63" s="35">
        <v>38.67</v>
      </c>
      <c r="I63" s="35">
        <v>60.88</v>
      </c>
      <c r="J63" s="33">
        <f t="shared" si="0"/>
        <v>95.084886063691911</v>
      </c>
    </row>
    <row r="64" spans="2:10" ht="15.75" x14ac:dyDescent="0.25">
      <c r="B64" s="97">
        <v>7</v>
      </c>
      <c r="C64" s="29" t="s">
        <v>100</v>
      </c>
      <c r="D64" s="6" t="s">
        <v>25</v>
      </c>
      <c r="E64" s="27" t="s">
        <v>11</v>
      </c>
      <c r="F64" s="34">
        <v>10.683999999999999</v>
      </c>
      <c r="G64" s="35">
        <v>59.539999999999992</v>
      </c>
      <c r="H64" s="35">
        <v>39.999999999999993</v>
      </c>
      <c r="I64" s="35">
        <v>60.360000000000014</v>
      </c>
      <c r="J64" s="33">
        <f t="shared" si="0"/>
        <v>94.304395715993195</v>
      </c>
    </row>
    <row r="65" spans="2:10" ht="15.75" x14ac:dyDescent="0.25">
      <c r="B65" s="97">
        <v>7</v>
      </c>
      <c r="C65" s="29" t="s">
        <v>100</v>
      </c>
      <c r="D65" s="6" t="s">
        <v>25</v>
      </c>
      <c r="E65" s="27" t="s">
        <v>11</v>
      </c>
      <c r="F65" s="34">
        <v>10.147</v>
      </c>
      <c r="G65" s="35">
        <v>60.12</v>
      </c>
      <c r="H65" s="35">
        <v>37.909999999999997</v>
      </c>
      <c r="I65" s="35">
        <v>61.400000000000013</v>
      </c>
      <c r="J65" s="33">
        <f t="shared" si="0"/>
        <v>95.003790867876674</v>
      </c>
    </row>
    <row r="66" spans="2:10" ht="15.75" x14ac:dyDescent="0.25">
      <c r="B66" s="97">
        <v>8</v>
      </c>
      <c r="C66" s="29" t="s">
        <v>100</v>
      </c>
      <c r="D66" s="32" t="s">
        <v>28</v>
      </c>
      <c r="E66" s="25" t="s">
        <v>9</v>
      </c>
      <c r="F66" s="32">
        <v>12.973000000000001</v>
      </c>
      <c r="G66" s="32">
        <v>54.889999999999993</v>
      </c>
      <c r="H66" s="32">
        <v>36.224999999999994</v>
      </c>
      <c r="I66" s="32">
        <v>67.02000000000001</v>
      </c>
      <c r="J66" s="33">
        <f t="shared" si="0"/>
        <v>113.58022599109428</v>
      </c>
    </row>
    <row r="67" spans="2:10" ht="15.75" x14ac:dyDescent="0.25">
      <c r="B67" s="97">
        <v>8</v>
      </c>
      <c r="C67" s="29" t="s">
        <v>100</v>
      </c>
      <c r="D67" s="32" t="s">
        <v>28</v>
      </c>
      <c r="E67" s="25" t="s">
        <v>9</v>
      </c>
      <c r="F67" s="32">
        <v>11.747999999999999</v>
      </c>
      <c r="G67" s="32">
        <v>52.699999999999989</v>
      </c>
      <c r="H67" s="32">
        <v>34.260000000000005</v>
      </c>
      <c r="I67" s="32">
        <v>69.94</v>
      </c>
      <c r="J67" s="33">
        <f t="shared" si="0"/>
        <v>123.45439301001723</v>
      </c>
    </row>
    <row r="68" spans="2:10" ht="15.75" x14ac:dyDescent="0.25">
      <c r="B68" s="97">
        <v>8</v>
      </c>
      <c r="C68" s="29" t="s">
        <v>100</v>
      </c>
      <c r="D68" s="32" t="s">
        <v>28</v>
      </c>
      <c r="E68" s="25" t="s">
        <v>9</v>
      </c>
      <c r="F68" s="32">
        <v>10.522</v>
      </c>
      <c r="G68" s="32">
        <v>53.970000000000006</v>
      </c>
      <c r="H68" s="32">
        <v>36.324999999999996</v>
      </c>
      <c r="I68" s="32">
        <v>66.12</v>
      </c>
      <c r="J68" s="33">
        <f t="shared" ref="J68:J131" si="1">(120/G68*I68)/1.29</f>
        <v>113.96512274260893</v>
      </c>
    </row>
    <row r="69" spans="2:10" ht="15.75" x14ac:dyDescent="0.25">
      <c r="B69" s="97">
        <v>8</v>
      </c>
      <c r="C69" s="29" t="s">
        <v>100</v>
      </c>
      <c r="D69" s="32" t="s">
        <v>28</v>
      </c>
      <c r="E69" s="26" t="s">
        <v>10</v>
      </c>
      <c r="F69" s="34">
        <v>11.396000000000001</v>
      </c>
      <c r="G69" s="32">
        <v>58.969999999999992</v>
      </c>
      <c r="H69" s="32">
        <v>44.55</v>
      </c>
      <c r="I69" s="32">
        <v>54.32</v>
      </c>
      <c r="J69" s="33">
        <f t="shared" si="1"/>
        <v>85.688032148786732</v>
      </c>
    </row>
    <row r="70" spans="2:10" ht="15.75" x14ac:dyDescent="0.25">
      <c r="B70" s="97">
        <v>8</v>
      </c>
      <c r="C70" s="29" t="s">
        <v>100</v>
      </c>
      <c r="D70" s="32" t="s">
        <v>28</v>
      </c>
      <c r="E70" s="26" t="s">
        <v>10</v>
      </c>
      <c r="F70" s="34">
        <v>11.532999999999999</v>
      </c>
      <c r="G70" s="32">
        <v>61.08</v>
      </c>
      <c r="H70" s="32">
        <v>43.454999999999998</v>
      </c>
      <c r="I70" s="32">
        <v>55.279999999999994</v>
      </c>
      <c r="J70" s="33">
        <f t="shared" si="1"/>
        <v>84.190006244193654</v>
      </c>
    </row>
    <row r="71" spans="2:10" ht="15.75" x14ac:dyDescent="0.25">
      <c r="B71" s="97">
        <v>8</v>
      </c>
      <c r="C71" s="29" t="s">
        <v>100</v>
      </c>
      <c r="D71" s="32" t="s">
        <v>28</v>
      </c>
      <c r="E71" s="26" t="s">
        <v>10</v>
      </c>
      <c r="F71" s="34">
        <v>11.57</v>
      </c>
      <c r="G71" s="32">
        <v>60.089999999999996</v>
      </c>
      <c r="H71" s="32">
        <v>40.26</v>
      </c>
      <c r="I71" s="32">
        <v>59.980000000000011</v>
      </c>
      <c r="J71" s="33">
        <f t="shared" si="1"/>
        <v>92.852968609101865</v>
      </c>
    </row>
    <row r="72" spans="2:10" ht="15.75" x14ac:dyDescent="0.25">
      <c r="B72" s="97">
        <v>8</v>
      </c>
      <c r="C72" s="29" t="s">
        <v>100</v>
      </c>
      <c r="D72" s="32" t="s">
        <v>28</v>
      </c>
      <c r="E72" s="27" t="s">
        <v>11</v>
      </c>
      <c r="F72" s="34">
        <v>10.582000000000001</v>
      </c>
      <c r="G72" s="35">
        <v>59.139999999999993</v>
      </c>
      <c r="H72" s="35">
        <v>37.834999999999994</v>
      </c>
      <c r="I72" s="35">
        <v>61.89</v>
      </c>
      <c r="J72" s="33">
        <f t="shared" si="1"/>
        <v>97.348821479972642</v>
      </c>
    </row>
    <row r="73" spans="2:10" ht="15.75" x14ac:dyDescent="0.25">
      <c r="B73" s="97">
        <v>8</v>
      </c>
      <c r="C73" s="29" t="s">
        <v>100</v>
      </c>
      <c r="D73" s="32" t="s">
        <v>28</v>
      </c>
      <c r="E73" s="27" t="s">
        <v>11</v>
      </c>
      <c r="F73" s="34">
        <v>10.499000000000001</v>
      </c>
      <c r="G73" s="35">
        <v>58.68</v>
      </c>
      <c r="H73" s="35">
        <v>36.295000000000002</v>
      </c>
      <c r="I73" s="35">
        <v>61.010000000000005</v>
      </c>
      <c r="J73" s="33">
        <f t="shared" si="1"/>
        <v>96.716919516177626</v>
      </c>
    </row>
    <row r="74" spans="2:10" ht="15.75" x14ac:dyDescent="0.25">
      <c r="B74" s="97">
        <v>8</v>
      </c>
      <c r="C74" s="29" t="s">
        <v>100</v>
      </c>
      <c r="D74" s="32" t="s">
        <v>28</v>
      </c>
      <c r="E74" s="27" t="s">
        <v>11</v>
      </c>
      <c r="F74" s="34">
        <v>9.9591999999999992</v>
      </c>
      <c r="G74" s="35">
        <v>61.28</v>
      </c>
      <c r="H74" s="35">
        <v>39.85</v>
      </c>
      <c r="I74" s="35">
        <v>59.260000000000005</v>
      </c>
      <c r="J74" s="33">
        <f t="shared" si="1"/>
        <v>89.956888699981789</v>
      </c>
    </row>
    <row r="75" spans="2:10" ht="15.75" x14ac:dyDescent="0.25">
      <c r="B75" s="97">
        <v>9</v>
      </c>
      <c r="C75" s="29" t="s">
        <v>100</v>
      </c>
      <c r="D75" s="32" t="s">
        <v>29</v>
      </c>
      <c r="E75" s="25" t="s">
        <v>9</v>
      </c>
      <c r="F75" s="32">
        <v>11.116</v>
      </c>
      <c r="G75" s="32">
        <v>51.39</v>
      </c>
      <c r="H75" s="32">
        <v>36.97</v>
      </c>
      <c r="I75" s="32">
        <v>64.800000000000011</v>
      </c>
      <c r="J75" s="33">
        <f t="shared" si="1"/>
        <v>117.29727528204293</v>
      </c>
    </row>
    <row r="76" spans="2:10" ht="15.75" x14ac:dyDescent="0.25">
      <c r="B76" s="97">
        <v>9</v>
      </c>
      <c r="C76" s="29" t="s">
        <v>100</v>
      </c>
      <c r="D76" s="32" t="s">
        <v>29</v>
      </c>
      <c r="E76" s="25" t="s">
        <v>9</v>
      </c>
      <c r="F76" s="32">
        <v>10.459</v>
      </c>
      <c r="G76" s="32">
        <v>52.21</v>
      </c>
      <c r="H76" s="32">
        <v>37.269999999999996</v>
      </c>
      <c r="I76" s="32">
        <v>67</v>
      </c>
      <c r="J76" s="33">
        <f t="shared" si="1"/>
        <v>119.37479677331704</v>
      </c>
    </row>
    <row r="77" spans="2:10" ht="15.75" x14ac:dyDescent="0.25">
      <c r="B77" s="97">
        <v>9</v>
      </c>
      <c r="C77" s="29" t="s">
        <v>100</v>
      </c>
      <c r="D77" s="32" t="s">
        <v>29</v>
      </c>
      <c r="E77" s="25" t="s">
        <v>9</v>
      </c>
      <c r="F77" s="32">
        <v>10.595000000000001</v>
      </c>
      <c r="G77" s="32">
        <v>51.349999999999994</v>
      </c>
      <c r="H77" s="32">
        <v>38.17</v>
      </c>
      <c r="I77" s="32">
        <v>65.78</v>
      </c>
      <c r="J77" s="33">
        <f t="shared" si="1"/>
        <v>119.16396820724169</v>
      </c>
    </row>
    <row r="78" spans="2:10" ht="15.75" x14ac:dyDescent="0.25">
      <c r="B78" s="97">
        <v>9</v>
      </c>
      <c r="C78" s="29" t="s">
        <v>100</v>
      </c>
      <c r="D78" s="32" t="s">
        <v>29</v>
      </c>
      <c r="E78" s="26" t="s">
        <v>10</v>
      </c>
      <c r="F78" s="34">
        <v>11.351000000000001</v>
      </c>
      <c r="G78" s="32">
        <v>65.989999999999995</v>
      </c>
      <c r="H78" s="32">
        <v>41.64</v>
      </c>
      <c r="I78" s="32">
        <v>58.36</v>
      </c>
      <c r="J78" s="33">
        <f t="shared" si="1"/>
        <v>82.267574015795219</v>
      </c>
    </row>
    <row r="79" spans="2:10" ht="15.75" x14ac:dyDescent="0.25">
      <c r="B79" s="97">
        <v>9</v>
      </c>
      <c r="C79" s="29" t="s">
        <v>100</v>
      </c>
      <c r="D79" s="32" t="s">
        <v>29</v>
      </c>
      <c r="E79" s="26" t="s">
        <v>10</v>
      </c>
      <c r="F79" s="34">
        <v>10.984</v>
      </c>
      <c r="G79" s="32">
        <v>64.169999999999987</v>
      </c>
      <c r="H79" s="32">
        <v>42.010000000000005</v>
      </c>
      <c r="I79" s="32">
        <v>56.67</v>
      </c>
      <c r="J79" s="33">
        <f t="shared" si="1"/>
        <v>82.150972525740144</v>
      </c>
    </row>
    <row r="80" spans="2:10" ht="15.75" x14ac:dyDescent="0.25">
      <c r="B80" s="97">
        <v>9</v>
      </c>
      <c r="C80" s="29" t="s">
        <v>100</v>
      </c>
      <c r="D80" s="32" t="s">
        <v>29</v>
      </c>
      <c r="E80" s="26" t="s">
        <v>10</v>
      </c>
      <c r="F80" s="34">
        <v>11.095000000000001</v>
      </c>
      <c r="G80" s="32">
        <v>62.359999999999992</v>
      </c>
      <c r="H80" s="32">
        <v>41.615000000000002</v>
      </c>
      <c r="I80" s="32">
        <v>59.81</v>
      </c>
      <c r="J80" s="33">
        <f t="shared" si="1"/>
        <v>89.21938630905322</v>
      </c>
    </row>
    <row r="81" spans="2:10" ht="15.75" x14ac:dyDescent="0.25">
      <c r="B81" s="97">
        <v>9</v>
      </c>
      <c r="C81" s="29" t="s">
        <v>100</v>
      </c>
      <c r="D81" s="32" t="s">
        <v>29</v>
      </c>
      <c r="E81" s="27" t="s">
        <v>11</v>
      </c>
      <c r="F81" s="34">
        <v>9.3207000000000004</v>
      </c>
      <c r="G81" s="35">
        <v>58.390000000000008</v>
      </c>
      <c r="H81" s="35">
        <v>36.849999999999987</v>
      </c>
      <c r="I81" s="35">
        <v>60.90000000000002</v>
      </c>
      <c r="J81" s="33">
        <f t="shared" si="1"/>
        <v>97.02202909864306</v>
      </c>
    </row>
    <row r="82" spans="2:10" ht="15.75" x14ac:dyDescent="0.25">
      <c r="B82" s="97">
        <v>9</v>
      </c>
      <c r="C82" s="29" t="s">
        <v>100</v>
      </c>
      <c r="D82" s="32" t="s">
        <v>29</v>
      </c>
      <c r="E82" s="27" t="s">
        <v>11</v>
      </c>
      <c r="F82" s="34">
        <v>9.8435000000000006</v>
      </c>
      <c r="G82" s="35">
        <v>48.46</v>
      </c>
      <c r="H82" s="35">
        <v>34.829999999999991</v>
      </c>
      <c r="I82" s="35">
        <v>66.100000000000009</v>
      </c>
      <c r="J82" s="33">
        <f t="shared" si="1"/>
        <v>126.88479589975911</v>
      </c>
    </row>
    <row r="83" spans="2:10" ht="15.75" x14ac:dyDescent="0.25">
      <c r="B83" s="97">
        <v>9</v>
      </c>
      <c r="C83" s="29" t="s">
        <v>100</v>
      </c>
      <c r="D83" s="32" t="s">
        <v>29</v>
      </c>
      <c r="E83" s="27" t="s">
        <v>11</v>
      </c>
      <c r="F83" s="34">
        <v>10.215</v>
      </c>
      <c r="G83" s="35">
        <v>56.539999999999992</v>
      </c>
      <c r="H83" s="35">
        <v>33.019999999999996</v>
      </c>
      <c r="I83" s="35">
        <v>67.080000000000013</v>
      </c>
      <c r="J83" s="33">
        <f t="shared" si="1"/>
        <v>110.36434382737887</v>
      </c>
    </row>
    <row r="84" spans="2:10" ht="15.75" x14ac:dyDescent="0.25">
      <c r="B84" s="97">
        <v>10</v>
      </c>
      <c r="C84" s="29" t="s">
        <v>102</v>
      </c>
      <c r="D84" s="6" t="s">
        <v>25</v>
      </c>
      <c r="E84" s="25" t="s">
        <v>9</v>
      </c>
      <c r="F84" s="32">
        <v>9.3917999999999999</v>
      </c>
      <c r="G84" s="32">
        <v>52.879999999999995</v>
      </c>
      <c r="H84" s="32">
        <v>31.259999999999998</v>
      </c>
      <c r="I84" s="32">
        <v>66.080000000000013</v>
      </c>
      <c r="J84" s="33">
        <f t="shared" si="1"/>
        <v>116.24388699292831</v>
      </c>
    </row>
    <row r="85" spans="2:10" ht="15.75" x14ac:dyDescent="0.25">
      <c r="B85" s="97">
        <v>10</v>
      </c>
      <c r="C85" s="29" t="s">
        <v>102</v>
      </c>
      <c r="D85" s="6" t="s">
        <v>25</v>
      </c>
      <c r="E85" s="25" t="s">
        <v>9</v>
      </c>
      <c r="F85" s="32">
        <v>9.5249000000000006</v>
      </c>
      <c r="G85" s="32">
        <v>52.78</v>
      </c>
      <c r="H85" s="32">
        <v>30.049999999999997</v>
      </c>
      <c r="I85" s="32">
        <v>66.06</v>
      </c>
      <c r="J85" s="33">
        <f t="shared" si="1"/>
        <v>116.42887986111724</v>
      </c>
    </row>
    <row r="86" spans="2:10" ht="15.75" x14ac:dyDescent="0.25">
      <c r="B86" s="97">
        <v>10</v>
      </c>
      <c r="C86" s="29" t="s">
        <v>102</v>
      </c>
      <c r="D86" s="6" t="s">
        <v>25</v>
      </c>
      <c r="E86" s="25" t="s">
        <v>9</v>
      </c>
      <c r="F86" s="32">
        <v>9.4060000000000006</v>
      </c>
      <c r="G86" s="32">
        <v>49.44</v>
      </c>
      <c r="H86" s="32">
        <v>29.085000000000001</v>
      </c>
      <c r="I86" s="32">
        <v>68.179999999999993</v>
      </c>
      <c r="J86" s="33">
        <f t="shared" si="1"/>
        <v>128.28328441333633</v>
      </c>
    </row>
    <row r="87" spans="2:10" ht="15.75" x14ac:dyDescent="0.25">
      <c r="B87" s="97">
        <v>10</v>
      </c>
      <c r="C87" s="29" t="s">
        <v>102</v>
      </c>
      <c r="D87" s="6" t="s">
        <v>25</v>
      </c>
      <c r="E87" s="26" t="s">
        <v>10</v>
      </c>
      <c r="F87" s="36">
        <v>9.2636000000000003</v>
      </c>
      <c r="G87" s="32">
        <v>58.339999999999989</v>
      </c>
      <c r="H87" s="32">
        <v>40.020000000000003</v>
      </c>
      <c r="I87" s="32">
        <v>55.42</v>
      </c>
      <c r="J87" s="33">
        <f t="shared" si="1"/>
        <v>88.367309516786136</v>
      </c>
    </row>
    <row r="88" spans="2:10" ht="15.75" x14ac:dyDescent="0.25">
      <c r="B88" s="97">
        <v>10</v>
      </c>
      <c r="C88" s="29" t="s">
        <v>102</v>
      </c>
      <c r="D88" s="6" t="s">
        <v>25</v>
      </c>
      <c r="E88" s="26" t="s">
        <v>10</v>
      </c>
      <c r="F88" s="36">
        <v>10.182</v>
      </c>
      <c r="G88" s="32">
        <v>56.160000000000011</v>
      </c>
      <c r="H88" s="32">
        <v>38.79999999999999</v>
      </c>
      <c r="I88" s="32">
        <v>55.700000000000017</v>
      </c>
      <c r="J88" s="33">
        <f t="shared" si="1"/>
        <v>92.261313191545753</v>
      </c>
    </row>
    <row r="89" spans="2:10" ht="15.75" x14ac:dyDescent="0.25">
      <c r="B89" s="97">
        <v>10</v>
      </c>
      <c r="C89" s="29" t="s">
        <v>102</v>
      </c>
      <c r="D89" s="6" t="s">
        <v>25</v>
      </c>
      <c r="E89" s="26" t="s">
        <v>10</v>
      </c>
      <c r="F89" s="36">
        <v>9.7154000000000007</v>
      </c>
      <c r="G89" s="32">
        <v>58.26</v>
      </c>
      <c r="H89" s="32">
        <v>39.99</v>
      </c>
      <c r="I89" s="32">
        <v>56.759999999999991</v>
      </c>
      <c r="J89" s="33">
        <f t="shared" si="1"/>
        <v>90.628218331616878</v>
      </c>
    </row>
    <row r="90" spans="2:10" ht="15.75" x14ac:dyDescent="0.25">
      <c r="B90" s="97">
        <v>10</v>
      </c>
      <c r="C90" s="29" t="s">
        <v>102</v>
      </c>
      <c r="D90" s="6" t="s">
        <v>25</v>
      </c>
      <c r="E90" s="27" t="s">
        <v>11</v>
      </c>
      <c r="F90" s="36">
        <v>9.0500000000000007</v>
      </c>
      <c r="G90" s="35">
        <v>52.180000000000007</v>
      </c>
      <c r="H90" s="35">
        <v>33.96</v>
      </c>
      <c r="I90" s="35">
        <v>64.180000000000007</v>
      </c>
      <c r="J90" s="33">
        <f t="shared" si="1"/>
        <v>114.41610881831228</v>
      </c>
    </row>
    <row r="91" spans="2:10" ht="15.75" x14ac:dyDescent="0.25">
      <c r="B91" s="97">
        <v>10</v>
      </c>
      <c r="C91" s="29" t="s">
        <v>102</v>
      </c>
      <c r="D91" s="6" t="s">
        <v>25</v>
      </c>
      <c r="E91" s="27" t="s">
        <v>11</v>
      </c>
      <c r="F91" s="36">
        <v>9.18</v>
      </c>
      <c r="G91" s="35">
        <v>52.760000000000005</v>
      </c>
      <c r="H91" s="35">
        <v>34.67</v>
      </c>
      <c r="I91" s="35">
        <v>64.72</v>
      </c>
      <c r="J91" s="33">
        <f t="shared" si="1"/>
        <v>114.11040781423557</v>
      </c>
    </row>
    <row r="92" spans="2:10" ht="15.75" x14ac:dyDescent="0.25">
      <c r="B92" s="97">
        <v>10</v>
      </c>
      <c r="C92" s="29" t="s">
        <v>102</v>
      </c>
      <c r="D92" s="6" t="s">
        <v>25</v>
      </c>
      <c r="E92" s="27" t="s">
        <v>11</v>
      </c>
      <c r="F92" s="36">
        <v>8.92</v>
      </c>
      <c r="G92" s="35">
        <v>51.360000000000007</v>
      </c>
      <c r="H92" s="35">
        <v>32.909999999999997</v>
      </c>
      <c r="I92" s="35">
        <v>65.600000000000009</v>
      </c>
      <c r="J92" s="33">
        <f t="shared" si="1"/>
        <v>118.81475041657609</v>
      </c>
    </row>
    <row r="93" spans="2:10" ht="15.75" x14ac:dyDescent="0.25">
      <c r="B93" s="97">
        <v>11</v>
      </c>
      <c r="C93" s="29" t="s">
        <v>102</v>
      </c>
      <c r="D93" s="32" t="s">
        <v>28</v>
      </c>
      <c r="E93" s="25" t="s">
        <v>9</v>
      </c>
      <c r="F93" s="32">
        <v>9.4910999999999994</v>
      </c>
      <c r="G93" s="32">
        <v>50.32</v>
      </c>
      <c r="H93" s="32">
        <v>27.549999999999997</v>
      </c>
      <c r="I93" s="32">
        <v>69.66</v>
      </c>
      <c r="J93" s="33">
        <f t="shared" si="1"/>
        <v>128.77583465818759</v>
      </c>
    </row>
    <row r="94" spans="2:10" ht="15.75" x14ac:dyDescent="0.25">
      <c r="B94" s="97">
        <v>11</v>
      </c>
      <c r="C94" s="29" t="s">
        <v>102</v>
      </c>
      <c r="D94" s="32" t="s">
        <v>28</v>
      </c>
      <c r="E94" s="25" t="s">
        <v>9</v>
      </c>
      <c r="F94" s="32">
        <v>9.2030999999999992</v>
      </c>
      <c r="G94" s="32">
        <v>51.32</v>
      </c>
      <c r="H94" s="32">
        <v>28.3</v>
      </c>
      <c r="I94" s="32">
        <v>70.52000000000001</v>
      </c>
      <c r="J94" s="33">
        <f t="shared" si="1"/>
        <v>127.82540919719408</v>
      </c>
    </row>
    <row r="95" spans="2:10" ht="15.75" x14ac:dyDescent="0.25">
      <c r="B95" s="97">
        <v>11</v>
      </c>
      <c r="C95" s="29" t="s">
        <v>102</v>
      </c>
      <c r="D95" s="32" t="s">
        <v>28</v>
      </c>
      <c r="E95" s="25" t="s">
        <v>9</v>
      </c>
      <c r="F95" s="32">
        <v>9.5943000000000005</v>
      </c>
      <c r="G95" s="32">
        <v>51.9</v>
      </c>
      <c r="H95" s="32">
        <v>25.45</v>
      </c>
      <c r="I95" s="32">
        <v>72.040000000000006</v>
      </c>
      <c r="J95" s="33">
        <f t="shared" si="1"/>
        <v>129.12129766545684</v>
      </c>
    </row>
    <row r="96" spans="2:10" ht="15.75" x14ac:dyDescent="0.25">
      <c r="B96" s="97">
        <v>11</v>
      </c>
      <c r="C96" s="29" t="s">
        <v>102</v>
      </c>
      <c r="D96" s="32" t="s">
        <v>28</v>
      </c>
      <c r="E96" s="26" t="s">
        <v>10</v>
      </c>
      <c r="F96" s="36">
        <v>9.6031999999999993</v>
      </c>
      <c r="G96" s="32">
        <v>56.46</v>
      </c>
      <c r="H96" s="32">
        <v>38.46</v>
      </c>
      <c r="I96" s="32">
        <v>62.78</v>
      </c>
      <c r="J96" s="33">
        <f t="shared" si="1"/>
        <v>103.43606092809067</v>
      </c>
    </row>
    <row r="97" spans="2:10" ht="15.75" x14ac:dyDescent="0.25">
      <c r="B97" s="97">
        <v>11</v>
      </c>
      <c r="C97" s="29" t="s">
        <v>102</v>
      </c>
      <c r="D97" s="32" t="s">
        <v>28</v>
      </c>
      <c r="E97" s="26" t="s">
        <v>10</v>
      </c>
      <c r="F97" s="36">
        <v>9.5570000000000004</v>
      </c>
      <c r="G97" s="32">
        <v>57.139999999999993</v>
      </c>
      <c r="H97" s="32">
        <v>36.89</v>
      </c>
      <c r="I97" s="32">
        <v>63.9</v>
      </c>
      <c r="J97" s="33">
        <f t="shared" si="1"/>
        <v>104.02845723681534</v>
      </c>
    </row>
    <row r="98" spans="2:10" ht="15.75" x14ac:dyDescent="0.25">
      <c r="B98" s="97">
        <v>11</v>
      </c>
      <c r="C98" s="29" t="s">
        <v>102</v>
      </c>
      <c r="D98" s="32" t="s">
        <v>28</v>
      </c>
      <c r="E98" s="26" t="s">
        <v>10</v>
      </c>
      <c r="F98" s="36">
        <v>10.141</v>
      </c>
      <c r="G98" s="32">
        <v>56.780000000000008</v>
      </c>
      <c r="H98" s="32">
        <v>39.954999999999998</v>
      </c>
      <c r="I98" s="32">
        <v>58.780000000000008</v>
      </c>
      <c r="J98" s="33">
        <f t="shared" si="1"/>
        <v>96.299876307576355</v>
      </c>
    </row>
    <row r="99" spans="2:10" ht="15.75" x14ac:dyDescent="0.25">
      <c r="B99" s="97">
        <v>11</v>
      </c>
      <c r="C99" s="29" t="s">
        <v>102</v>
      </c>
      <c r="D99" s="32" t="s">
        <v>28</v>
      </c>
      <c r="E99" s="27" t="s">
        <v>11</v>
      </c>
      <c r="F99" s="36">
        <v>9.25</v>
      </c>
      <c r="G99" s="35">
        <v>51.39</v>
      </c>
      <c r="H99" s="35">
        <v>31.929999999999996</v>
      </c>
      <c r="I99" s="35">
        <v>68.320000000000007</v>
      </c>
      <c r="J99" s="33">
        <f t="shared" si="1"/>
        <v>123.66897912452427</v>
      </c>
    </row>
    <row r="100" spans="2:10" ht="15.75" x14ac:dyDescent="0.25">
      <c r="B100" s="97">
        <v>11</v>
      </c>
      <c r="C100" s="29" t="s">
        <v>102</v>
      </c>
      <c r="D100" s="32" t="s">
        <v>28</v>
      </c>
      <c r="E100" s="27" t="s">
        <v>11</v>
      </c>
      <c r="F100" s="36">
        <v>10.137</v>
      </c>
      <c r="G100" s="35">
        <v>53.74</v>
      </c>
      <c r="H100" s="35">
        <v>32.449999999999996</v>
      </c>
      <c r="I100" s="35">
        <v>67.680000000000007</v>
      </c>
      <c r="J100" s="33">
        <f t="shared" si="1"/>
        <v>117.15321833807913</v>
      </c>
    </row>
    <row r="101" spans="2:10" ht="15.75" x14ac:dyDescent="0.25">
      <c r="B101" s="97">
        <v>11</v>
      </c>
      <c r="C101" s="29" t="s">
        <v>102</v>
      </c>
      <c r="D101" s="32" t="s">
        <v>28</v>
      </c>
      <c r="E101" s="27" t="s">
        <v>11</v>
      </c>
      <c r="F101" s="36">
        <v>8.4109999999999996</v>
      </c>
      <c r="G101" s="35">
        <v>48.82</v>
      </c>
      <c r="H101" s="35">
        <v>32.999999999999993</v>
      </c>
      <c r="I101" s="35">
        <v>65.62</v>
      </c>
      <c r="J101" s="33">
        <f t="shared" si="1"/>
        <v>125.03453597934512</v>
      </c>
    </row>
    <row r="102" spans="2:10" ht="15.75" x14ac:dyDescent="0.25">
      <c r="B102" s="97">
        <v>12</v>
      </c>
      <c r="C102" s="29" t="s">
        <v>102</v>
      </c>
      <c r="D102" s="32" t="s">
        <v>29</v>
      </c>
      <c r="E102" s="25" t="s">
        <v>9</v>
      </c>
      <c r="F102" s="32">
        <v>9.4786000000000001</v>
      </c>
      <c r="G102" s="32">
        <v>52.22</v>
      </c>
      <c r="H102" s="32">
        <v>28.92</v>
      </c>
      <c r="I102" s="32">
        <v>68.42</v>
      </c>
      <c r="J102" s="33">
        <f t="shared" si="1"/>
        <v>121.88148530813285</v>
      </c>
    </row>
    <row r="103" spans="2:10" ht="15.75" x14ac:dyDescent="0.25">
      <c r="B103" s="97">
        <v>12</v>
      </c>
      <c r="C103" s="29" t="s">
        <v>102</v>
      </c>
      <c r="D103" s="32" t="s">
        <v>29</v>
      </c>
      <c r="E103" s="25" t="s">
        <v>9</v>
      </c>
      <c r="F103" s="32">
        <v>9.3825000000000003</v>
      </c>
      <c r="G103" s="32">
        <v>50.44</v>
      </c>
      <c r="H103" s="32">
        <v>27.51</v>
      </c>
      <c r="I103" s="32">
        <v>69.28</v>
      </c>
      <c r="J103" s="33">
        <f t="shared" si="1"/>
        <v>127.7686590561201</v>
      </c>
    </row>
    <row r="104" spans="2:10" ht="15.75" x14ac:dyDescent="0.25">
      <c r="B104" s="97">
        <v>12</v>
      </c>
      <c r="C104" s="29" t="s">
        <v>102</v>
      </c>
      <c r="D104" s="32" t="s">
        <v>29</v>
      </c>
      <c r="E104" s="25" t="s">
        <v>9</v>
      </c>
      <c r="F104" s="32">
        <v>9.3046000000000006</v>
      </c>
      <c r="G104" s="32">
        <v>51.33</v>
      </c>
      <c r="H104" s="32">
        <v>29.76</v>
      </c>
      <c r="I104" s="32">
        <v>68.58</v>
      </c>
      <c r="J104" s="33">
        <f t="shared" si="1"/>
        <v>124.28472401560356</v>
      </c>
    </row>
    <row r="105" spans="2:10" ht="15.75" x14ac:dyDescent="0.25">
      <c r="B105" s="97">
        <v>12</v>
      </c>
      <c r="C105" s="29" t="s">
        <v>102</v>
      </c>
      <c r="D105" s="32" t="s">
        <v>29</v>
      </c>
      <c r="E105" s="26" t="s">
        <v>10</v>
      </c>
      <c r="F105" s="36">
        <v>9.5711999999999993</v>
      </c>
      <c r="G105" s="32">
        <v>56.339999999999989</v>
      </c>
      <c r="H105" s="32">
        <v>39.164999999999992</v>
      </c>
      <c r="I105" s="32">
        <v>59.330000000000005</v>
      </c>
      <c r="J105" s="33">
        <f t="shared" si="1"/>
        <v>97.960059770001095</v>
      </c>
    </row>
    <row r="106" spans="2:10" ht="15.75" x14ac:dyDescent="0.25">
      <c r="B106" s="97">
        <v>12</v>
      </c>
      <c r="C106" s="29" t="s">
        <v>102</v>
      </c>
      <c r="D106" s="32" t="s">
        <v>29</v>
      </c>
      <c r="E106" s="26" t="s">
        <v>10</v>
      </c>
      <c r="F106" s="36">
        <v>9.8895</v>
      </c>
      <c r="G106" s="32">
        <v>59.779999999999987</v>
      </c>
      <c r="H106" s="32">
        <v>40.440000000000005</v>
      </c>
      <c r="I106" s="32">
        <v>57.76</v>
      </c>
      <c r="J106" s="33">
        <f t="shared" si="1"/>
        <v>89.879947404047414</v>
      </c>
    </row>
    <row r="107" spans="2:10" ht="15.75" x14ac:dyDescent="0.25">
      <c r="B107" s="97">
        <v>12</v>
      </c>
      <c r="C107" s="29" t="s">
        <v>102</v>
      </c>
      <c r="D107" s="32" t="s">
        <v>29</v>
      </c>
      <c r="E107" s="26" t="s">
        <v>10</v>
      </c>
      <c r="F107" s="36">
        <v>8.6085999999999991</v>
      </c>
      <c r="G107" s="32">
        <v>57.68</v>
      </c>
      <c r="H107" s="32">
        <v>39.145000000000003</v>
      </c>
      <c r="I107" s="32">
        <v>60.9</v>
      </c>
      <c r="J107" s="33">
        <f t="shared" si="1"/>
        <v>98.216301648227585</v>
      </c>
    </row>
    <row r="108" spans="2:10" ht="15.75" x14ac:dyDescent="0.25">
      <c r="B108" s="97">
        <v>12</v>
      </c>
      <c r="C108" s="29" t="s">
        <v>102</v>
      </c>
      <c r="D108" s="32" t="s">
        <v>29</v>
      </c>
      <c r="E108" s="27" t="s">
        <v>11</v>
      </c>
      <c r="F108" s="36">
        <v>8.6011000000000006</v>
      </c>
      <c r="G108" s="35">
        <v>51.679999999999993</v>
      </c>
      <c r="H108" s="35">
        <v>33.47</v>
      </c>
      <c r="I108" s="35">
        <v>66.44</v>
      </c>
      <c r="J108" s="33">
        <f t="shared" si="1"/>
        <v>119.59104327165382</v>
      </c>
    </row>
    <row r="109" spans="2:10" ht="15.75" x14ac:dyDescent="0.25">
      <c r="B109" s="97">
        <v>12</v>
      </c>
      <c r="C109" s="29" t="s">
        <v>102</v>
      </c>
      <c r="D109" s="32" t="s">
        <v>29</v>
      </c>
      <c r="E109" s="27" t="s">
        <v>11</v>
      </c>
      <c r="F109" s="36">
        <v>9.1669999999999998</v>
      </c>
      <c r="G109" s="35">
        <v>53.74</v>
      </c>
      <c r="H109" s="35">
        <v>32.36</v>
      </c>
      <c r="I109" s="35">
        <v>67.38000000000001</v>
      </c>
      <c r="J109" s="33">
        <f t="shared" si="1"/>
        <v>116.63392215750255</v>
      </c>
    </row>
    <row r="110" spans="2:10" ht="15.75" x14ac:dyDescent="0.25">
      <c r="B110" s="97">
        <v>12</v>
      </c>
      <c r="C110" s="29" t="s">
        <v>102</v>
      </c>
      <c r="D110" s="32" t="s">
        <v>29</v>
      </c>
      <c r="E110" s="27" t="s">
        <v>11</v>
      </c>
      <c r="F110" s="36">
        <v>8.4284999999999997</v>
      </c>
      <c r="G110" s="35">
        <v>55.22</v>
      </c>
      <c r="H110" s="35">
        <v>34.35</v>
      </c>
      <c r="I110" s="35">
        <v>65.34</v>
      </c>
      <c r="J110" s="33">
        <f t="shared" si="1"/>
        <v>110.07134253682942</v>
      </c>
    </row>
    <row r="111" spans="2:10" ht="15.75" x14ac:dyDescent="0.25">
      <c r="B111" s="97">
        <v>13</v>
      </c>
      <c r="C111" s="29" t="s">
        <v>104</v>
      </c>
      <c r="D111" s="6" t="s">
        <v>25</v>
      </c>
      <c r="E111" s="25" t="s">
        <v>9</v>
      </c>
      <c r="F111" s="32">
        <v>8.7409999999999997</v>
      </c>
      <c r="G111" s="32">
        <v>51.540000000000006</v>
      </c>
      <c r="H111" s="32">
        <v>29.810000000000002</v>
      </c>
      <c r="I111" s="32">
        <v>68.22</v>
      </c>
      <c r="J111" s="33">
        <f t="shared" si="1"/>
        <v>123.12857026829465</v>
      </c>
    </row>
    <row r="112" spans="2:10" ht="15.75" x14ac:dyDescent="0.25">
      <c r="B112" s="97">
        <v>13</v>
      </c>
      <c r="C112" s="29" t="s">
        <v>104</v>
      </c>
      <c r="D112" s="6" t="s">
        <v>25</v>
      </c>
      <c r="E112" s="25" t="s">
        <v>9</v>
      </c>
      <c r="F112" s="32">
        <v>8.4879999999999995</v>
      </c>
      <c r="G112" s="32">
        <v>51.42</v>
      </c>
      <c r="H112" s="32">
        <v>28.98</v>
      </c>
      <c r="I112" s="32">
        <v>68.72</v>
      </c>
      <c r="J112" s="33">
        <f t="shared" si="1"/>
        <v>124.32046167901369</v>
      </c>
    </row>
    <row r="113" spans="2:10" ht="15.75" x14ac:dyDescent="0.25">
      <c r="B113" s="97">
        <v>13</v>
      </c>
      <c r="C113" s="29" t="s">
        <v>104</v>
      </c>
      <c r="D113" s="6" t="s">
        <v>25</v>
      </c>
      <c r="E113" s="25" t="s">
        <v>9</v>
      </c>
      <c r="F113" s="32">
        <v>8.7870000000000008</v>
      </c>
      <c r="G113" s="32">
        <v>54.72</v>
      </c>
      <c r="H113" s="32">
        <v>30.9</v>
      </c>
      <c r="I113" s="32">
        <v>67.2</v>
      </c>
      <c r="J113" s="33">
        <f t="shared" si="1"/>
        <v>114.23908608731131</v>
      </c>
    </row>
    <row r="114" spans="2:10" ht="15.75" x14ac:dyDescent="0.25">
      <c r="B114" s="97">
        <v>13</v>
      </c>
      <c r="C114" s="29" t="s">
        <v>104</v>
      </c>
      <c r="D114" s="6" t="s">
        <v>25</v>
      </c>
      <c r="E114" s="26" t="s">
        <v>10</v>
      </c>
      <c r="F114" s="36">
        <v>8.3680000000000003</v>
      </c>
      <c r="G114" s="32">
        <v>59.099999999999994</v>
      </c>
      <c r="H114" s="32">
        <v>35.380000000000003</v>
      </c>
      <c r="I114" s="32">
        <v>60.13</v>
      </c>
      <c r="J114" s="33">
        <f t="shared" si="1"/>
        <v>94.644473301066398</v>
      </c>
    </row>
    <row r="115" spans="2:10" ht="15.75" x14ac:dyDescent="0.25">
      <c r="B115" s="97">
        <v>13</v>
      </c>
      <c r="C115" s="29" t="s">
        <v>104</v>
      </c>
      <c r="D115" s="6" t="s">
        <v>25</v>
      </c>
      <c r="E115" s="26" t="s">
        <v>10</v>
      </c>
      <c r="F115" s="36">
        <v>8.5089000000000006</v>
      </c>
      <c r="G115" s="32">
        <v>60.000000000000007</v>
      </c>
      <c r="H115" s="32">
        <v>37.770000000000003</v>
      </c>
      <c r="I115" s="32">
        <v>56.3</v>
      </c>
      <c r="J115" s="33">
        <f t="shared" si="1"/>
        <v>87.286821705426334</v>
      </c>
    </row>
    <row r="116" spans="2:10" ht="15.75" x14ac:dyDescent="0.25">
      <c r="B116" s="97">
        <v>13</v>
      </c>
      <c r="C116" s="29" t="s">
        <v>104</v>
      </c>
      <c r="D116" s="6" t="s">
        <v>25</v>
      </c>
      <c r="E116" s="26" t="s">
        <v>10</v>
      </c>
      <c r="F116" s="36">
        <v>8.5303000000000004</v>
      </c>
      <c r="G116" s="32">
        <v>59.54999999999999</v>
      </c>
      <c r="H116" s="32">
        <v>38.664999999999999</v>
      </c>
      <c r="I116" s="32">
        <v>57.01</v>
      </c>
      <c r="J116" s="33">
        <f t="shared" si="1"/>
        <v>89.055513248589236</v>
      </c>
    </row>
    <row r="117" spans="2:10" ht="15.75" x14ac:dyDescent="0.25">
      <c r="B117" s="97">
        <v>13</v>
      </c>
      <c r="C117" s="29" t="s">
        <v>104</v>
      </c>
      <c r="D117" s="6" t="s">
        <v>25</v>
      </c>
      <c r="E117" s="27" t="s">
        <v>11</v>
      </c>
      <c r="F117" s="36">
        <v>6.7119999999999997</v>
      </c>
      <c r="G117" s="35">
        <v>55.66</v>
      </c>
      <c r="H117" s="35">
        <v>34.424999999999997</v>
      </c>
      <c r="I117" s="35">
        <v>63.930000000000007</v>
      </c>
      <c r="J117" s="33">
        <f t="shared" si="1"/>
        <v>106.84471333428043</v>
      </c>
    </row>
    <row r="118" spans="2:10" ht="15.75" x14ac:dyDescent="0.25">
      <c r="B118" s="97">
        <v>13</v>
      </c>
      <c r="C118" s="29" t="s">
        <v>104</v>
      </c>
      <c r="D118" s="6" t="s">
        <v>25</v>
      </c>
      <c r="E118" s="27" t="s">
        <v>11</v>
      </c>
      <c r="F118" s="36">
        <v>6.4631999999999996</v>
      </c>
      <c r="G118" s="35">
        <v>53.02</v>
      </c>
      <c r="H118" s="35">
        <v>34.685000000000002</v>
      </c>
      <c r="I118" s="35">
        <v>63.330000000000005</v>
      </c>
      <c r="J118" s="33">
        <f t="shared" si="1"/>
        <v>111.11208582983167</v>
      </c>
    </row>
    <row r="119" spans="2:10" ht="15.75" x14ac:dyDescent="0.25">
      <c r="B119" s="97">
        <v>13</v>
      </c>
      <c r="C119" s="29" t="s">
        <v>104</v>
      </c>
      <c r="D119" s="6" t="s">
        <v>25</v>
      </c>
      <c r="E119" s="27" t="s">
        <v>11</v>
      </c>
      <c r="F119" s="36">
        <v>6.2100999999999997</v>
      </c>
      <c r="G119" s="35">
        <v>54.64</v>
      </c>
      <c r="H119" s="35">
        <v>36.534999999999997</v>
      </c>
      <c r="I119" s="35">
        <v>61.20000000000001</v>
      </c>
      <c r="J119" s="33">
        <f t="shared" si="1"/>
        <v>104.19149443290544</v>
      </c>
    </row>
    <row r="120" spans="2:10" ht="15.75" x14ac:dyDescent="0.25">
      <c r="B120" s="97">
        <v>14</v>
      </c>
      <c r="C120" s="29" t="s">
        <v>104</v>
      </c>
      <c r="D120" s="32" t="s">
        <v>28</v>
      </c>
      <c r="E120" s="25" t="s">
        <v>9</v>
      </c>
      <c r="F120" s="32">
        <v>8.7882999999999996</v>
      </c>
      <c r="G120" s="32">
        <v>50.38</v>
      </c>
      <c r="H120" s="32">
        <v>29.504999999999992</v>
      </c>
      <c r="I120" s="32">
        <v>67.440000000000012</v>
      </c>
      <c r="J120" s="33">
        <f t="shared" si="1"/>
        <v>124.52338968029026</v>
      </c>
    </row>
    <row r="121" spans="2:10" ht="15.75" x14ac:dyDescent="0.25">
      <c r="B121" s="97">
        <v>14</v>
      </c>
      <c r="C121" s="29" t="s">
        <v>104</v>
      </c>
      <c r="D121" s="32" t="s">
        <v>28</v>
      </c>
      <c r="E121" s="25" t="s">
        <v>9</v>
      </c>
      <c r="F121" s="32">
        <v>8.6219000000000001</v>
      </c>
      <c r="G121" s="32">
        <v>52.38</v>
      </c>
      <c r="H121" s="32">
        <v>28.250000000000004</v>
      </c>
      <c r="I121" s="32">
        <v>69.02</v>
      </c>
      <c r="J121" s="33">
        <f t="shared" si="1"/>
        <v>122.57474448795473</v>
      </c>
    </row>
    <row r="122" spans="2:10" ht="15.75" x14ac:dyDescent="0.25">
      <c r="B122" s="97">
        <v>14</v>
      </c>
      <c r="C122" s="29" t="s">
        <v>104</v>
      </c>
      <c r="D122" s="32" t="s">
        <v>28</v>
      </c>
      <c r="E122" s="25" t="s">
        <v>9</v>
      </c>
      <c r="F122" s="32">
        <v>8.6174999999999997</v>
      </c>
      <c r="G122" s="32">
        <v>51.550000000000004</v>
      </c>
      <c r="H122" s="32">
        <v>27.840000000000011</v>
      </c>
      <c r="I122" s="32">
        <v>69.899999999999977</v>
      </c>
      <c r="J122" s="33">
        <f t="shared" si="1"/>
        <v>126.13628673899798</v>
      </c>
    </row>
    <row r="123" spans="2:10" ht="15.75" x14ac:dyDescent="0.25">
      <c r="B123" s="97">
        <v>14</v>
      </c>
      <c r="C123" s="29" t="s">
        <v>104</v>
      </c>
      <c r="D123" s="32" t="s">
        <v>28</v>
      </c>
      <c r="E123" s="26" t="s">
        <v>10</v>
      </c>
      <c r="F123" s="36">
        <v>8.3893000000000004</v>
      </c>
      <c r="G123" s="32">
        <v>60.129999999999995</v>
      </c>
      <c r="H123" s="32">
        <v>34.75</v>
      </c>
      <c r="I123" s="32">
        <v>59.96</v>
      </c>
      <c r="J123" s="33">
        <f t="shared" si="1"/>
        <v>92.760259747291727</v>
      </c>
    </row>
    <row r="124" spans="2:10" ht="15.75" x14ac:dyDescent="0.25">
      <c r="B124" s="97">
        <v>14</v>
      </c>
      <c r="C124" s="29" t="s">
        <v>104</v>
      </c>
      <c r="D124" s="32" t="s">
        <v>28</v>
      </c>
      <c r="E124" s="26" t="s">
        <v>10</v>
      </c>
      <c r="F124" s="36">
        <v>8.4356000000000009</v>
      </c>
      <c r="G124" s="32">
        <v>61.9</v>
      </c>
      <c r="H124" s="32">
        <v>36.03</v>
      </c>
      <c r="I124" s="32">
        <v>60.779999999999987</v>
      </c>
      <c r="J124" s="33">
        <f t="shared" si="1"/>
        <v>91.340120975316509</v>
      </c>
    </row>
    <row r="125" spans="2:10" ht="15.75" x14ac:dyDescent="0.25">
      <c r="B125" s="97">
        <v>14</v>
      </c>
      <c r="C125" s="29" t="s">
        <v>104</v>
      </c>
      <c r="D125" s="32" t="s">
        <v>28</v>
      </c>
      <c r="E125" s="26" t="s">
        <v>10</v>
      </c>
      <c r="F125" s="36">
        <v>8.4818999999999996</v>
      </c>
      <c r="G125" s="32">
        <v>59.12</v>
      </c>
      <c r="H125" s="32">
        <v>33.54</v>
      </c>
      <c r="I125" s="32">
        <v>61.240000000000009</v>
      </c>
      <c r="J125" s="33">
        <f t="shared" si="1"/>
        <v>96.359001793750224</v>
      </c>
    </row>
    <row r="126" spans="2:10" ht="15.75" x14ac:dyDescent="0.25">
      <c r="B126" s="97">
        <v>14</v>
      </c>
      <c r="C126" s="29" t="s">
        <v>104</v>
      </c>
      <c r="D126" s="32" t="s">
        <v>28</v>
      </c>
      <c r="E126" s="27" t="s">
        <v>11</v>
      </c>
      <c r="F126" s="36">
        <v>6.3428000000000004</v>
      </c>
      <c r="G126" s="35">
        <v>53.6</v>
      </c>
      <c r="H126" s="35">
        <v>35.819999999999993</v>
      </c>
      <c r="I126" s="35">
        <v>62.20000000000001</v>
      </c>
      <c r="J126" s="33">
        <f t="shared" si="1"/>
        <v>107.94862894828185</v>
      </c>
    </row>
    <row r="127" spans="2:10" ht="15.75" x14ac:dyDescent="0.25">
      <c r="B127" s="97">
        <v>14</v>
      </c>
      <c r="C127" s="29" t="s">
        <v>104</v>
      </c>
      <c r="D127" s="32" t="s">
        <v>28</v>
      </c>
      <c r="E127" s="27" t="s">
        <v>11</v>
      </c>
      <c r="F127" s="36">
        <v>6.8047000000000004</v>
      </c>
      <c r="G127" s="35">
        <v>52.079999999999991</v>
      </c>
      <c r="H127" s="35">
        <v>33.56</v>
      </c>
      <c r="I127" s="35">
        <v>65.52</v>
      </c>
      <c r="J127" s="33">
        <f t="shared" si="1"/>
        <v>117.02925731432858</v>
      </c>
    </row>
    <row r="128" spans="2:10" ht="15.75" x14ac:dyDescent="0.25">
      <c r="B128" s="97">
        <v>14</v>
      </c>
      <c r="C128" s="29" t="s">
        <v>104</v>
      </c>
      <c r="D128" s="32" t="s">
        <v>28</v>
      </c>
      <c r="E128" s="27" t="s">
        <v>11</v>
      </c>
      <c r="F128" s="36">
        <v>6.0659000000000001</v>
      </c>
      <c r="G128" s="35">
        <v>53.099999999999994</v>
      </c>
      <c r="H128" s="35">
        <v>34.464999999999996</v>
      </c>
      <c r="I128" s="35">
        <v>64.960000000000008</v>
      </c>
      <c r="J128" s="33">
        <f t="shared" si="1"/>
        <v>113.80020146279509</v>
      </c>
    </row>
    <row r="129" spans="2:10" ht="15.75" x14ac:dyDescent="0.25">
      <c r="B129" s="97">
        <v>15</v>
      </c>
      <c r="C129" s="29" t="s">
        <v>104</v>
      </c>
      <c r="D129" s="32" t="s">
        <v>29</v>
      </c>
      <c r="E129" s="25" t="s">
        <v>9</v>
      </c>
      <c r="F129" s="32">
        <v>8.6567000000000007</v>
      </c>
      <c r="G129" s="32">
        <v>53.02</v>
      </c>
      <c r="H129" s="32">
        <v>29.580000000000002</v>
      </c>
      <c r="I129" s="32">
        <v>69.540000000000006</v>
      </c>
      <c r="J129" s="33">
        <f t="shared" si="1"/>
        <v>122.00749168808613</v>
      </c>
    </row>
    <row r="130" spans="2:10" ht="15.75" x14ac:dyDescent="0.25">
      <c r="B130" s="97">
        <v>15</v>
      </c>
      <c r="C130" s="29" t="s">
        <v>104</v>
      </c>
      <c r="D130" s="32" t="s">
        <v>29</v>
      </c>
      <c r="E130" s="25" t="s">
        <v>9</v>
      </c>
      <c r="F130" s="32">
        <v>8.6954999999999991</v>
      </c>
      <c r="G130" s="32">
        <v>55.64</v>
      </c>
      <c r="H130" s="32">
        <v>28.425000000000001</v>
      </c>
      <c r="I130" s="32">
        <v>71.14</v>
      </c>
      <c r="J130" s="33">
        <f t="shared" si="1"/>
        <v>118.93735475565512</v>
      </c>
    </row>
    <row r="131" spans="2:10" ht="15.75" x14ac:dyDescent="0.25">
      <c r="B131" s="97">
        <v>15</v>
      </c>
      <c r="C131" s="29" t="s">
        <v>104</v>
      </c>
      <c r="D131" s="32" t="s">
        <v>29</v>
      </c>
      <c r="E131" s="25" t="s">
        <v>9</v>
      </c>
      <c r="F131" s="32">
        <v>8.5444999999999993</v>
      </c>
      <c r="G131" s="32">
        <v>52.580000000000005</v>
      </c>
      <c r="H131" s="32">
        <v>26.925000000000011</v>
      </c>
      <c r="I131" s="32">
        <v>72.299999999999983</v>
      </c>
      <c r="J131" s="33">
        <f t="shared" si="1"/>
        <v>127.91139968331751</v>
      </c>
    </row>
    <row r="132" spans="2:10" ht="15.75" x14ac:dyDescent="0.25">
      <c r="B132" s="97">
        <v>15</v>
      </c>
      <c r="C132" s="29" t="s">
        <v>104</v>
      </c>
      <c r="D132" s="32" t="s">
        <v>29</v>
      </c>
      <c r="E132" s="26" t="s">
        <v>10</v>
      </c>
      <c r="F132" s="36">
        <v>8.5800999999999998</v>
      </c>
      <c r="G132" s="32">
        <v>60.319999999999993</v>
      </c>
      <c r="H132" s="32">
        <v>37.405000000000001</v>
      </c>
      <c r="I132" s="32">
        <v>58.13</v>
      </c>
      <c r="J132" s="33">
        <f t="shared" ref="J132:J137" si="2">(120/G132*I132)/1.29</f>
        <v>89.645919437419053</v>
      </c>
    </row>
    <row r="133" spans="2:10" ht="15.75" x14ac:dyDescent="0.25">
      <c r="B133" s="97">
        <v>15</v>
      </c>
      <c r="C133" s="29" t="s">
        <v>104</v>
      </c>
      <c r="D133" s="32" t="s">
        <v>29</v>
      </c>
      <c r="E133" s="26" t="s">
        <v>10</v>
      </c>
      <c r="F133" s="36">
        <v>8.2131000000000007</v>
      </c>
      <c r="G133" s="32">
        <v>62.68</v>
      </c>
      <c r="H133" s="32">
        <v>37.71</v>
      </c>
      <c r="I133" s="32">
        <v>56.94</v>
      </c>
      <c r="J133" s="33">
        <f t="shared" si="2"/>
        <v>84.504533919057295</v>
      </c>
    </row>
    <row r="134" spans="2:10" ht="15.75" x14ac:dyDescent="0.25">
      <c r="B134" s="97">
        <v>15</v>
      </c>
      <c r="C134" s="29" t="s">
        <v>104</v>
      </c>
      <c r="D134" s="32" t="s">
        <v>29</v>
      </c>
      <c r="E134" s="26" t="s">
        <v>10</v>
      </c>
      <c r="F134" s="36">
        <v>8.2718000000000007</v>
      </c>
      <c r="G134" s="32">
        <v>56.600000000000009</v>
      </c>
      <c r="H134" s="32">
        <v>36.54</v>
      </c>
      <c r="I134" s="32">
        <v>59.88</v>
      </c>
      <c r="J134" s="33">
        <f t="shared" si="2"/>
        <v>98.414002793984693</v>
      </c>
    </row>
    <row r="135" spans="2:10" ht="15.75" x14ac:dyDescent="0.25">
      <c r="B135" s="97">
        <v>15</v>
      </c>
      <c r="C135" s="29" t="s">
        <v>104</v>
      </c>
      <c r="D135" s="32" t="s">
        <v>29</v>
      </c>
      <c r="E135" s="27" t="s">
        <v>11</v>
      </c>
      <c r="F135" s="36">
        <v>6.9126000000000003</v>
      </c>
      <c r="G135" s="35">
        <v>53.879999999999995</v>
      </c>
      <c r="H135" s="35">
        <v>33.414999999999992</v>
      </c>
      <c r="I135" s="35">
        <v>66.290000000000006</v>
      </c>
      <c r="J135" s="33">
        <f t="shared" si="2"/>
        <v>114.44899086687042</v>
      </c>
    </row>
    <row r="136" spans="2:10" ht="15.75" x14ac:dyDescent="0.25">
      <c r="B136" s="97">
        <v>15</v>
      </c>
      <c r="C136" s="29" t="s">
        <v>104</v>
      </c>
      <c r="D136" s="32" t="s">
        <v>29</v>
      </c>
      <c r="E136" s="27" t="s">
        <v>11</v>
      </c>
      <c r="F136" s="36">
        <v>6.6717000000000004</v>
      </c>
      <c r="G136" s="35">
        <v>54.459999999999994</v>
      </c>
      <c r="H136" s="35">
        <v>34.260000000000005</v>
      </c>
      <c r="I136" s="35">
        <v>64.52</v>
      </c>
      <c r="J136" s="33">
        <f t="shared" si="2"/>
        <v>110.20676579354168</v>
      </c>
    </row>
    <row r="137" spans="2:10" ht="15.75" x14ac:dyDescent="0.25">
      <c r="B137" s="97">
        <v>15</v>
      </c>
      <c r="C137" s="29" t="s">
        <v>104</v>
      </c>
      <c r="D137" s="32" t="s">
        <v>29</v>
      </c>
      <c r="E137" s="27" t="s">
        <v>11</v>
      </c>
      <c r="F137" s="36">
        <v>6.4748999999999999</v>
      </c>
      <c r="G137" s="35">
        <v>54.16</v>
      </c>
      <c r="H137" s="35">
        <v>34.739999999999995</v>
      </c>
      <c r="I137" s="35">
        <v>63.320000000000007</v>
      </c>
      <c r="J137" s="33">
        <f t="shared" si="2"/>
        <v>108.7561402906118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Z318"/>
  <sheetViews>
    <sheetView tabSelected="1" topLeftCell="D214" workbookViewId="0">
      <selection activeCell="J222" sqref="J222"/>
    </sheetView>
  </sheetViews>
  <sheetFormatPr defaultRowHeight="13.5" x14ac:dyDescent="0.15"/>
  <cols>
    <col min="2" max="2" width="21.25" customWidth="1"/>
    <col min="3" max="3" width="26.625" customWidth="1"/>
    <col min="4" max="4" width="14.25" customWidth="1"/>
    <col min="5" max="5" width="16.125" customWidth="1"/>
    <col min="6" max="6" width="11.625" customWidth="1"/>
    <col min="7" max="7" width="14.375" customWidth="1"/>
    <col min="8" max="8" width="11.875" customWidth="1"/>
    <col min="9" max="9" width="12.125" customWidth="1"/>
    <col min="10" max="10" width="12.75" customWidth="1"/>
    <col min="11" max="11" width="12.125" customWidth="1"/>
    <col min="12" max="12" width="12.25" customWidth="1"/>
    <col min="13" max="14" width="13" customWidth="1"/>
    <col min="15" max="15" width="12.75" customWidth="1"/>
    <col min="16" max="18" width="12.125" customWidth="1"/>
    <col min="19" max="19" width="17.25" customWidth="1"/>
    <col min="20" max="20" width="18.5" customWidth="1"/>
  </cols>
  <sheetData>
    <row r="2" spans="2:20" ht="15" x14ac:dyDescent="0.15">
      <c r="B2" s="12" t="s">
        <v>113</v>
      </c>
      <c r="C2" s="98" t="s">
        <v>114</v>
      </c>
      <c r="D2" s="38"/>
      <c r="E2" s="1"/>
      <c r="F2" s="1"/>
    </row>
    <row r="3" spans="2:20" x14ac:dyDescent="0.15">
      <c r="B3" s="3"/>
      <c r="C3" s="1"/>
      <c r="D3" s="39" t="s">
        <v>31</v>
      </c>
      <c r="E3" s="41" t="s">
        <v>32</v>
      </c>
      <c r="F3" s="40" t="s">
        <v>33</v>
      </c>
      <c r="G3" s="41" t="s">
        <v>34</v>
      </c>
      <c r="H3" s="41" t="s">
        <v>35</v>
      </c>
      <c r="I3" s="41" t="s">
        <v>36</v>
      </c>
      <c r="J3" s="39" t="s">
        <v>37</v>
      </c>
      <c r="K3" s="41" t="s">
        <v>38</v>
      </c>
      <c r="L3" s="40" t="s">
        <v>39</v>
      </c>
      <c r="M3" s="41" t="s">
        <v>40</v>
      </c>
      <c r="N3" s="41" t="s">
        <v>41</v>
      </c>
      <c r="O3" s="41" t="s">
        <v>42</v>
      </c>
      <c r="P3" s="39" t="s">
        <v>43</v>
      </c>
      <c r="Q3" s="41" t="s">
        <v>44</v>
      </c>
      <c r="R3" s="40" t="s">
        <v>45</v>
      </c>
      <c r="S3" s="122" t="s">
        <v>118</v>
      </c>
      <c r="T3" s="122" t="s">
        <v>117</v>
      </c>
    </row>
    <row r="4" spans="2:20" x14ac:dyDescent="0.15">
      <c r="C4" s="1" t="s">
        <v>112</v>
      </c>
      <c r="D4" s="99">
        <v>7.17</v>
      </c>
      <c r="E4" s="99">
        <v>8.19</v>
      </c>
      <c r="F4" s="99">
        <v>6.57</v>
      </c>
      <c r="G4" s="99">
        <v>9.76</v>
      </c>
      <c r="H4" s="99">
        <v>9.57</v>
      </c>
      <c r="I4" s="99">
        <v>9.1</v>
      </c>
      <c r="J4" s="99">
        <v>10.96</v>
      </c>
      <c r="K4" s="99">
        <v>10.96</v>
      </c>
      <c r="L4" s="99">
        <v>9.8699999999999992</v>
      </c>
      <c r="M4" s="99">
        <v>14.12</v>
      </c>
      <c r="N4" s="99">
        <v>11.62</v>
      </c>
      <c r="O4" s="99">
        <v>10.66</v>
      </c>
      <c r="P4" s="99">
        <v>17.84</v>
      </c>
      <c r="Q4" s="99">
        <v>12.04</v>
      </c>
      <c r="R4" s="99">
        <v>11.39</v>
      </c>
      <c r="S4" s="9">
        <f>MAX(D4:R4)</f>
        <v>17.84</v>
      </c>
      <c r="T4" s="11">
        <f>MIN(D4:R4)</f>
        <v>6.57</v>
      </c>
    </row>
    <row r="5" spans="2:20" x14ac:dyDescent="0.15">
      <c r="C5" s="1" t="s">
        <v>18</v>
      </c>
      <c r="D5" s="42">
        <v>14.24</v>
      </c>
      <c r="E5" s="42">
        <v>13.12</v>
      </c>
      <c r="F5" s="42">
        <v>12.88</v>
      </c>
      <c r="G5" s="42">
        <v>11.45</v>
      </c>
      <c r="H5" s="42">
        <v>12.06</v>
      </c>
      <c r="I5" s="42">
        <v>11.08</v>
      </c>
      <c r="J5" s="42">
        <v>11.75</v>
      </c>
      <c r="K5" s="42">
        <v>11.5</v>
      </c>
      <c r="L5" s="42">
        <v>10.35</v>
      </c>
      <c r="M5" s="42">
        <v>9.43</v>
      </c>
      <c r="N5" s="42">
        <v>9.77</v>
      </c>
      <c r="O5" s="42">
        <v>9.27</v>
      </c>
      <c r="P5" s="42">
        <v>8.68</v>
      </c>
      <c r="Q5" s="42">
        <v>8.44</v>
      </c>
      <c r="R5" s="42">
        <v>6.4</v>
      </c>
      <c r="S5" s="9">
        <f t="shared" ref="S5:S10" si="0">MAX(D5:R5)</f>
        <v>14.24</v>
      </c>
      <c r="T5" s="11">
        <f t="shared" ref="T5:T10" si="1">MIN(D5:R5)</f>
        <v>6.4</v>
      </c>
    </row>
    <row r="6" spans="2:20" x14ac:dyDescent="0.15">
      <c r="C6" s="1" t="s">
        <v>20</v>
      </c>
      <c r="D6" s="43">
        <v>47.47</v>
      </c>
      <c r="E6" s="43">
        <v>47.75</v>
      </c>
      <c r="F6" s="43">
        <v>47.76</v>
      </c>
      <c r="G6" s="43">
        <v>55.15</v>
      </c>
      <c r="H6" s="43">
        <v>62.23</v>
      </c>
      <c r="I6" s="43">
        <v>58.22</v>
      </c>
      <c r="J6" s="43">
        <v>53.85</v>
      </c>
      <c r="K6" s="43">
        <v>60.05</v>
      </c>
      <c r="L6" s="43">
        <v>59.7</v>
      </c>
      <c r="M6" s="43">
        <v>51.18</v>
      </c>
      <c r="N6" s="43">
        <v>56.79</v>
      </c>
      <c r="O6" s="43">
        <v>51.32</v>
      </c>
      <c r="P6" s="43">
        <v>51.44</v>
      </c>
      <c r="Q6" s="43">
        <v>60.38</v>
      </c>
      <c r="R6" s="43">
        <v>52.93</v>
      </c>
      <c r="S6" s="9">
        <f t="shared" si="0"/>
        <v>62.23</v>
      </c>
      <c r="T6" s="11">
        <f t="shared" si="1"/>
        <v>47.47</v>
      </c>
    </row>
    <row r="7" spans="2:20" x14ac:dyDescent="0.15">
      <c r="C7" s="1" t="s">
        <v>21</v>
      </c>
      <c r="D7" s="42">
        <v>29.54</v>
      </c>
      <c r="E7" s="42">
        <v>30.56</v>
      </c>
      <c r="F7" s="42">
        <v>30.08</v>
      </c>
      <c r="G7" s="42">
        <v>36.89</v>
      </c>
      <c r="H7" s="42">
        <v>42.9</v>
      </c>
      <c r="I7" s="42">
        <v>37.42</v>
      </c>
      <c r="J7" s="42">
        <v>35.6</v>
      </c>
      <c r="K7" s="42">
        <v>42.76</v>
      </c>
      <c r="L7" s="42">
        <v>37.99</v>
      </c>
      <c r="M7" s="42">
        <v>27.1</v>
      </c>
      <c r="N7" s="42">
        <v>38.44</v>
      </c>
      <c r="O7" s="42">
        <v>32.46</v>
      </c>
      <c r="P7" s="42">
        <v>28.53</v>
      </c>
      <c r="Q7" s="42">
        <v>34.770000000000003</v>
      </c>
      <c r="R7" s="42">
        <v>34.619999999999997</v>
      </c>
      <c r="S7" s="9">
        <f t="shared" si="0"/>
        <v>42.9</v>
      </c>
      <c r="T7" s="11">
        <f t="shared" si="1"/>
        <v>27.1</v>
      </c>
    </row>
    <row r="8" spans="2:20" x14ac:dyDescent="0.15">
      <c r="C8" s="1" t="s">
        <v>19</v>
      </c>
      <c r="D8" s="42">
        <v>71.81</v>
      </c>
      <c r="E8" s="42">
        <v>68.989999999999995</v>
      </c>
      <c r="F8" s="42">
        <v>69.489999999999995</v>
      </c>
      <c r="G8" s="42">
        <v>61.65</v>
      </c>
      <c r="H8" s="42">
        <v>56.77</v>
      </c>
      <c r="I8" s="42">
        <v>61.53</v>
      </c>
      <c r="J8" s="42">
        <v>67.69</v>
      </c>
      <c r="K8" s="42">
        <v>56.53</v>
      </c>
      <c r="L8" s="42">
        <v>60.72</v>
      </c>
      <c r="M8" s="42">
        <v>70.739999999999995</v>
      </c>
      <c r="N8" s="42">
        <v>61.82</v>
      </c>
      <c r="O8" s="42">
        <v>67.209999999999994</v>
      </c>
      <c r="P8" s="42">
        <v>68.790000000000006</v>
      </c>
      <c r="Q8" s="42">
        <v>60.66</v>
      </c>
      <c r="R8" s="42">
        <v>64.23</v>
      </c>
      <c r="S8" s="9">
        <f t="shared" si="0"/>
        <v>71.81</v>
      </c>
      <c r="T8" s="11">
        <f t="shared" si="1"/>
        <v>56.53</v>
      </c>
    </row>
    <row r="9" spans="2:20" x14ac:dyDescent="0.15">
      <c r="C9" s="1" t="s">
        <v>17</v>
      </c>
      <c r="D9" s="100">
        <v>140.84</v>
      </c>
      <c r="E9" s="101">
        <v>134.44</v>
      </c>
      <c r="F9" s="101">
        <v>135.68</v>
      </c>
      <c r="G9" s="102">
        <v>103.99</v>
      </c>
      <c r="H9" s="101">
        <v>84.79</v>
      </c>
      <c r="I9" s="101">
        <v>98.3</v>
      </c>
      <c r="J9" s="102">
        <v>117</v>
      </c>
      <c r="K9" s="101">
        <v>87.58</v>
      </c>
      <c r="L9" s="101">
        <v>94.68</v>
      </c>
      <c r="M9" s="102">
        <v>128.58000000000001</v>
      </c>
      <c r="N9" s="101">
        <v>101.26</v>
      </c>
      <c r="O9" s="101">
        <v>121.95</v>
      </c>
      <c r="P9" s="102">
        <v>124.41</v>
      </c>
      <c r="Q9" s="101">
        <v>93.49</v>
      </c>
      <c r="R9" s="101">
        <v>112.93</v>
      </c>
      <c r="S9" s="9">
        <f t="shared" si="0"/>
        <v>140.84</v>
      </c>
      <c r="T9" s="11">
        <f t="shared" si="1"/>
        <v>84.79</v>
      </c>
    </row>
    <row r="10" spans="2:20" x14ac:dyDescent="0.15">
      <c r="C10" s="1"/>
      <c r="D10" s="99"/>
      <c r="E10" s="99"/>
      <c r="F10" s="99"/>
      <c r="G10" s="100"/>
      <c r="H10" s="101"/>
      <c r="I10" s="101"/>
      <c r="J10" s="100"/>
      <c r="K10" s="101"/>
      <c r="L10" s="101"/>
      <c r="M10" s="100"/>
      <c r="N10" s="101"/>
      <c r="O10" s="101"/>
      <c r="P10" s="100"/>
      <c r="Q10" s="101"/>
      <c r="R10" s="101"/>
      <c r="S10" s="9">
        <f t="shared" si="0"/>
        <v>0</v>
      </c>
      <c r="T10" s="11">
        <f t="shared" si="1"/>
        <v>0</v>
      </c>
    </row>
    <row r="11" spans="2:20" x14ac:dyDescent="0.1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2:20" x14ac:dyDescent="0.15">
      <c r="D12" s="1"/>
      <c r="E12" s="1"/>
      <c r="F12" s="1"/>
    </row>
    <row r="13" spans="2:20" ht="15" x14ac:dyDescent="0.15">
      <c r="C13" s="98" t="s">
        <v>115</v>
      </c>
      <c r="D13" s="1" t="s">
        <v>112</v>
      </c>
      <c r="E13" s="9">
        <v>0.35</v>
      </c>
      <c r="F13" s="1"/>
      <c r="J13" s="7">
        <v>7.71</v>
      </c>
      <c r="K13" s="7">
        <v>8.9499999999999993</v>
      </c>
      <c r="L13" s="7">
        <v>6.8</v>
      </c>
    </row>
    <row r="14" spans="2:20" x14ac:dyDescent="0.15">
      <c r="D14" s="1" t="s">
        <v>18</v>
      </c>
      <c r="E14" s="44">
        <v>0.2</v>
      </c>
      <c r="F14" s="1"/>
      <c r="J14" s="7">
        <v>10.56</v>
      </c>
      <c r="K14" s="7">
        <v>9.99</v>
      </c>
      <c r="L14" s="7">
        <v>9.5399999999999991</v>
      </c>
    </row>
    <row r="15" spans="2:20" x14ac:dyDescent="0.15">
      <c r="D15" s="1" t="s">
        <v>20</v>
      </c>
      <c r="E15" s="44">
        <v>0.1</v>
      </c>
      <c r="F15" s="1" t="s">
        <v>46</v>
      </c>
      <c r="J15" s="7">
        <v>11.94</v>
      </c>
      <c r="K15" s="7">
        <v>12.16</v>
      </c>
      <c r="L15" s="7">
        <v>10.81</v>
      </c>
    </row>
    <row r="16" spans="2:20" x14ac:dyDescent="0.15">
      <c r="D16" s="1" t="s">
        <v>21</v>
      </c>
      <c r="E16" s="9">
        <v>0.05</v>
      </c>
      <c r="F16" s="1"/>
      <c r="J16" s="7">
        <v>15.47</v>
      </c>
      <c r="K16" s="7">
        <v>12.64</v>
      </c>
      <c r="L16" s="7">
        <v>11.51</v>
      </c>
    </row>
    <row r="17" spans="3:12" x14ac:dyDescent="0.15">
      <c r="D17" s="1" t="s">
        <v>19</v>
      </c>
      <c r="E17" s="9">
        <v>0.15</v>
      </c>
      <c r="F17" s="1"/>
      <c r="J17" s="7">
        <v>19.45</v>
      </c>
      <c r="K17" s="7">
        <v>13.11</v>
      </c>
      <c r="L17" s="7">
        <v>12.32</v>
      </c>
    </row>
    <row r="18" spans="3:12" x14ac:dyDescent="0.15">
      <c r="D18" s="1" t="s">
        <v>17</v>
      </c>
      <c r="E18" s="44">
        <v>0.15</v>
      </c>
      <c r="F18" s="1"/>
    </row>
    <row r="19" spans="3:12" x14ac:dyDescent="0.15">
      <c r="D19" s="1"/>
      <c r="E19" s="11"/>
      <c r="F19" s="1"/>
    </row>
    <row r="20" spans="3:12" x14ac:dyDescent="0.15">
      <c r="D20" s="1"/>
      <c r="E20" s="1"/>
      <c r="F20" s="1"/>
    </row>
    <row r="21" spans="3:12" ht="14.25" x14ac:dyDescent="0.15">
      <c r="C21" s="1" t="s">
        <v>47</v>
      </c>
      <c r="D21" s="1">
        <v>1</v>
      </c>
      <c r="E21" s="45">
        <v>0.101100487457607</v>
      </c>
      <c r="F21" s="46">
        <v>7.7078715010332521</v>
      </c>
      <c r="G21" s="29">
        <v>0.1</v>
      </c>
      <c r="H21" s="47" t="s">
        <v>48</v>
      </c>
      <c r="J21" s="10">
        <f>ROUND(F21,2)</f>
        <v>7.71</v>
      </c>
      <c r="K21" s="7">
        <v>7.71</v>
      </c>
    </row>
    <row r="22" spans="3:12" ht="14.25" x14ac:dyDescent="0.15">
      <c r="C22" s="1"/>
      <c r="D22" s="1">
        <v>2</v>
      </c>
      <c r="E22" s="45">
        <v>0.30018687522865023</v>
      </c>
      <c r="F22" s="46">
        <v>10.557768175840691</v>
      </c>
      <c r="G22" s="29">
        <v>0.1</v>
      </c>
      <c r="H22" s="47" t="s">
        <v>49</v>
      </c>
      <c r="J22" s="10">
        <f t="shared" ref="J22:J35" si="2">ROUND(F22,2)</f>
        <v>10.56</v>
      </c>
      <c r="K22" s="7">
        <v>10.56</v>
      </c>
    </row>
    <row r="23" spans="3:12" ht="14.25" x14ac:dyDescent="0.15">
      <c r="C23" s="1"/>
      <c r="D23" s="1">
        <v>3</v>
      </c>
      <c r="E23" s="45">
        <v>0.50106291466031228</v>
      </c>
      <c r="F23" s="46">
        <v>11.937629156490701</v>
      </c>
      <c r="G23" s="29">
        <v>0.2</v>
      </c>
      <c r="H23" s="47" t="s">
        <v>50</v>
      </c>
      <c r="J23" s="10">
        <f t="shared" si="2"/>
        <v>11.94</v>
      </c>
      <c r="K23" s="7">
        <v>11.94</v>
      </c>
    </row>
    <row r="24" spans="3:12" ht="14.25" x14ac:dyDescent="0.15">
      <c r="C24" s="1"/>
      <c r="D24" s="1">
        <v>4</v>
      </c>
      <c r="E24" s="45">
        <v>0.70175109010550041</v>
      </c>
      <c r="F24" s="46">
        <v>15.466278414427954</v>
      </c>
      <c r="G24" s="29">
        <v>0.2</v>
      </c>
      <c r="H24" s="47" t="s">
        <v>51</v>
      </c>
      <c r="J24" s="10">
        <f t="shared" si="2"/>
        <v>15.47</v>
      </c>
      <c r="K24" s="7">
        <v>15.47</v>
      </c>
    </row>
    <row r="25" spans="3:12" ht="14.25" x14ac:dyDescent="0.15">
      <c r="C25" s="1"/>
      <c r="D25" s="1">
        <v>5</v>
      </c>
      <c r="E25" s="45">
        <v>0.900077488950631</v>
      </c>
      <c r="F25" s="46">
        <v>19.446928423821156</v>
      </c>
      <c r="G25" s="29">
        <v>0.3</v>
      </c>
      <c r="H25" s="47" t="s">
        <v>52</v>
      </c>
      <c r="J25" s="10">
        <f t="shared" si="2"/>
        <v>19.45</v>
      </c>
      <c r="K25" s="7">
        <v>19.45</v>
      </c>
    </row>
    <row r="26" spans="3:12" ht="14.25" x14ac:dyDescent="0.15">
      <c r="C26" s="47" t="s">
        <v>53</v>
      </c>
      <c r="D26" s="1">
        <v>1</v>
      </c>
      <c r="E26" s="45">
        <v>0.10099172409701691</v>
      </c>
      <c r="F26" s="46">
        <v>8.9519068194627085</v>
      </c>
      <c r="G26" s="29">
        <v>0.1</v>
      </c>
      <c r="H26" s="47" t="s">
        <v>54</v>
      </c>
      <c r="J26" s="10">
        <f t="shared" si="2"/>
        <v>8.9499999999999993</v>
      </c>
      <c r="K26" s="7">
        <v>8.9499999999999993</v>
      </c>
    </row>
    <row r="27" spans="3:12" ht="14.25" x14ac:dyDescent="0.15">
      <c r="C27" s="1"/>
      <c r="D27" s="1">
        <v>2</v>
      </c>
      <c r="E27" s="45">
        <v>0.30023631311982757</v>
      </c>
      <c r="F27" s="46">
        <v>9.9922975765545736</v>
      </c>
      <c r="G27" s="29">
        <v>0.1</v>
      </c>
      <c r="H27" s="47" t="s">
        <v>55</v>
      </c>
      <c r="J27" s="10">
        <f t="shared" si="2"/>
        <v>9.99</v>
      </c>
      <c r="K27" s="7">
        <v>9.99</v>
      </c>
    </row>
    <row r="28" spans="3:12" ht="14.25" x14ac:dyDescent="0.15">
      <c r="C28" s="1"/>
      <c r="D28" s="1">
        <v>3</v>
      </c>
      <c r="E28" s="45">
        <v>0.50104313950384127</v>
      </c>
      <c r="F28" s="46">
        <v>12.163817396205147</v>
      </c>
      <c r="G28" s="29">
        <v>0.1</v>
      </c>
      <c r="H28" s="47" t="s">
        <v>56</v>
      </c>
      <c r="J28" s="10">
        <f t="shared" si="2"/>
        <v>12.16</v>
      </c>
      <c r="K28" s="7">
        <v>12.16</v>
      </c>
    </row>
    <row r="29" spans="3:12" ht="14.25" x14ac:dyDescent="0.15">
      <c r="C29" s="1"/>
      <c r="D29" s="1">
        <v>4</v>
      </c>
      <c r="E29" s="45">
        <v>0.70199827956138705</v>
      </c>
      <c r="F29" s="46">
        <v>12.63892541799737</v>
      </c>
      <c r="G29" s="29">
        <v>0.2</v>
      </c>
      <c r="H29" s="47" t="s">
        <v>57</v>
      </c>
      <c r="J29" s="10">
        <f t="shared" si="2"/>
        <v>12.64</v>
      </c>
      <c r="K29" s="7">
        <v>12.64</v>
      </c>
    </row>
    <row r="30" spans="3:12" ht="14.25" x14ac:dyDescent="0.15">
      <c r="C30" s="1"/>
      <c r="D30" s="1">
        <v>5</v>
      </c>
      <c r="E30" s="45">
        <v>0.90129230647537495</v>
      </c>
      <c r="F30" s="46">
        <v>13.113845575803118</v>
      </c>
      <c r="G30" s="29">
        <v>0.2</v>
      </c>
      <c r="H30" s="47" t="s">
        <v>58</v>
      </c>
      <c r="J30" s="10">
        <f t="shared" si="2"/>
        <v>13.11</v>
      </c>
      <c r="K30" s="7">
        <v>13.11</v>
      </c>
    </row>
    <row r="31" spans="3:12" ht="14.25" x14ac:dyDescent="0.15">
      <c r="C31" s="47" t="s">
        <v>59</v>
      </c>
      <c r="D31" s="1">
        <v>1</v>
      </c>
      <c r="E31" s="45">
        <v>0.10117958808349072</v>
      </c>
      <c r="F31" s="46">
        <v>6.803118542175465</v>
      </c>
      <c r="G31" s="29">
        <v>0.1</v>
      </c>
      <c r="H31" s="47" t="s">
        <v>60</v>
      </c>
      <c r="J31" s="10">
        <f t="shared" si="2"/>
        <v>6.8</v>
      </c>
      <c r="K31" s="7">
        <v>6.8</v>
      </c>
    </row>
    <row r="32" spans="3:12" ht="14.25" x14ac:dyDescent="0.15">
      <c r="C32" s="1"/>
      <c r="D32" s="1">
        <v>2</v>
      </c>
      <c r="E32" s="45">
        <v>0.30027586343276941</v>
      </c>
      <c r="F32" s="46">
        <v>9.5399210971256814</v>
      </c>
      <c r="G32" s="29">
        <v>0.1</v>
      </c>
      <c r="H32" s="47" t="s">
        <v>61</v>
      </c>
      <c r="J32" s="10">
        <f t="shared" si="2"/>
        <v>9.5399999999999991</v>
      </c>
      <c r="K32" s="7">
        <v>9.5399999999999991</v>
      </c>
    </row>
    <row r="33" spans="3:18" ht="14.25" x14ac:dyDescent="0.15">
      <c r="C33" s="1"/>
      <c r="D33" s="1">
        <v>3</v>
      </c>
      <c r="E33" s="45">
        <v>0.50116179044266684</v>
      </c>
      <c r="F33" s="46">
        <v>10.806687957918466</v>
      </c>
      <c r="G33" s="29">
        <v>0.1</v>
      </c>
      <c r="H33" s="47" t="s">
        <v>55</v>
      </c>
      <c r="J33" s="10">
        <f t="shared" si="2"/>
        <v>10.81</v>
      </c>
      <c r="K33" s="7">
        <v>10.81</v>
      </c>
    </row>
    <row r="34" spans="3:18" ht="14.25" x14ac:dyDescent="0.15">
      <c r="C34" s="1"/>
      <c r="D34" s="1">
        <v>4</v>
      </c>
      <c r="E34" s="45">
        <v>0.70043604220018396</v>
      </c>
      <c r="F34" s="46">
        <v>11.507796355438662</v>
      </c>
      <c r="G34" s="29">
        <v>0.2</v>
      </c>
      <c r="H34" s="47" t="s">
        <v>56</v>
      </c>
      <c r="J34" s="10">
        <f t="shared" si="2"/>
        <v>11.51</v>
      </c>
      <c r="K34" s="7">
        <v>11.51</v>
      </c>
    </row>
    <row r="35" spans="3:18" ht="14.25" x14ac:dyDescent="0.15">
      <c r="C35" s="1"/>
      <c r="D35" s="1">
        <v>5</v>
      </c>
      <c r="E35" s="45">
        <v>0.90136151952302324</v>
      </c>
      <c r="F35" s="46">
        <v>12.322186736802553</v>
      </c>
      <c r="G35" s="29">
        <v>0.2</v>
      </c>
      <c r="H35" s="47" t="s">
        <v>62</v>
      </c>
      <c r="J35" s="10">
        <f t="shared" si="2"/>
        <v>12.32</v>
      </c>
      <c r="K35" s="7">
        <v>12.32</v>
      </c>
      <c r="N35" s="3">
        <v>19.45</v>
      </c>
      <c r="O35">
        <v>6.8</v>
      </c>
    </row>
    <row r="36" spans="3:18" ht="14.25" x14ac:dyDescent="0.15">
      <c r="C36" s="1"/>
      <c r="D36" s="1"/>
      <c r="E36" s="45"/>
      <c r="F36" s="46"/>
      <c r="G36" s="29"/>
      <c r="H36" s="47"/>
      <c r="J36" s="10"/>
      <c r="K36" s="7"/>
      <c r="N36" s="3">
        <v>14.56</v>
      </c>
      <c r="O36">
        <v>0.82</v>
      </c>
    </row>
    <row r="37" spans="3:18" ht="14.25" x14ac:dyDescent="0.15">
      <c r="C37" s="1"/>
      <c r="D37" s="1"/>
      <c r="E37" s="45"/>
      <c r="F37" s="46"/>
      <c r="G37" s="29"/>
      <c r="H37" s="47"/>
      <c r="J37" s="10"/>
      <c r="K37" s="7"/>
      <c r="N37">
        <v>4.5599999999999996</v>
      </c>
      <c r="O37" s="3">
        <v>3.78</v>
      </c>
    </row>
    <row r="38" spans="3:18" ht="14.25" x14ac:dyDescent="0.15">
      <c r="D38" s="122" t="s">
        <v>118</v>
      </c>
      <c r="E38" s="1" t="s">
        <v>112</v>
      </c>
      <c r="F38" s="48">
        <v>17.84</v>
      </c>
      <c r="G38" s="49"/>
      <c r="H38" s="50"/>
      <c r="I38" s="10"/>
      <c r="J38" s="122" t="s">
        <v>117</v>
      </c>
      <c r="K38" s="11" t="s">
        <v>20</v>
      </c>
      <c r="L38" s="11">
        <v>47.47</v>
      </c>
      <c r="N38" s="3">
        <v>2.72</v>
      </c>
      <c r="O38">
        <v>1.29</v>
      </c>
    </row>
    <row r="39" spans="3:18" ht="14.25" x14ac:dyDescent="0.15">
      <c r="C39" s="1"/>
      <c r="D39" s="1"/>
      <c r="E39" s="1" t="s">
        <v>18</v>
      </c>
      <c r="F39" s="103">
        <v>14.24</v>
      </c>
      <c r="G39" s="49"/>
      <c r="H39" s="50"/>
      <c r="I39" s="10"/>
      <c r="J39" s="10"/>
      <c r="K39" s="11" t="s">
        <v>21</v>
      </c>
      <c r="L39" s="11">
        <v>27.1</v>
      </c>
      <c r="N39">
        <v>0.52</v>
      </c>
      <c r="O39" s="3">
        <v>0.09</v>
      </c>
    </row>
    <row r="40" spans="3:18" x14ac:dyDescent="0.15">
      <c r="D40" s="1"/>
      <c r="E40" s="1" t="s">
        <v>19</v>
      </c>
      <c r="F40" s="11">
        <v>71.81</v>
      </c>
      <c r="G40" s="10"/>
      <c r="H40" s="10"/>
      <c r="I40" s="10"/>
      <c r="J40" s="10"/>
      <c r="K40" s="11"/>
      <c r="L40" s="1"/>
      <c r="N40">
        <v>8.81</v>
      </c>
      <c r="O40" s="3">
        <v>3.12</v>
      </c>
    </row>
    <row r="41" spans="3:18" x14ac:dyDescent="0.15">
      <c r="D41" s="1"/>
      <c r="E41" s="1" t="s">
        <v>17</v>
      </c>
      <c r="F41" s="1">
        <v>140.84</v>
      </c>
    </row>
    <row r="42" spans="3:18" x14ac:dyDescent="0.15">
      <c r="C42" s="123" t="s">
        <v>120</v>
      </c>
      <c r="D42" s="1"/>
      <c r="E42" s="1"/>
      <c r="F42" s="1"/>
    </row>
    <row r="43" spans="3:18" x14ac:dyDescent="0.15">
      <c r="C43" s="1" t="s">
        <v>119</v>
      </c>
      <c r="D43" s="51" t="s">
        <v>31</v>
      </c>
      <c r="E43" s="1" t="s">
        <v>32</v>
      </c>
      <c r="F43" s="52" t="s">
        <v>33</v>
      </c>
      <c r="G43" s="1" t="s">
        <v>34</v>
      </c>
      <c r="H43" s="1" t="s">
        <v>35</v>
      </c>
      <c r="I43" s="1" t="s">
        <v>36</v>
      </c>
      <c r="J43" s="51" t="s">
        <v>37</v>
      </c>
      <c r="K43" s="1" t="s">
        <v>38</v>
      </c>
      <c r="L43" s="52" t="s">
        <v>39</v>
      </c>
      <c r="M43" s="1" t="s">
        <v>40</v>
      </c>
      <c r="N43" s="1" t="s">
        <v>41</v>
      </c>
      <c r="O43" s="1" t="s">
        <v>42</v>
      </c>
      <c r="P43" s="51" t="s">
        <v>43</v>
      </c>
      <c r="Q43" s="1" t="s">
        <v>44</v>
      </c>
      <c r="R43" s="52" t="s">
        <v>45</v>
      </c>
    </row>
    <row r="44" spans="3:18" x14ac:dyDescent="0.15">
      <c r="C44" s="38" t="s">
        <v>112</v>
      </c>
      <c r="D44" s="53">
        <f>D4/17.84</f>
        <v>0.40190582959641258</v>
      </c>
      <c r="E44" s="53">
        <f t="shared" ref="E44:R44" si="3">E4/17.84</f>
        <v>0.4590807174887892</v>
      </c>
      <c r="F44" s="53">
        <f t="shared" si="3"/>
        <v>0.3682735426008969</v>
      </c>
      <c r="G44" s="53">
        <f t="shared" si="3"/>
        <v>0.547085201793722</v>
      </c>
      <c r="H44" s="53">
        <f t="shared" si="3"/>
        <v>0.53643497757847536</v>
      </c>
      <c r="I44" s="53">
        <f t="shared" si="3"/>
        <v>0.51008968609865468</v>
      </c>
      <c r="J44" s="53">
        <f t="shared" si="3"/>
        <v>0.61434977578475347</v>
      </c>
      <c r="K44" s="53">
        <f t="shared" si="3"/>
        <v>0.61434977578475347</v>
      </c>
      <c r="L44" s="53">
        <f t="shared" si="3"/>
        <v>0.5532511210762332</v>
      </c>
      <c r="M44" s="53">
        <f t="shared" si="3"/>
        <v>0.79147982062780264</v>
      </c>
      <c r="N44" s="53">
        <f t="shared" si="3"/>
        <v>0.65134529147982057</v>
      </c>
      <c r="O44" s="53">
        <f t="shared" si="3"/>
        <v>0.59753363228699552</v>
      </c>
      <c r="P44" s="53">
        <f t="shared" si="3"/>
        <v>1</v>
      </c>
      <c r="Q44" s="53">
        <f t="shared" si="3"/>
        <v>0.67488789237668156</v>
      </c>
      <c r="R44" s="53">
        <f t="shared" si="3"/>
        <v>0.63845291479820632</v>
      </c>
    </row>
    <row r="45" spans="3:18" x14ac:dyDescent="0.15">
      <c r="C45" s="38" t="s">
        <v>18</v>
      </c>
      <c r="D45" s="53">
        <f>D5/14.24</f>
        <v>1</v>
      </c>
      <c r="E45" s="53">
        <f t="shared" ref="E45:R45" si="4">E5/14.24</f>
        <v>0.92134831460674149</v>
      </c>
      <c r="F45" s="53">
        <f t="shared" si="4"/>
        <v>0.9044943820224719</v>
      </c>
      <c r="G45" s="53">
        <f t="shared" si="4"/>
        <v>0.80407303370786509</v>
      </c>
      <c r="H45" s="53">
        <f t="shared" si="4"/>
        <v>0.8469101123595506</v>
      </c>
      <c r="I45" s="53">
        <f t="shared" si="4"/>
        <v>0.7780898876404494</v>
      </c>
      <c r="J45" s="53">
        <f t="shared" si="4"/>
        <v>0.82514044943820219</v>
      </c>
      <c r="K45" s="53">
        <f t="shared" si="4"/>
        <v>0.80758426966292129</v>
      </c>
      <c r="L45" s="53">
        <f t="shared" si="4"/>
        <v>0.7268258426966292</v>
      </c>
      <c r="M45" s="53">
        <f t="shared" si="4"/>
        <v>0.6622191011235955</v>
      </c>
      <c r="N45" s="53">
        <f t="shared" si="4"/>
        <v>0.6860955056179775</v>
      </c>
      <c r="O45" s="53">
        <f t="shared" si="4"/>
        <v>0.6509831460674157</v>
      </c>
      <c r="P45" s="53">
        <f t="shared" si="4"/>
        <v>0.6095505617977528</v>
      </c>
      <c r="Q45" s="53">
        <f t="shared" si="4"/>
        <v>0.59269662921348309</v>
      </c>
      <c r="R45" s="53">
        <f t="shared" si="4"/>
        <v>0.44943820224719105</v>
      </c>
    </row>
    <row r="46" spans="3:18" x14ac:dyDescent="0.15">
      <c r="C46" s="1" t="s">
        <v>20</v>
      </c>
      <c r="D46" s="53">
        <f>47.47/D6</f>
        <v>1</v>
      </c>
      <c r="E46" s="53">
        <f t="shared" ref="E46:R46" si="5">47.47/E6</f>
        <v>0.9941361256544502</v>
      </c>
      <c r="F46" s="53">
        <f t="shared" si="5"/>
        <v>0.99392797319933002</v>
      </c>
      <c r="G46" s="53">
        <f t="shared" si="5"/>
        <v>0.86074342701722573</v>
      </c>
      <c r="H46" s="53">
        <f t="shared" si="5"/>
        <v>0.76281536236541858</v>
      </c>
      <c r="I46" s="53">
        <f t="shared" si="5"/>
        <v>0.81535554792167642</v>
      </c>
      <c r="J46" s="53">
        <f t="shared" si="5"/>
        <v>0.88152274837511602</v>
      </c>
      <c r="K46" s="53">
        <f t="shared" si="5"/>
        <v>0.79050791007493759</v>
      </c>
      <c r="L46" s="53">
        <f t="shared" si="5"/>
        <v>0.7951423785594639</v>
      </c>
      <c r="M46" s="53">
        <f t="shared" si="5"/>
        <v>0.92751074638530673</v>
      </c>
      <c r="N46" s="53">
        <f t="shared" si="5"/>
        <v>0.83588659975347768</v>
      </c>
      <c r="O46" s="53">
        <f t="shared" si="5"/>
        <v>0.92498051441932971</v>
      </c>
      <c r="P46" s="53">
        <f t="shared" si="5"/>
        <v>0.9228227060653188</v>
      </c>
      <c r="Q46" s="53">
        <f t="shared" si="5"/>
        <v>0.78618747929778066</v>
      </c>
      <c r="R46" s="53">
        <f t="shared" si="5"/>
        <v>0.8968448894766673</v>
      </c>
    </row>
    <row r="47" spans="3:18" x14ac:dyDescent="0.15">
      <c r="C47" s="1" t="s">
        <v>21</v>
      </c>
      <c r="D47" s="53">
        <f>27.1/D7</f>
        <v>0.91740013540961418</v>
      </c>
      <c r="E47" s="53">
        <f t="shared" ref="E47:R47" si="6">27.1/E7</f>
        <v>0.88678010471204194</v>
      </c>
      <c r="F47" s="53">
        <f t="shared" si="6"/>
        <v>0.90093085106382986</v>
      </c>
      <c r="G47" s="53">
        <f t="shared" si="6"/>
        <v>0.7346164272160477</v>
      </c>
      <c r="H47" s="53">
        <f t="shared" si="6"/>
        <v>0.63170163170163174</v>
      </c>
      <c r="I47" s="53">
        <f t="shared" si="6"/>
        <v>0.72421165152324962</v>
      </c>
      <c r="J47" s="53">
        <f t="shared" si="6"/>
        <v>0.7612359550561798</v>
      </c>
      <c r="K47" s="53">
        <f t="shared" si="6"/>
        <v>0.63376987839101973</v>
      </c>
      <c r="L47" s="53">
        <f t="shared" si="6"/>
        <v>0.71334561726770207</v>
      </c>
      <c r="M47" s="53">
        <f t="shared" si="6"/>
        <v>1</v>
      </c>
      <c r="N47" s="53">
        <f t="shared" si="6"/>
        <v>0.70499479708636847</v>
      </c>
      <c r="O47" s="53">
        <f t="shared" si="6"/>
        <v>0.83487369069624151</v>
      </c>
      <c r="P47" s="53">
        <f t="shared" si="6"/>
        <v>0.94987732211706977</v>
      </c>
      <c r="Q47" s="53">
        <f t="shared" si="6"/>
        <v>0.7794075352315214</v>
      </c>
      <c r="R47" s="53">
        <f t="shared" si="6"/>
        <v>0.782784517619873</v>
      </c>
    </row>
    <row r="48" spans="3:18" x14ac:dyDescent="0.15">
      <c r="C48" s="38" t="s">
        <v>19</v>
      </c>
      <c r="D48" s="53">
        <f>D8/71.81</f>
        <v>1</v>
      </c>
      <c r="E48" s="53">
        <f t="shared" ref="E48:R48" si="7">E8/71.81</f>
        <v>0.96072970338392971</v>
      </c>
      <c r="F48" s="53">
        <f t="shared" si="7"/>
        <v>0.96769252193287836</v>
      </c>
      <c r="G48" s="53">
        <f t="shared" si="7"/>
        <v>0.85851552708536416</v>
      </c>
      <c r="H48" s="53">
        <f t="shared" si="7"/>
        <v>0.79055841804762572</v>
      </c>
      <c r="I48" s="53">
        <f t="shared" si="7"/>
        <v>0.85684445063361647</v>
      </c>
      <c r="J48" s="53">
        <f t="shared" si="7"/>
        <v>0.94262637515666337</v>
      </c>
      <c r="K48" s="53">
        <f t="shared" si="7"/>
        <v>0.78721626514413034</v>
      </c>
      <c r="L48" s="53">
        <f t="shared" si="7"/>
        <v>0.84556468458431966</v>
      </c>
      <c r="M48" s="53">
        <f t="shared" si="7"/>
        <v>0.98509956830524992</v>
      </c>
      <c r="N48" s="53">
        <f t="shared" si="7"/>
        <v>0.86088288539200664</v>
      </c>
      <c r="O48" s="53">
        <f t="shared" si="7"/>
        <v>0.93594206934967261</v>
      </c>
      <c r="P48" s="53">
        <f t="shared" si="7"/>
        <v>0.95794457596435045</v>
      </c>
      <c r="Q48" s="53">
        <f t="shared" si="7"/>
        <v>0.84472914635844587</v>
      </c>
      <c r="R48" s="53">
        <f t="shared" si="7"/>
        <v>0.89444367079793907</v>
      </c>
    </row>
    <row r="49" spans="3:20" x14ac:dyDescent="0.15">
      <c r="C49" s="1" t="s">
        <v>17</v>
      </c>
      <c r="D49" s="53">
        <f>D9/140.84</f>
        <v>1</v>
      </c>
      <c r="E49" s="53">
        <f t="shared" ref="E49:R49" si="8">E9/140.84</f>
        <v>0.95455836410110761</v>
      </c>
      <c r="F49" s="53">
        <f t="shared" si="8"/>
        <v>0.96336268105651801</v>
      </c>
      <c r="G49" s="53">
        <f t="shared" si="8"/>
        <v>0.7383555808009088</v>
      </c>
      <c r="H49" s="53">
        <f t="shared" si="8"/>
        <v>0.60203067310423175</v>
      </c>
      <c r="I49" s="53">
        <f t="shared" si="8"/>
        <v>0.69795512638454982</v>
      </c>
      <c r="J49" s="53">
        <f t="shared" si="8"/>
        <v>0.83072990627662591</v>
      </c>
      <c r="K49" s="53">
        <f t="shared" si="8"/>
        <v>0.62184038625390514</v>
      </c>
      <c r="L49" s="53">
        <f t="shared" si="8"/>
        <v>0.67225220107923889</v>
      </c>
      <c r="M49" s="53">
        <f t="shared" si="8"/>
        <v>0.91295086623118438</v>
      </c>
      <c r="N49" s="53">
        <f t="shared" si="8"/>
        <v>0.71897188298778758</v>
      </c>
      <c r="O49" s="53">
        <f t="shared" si="8"/>
        <v>0.86587617154217555</v>
      </c>
      <c r="P49" s="53">
        <f t="shared" si="8"/>
        <v>0.88334280034081225</v>
      </c>
      <c r="Q49" s="53">
        <f t="shared" si="8"/>
        <v>0.66380289690428851</v>
      </c>
      <c r="R49" s="53">
        <f t="shared" si="8"/>
        <v>0.80183186594717415</v>
      </c>
    </row>
    <row r="50" spans="3:20" x14ac:dyDescent="0.15">
      <c r="C50" s="38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</row>
    <row r="51" spans="3:20" x14ac:dyDescent="0.1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20" x14ac:dyDescent="0.15">
      <c r="D52" s="1"/>
      <c r="E52" s="1"/>
      <c r="F52" s="1"/>
    </row>
    <row r="53" spans="3:20" x14ac:dyDescent="0.15">
      <c r="D53" s="1"/>
      <c r="E53" s="1"/>
      <c r="F53" s="1"/>
    </row>
    <row r="54" spans="3:20" ht="15" x14ac:dyDescent="0.15">
      <c r="C54" s="98" t="s">
        <v>115</v>
      </c>
      <c r="D54" s="1" t="s">
        <v>112</v>
      </c>
      <c r="E54" s="9">
        <v>0.35</v>
      </c>
      <c r="F54" s="1"/>
    </row>
    <row r="55" spans="3:20" x14ac:dyDescent="0.15">
      <c r="D55" s="1" t="s">
        <v>18</v>
      </c>
      <c r="E55" s="44">
        <v>0.2</v>
      </c>
      <c r="F55" s="1"/>
      <c r="G55" s="1"/>
    </row>
    <row r="56" spans="3:20" x14ac:dyDescent="0.15">
      <c r="D56" s="1" t="s">
        <v>20</v>
      </c>
      <c r="E56" s="44">
        <v>0.1</v>
      </c>
      <c r="F56" s="1"/>
    </row>
    <row r="57" spans="3:20" x14ac:dyDescent="0.15">
      <c r="D57" s="1" t="s">
        <v>21</v>
      </c>
      <c r="E57" s="9">
        <v>0.05</v>
      </c>
      <c r="F57" s="1"/>
    </row>
    <row r="58" spans="3:20" x14ac:dyDescent="0.15">
      <c r="D58" s="1" t="s">
        <v>19</v>
      </c>
      <c r="E58" s="9">
        <v>0.15</v>
      </c>
      <c r="F58" s="1"/>
    </row>
    <row r="59" spans="3:20" x14ac:dyDescent="0.15">
      <c r="D59" s="1" t="s">
        <v>17</v>
      </c>
      <c r="E59" s="44">
        <v>0.15</v>
      </c>
      <c r="F59" s="1"/>
    </row>
    <row r="60" spans="3:20" x14ac:dyDescent="0.15">
      <c r="D60" s="1"/>
      <c r="E60" s="11"/>
      <c r="F60" s="1"/>
    </row>
    <row r="61" spans="3:20" x14ac:dyDescent="0.15">
      <c r="D61" s="1"/>
      <c r="E61" s="54"/>
      <c r="F61" s="1"/>
    </row>
    <row r="62" spans="3:20" x14ac:dyDescent="0.15">
      <c r="D62" s="1"/>
      <c r="E62" s="1"/>
      <c r="F62" s="1"/>
    </row>
    <row r="63" spans="3:20" x14ac:dyDescent="0.15">
      <c r="C63" s="3" t="s">
        <v>127</v>
      </c>
      <c r="D63" s="55"/>
      <c r="E63" s="1"/>
      <c r="F63" s="1"/>
    </row>
    <row r="64" spans="3:20" x14ac:dyDescent="0.15">
      <c r="C64" s="1" t="s">
        <v>129</v>
      </c>
      <c r="D64" s="51" t="s">
        <v>31</v>
      </c>
      <c r="E64" s="1" t="s">
        <v>32</v>
      </c>
      <c r="F64" s="52" t="s">
        <v>33</v>
      </c>
      <c r="G64" s="1" t="s">
        <v>34</v>
      </c>
      <c r="H64" s="1" t="s">
        <v>35</v>
      </c>
      <c r="I64" s="1" t="s">
        <v>36</v>
      </c>
      <c r="J64" s="51" t="s">
        <v>37</v>
      </c>
      <c r="K64" s="1" t="s">
        <v>38</v>
      </c>
      <c r="L64" s="52" t="s">
        <v>39</v>
      </c>
      <c r="M64" s="1" t="s">
        <v>40</v>
      </c>
      <c r="N64" s="1" t="s">
        <v>41</v>
      </c>
      <c r="O64" s="1" t="s">
        <v>42</v>
      </c>
      <c r="P64" s="51" t="s">
        <v>43</v>
      </c>
      <c r="Q64" s="1" t="s">
        <v>44</v>
      </c>
      <c r="R64" s="52" t="s">
        <v>45</v>
      </c>
      <c r="S64" s="38" t="s">
        <v>64</v>
      </c>
      <c r="T64" s="55" t="s">
        <v>65</v>
      </c>
    </row>
    <row r="65" spans="2:20" x14ac:dyDescent="0.15">
      <c r="C65" s="56" t="s">
        <v>112</v>
      </c>
      <c r="D65" s="53">
        <f>D44*0.35</f>
        <v>0.14066704035874439</v>
      </c>
      <c r="E65" s="53">
        <f t="shared" ref="E65:R65" si="9">E44*0.35</f>
        <v>0.1606782511210762</v>
      </c>
      <c r="F65" s="53">
        <f t="shared" si="9"/>
        <v>0.12889573991031392</v>
      </c>
      <c r="G65" s="53">
        <f t="shared" si="9"/>
        <v>0.19147982062780269</v>
      </c>
      <c r="H65" s="53">
        <f t="shared" si="9"/>
        <v>0.18775224215246636</v>
      </c>
      <c r="I65" s="53">
        <f t="shared" si="9"/>
        <v>0.17853139013452912</v>
      </c>
      <c r="J65" s="53">
        <f t="shared" si="9"/>
        <v>0.21502242152466369</v>
      </c>
      <c r="K65" s="53">
        <f t="shared" si="9"/>
        <v>0.21502242152466369</v>
      </c>
      <c r="L65" s="53">
        <f t="shared" si="9"/>
        <v>0.19363789237668161</v>
      </c>
      <c r="M65" s="53">
        <f t="shared" si="9"/>
        <v>0.27701793721973089</v>
      </c>
      <c r="N65" s="53">
        <f t="shared" si="9"/>
        <v>0.22797085201793718</v>
      </c>
      <c r="O65" s="53">
        <f t="shared" si="9"/>
        <v>0.20913677130044842</v>
      </c>
      <c r="P65" s="53">
        <f t="shared" si="9"/>
        <v>0.35</v>
      </c>
      <c r="Q65" s="53">
        <f t="shared" si="9"/>
        <v>0.23621076233183852</v>
      </c>
      <c r="R65" s="53">
        <f t="shared" si="9"/>
        <v>0.22345852017937221</v>
      </c>
      <c r="S65" s="57">
        <f>MAX(E65:R65)</f>
        <v>0.35</v>
      </c>
      <c r="T65" s="57">
        <f>MIN(D65:R65)</f>
        <v>0.12889573991031392</v>
      </c>
    </row>
    <row r="66" spans="2:20" x14ac:dyDescent="0.15">
      <c r="C66" s="56" t="s">
        <v>18</v>
      </c>
      <c r="D66" s="53">
        <f>D45*0.2</f>
        <v>0.2</v>
      </c>
      <c r="E66" s="53">
        <f t="shared" ref="E66:R66" si="10">E45*0.2</f>
        <v>0.1842696629213483</v>
      </c>
      <c r="F66" s="53">
        <f t="shared" si="10"/>
        <v>0.1808988764044944</v>
      </c>
      <c r="G66" s="53">
        <f t="shared" si="10"/>
        <v>0.16081460674157302</v>
      </c>
      <c r="H66" s="53">
        <f t="shared" si="10"/>
        <v>0.16938202247191014</v>
      </c>
      <c r="I66" s="53">
        <f t="shared" si="10"/>
        <v>0.1556179775280899</v>
      </c>
      <c r="J66" s="53">
        <f t="shared" si="10"/>
        <v>0.16502808988764045</v>
      </c>
      <c r="K66" s="53">
        <f t="shared" si="10"/>
        <v>0.16151685393258428</v>
      </c>
      <c r="L66" s="53">
        <f t="shared" si="10"/>
        <v>0.14536516853932585</v>
      </c>
      <c r="M66" s="53">
        <f t="shared" si="10"/>
        <v>0.13244382022471909</v>
      </c>
      <c r="N66" s="53">
        <f t="shared" si="10"/>
        <v>0.1372191011235955</v>
      </c>
      <c r="O66" s="53">
        <f t="shared" si="10"/>
        <v>0.13019662921348316</v>
      </c>
      <c r="P66" s="53">
        <f t="shared" si="10"/>
        <v>0.12191011235955057</v>
      </c>
      <c r="Q66" s="53">
        <f t="shared" si="10"/>
        <v>0.11853932584269662</v>
      </c>
      <c r="R66" s="53">
        <f t="shared" si="10"/>
        <v>8.9887640449438214E-2</v>
      </c>
      <c r="S66" s="58">
        <f t="shared" ref="S66:S70" si="11">MAX(E66:R66)</f>
        <v>0.1842696629213483</v>
      </c>
      <c r="T66" s="58">
        <f t="shared" ref="T66:T70" si="12">MIN(D66:R66)</f>
        <v>8.9887640449438214E-2</v>
      </c>
    </row>
    <row r="67" spans="2:20" x14ac:dyDescent="0.15">
      <c r="C67" s="59" t="s">
        <v>20</v>
      </c>
      <c r="D67" s="53">
        <f>D46*0.1</f>
        <v>0.1</v>
      </c>
      <c r="E67" s="53">
        <f t="shared" ref="E67:R67" si="13">E46*0.1</f>
        <v>9.9413612565445023E-2</v>
      </c>
      <c r="F67" s="53">
        <f t="shared" si="13"/>
        <v>9.9392797319933002E-2</v>
      </c>
      <c r="G67" s="53">
        <f t="shared" si="13"/>
        <v>8.6074342701722581E-2</v>
      </c>
      <c r="H67" s="53">
        <f t="shared" si="13"/>
        <v>7.6281536236541866E-2</v>
      </c>
      <c r="I67" s="53">
        <f t="shared" si="13"/>
        <v>8.1535554792167647E-2</v>
      </c>
      <c r="J67" s="53">
        <f t="shared" si="13"/>
        <v>8.8152274837511604E-2</v>
      </c>
      <c r="K67" s="53">
        <f t="shared" si="13"/>
        <v>7.9050791007493765E-2</v>
      </c>
      <c r="L67" s="53">
        <f t="shared" si="13"/>
        <v>7.9514237855946399E-2</v>
      </c>
      <c r="M67" s="53">
        <f t="shared" si="13"/>
        <v>9.2751074638530676E-2</v>
      </c>
      <c r="N67" s="53">
        <f t="shared" si="13"/>
        <v>8.358865997534777E-2</v>
      </c>
      <c r="O67" s="53">
        <f t="shared" si="13"/>
        <v>9.2498051441932974E-2</v>
      </c>
      <c r="P67" s="53">
        <f t="shared" si="13"/>
        <v>9.228227060653188E-2</v>
      </c>
      <c r="Q67" s="53">
        <f t="shared" si="13"/>
        <v>7.8618747929778077E-2</v>
      </c>
      <c r="R67" s="53">
        <f t="shared" si="13"/>
        <v>8.968448894766673E-2</v>
      </c>
      <c r="S67" s="58">
        <f t="shared" si="11"/>
        <v>9.9413612565445023E-2</v>
      </c>
      <c r="T67" s="58">
        <f t="shared" si="12"/>
        <v>7.6281536236541866E-2</v>
      </c>
    </row>
    <row r="68" spans="2:20" x14ac:dyDescent="0.15">
      <c r="C68" s="59" t="s">
        <v>21</v>
      </c>
      <c r="D68" s="53">
        <f>D47*0.05</f>
        <v>4.5870006770480712E-2</v>
      </c>
      <c r="E68" s="53">
        <f t="shared" ref="E68:R68" si="14">E47*0.05</f>
        <v>4.4339005235602101E-2</v>
      </c>
      <c r="F68" s="53">
        <f t="shared" si="14"/>
        <v>4.5046542553191495E-2</v>
      </c>
      <c r="G68" s="53">
        <f t="shared" si="14"/>
        <v>3.6730821360802385E-2</v>
      </c>
      <c r="H68" s="53">
        <f t="shared" si="14"/>
        <v>3.1585081585081588E-2</v>
      </c>
      <c r="I68" s="53">
        <f t="shared" si="14"/>
        <v>3.6210582576162484E-2</v>
      </c>
      <c r="J68" s="53">
        <f t="shared" si="14"/>
        <v>3.806179775280899E-2</v>
      </c>
      <c r="K68" s="53">
        <f t="shared" si="14"/>
        <v>3.1688493919550989E-2</v>
      </c>
      <c r="L68" s="53">
        <f t="shared" si="14"/>
        <v>3.5667280863385102E-2</v>
      </c>
      <c r="M68" s="53">
        <f t="shared" si="14"/>
        <v>0.05</v>
      </c>
      <c r="N68" s="53">
        <f t="shared" si="14"/>
        <v>3.5249739854318424E-2</v>
      </c>
      <c r="O68" s="53">
        <f t="shared" si="14"/>
        <v>4.174368453481208E-2</v>
      </c>
      <c r="P68" s="53">
        <f t="shared" si="14"/>
        <v>4.7493866105853488E-2</v>
      </c>
      <c r="Q68" s="53">
        <f t="shared" si="14"/>
        <v>3.8970376761576074E-2</v>
      </c>
      <c r="R68" s="53">
        <f t="shared" si="14"/>
        <v>3.9139225880993653E-2</v>
      </c>
      <c r="S68" s="58">
        <f t="shared" si="11"/>
        <v>0.05</v>
      </c>
      <c r="T68" s="57">
        <f t="shared" si="12"/>
        <v>3.1585081585081588E-2</v>
      </c>
    </row>
    <row r="69" spans="2:20" x14ac:dyDescent="0.15">
      <c r="C69" s="56" t="s">
        <v>19</v>
      </c>
      <c r="D69" s="53">
        <f>D48*0.15</f>
        <v>0.15</v>
      </c>
      <c r="E69" s="53">
        <f t="shared" ref="E69:R70" si="15">E48*0.15</f>
        <v>0.14410945550758944</v>
      </c>
      <c r="F69" s="53">
        <f t="shared" si="15"/>
        <v>0.14515387828993176</v>
      </c>
      <c r="G69" s="53">
        <f t="shared" si="15"/>
        <v>0.12877732906280462</v>
      </c>
      <c r="H69" s="53">
        <f t="shared" si="15"/>
        <v>0.11858376270714385</v>
      </c>
      <c r="I69" s="53">
        <f t="shared" si="15"/>
        <v>0.12852666759504247</v>
      </c>
      <c r="J69" s="53">
        <f t="shared" si="15"/>
        <v>0.14139395627349949</v>
      </c>
      <c r="K69" s="53">
        <f t="shared" si="15"/>
        <v>0.11808243977161954</v>
      </c>
      <c r="L69" s="53">
        <f t="shared" si="15"/>
        <v>0.12683470268764793</v>
      </c>
      <c r="M69" s="53">
        <f t="shared" si="15"/>
        <v>0.14776493524578749</v>
      </c>
      <c r="N69" s="53">
        <f t="shared" si="15"/>
        <v>0.12913243280880099</v>
      </c>
      <c r="O69" s="53">
        <f t="shared" si="15"/>
        <v>0.1403913104024509</v>
      </c>
      <c r="P69" s="53">
        <f t="shared" si="15"/>
        <v>0.14369168639465257</v>
      </c>
      <c r="Q69" s="53">
        <f t="shared" si="15"/>
        <v>0.12670937195376689</v>
      </c>
      <c r="R69" s="53">
        <f t="shared" si="15"/>
        <v>0.13416655061969085</v>
      </c>
      <c r="S69" s="58">
        <f t="shared" si="11"/>
        <v>0.14776493524578749</v>
      </c>
      <c r="T69" s="58">
        <f t="shared" si="12"/>
        <v>0.11808243977161954</v>
      </c>
    </row>
    <row r="70" spans="2:20" x14ac:dyDescent="0.15">
      <c r="C70" s="1" t="s">
        <v>17</v>
      </c>
      <c r="D70" s="53">
        <f>D49*0.15</f>
        <v>0.15</v>
      </c>
      <c r="E70" s="53">
        <f t="shared" si="15"/>
        <v>0.14318375461516614</v>
      </c>
      <c r="F70" s="53">
        <f t="shared" si="15"/>
        <v>0.14450440215847771</v>
      </c>
      <c r="G70" s="53">
        <f t="shared" si="15"/>
        <v>0.11075333712013631</v>
      </c>
      <c r="H70" s="53">
        <f t="shared" si="15"/>
        <v>9.0304600965634765E-2</v>
      </c>
      <c r="I70" s="53">
        <f t="shared" si="15"/>
        <v>0.10469326895768247</v>
      </c>
      <c r="J70" s="53">
        <f t="shared" si="15"/>
        <v>0.12460948594149387</v>
      </c>
      <c r="K70" s="53">
        <f t="shared" si="15"/>
        <v>9.3276057938085771E-2</v>
      </c>
      <c r="L70" s="53">
        <f t="shared" si="15"/>
        <v>0.10083783016188583</v>
      </c>
      <c r="M70" s="53">
        <f t="shared" si="15"/>
        <v>0.13694262993467765</v>
      </c>
      <c r="N70" s="53">
        <f t="shared" si="15"/>
        <v>0.10784578244816813</v>
      </c>
      <c r="O70" s="53">
        <f t="shared" si="15"/>
        <v>0.12988142573132633</v>
      </c>
      <c r="P70" s="53">
        <f t="shared" si="15"/>
        <v>0.13250142005112184</v>
      </c>
      <c r="Q70" s="53">
        <f t="shared" si="15"/>
        <v>9.9570434535643279E-2</v>
      </c>
      <c r="R70" s="53">
        <f t="shared" si="15"/>
        <v>0.12027477989207612</v>
      </c>
      <c r="S70" s="58">
        <f t="shared" si="11"/>
        <v>0.14450440215847771</v>
      </c>
      <c r="T70" s="58">
        <f t="shared" si="12"/>
        <v>9.0304600965634765E-2</v>
      </c>
    </row>
    <row r="71" spans="2:20" x14ac:dyDescent="0.15">
      <c r="C71" s="56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8"/>
      <c r="T71" s="58"/>
    </row>
    <row r="72" spans="2:20" x14ac:dyDescent="0.15">
      <c r="C72" s="56"/>
      <c r="D72" s="53"/>
      <c r="E72" s="53"/>
      <c r="F72" s="53"/>
      <c r="G72" s="53"/>
      <c r="H72" s="53"/>
      <c r="I72" s="53"/>
      <c r="J72" s="53"/>
      <c r="K72" s="60"/>
      <c r="L72" s="53"/>
      <c r="M72" s="53"/>
      <c r="N72" s="53"/>
      <c r="O72" s="53"/>
      <c r="P72" s="53"/>
      <c r="Q72" s="53"/>
      <c r="R72" s="53"/>
      <c r="S72" s="58"/>
      <c r="T72" s="58"/>
    </row>
    <row r="73" spans="2:20" x14ac:dyDescent="0.15">
      <c r="C73" s="38"/>
      <c r="D73" s="1"/>
      <c r="E73" s="1"/>
      <c r="F73" s="1"/>
      <c r="K73" s="3"/>
    </row>
    <row r="74" spans="2:20" x14ac:dyDescent="0.15">
      <c r="D74" s="1"/>
      <c r="E74" s="1"/>
      <c r="F74" s="1"/>
      <c r="K74" s="3"/>
    </row>
    <row r="75" spans="2:20" ht="15.75" x14ac:dyDescent="0.15">
      <c r="B75" s="3" t="s">
        <v>121</v>
      </c>
      <c r="C75" s="1" t="s">
        <v>66</v>
      </c>
      <c r="D75" s="61">
        <f>S65</f>
        <v>0.35</v>
      </c>
      <c r="E75" s="62">
        <f>S66</f>
        <v>0.1842696629213483</v>
      </c>
      <c r="F75" s="62">
        <f>S67</f>
        <v>9.9413612565445023E-2</v>
      </c>
      <c r="G75" s="63">
        <f>S68</f>
        <v>0.05</v>
      </c>
      <c r="H75" s="61">
        <f>S69</f>
        <v>0.14776493524578749</v>
      </c>
      <c r="I75" s="62">
        <f>S70</f>
        <v>0.14450440215847771</v>
      </c>
      <c r="J75" s="62"/>
      <c r="K75" s="3"/>
    </row>
    <row r="76" spans="2:20" ht="15.75" x14ac:dyDescent="0.15">
      <c r="B76" s="124" t="s">
        <v>122</v>
      </c>
      <c r="C76" s="1" t="s">
        <v>67</v>
      </c>
      <c r="D76" s="61">
        <f>T65</f>
        <v>0.12889573991031392</v>
      </c>
      <c r="E76" s="62">
        <f>T66</f>
        <v>8.9887640449438214E-2</v>
      </c>
      <c r="F76" s="62">
        <f>T67</f>
        <v>7.6281536236541866E-2</v>
      </c>
      <c r="G76" s="63">
        <f>T68</f>
        <v>3.1585081585081588E-2</v>
      </c>
      <c r="H76" s="61">
        <f>T69</f>
        <v>0.11808243977161954</v>
      </c>
      <c r="I76" s="62">
        <f>T70</f>
        <v>9.0304600965634765E-2</v>
      </c>
      <c r="J76" s="62"/>
      <c r="K76" s="3"/>
    </row>
    <row r="77" spans="2:20" x14ac:dyDescent="0.15">
      <c r="C77" s="1"/>
      <c r="D77" s="62"/>
      <c r="E77" s="62"/>
      <c r="F77" s="62"/>
      <c r="G77" s="62"/>
      <c r="H77" s="62"/>
      <c r="I77" s="62"/>
      <c r="K77" s="3"/>
    </row>
    <row r="78" spans="2:20" x14ac:dyDescent="0.15">
      <c r="B78" s="3"/>
      <c r="C78" s="1"/>
      <c r="D78" s="62"/>
      <c r="E78" s="62"/>
      <c r="F78" s="62"/>
      <c r="G78" s="62"/>
      <c r="H78" s="62"/>
      <c r="I78" s="62"/>
      <c r="K78" s="3"/>
    </row>
    <row r="79" spans="2:20" ht="15.75" x14ac:dyDescent="0.15">
      <c r="B79" s="3"/>
      <c r="C79" s="38" t="s">
        <v>68</v>
      </c>
      <c r="D79" s="64">
        <f>D75</f>
        <v>0.35</v>
      </c>
      <c r="E79" s="64">
        <v>0.4</v>
      </c>
      <c r="F79" s="64">
        <v>0.4</v>
      </c>
      <c r="G79" s="64">
        <v>0.4</v>
      </c>
      <c r="H79" s="64">
        <v>0.4</v>
      </c>
      <c r="I79" s="64">
        <v>0.4</v>
      </c>
      <c r="J79" s="64">
        <v>0.4</v>
      </c>
      <c r="K79" s="64">
        <v>0.4</v>
      </c>
      <c r="L79" s="64">
        <v>0.4</v>
      </c>
      <c r="M79" s="64">
        <v>0.4</v>
      </c>
      <c r="N79" s="64">
        <v>0.4</v>
      </c>
      <c r="O79" s="64">
        <v>0.4</v>
      </c>
      <c r="P79" s="64">
        <v>0.4</v>
      </c>
      <c r="Q79" s="64">
        <v>0.4</v>
      </c>
      <c r="R79" s="64">
        <v>0.4</v>
      </c>
      <c r="S79" s="65"/>
    </row>
    <row r="80" spans="2:20" x14ac:dyDescent="0.15">
      <c r="B80" s="3"/>
      <c r="C80" s="38"/>
      <c r="D80" s="66">
        <f>E75</f>
        <v>0.1842696629213483</v>
      </c>
      <c r="E80" s="62">
        <v>9.2100000000000001E-2</v>
      </c>
      <c r="F80" s="62">
        <v>9.2100000000000001E-2</v>
      </c>
      <c r="G80" s="62">
        <v>9.2100000000000001E-2</v>
      </c>
      <c r="H80" s="62">
        <v>9.2100000000000001E-2</v>
      </c>
      <c r="I80" s="62">
        <v>9.2100000000000001E-2</v>
      </c>
      <c r="J80" s="62">
        <v>9.2100000000000001E-2</v>
      </c>
      <c r="K80" s="62">
        <v>9.2100000000000001E-2</v>
      </c>
      <c r="L80" s="62">
        <v>9.2100000000000001E-2</v>
      </c>
      <c r="M80" s="62">
        <v>9.2100000000000001E-2</v>
      </c>
      <c r="N80" s="62">
        <v>9.2100000000000001E-2</v>
      </c>
      <c r="O80" s="62">
        <v>9.2100000000000001E-2</v>
      </c>
      <c r="P80" s="62">
        <v>9.2100000000000001E-2</v>
      </c>
      <c r="Q80" s="62">
        <v>9.2100000000000001E-2</v>
      </c>
      <c r="R80" s="62">
        <v>9.2100000000000001E-2</v>
      </c>
      <c r="S80" s="65"/>
    </row>
    <row r="81" spans="2:19" x14ac:dyDescent="0.15">
      <c r="B81" s="3"/>
      <c r="C81" s="38"/>
      <c r="D81" s="66">
        <f>F75</f>
        <v>9.9413612565445023E-2</v>
      </c>
      <c r="E81" s="66">
        <v>4.9700000000000001E-2</v>
      </c>
      <c r="F81" s="66">
        <v>4.9700000000000001E-2</v>
      </c>
      <c r="G81" s="66">
        <v>4.9700000000000001E-2</v>
      </c>
      <c r="H81" s="66">
        <v>4.9700000000000001E-2</v>
      </c>
      <c r="I81" s="66">
        <v>4.9700000000000001E-2</v>
      </c>
      <c r="J81" s="66">
        <v>4.9700000000000001E-2</v>
      </c>
      <c r="K81" s="66">
        <v>4.9700000000000001E-2</v>
      </c>
      <c r="L81" s="66">
        <v>4.9700000000000001E-2</v>
      </c>
      <c r="M81" s="66">
        <v>4.9700000000000001E-2</v>
      </c>
      <c r="N81" s="66">
        <v>4.9700000000000001E-2</v>
      </c>
      <c r="O81" s="66">
        <v>4.9700000000000001E-2</v>
      </c>
      <c r="P81" s="66">
        <v>4.9700000000000001E-2</v>
      </c>
      <c r="Q81" s="66">
        <v>4.9700000000000001E-2</v>
      </c>
      <c r="R81" s="66">
        <v>4.9700000000000001E-2</v>
      </c>
      <c r="S81" s="65"/>
    </row>
    <row r="82" spans="2:19" x14ac:dyDescent="0.15">
      <c r="B82" s="3"/>
      <c r="C82" s="38"/>
      <c r="D82" s="66">
        <f>G75</f>
        <v>0.05</v>
      </c>
      <c r="E82" s="66">
        <v>0.05</v>
      </c>
      <c r="F82" s="66">
        <v>0.05</v>
      </c>
      <c r="G82" s="66">
        <v>0.05</v>
      </c>
      <c r="H82" s="66">
        <v>0.05</v>
      </c>
      <c r="I82" s="66">
        <v>0.05</v>
      </c>
      <c r="J82" s="66">
        <v>0.05</v>
      </c>
      <c r="K82" s="66">
        <v>0.05</v>
      </c>
      <c r="L82" s="66">
        <v>0.05</v>
      </c>
      <c r="M82" s="66">
        <v>0.05</v>
      </c>
      <c r="N82" s="66">
        <v>0.05</v>
      </c>
      <c r="O82" s="66">
        <v>0.05</v>
      </c>
      <c r="P82" s="66">
        <v>0.05</v>
      </c>
      <c r="Q82" s="66">
        <v>0.05</v>
      </c>
      <c r="R82" s="66">
        <v>0.05</v>
      </c>
      <c r="S82" s="65"/>
    </row>
    <row r="83" spans="2:19" x14ac:dyDescent="0.15">
      <c r="C83" s="67"/>
      <c r="D83" s="60">
        <f>H75</f>
        <v>0.14776493524578749</v>
      </c>
      <c r="E83" s="60">
        <v>0.14779999999999999</v>
      </c>
      <c r="F83" s="60">
        <v>0.14779999999999999</v>
      </c>
      <c r="G83" s="60">
        <v>0.14779999999999999</v>
      </c>
      <c r="H83" s="60">
        <v>0.14779999999999999</v>
      </c>
      <c r="I83" s="60">
        <v>0.14779999999999999</v>
      </c>
      <c r="J83" s="60">
        <v>0.14779999999999999</v>
      </c>
      <c r="K83" s="60">
        <v>0.14779999999999999</v>
      </c>
      <c r="L83" s="60">
        <v>0.14779999999999999</v>
      </c>
      <c r="M83" s="60">
        <v>0.14779999999999999</v>
      </c>
      <c r="N83" s="60">
        <v>0.14779999999999999</v>
      </c>
      <c r="O83" s="60">
        <v>0.14779999999999999</v>
      </c>
      <c r="P83" s="60">
        <v>0.14779999999999999</v>
      </c>
      <c r="Q83" s="60">
        <v>0.14779999999999999</v>
      </c>
      <c r="R83" s="60">
        <v>0.14779999999999999</v>
      </c>
      <c r="S83" s="65"/>
    </row>
    <row r="84" spans="2:19" x14ac:dyDescent="0.15">
      <c r="C84" s="67"/>
      <c r="D84" s="66">
        <f>I75</f>
        <v>0.14450440215847771</v>
      </c>
      <c r="E84" s="66">
        <v>5.0099999999999999E-2</v>
      </c>
      <c r="F84" s="66">
        <v>5.0099999999999999E-2</v>
      </c>
      <c r="G84" s="66">
        <v>5.0099999999999999E-2</v>
      </c>
      <c r="H84" s="66">
        <v>5.0099999999999999E-2</v>
      </c>
      <c r="I84" s="66">
        <v>5.0099999999999999E-2</v>
      </c>
      <c r="J84" s="66">
        <v>5.0099999999999999E-2</v>
      </c>
      <c r="K84" s="66">
        <v>5.0099999999999999E-2</v>
      </c>
      <c r="L84" s="66">
        <v>5.0099999999999999E-2</v>
      </c>
      <c r="M84" s="66">
        <v>5.0099999999999999E-2</v>
      </c>
      <c r="N84" s="66">
        <v>5.0099999999999999E-2</v>
      </c>
      <c r="O84" s="66">
        <v>5.0099999999999999E-2</v>
      </c>
      <c r="P84" s="66">
        <v>5.0099999999999999E-2</v>
      </c>
      <c r="Q84" s="66">
        <v>5.0099999999999999E-2</v>
      </c>
      <c r="R84" s="66">
        <v>5.0099999999999999E-2</v>
      </c>
      <c r="S84" s="65"/>
    </row>
    <row r="85" spans="2:19" x14ac:dyDescent="0.15">
      <c r="C85" s="67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</row>
    <row r="86" spans="2:19" x14ac:dyDescent="0.15">
      <c r="C86" s="67"/>
      <c r="D86" s="38"/>
      <c r="E86" s="1"/>
      <c r="F86" s="38"/>
      <c r="G86" s="67"/>
    </row>
    <row r="87" spans="2:19" x14ac:dyDescent="0.15">
      <c r="D87" s="38" t="s">
        <v>123</v>
      </c>
      <c r="E87" s="1"/>
      <c r="F87" s="1"/>
    </row>
    <row r="88" spans="2:19" ht="15.75" x14ac:dyDescent="0.15">
      <c r="B88" s="1" t="s">
        <v>69</v>
      </c>
      <c r="C88" s="56" t="s">
        <v>112</v>
      </c>
      <c r="D88" s="62">
        <f t="shared" ref="D88:R93" si="16">D65-D79</f>
        <v>-0.20933295964125559</v>
      </c>
      <c r="E88" s="62">
        <f t="shared" si="16"/>
        <v>-0.23932174887892382</v>
      </c>
      <c r="F88" s="62">
        <f t="shared" si="16"/>
        <v>-0.27110426008968613</v>
      </c>
      <c r="G88" s="62">
        <f t="shared" si="16"/>
        <v>-0.20852017937219733</v>
      </c>
      <c r="H88" s="62">
        <f t="shared" si="16"/>
        <v>-0.21224775784753366</v>
      </c>
      <c r="I88" s="62">
        <f t="shared" si="16"/>
        <v>-0.2214686098654709</v>
      </c>
      <c r="J88" s="62">
        <f t="shared" si="16"/>
        <v>-0.18497757847533633</v>
      </c>
      <c r="K88" s="62">
        <f t="shared" si="16"/>
        <v>-0.18497757847533633</v>
      </c>
      <c r="L88" s="62">
        <f t="shared" si="16"/>
        <v>-0.20636210762331841</v>
      </c>
      <c r="M88" s="62">
        <f t="shared" si="16"/>
        <v>-0.12298206278026913</v>
      </c>
      <c r="N88" s="62">
        <f t="shared" si="16"/>
        <v>-0.17202914798206284</v>
      </c>
      <c r="O88" s="62">
        <f t="shared" si="16"/>
        <v>-0.19086322869955161</v>
      </c>
      <c r="P88" s="62">
        <f t="shared" si="16"/>
        <v>-5.0000000000000044E-2</v>
      </c>
      <c r="Q88" s="62">
        <f t="shared" si="16"/>
        <v>-0.1637892376681615</v>
      </c>
      <c r="R88" s="62">
        <f t="shared" si="16"/>
        <v>-0.17654147982062782</v>
      </c>
    </row>
    <row r="89" spans="2:19" x14ac:dyDescent="0.15">
      <c r="C89" s="56" t="s">
        <v>18</v>
      </c>
      <c r="D89" s="62">
        <f t="shared" si="16"/>
        <v>1.5730337078651707E-2</v>
      </c>
      <c r="E89" s="62">
        <f t="shared" si="16"/>
        <v>9.2169662921348303E-2</v>
      </c>
      <c r="F89" s="62">
        <f t="shared" si="16"/>
        <v>8.8798876404494395E-2</v>
      </c>
      <c r="G89" s="62">
        <f t="shared" si="16"/>
        <v>6.8714606741573023E-2</v>
      </c>
      <c r="H89" s="62">
        <f t="shared" si="16"/>
        <v>7.7282022471910142E-2</v>
      </c>
      <c r="I89" s="62">
        <f t="shared" si="16"/>
        <v>6.3517977528089895E-2</v>
      </c>
      <c r="J89" s="62">
        <f t="shared" si="16"/>
        <v>7.2928089887640449E-2</v>
      </c>
      <c r="K89" s="62">
        <f t="shared" si="16"/>
        <v>6.9416853932584274E-2</v>
      </c>
      <c r="L89" s="62">
        <f t="shared" si="16"/>
        <v>5.3265168539325849E-2</v>
      </c>
      <c r="M89" s="62">
        <f t="shared" si="16"/>
        <v>4.0343820224719093E-2</v>
      </c>
      <c r="N89" s="62">
        <f t="shared" si="16"/>
        <v>4.5119101123595504E-2</v>
      </c>
      <c r="O89" s="62">
        <f t="shared" si="16"/>
        <v>3.8096629213483155E-2</v>
      </c>
      <c r="P89" s="62">
        <f t="shared" si="16"/>
        <v>2.981011235955057E-2</v>
      </c>
      <c r="Q89" s="62">
        <f t="shared" si="16"/>
        <v>2.643932584269662E-2</v>
      </c>
      <c r="R89" s="62">
        <f t="shared" si="16"/>
        <v>-2.2123595505617877E-3</v>
      </c>
    </row>
    <row r="90" spans="2:19" x14ac:dyDescent="0.15">
      <c r="C90" s="59" t="s">
        <v>20</v>
      </c>
      <c r="D90" s="62">
        <f t="shared" si="16"/>
        <v>5.8638743455498299E-4</v>
      </c>
      <c r="E90" s="62">
        <f t="shared" si="16"/>
        <v>4.9713612565445021E-2</v>
      </c>
      <c r="F90" s="62">
        <f t="shared" si="16"/>
        <v>4.9692797319933001E-2</v>
      </c>
      <c r="G90" s="62">
        <f t="shared" si="16"/>
        <v>3.637434270172258E-2</v>
      </c>
      <c r="H90" s="62">
        <f t="shared" si="16"/>
        <v>2.6581536236541865E-2</v>
      </c>
      <c r="I90" s="62">
        <f t="shared" si="16"/>
        <v>3.1835554792167646E-2</v>
      </c>
      <c r="J90" s="62">
        <f t="shared" si="16"/>
        <v>3.8452274837511603E-2</v>
      </c>
      <c r="K90" s="62">
        <f t="shared" si="16"/>
        <v>2.9350791007493764E-2</v>
      </c>
      <c r="L90" s="62">
        <f t="shared" si="16"/>
        <v>2.9814237855946397E-2</v>
      </c>
      <c r="M90" s="62">
        <f t="shared" si="16"/>
        <v>4.3051074638530674E-2</v>
      </c>
      <c r="N90" s="62">
        <f t="shared" si="16"/>
        <v>3.3888659975347769E-2</v>
      </c>
      <c r="O90" s="62">
        <f t="shared" si="16"/>
        <v>4.2798051441932973E-2</v>
      </c>
      <c r="P90" s="62">
        <f t="shared" si="16"/>
        <v>4.2582270606531879E-2</v>
      </c>
      <c r="Q90" s="62">
        <f t="shared" si="16"/>
        <v>2.8918747929778076E-2</v>
      </c>
      <c r="R90" s="62">
        <f t="shared" si="16"/>
        <v>3.9984488947666728E-2</v>
      </c>
    </row>
    <row r="91" spans="2:19" x14ac:dyDescent="0.15">
      <c r="C91" s="59" t="s">
        <v>21</v>
      </c>
      <c r="D91" s="62">
        <f t="shared" si="16"/>
        <v>-4.1299932295192909E-3</v>
      </c>
      <c r="E91" s="62">
        <f t="shared" si="16"/>
        <v>-5.6609947643979017E-3</v>
      </c>
      <c r="F91" s="62">
        <f t="shared" si="16"/>
        <v>-4.9534574468085082E-3</v>
      </c>
      <c r="G91" s="62">
        <f t="shared" si="16"/>
        <v>-1.3269178639197618E-2</v>
      </c>
      <c r="H91" s="62">
        <f t="shared" si="16"/>
        <v>-1.8414918414918414E-2</v>
      </c>
      <c r="I91" s="62">
        <f t="shared" si="16"/>
        <v>-1.3789417423837519E-2</v>
      </c>
      <c r="J91" s="62">
        <f t="shared" si="16"/>
        <v>-1.1938202247191013E-2</v>
      </c>
      <c r="K91" s="62">
        <f t="shared" si="16"/>
        <v>-1.8311506080449014E-2</v>
      </c>
      <c r="L91" s="62">
        <f t="shared" si="16"/>
        <v>-1.4332719136614901E-2</v>
      </c>
      <c r="M91" s="62">
        <f t="shared" si="16"/>
        <v>0</v>
      </c>
      <c r="N91" s="62">
        <f t="shared" si="16"/>
        <v>-1.4750260145681579E-2</v>
      </c>
      <c r="O91" s="62">
        <f t="shared" si="16"/>
        <v>-8.2563154651879231E-3</v>
      </c>
      <c r="P91" s="62">
        <f t="shared" si="16"/>
        <v>-2.5061338941465144E-3</v>
      </c>
      <c r="Q91" s="62">
        <f t="shared" si="16"/>
        <v>-1.1029623238423929E-2</v>
      </c>
      <c r="R91" s="62">
        <f t="shared" si="16"/>
        <v>-1.086077411900635E-2</v>
      </c>
    </row>
    <row r="92" spans="2:19" x14ac:dyDescent="0.15">
      <c r="C92" s="56" t="s">
        <v>19</v>
      </c>
      <c r="D92" s="62">
        <f t="shared" si="16"/>
        <v>2.2350647542125068E-3</v>
      </c>
      <c r="E92" s="62">
        <f t="shared" si="16"/>
        <v>-3.6905444924105468E-3</v>
      </c>
      <c r="F92" s="62">
        <f t="shared" si="16"/>
        <v>-2.6461217100682277E-3</v>
      </c>
      <c r="G92" s="62">
        <f t="shared" si="16"/>
        <v>-1.9022670937195368E-2</v>
      </c>
      <c r="H92" s="62">
        <f t="shared" si="16"/>
        <v>-2.9216237292856134E-2</v>
      </c>
      <c r="I92" s="62">
        <f t="shared" si="16"/>
        <v>-1.9273332404957516E-2</v>
      </c>
      <c r="J92" s="62">
        <f t="shared" si="16"/>
        <v>-6.4060437265004988E-3</v>
      </c>
      <c r="K92" s="62">
        <f t="shared" si="16"/>
        <v>-2.9717560228380444E-2</v>
      </c>
      <c r="L92" s="62">
        <f t="shared" si="16"/>
        <v>-2.0965297312352055E-2</v>
      </c>
      <c r="M92" s="62">
        <f t="shared" si="16"/>
        <v>-3.5064754212499327E-5</v>
      </c>
      <c r="N92" s="62">
        <f t="shared" si="16"/>
        <v>-1.8667567191198997E-2</v>
      </c>
      <c r="O92" s="62">
        <f t="shared" si="16"/>
        <v>-7.4086895975490896E-3</v>
      </c>
      <c r="P92" s="62">
        <f t="shared" si="16"/>
        <v>-4.1083136053474134E-3</v>
      </c>
      <c r="Q92" s="62">
        <f t="shared" si="16"/>
        <v>-2.1090628046233101E-2</v>
      </c>
      <c r="R92" s="62">
        <f t="shared" si="16"/>
        <v>-1.3633449380309137E-2</v>
      </c>
    </row>
    <row r="93" spans="2:19" x14ac:dyDescent="0.15">
      <c r="C93" s="59" t="s">
        <v>17</v>
      </c>
      <c r="D93" s="62">
        <f t="shared" si="16"/>
        <v>5.4955978415222873E-3</v>
      </c>
      <c r="E93" s="62">
        <f t="shared" si="16"/>
        <v>9.3083754615166131E-2</v>
      </c>
      <c r="F93" s="62">
        <f t="shared" si="16"/>
        <v>9.4404402158477702E-2</v>
      </c>
      <c r="G93" s="62">
        <f t="shared" si="16"/>
        <v>6.0653337120136312E-2</v>
      </c>
      <c r="H93" s="62">
        <f t="shared" si="16"/>
        <v>4.0204600965634767E-2</v>
      </c>
      <c r="I93" s="62">
        <f t="shared" si="16"/>
        <v>5.4593268957682468E-2</v>
      </c>
      <c r="J93" s="62">
        <f t="shared" si="16"/>
        <v>7.4509485941493869E-2</v>
      </c>
      <c r="K93" s="62">
        <f t="shared" si="16"/>
        <v>4.3176057938085773E-2</v>
      </c>
      <c r="L93" s="62">
        <f t="shared" si="16"/>
        <v>5.0737830161885829E-2</v>
      </c>
      <c r="M93" s="62">
        <f t="shared" si="16"/>
        <v>8.6842629934677645E-2</v>
      </c>
      <c r="N93" s="62">
        <f t="shared" si="16"/>
        <v>5.774578244816813E-2</v>
      </c>
      <c r="O93" s="62">
        <f t="shared" si="16"/>
        <v>7.9781425731326322E-2</v>
      </c>
      <c r="P93" s="62">
        <f t="shared" si="16"/>
        <v>8.2401420051121832E-2</v>
      </c>
      <c r="Q93" s="62">
        <f t="shared" si="16"/>
        <v>4.947043453564328E-2</v>
      </c>
      <c r="R93" s="62">
        <f t="shared" si="16"/>
        <v>7.0174779892076128E-2</v>
      </c>
    </row>
    <row r="94" spans="2:19" x14ac:dyDescent="0.15">
      <c r="C94" s="56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</row>
    <row r="95" spans="2:19" x14ac:dyDescent="0.15">
      <c r="C95" s="1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</row>
    <row r="96" spans="2:19" x14ac:dyDescent="0.15">
      <c r="C96" s="1"/>
      <c r="D96" s="62"/>
      <c r="E96" s="1"/>
      <c r="F96" s="1"/>
    </row>
    <row r="97" spans="3:18" x14ac:dyDescent="0.15">
      <c r="D97" s="38" t="s">
        <v>124</v>
      </c>
      <c r="E97" s="1"/>
      <c r="F97" s="1"/>
    </row>
    <row r="98" spans="3:18" x14ac:dyDescent="0.15">
      <c r="C98" s="56" t="s">
        <v>112</v>
      </c>
      <c r="D98" s="68">
        <f>POWER(D88,2)</f>
        <v>4.3820287992167542E-2</v>
      </c>
      <c r="E98" s="68">
        <f t="shared" ref="E98:R103" si="17">POWER(E88,2)</f>
        <v>5.7274899486466677E-2</v>
      </c>
      <c r="F98" s="68">
        <f t="shared" si="17"/>
        <v>7.3497519838776185E-2</v>
      </c>
      <c r="G98" s="68">
        <f t="shared" si="17"/>
        <v>4.3480665205413348E-2</v>
      </c>
      <c r="H98" s="68">
        <f t="shared" si="17"/>
        <v>4.5049110711305289E-2</v>
      </c>
      <c r="I98" s="68">
        <f t="shared" si="17"/>
        <v>4.9048345155744154E-2</v>
      </c>
      <c r="J98" s="68">
        <f t="shared" si="17"/>
        <v>3.4216704538599207E-2</v>
      </c>
      <c r="K98" s="68">
        <f t="shared" si="17"/>
        <v>3.4216704538599207E-2</v>
      </c>
      <c r="L98" s="68">
        <f t="shared" si="17"/>
        <v>4.2585319462738053E-2</v>
      </c>
      <c r="M98" s="68">
        <f t="shared" si="17"/>
        <v>1.5124587765690058E-2</v>
      </c>
      <c r="N98" s="68">
        <f t="shared" si="17"/>
        <v>2.9594027755434477E-2</v>
      </c>
      <c r="O98" s="68">
        <f t="shared" si="17"/>
        <v>3.6428772069617338E-2</v>
      </c>
      <c r="P98" s="68">
        <f t="shared" si="17"/>
        <v>2.5000000000000044E-3</v>
      </c>
      <c r="Q98" s="68">
        <f t="shared" si="17"/>
        <v>2.6826914375917495E-2</v>
      </c>
      <c r="R98" s="68">
        <f t="shared" si="17"/>
        <v>3.116689409725714E-2</v>
      </c>
    </row>
    <row r="99" spans="3:18" x14ac:dyDescent="0.15">
      <c r="C99" s="56" t="s">
        <v>18</v>
      </c>
      <c r="D99" s="68">
        <f>POWER(D89,2)</f>
        <v>2.4744350460800471E-4</v>
      </c>
      <c r="E99" s="68">
        <f t="shared" si="17"/>
        <v>8.4952467630349682E-3</v>
      </c>
      <c r="F99" s="68">
        <f t="shared" si="17"/>
        <v>7.8852404507006712E-3</v>
      </c>
      <c r="G99" s="68">
        <f t="shared" si="17"/>
        <v>4.721697179649033E-3</v>
      </c>
      <c r="H99" s="68">
        <f t="shared" si="17"/>
        <v>5.9725109973488245E-3</v>
      </c>
      <c r="I99" s="68">
        <f t="shared" si="17"/>
        <v>4.0345334692589328E-3</v>
      </c>
      <c r="J99" s="68">
        <f t="shared" si="17"/>
        <v>5.3185062946597651E-3</v>
      </c>
      <c r="K99" s="68">
        <f t="shared" si="17"/>
        <v>4.8186996098977409E-3</v>
      </c>
      <c r="L99" s="68">
        <f t="shared" si="17"/>
        <v>2.8371781795227882E-3</v>
      </c>
      <c r="M99" s="68">
        <f t="shared" si="17"/>
        <v>1.6276238303244534E-3</v>
      </c>
      <c r="N99" s="68">
        <f t="shared" si="17"/>
        <v>2.0357332862012368E-3</v>
      </c>
      <c r="O99" s="68">
        <f t="shared" si="17"/>
        <v>1.4513531574296182E-3</v>
      </c>
      <c r="P99" s="68">
        <f t="shared" si="17"/>
        <v>8.8864279888902962E-4</v>
      </c>
      <c r="Q99" s="68">
        <f t="shared" si="17"/>
        <v>6.9903795101628537E-4</v>
      </c>
      <c r="R99" s="68">
        <f t="shared" si="17"/>
        <v>4.8945347809619548E-6</v>
      </c>
    </row>
    <row r="100" spans="3:18" x14ac:dyDescent="0.15">
      <c r="C100" s="59" t="s">
        <v>20</v>
      </c>
      <c r="D100" s="68">
        <f>POWER(D90,2)</f>
        <v>3.4385022340397448E-7</v>
      </c>
      <c r="E100" s="68">
        <f t="shared" si="17"/>
        <v>2.4714432743071731E-3</v>
      </c>
      <c r="F100" s="68">
        <f t="shared" si="17"/>
        <v>2.4693741054799402E-3</v>
      </c>
      <c r="G100" s="68">
        <f t="shared" si="17"/>
        <v>1.3230928069823586E-3</v>
      </c>
      <c r="H100" s="68">
        <f t="shared" si="17"/>
        <v>7.0657806869458824E-4</v>
      </c>
      <c r="I100" s="68">
        <f t="shared" si="17"/>
        <v>1.0135025489251084E-3</v>
      </c>
      <c r="J100" s="68">
        <f t="shared" si="17"/>
        <v>1.478577440179528E-3</v>
      </c>
      <c r="K100" s="68">
        <f t="shared" si="17"/>
        <v>8.614689327655768E-4</v>
      </c>
      <c r="L100" s="68">
        <f t="shared" si="17"/>
        <v>8.888887789309472E-4</v>
      </c>
      <c r="M100" s="68">
        <f t="shared" si="17"/>
        <v>1.8533950275323391E-3</v>
      </c>
      <c r="N100" s="68">
        <f t="shared" si="17"/>
        <v>1.148441274924738E-3</v>
      </c>
      <c r="O100" s="68">
        <f t="shared" si="17"/>
        <v>1.8316732072263409E-3</v>
      </c>
      <c r="P100" s="68">
        <f t="shared" si="17"/>
        <v>1.8132497700079088E-3</v>
      </c>
      <c r="Q100" s="68">
        <f t="shared" si="17"/>
        <v>8.3629398182604375E-4</v>
      </c>
      <c r="R100" s="68">
        <f t="shared" si="17"/>
        <v>1.5987593564060828E-3</v>
      </c>
    </row>
    <row r="101" spans="3:18" x14ac:dyDescent="0.15">
      <c r="C101" s="59" t="s">
        <v>21</v>
      </c>
      <c r="D101" s="68">
        <f>POWER(D91,2)</f>
        <v>1.7056844075875181E-5</v>
      </c>
      <c r="E101" s="68">
        <f t="shared" si="17"/>
        <v>3.2046861722540456E-5</v>
      </c>
      <c r="F101" s="68">
        <f t="shared" si="17"/>
        <v>2.4536740677342664E-5</v>
      </c>
      <c r="G101" s="68">
        <f t="shared" si="17"/>
        <v>1.7607110175893835E-4</v>
      </c>
      <c r="H101" s="68">
        <f t="shared" si="17"/>
        <v>3.3910922022810131E-4</v>
      </c>
      <c r="I101" s="68">
        <f t="shared" si="17"/>
        <v>1.9014803288883376E-4</v>
      </c>
      <c r="J101" s="68">
        <f t="shared" si="17"/>
        <v>1.4252067289483654E-4</v>
      </c>
      <c r="K101" s="68">
        <f t="shared" si="17"/>
        <v>3.3531125493432119E-4</v>
      </c>
      <c r="L101" s="68">
        <f t="shared" si="17"/>
        <v>2.0542683784908699E-4</v>
      </c>
      <c r="M101" s="68">
        <f t="shared" si="17"/>
        <v>0</v>
      </c>
      <c r="N101" s="68">
        <f t="shared" si="17"/>
        <v>2.1757017436528235E-4</v>
      </c>
      <c r="O101" s="68">
        <f t="shared" si="17"/>
        <v>6.816674506070127E-5</v>
      </c>
      <c r="P101" s="68">
        <f t="shared" si="17"/>
        <v>6.280707095389973E-6</v>
      </c>
      <c r="Q101" s="68">
        <f t="shared" si="17"/>
        <v>1.2165258878158115E-4</v>
      </c>
      <c r="R101" s="68">
        <f t="shared" si="17"/>
        <v>1.1795641446407816E-4</v>
      </c>
    </row>
    <row r="102" spans="3:18" x14ac:dyDescent="0.15">
      <c r="C102" s="56" t="s">
        <v>19</v>
      </c>
      <c r="D102" s="68">
        <f>POWER(D92,2)</f>
        <v>4.9955144555230135E-6</v>
      </c>
      <c r="E102" s="68">
        <f t="shared" si="17"/>
        <v>1.3620118650461821E-5</v>
      </c>
      <c r="F102" s="68">
        <f t="shared" si="17"/>
        <v>7.0019601044944014E-6</v>
      </c>
      <c r="G102" s="68">
        <f t="shared" si="17"/>
        <v>3.6186200958481733E-4</v>
      </c>
      <c r="H102" s="68">
        <f t="shared" si="17"/>
        <v>8.5358852155247749E-4</v>
      </c>
      <c r="I102" s="68">
        <f t="shared" si="17"/>
        <v>3.7146134199198547E-4</v>
      </c>
      <c r="J102" s="68">
        <f t="shared" si="17"/>
        <v>4.1037396225836396E-5</v>
      </c>
      <c r="K102" s="68">
        <f t="shared" si="17"/>
        <v>8.8313338592741907E-4</v>
      </c>
      <c r="L102" s="68">
        <f t="shared" si="17"/>
        <v>4.395436913953163E-4</v>
      </c>
      <c r="M102" s="68">
        <f t="shared" si="17"/>
        <v>1.2295369879829893E-9</v>
      </c>
      <c r="N102" s="68">
        <f t="shared" si="17"/>
        <v>3.4847806483792924E-4</v>
      </c>
      <c r="O102" s="68">
        <f t="shared" si="17"/>
        <v>5.4888681552832089E-5</v>
      </c>
      <c r="P102" s="68">
        <f t="shared" si="17"/>
        <v>1.6878240679882664E-5</v>
      </c>
      <c r="Q102" s="68">
        <f t="shared" si="17"/>
        <v>4.4481459138455426E-4</v>
      </c>
      <c r="R102" s="68">
        <f t="shared" si="17"/>
        <v>1.858709420054516E-4</v>
      </c>
    </row>
    <row r="103" spans="3:18" x14ac:dyDescent="0.15">
      <c r="C103" s="59" t="s">
        <v>17</v>
      </c>
      <c r="D103" s="68">
        <f t="shared" ref="D103" si="18">POWER(D93,2)</f>
        <v>3.0201595635744423E-5</v>
      </c>
      <c r="E103" s="68">
        <f t="shared" si="17"/>
        <v>8.6645853732564612E-3</v>
      </c>
      <c r="F103" s="68">
        <f t="shared" si="17"/>
        <v>8.9121911468995896E-3</v>
      </c>
      <c r="G103" s="68">
        <f t="shared" si="17"/>
        <v>3.6788273038089055E-3</v>
      </c>
      <c r="H103" s="68">
        <f t="shared" si="17"/>
        <v>1.61640993880592E-3</v>
      </c>
      <c r="I103" s="68">
        <f t="shared" si="17"/>
        <v>2.9804250154858562E-3</v>
      </c>
      <c r="J103" s="68">
        <f t="shared" si="17"/>
        <v>5.5516634952656723E-3</v>
      </c>
      <c r="K103" s="68">
        <f t="shared" si="17"/>
        <v>1.8641719790729394E-3</v>
      </c>
      <c r="L103" s="68">
        <f t="shared" si="17"/>
        <v>2.5743274095363713E-3</v>
      </c>
      <c r="M103" s="68">
        <f t="shared" si="17"/>
        <v>7.5416423739713698E-3</v>
      </c>
      <c r="N103" s="68">
        <f t="shared" si="17"/>
        <v>3.3345753905511624E-3</v>
      </c>
      <c r="O103" s="68">
        <f t="shared" si="17"/>
        <v>6.3650758917231376E-3</v>
      </c>
      <c r="P103" s="68">
        <f t="shared" si="17"/>
        <v>6.7899940264414234E-3</v>
      </c>
      <c r="Q103" s="68">
        <f t="shared" si="17"/>
        <v>2.4473238931453675E-3</v>
      </c>
      <c r="R103" s="68">
        <f t="shared" si="17"/>
        <v>4.9244997329013322E-3</v>
      </c>
    </row>
    <row r="104" spans="3:18" x14ac:dyDescent="0.15">
      <c r="C104" s="38" t="s">
        <v>126</v>
      </c>
      <c r="D104" s="68">
        <f t="shared" ref="D104:R104" si="19">SUM(D98:D103)</f>
        <v>4.4120329301166092E-2</v>
      </c>
      <c r="E104" s="68">
        <f t="shared" si="19"/>
        <v>7.6951841877438268E-2</v>
      </c>
      <c r="F104" s="68">
        <f t="shared" si="19"/>
        <v>9.2795864242638221E-2</v>
      </c>
      <c r="G104" s="68">
        <f t="shared" si="19"/>
        <v>5.3742215607197406E-2</v>
      </c>
      <c r="H104" s="68">
        <f t="shared" si="19"/>
        <v>5.4537307457935204E-2</v>
      </c>
      <c r="I104" s="68">
        <f t="shared" si="19"/>
        <v>5.7638415564294866E-2</v>
      </c>
      <c r="J104" s="68">
        <f t="shared" si="19"/>
        <v>4.6749009837824845E-2</v>
      </c>
      <c r="K104" s="68">
        <f t="shared" si="19"/>
        <v>4.29794897011972E-2</v>
      </c>
      <c r="L104" s="68">
        <f t="shared" si="19"/>
        <v>4.9530684359972564E-2</v>
      </c>
      <c r="M104" s="68">
        <f t="shared" si="19"/>
        <v>2.6147250227055208E-2</v>
      </c>
      <c r="N104" s="68">
        <f t="shared" si="19"/>
        <v>3.6678825946314816E-2</v>
      </c>
      <c r="O104" s="68">
        <f t="shared" si="19"/>
        <v>4.6199929752609968E-2</v>
      </c>
      <c r="P104" s="68">
        <f t="shared" si="19"/>
        <v>1.2015045543113639E-2</v>
      </c>
      <c r="Q104" s="68">
        <f t="shared" si="19"/>
        <v>3.1376037382071328E-2</v>
      </c>
      <c r="R104" s="68">
        <f t="shared" si="19"/>
        <v>3.7998875077815047E-2</v>
      </c>
    </row>
    <row r="105" spans="3:18" x14ac:dyDescent="0.15">
      <c r="C105" s="38" t="s">
        <v>125</v>
      </c>
      <c r="D105" s="68">
        <f>SQRT(D104)</f>
        <v>0.21004839752106202</v>
      </c>
      <c r="E105" s="70">
        <f t="shared" ref="E105:R105" si="20">SQRT(E104)</f>
        <v>0.27740195002457763</v>
      </c>
      <c r="F105" s="69">
        <f t="shared" si="20"/>
        <v>0.30462413601459459</v>
      </c>
      <c r="G105" s="70">
        <f t="shared" si="20"/>
        <v>0.23182367352623287</v>
      </c>
      <c r="H105" s="70">
        <f t="shared" si="20"/>
        <v>0.23353224072477702</v>
      </c>
      <c r="I105" s="70">
        <f t="shared" si="20"/>
        <v>0.24008001908591825</v>
      </c>
      <c r="J105" s="68">
        <f t="shared" si="20"/>
        <v>0.21621519335565861</v>
      </c>
      <c r="K105" s="70">
        <f t="shared" si="20"/>
        <v>0.20731495291270527</v>
      </c>
      <c r="L105" s="69">
        <f t="shared" si="20"/>
        <v>0.22255490190057051</v>
      </c>
      <c r="M105" s="70">
        <f t="shared" si="20"/>
        <v>0.16170111387079314</v>
      </c>
      <c r="N105" s="70">
        <f t="shared" si="20"/>
        <v>0.19151716880299482</v>
      </c>
      <c r="O105" s="70">
        <f t="shared" si="20"/>
        <v>0.21494168919176654</v>
      </c>
      <c r="P105" s="68">
        <f t="shared" si="20"/>
        <v>0.10961316318359597</v>
      </c>
      <c r="Q105" s="70">
        <f t="shared" si="20"/>
        <v>0.17713282412379511</v>
      </c>
      <c r="R105" s="69">
        <f t="shared" si="20"/>
        <v>0.1949330015103011</v>
      </c>
    </row>
    <row r="106" spans="3:18" x14ac:dyDescent="0.15">
      <c r="C106" s="38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68"/>
      <c r="Q106" s="70"/>
      <c r="R106" s="69"/>
    </row>
    <row r="107" spans="3:18" x14ac:dyDescent="0.15">
      <c r="C107" s="38"/>
      <c r="D107" s="70"/>
      <c r="E107" s="70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</row>
    <row r="108" spans="3:18" ht="15.75" x14ac:dyDescent="0.15">
      <c r="C108" s="38" t="s">
        <v>70</v>
      </c>
      <c r="D108" s="39" t="s">
        <v>31</v>
      </c>
      <c r="E108" s="41" t="s">
        <v>32</v>
      </c>
      <c r="F108" s="41" t="s">
        <v>33</v>
      </c>
      <c r="G108" s="39" t="s">
        <v>34</v>
      </c>
      <c r="H108" s="41" t="s">
        <v>35</v>
      </c>
      <c r="I108" s="40" t="s">
        <v>36</v>
      </c>
      <c r="J108" s="41" t="s">
        <v>37</v>
      </c>
      <c r="K108" s="41" t="s">
        <v>38</v>
      </c>
      <c r="L108" s="41" t="s">
        <v>39</v>
      </c>
      <c r="M108" s="39" t="s">
        <v>40</v>
      </c>
      <c r="N108" s="41" t="s">
        <v>41</v>
      </c>
      <c r="O108" s="40" t="s">
        <v>42</v>
      </c>
      <c r="P108" s="41" t="s">
        <v>43</v>
      </c>
      <c r="Q108" s="41" t="s">
        <v>44</v>
      </c>
      <c r="R108" s="40" t="s">
        <v>45</v>
      </c>
    </row>
    <row r="109" spans="3:18" x14ac:dyDescent="0.15">
      <c r="D109" s="72">
        <f>ROUND(D105,4)</f>
        <v>0.21</v>
      </c>
      <c r="E109" s="62">
        <f t="shared" ref="E109:R109" si="21">ROUND(E105,4)</f>
        <v>0.27739999999999998</v>
      </c>
      <c r="F109" s="62">
        <f t="shared" si="21"/>
        <v>0.30459999999999998</v>
      </c>
      <c r="G109" s="72">
        <f t="shared" si="21"/>
        <v>0.23180000000000001</v>
      </c>
      <c r="H109" s="62">
        <f t="shared" si="21"/>
        <v>0.23350000000000001</v>
      </c>
      <c r="I109" s="73">
        <f t="shared" si="21"/>
        <v>0.24010000000000001</v>
      </c>
      <c r="J109" s="62">
        <f t="shared" si="21"/>
        <v>0.2162</v>
      </c>
      <c r="K109" s="62">
        <f t="shared" si="21"/>
        <v>0.20730000000000001</v>
      </c>
      <c r="L109" s="62">
        <f t="shared" si="21"/>
        <v>0.22259999999999999</v>
      </c>
      <c r="M109" s="72">
        <f t="shared" si="21"/>
        <v>0.16170000000000001</v>
      </c>
      <c r="N109" s="62">
        <f t="shared" si="21"/>
        <v>0.1915</v>
      </c>
      <c r="O109" s="73">
        <f t="shared" si="21"/>
        <v>0.21490000000000001</v>
      </c>
      <c r="P109" s="62">
        <f t="shared" si="21"/>
        <v>0.1096</v>
      </c>
      <c r="Q109" s="62">
        <f t="shared" si="21"/>
        <v>0.17710000000000001</v>
      </c>
      <c r="R109" s="73">
        <f t="shared" si="21"/>
        <v>0.19489999999999999</v>
      </c>
    </row>
    <row r="110" spans="3:18" x14ac:dyDescent="0.15">
      <c r="D110" s="72">
        <f>D109</f>
        <v>0.21</v>
      </c>
      <c r="E110" s="72">
        <f>E109</f>
        <v>0.27739999999999998</v>
      </c>
      <c r="F110" s="72">
        <f t="shared" ref="F110:R110" si="22">F109</f>
        <v>0.30459999999999998</v>
      </c>
      <c r="G110" s="72">
        <f t="shared" si="22"/>
        <v>0.23180000000000001</v>
      </c>
      <c r="H110" s="72">
        <f t="shared" si="22"/>
        <v>0.23350000000000001</v>
      </c>
      <c r="I110" s="72">
        <f t="shared" si="22"/>
        <v>0.24010000000000001</v>
      </c>
      <c r="J110" s="72">
        <f t="shared" si="22"/>
        <v>0.2162</v>
      </c>
      <c r="K110" s="72">
        <f t="shared" si="22"/>
        <v>0.20730000000000001</v>
      </c>
      <c r="L110" s="72">
        <f t="shared" si="22"/>
        <v>0.22259999999999999</v>
      </c>
      <c r="M110" s="72">
        <f t="shared" si="22"/>
        <v>0.16170000000000001</v>
      </c>
      <c r="N110" s="72">
        <f t="shared" si="22"/>
        <v>0.1915</v>
      </c>
      <c r="O110" s="72">
        <f t="shared" si="22"/>
        <v>0.21490000000000001</v>
      </c>
      <c r="P110" s="72">
        <f t="shared" si="22"/>
        <v>0.1096</v>
      </c>
      <c r="Q110" s="72">
        <f t="shared" si="22"/>
        <v>0.17710000000000001</v>
      </c>
      <c r="R110" s="72">
        <f t="shared" si="22"/>
        <v>0.19489999999999999</v>
      </c>
    </row>
    <row r="111" spans="3:18" x14ac:dyDescent="0.15"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</row>
    <row r="112" spans="3:18" x14ac:dyDescent="0.15"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</row>
    <row r="113" spans="4:6" x14ac:dyDescent="0.15">
      <c r="D113" s="38"/>
      <c r="E113" s="1"/>
    </row>
    <row r="114" spans="4:6" x14ac:dyDescent="0.15">
      <c r="D114" s="38"/>
      <c r="E114" s="1"/>
    </row>
    <row r="115" spans="4:6" ht="16.5" thickBot="1" x14ac:dyDescent="0.2">
      <c r="D115" s="1"/>
      <c r="E115" s="1"/>
      <c r="F115" s="38" t="s">
        <v>70</v>
      </c>
    </row>
    <row r="116" spans="4:6" x14ac:dyDescent="0.2">
      <c r="D116" s="74"/>
      <c r="E116" s="75" t="s">
        <v>71</v>
      </c>
      <c r="F116" s="62">
        <f>D110</f>
        <v>0.21</v>
      </c>
    </row>
    <row r="117" spans="4:6" x14ac:dyDescent="0.2">
      <c r="D117" s="76"/>
      <c r="E117" s="77" t="s">
        <v>72</v>
      </c>
      <c r="F117" s="62">
        <f>G110</f>
        <v>0.23180000000000001</v>
      </c>
    </row>
    <row r="118" spans="4:6" x14ac:dyDescent="0.2">
      <c r="D118" s="76" t="s">
        <v>73</v>
      </c>
      <c r="E118" s="77" t="s">
        <v>74</v>
      </c>
      <c r="F118" s="62">
        <f>J110</f>
        <v>0.2162</v>
      </c>
    </row>
    <row r="119" spans="4:6" x14ac:dyDescent="0.2">
      <c r="D119" s="76"/>
      <c r="E119" s="77" t="s">
        <v>75</v>
      </c>
      <c r="F119" s="62">
        <f>M110</f>
        <v>0.16170000000000001</v>
      </c>
    </row>
    <row r="120" spans="4:6" ht="14.25" thickBot="1" x14ac:dyDescent="0.25">
      <c r="D120" s="76"/>
      <c r="E120" s="77" t="s">
        <v>76</v>
      </c>
      <c r="F120" s="62">
        <f>P110</f>
        <v>0.1096</v>
      </c>
    </row>
    <row r="121" spans="4:6" x14ac:dyDescent="0.2">
      <c r="D121" s="74"/>
      <c r="E121" s="75" t="s">
        <v>71</v>
      </c>
      <c r="F121" s="62">
        <f>E110</f>
        <v>0.27739999999999998</v>
      </c>
    </row>
    <row r="122" spans="4:6" x14ac:dyDescent="0.2">
      <c r="D122" s="76"/>
      <c r="E122" s="77" t="s">
        <v>72</v>
      </c>
      <c r="F122" s="62">
        <f>H110</f>
        <v>0.23350000000000001</v>
      </c>
    </row>
    <row r="123" spans="4:6" x14ac:dyDescent="0.2">
      <c r="D123" s="76" t="s">
        <v>77</v>
      </c>
      <c r="E123" s="77" t="s">
        <v>74</v>
      </c>
      <c r="F123" s="62">
        <f>K110</f>
        <v>0.20730000000000001</v>
      </c>
    </row>
    <row r="124" spans="4:6" x14ac:dyDescent="0.2">
      <c r="D124" s="76"/>
      <c r="E124" s="77" t="s">
        <v>75</v>
      </c>
      <c r="F124" s="62">
        <f>N110</f>
        <v>0.1915</v>
      </c>
    </row>
    <row r="125" spans="4:6" ht="14.25" thickBot="1" x14ac:dyDescent="0.25">
      <c r="D125" s="76"/>
      <c r="E125" s="77" t="s">
        <v>76</v>
      </c>
      <c r="F125" s="62">
        <f>Q110</f>
        <v>0.17710000000000001</v>
      </c>
    </row>
    <row r="126" spans="4:6" x14ac:dyDescent="0.2">
      <c r="D126" s="74"/>
      <c r="E126" s="75" t="s">
        <v>71</v>
      </c>
      <c r="F126" s="62">
        <f>F110</f>
        <v>0.30459999999999998</v>
      </c>
    </row>
    <row r="127" spans="4:6" x14ac:dyDescent="0.2">
      <c r="D127" s="76"/>
      <c r="E127" s="77" t="s">
        <v>72</v>
      </c>
      <c r="F127" s="62">
        <f>I110</f>
        <v>0.24010000000000001</v>
      </c>
    </row>
    <row r="128" spans="4:6" x14ac:dyDescent="0.2">
      <c r="D128" s="76" t="s">
        <v>78</v>
      </c>
      <c r="E128" s="77" t="s">
        <v>74</v>
      </c>
      <c r="F128" s="62">
        <f>L110</f>
        <v>0.22259999999999999</v>
      </c>
    </row>
    <row r="129" spans="2:26" x14ac:dyDescent="0.2">
      <c r="D129" s="76"/>
      <c r="E129" s="77" t="s">
        <v>75</v>
      </c>
      <c r="F129" s="62">
        <f>O110</f>
        <v>0.21490000000000001</v>
      </c>
    </row>
    <row r="130" spans="2:26" ht="14.25" thickBot="1" x14ac:dyDescent="0.25">
      <c r="D130" s="78"/>
      <c r="E130" s="79" t="s">
        <v>76</v>
      </c>
      <c r="F130" s="62">
        <f>R110</f>
        <v>0.19489999999999999</v>
      </c>
    </row>
    <row r="131" spans="2:26" ht="14.25" thickTop="1" x14ac:dyDescent="0.15">
      <c r="D131" s="1"/>
      <c r="E131" s="1"/>
      <c r="F131" s="1"/>
    </row>
    <row r="132" spans="2:26" x14ac:dyDescent="0.15">
      <c r="D132" s="1"/>
      <c r="E132" s="1"/>
      <c r="F132" s="1"/>
    </row>
    <row r="133" spans="2:26" x14ac:dyDescent="0.15">
      <c r="D133" s="1"/>
      <c r="E133" s="1"/>
      <c r="F133" s="1"/>
    </row>
    <row r="134" spans="2:26" ht="15.75" x14ac:dyDescent="0.15">
      <c r="B134" s="3" t="s">
        <v>79</v>
      </c>
      <c r="C134" s="3" t="s">
        <v>127</v>
      </c>
      <c r="D134" s="55"/>
      <c r="E134" s="1"/>
      <c r="F134" s="1"/>
    </row>
    <row r="135" spans="2:26" x14ac:dyDescent="0.15">
      <c r="C135" s="1" t="s">
        <v>63</v>
      </c>
      <c r="D135" s="51" t="s">
        <v>31</v>
      </c>
      <c r="E135" s="1" t="s">
        <v>32</v>
      </c>
      <c r="F135" s="52" t="s">
        <v>33</v>
      </c>
      <c r="G135" s="1" t="s">
        <v>34</v>
      </c>
      <c r="H135" s="1" t="s">
        <v>35</v>
      </c>
      <c r="I135" s="1" t="s">
        <v>36</v>
      </c>
      <c r="J135" s="51" t="s">
        <v>37</v>
      </c>
      <c r="K135" s="1" t="s">
        <v>38</v>
      </c>
      <c r="L135" s="52" t="s">
        <v>39</v>
      </c>
      <c r="M135" s="1" t="s">
        <v>40</v>
      </c>
      <c r="N135" s="1" t="s">
        <v>41</v>
      </c>
      <c r="O135" s="1" t="s">
        <v>42</v>
      </c>
      <c r="P135" s="51" t="s">
        <v>43</v>
      </c>
      <c r="Q135" s="1" t="s">
        <v>44</v>
      </c>
      <c r="R135" s="52" t="s">
        <v>45</v>
      </c>
      <c r="S135" s="38" t="s">
        <v>64</v>
      </c>
      <c r="T135" s="55" t="s">
        <v>65</v>
      </c>
    </row>
    <row r="136" spans="2:26" x14ac:dyDescent="0.15">
      <c r="C136" s="66" t="s">
        <v>112</v>
      </c>
      <c r="D136" s="53">
        <f>D65</f>
        <v>0.14066704035874439</v>
      </c>
      <c r="E136" s="53">
        <f t="shared" ref="E136:R136" si="23">E65</f>
        <v>0.1606782511210762</v>
      </c>
      <c r="F136" s="53">
        <f t="shared" si="23"/>
        <v>0.12889573991031392</v>
      </c>
      <c r="G136" s="53">
        <f t="shared" si="23"/>
        <v>0.19147982062780269</v>
      </c>
      <c r="H136" s="53">
        <f t="shared" si="23"/>
        <v>0.18775224215246636</v>
      </c>
      <c r="I136" s="53">
        <f t="shared" si="23"/>
        <v>0.17853139013452912</v>
      </c>
      <c r="J136" s="53">
        <f t="shared" si="23"/>
        <v>0.21502242152466369</v>
      </c>
      <c r="K136" s="53">
        <f t="shared" si="23"/>
        <v>0.21502242152466369</v>
      </c>
      <c r="L136" s="53">
        <f t="shared" si="23"/>
        <v>0.19363789237668161</v>
      </c>
      <c r="M136" s="53">
        <f t="shared" si="23"/>
        <v>0.27701793721973089</v>
      </c>
      <c r="N136" s="53">
        <f t="shared" si="23"/>
        <v>0.22797085201793718</v>
      </c>
      <c r="O136" s="53">
        <f t="shared" si="23"/>
        <v>0.20913677130044842</v>
      </c>
      <c r="P136" s="53">
        <f t="shared" si="23"/>
        <v>0.35</v>
      </c>
      <c r="Q136" s="53">
        <f t="shared" si="23"/>
        <v>0.23621076233183852</v>
      </c>
      <c r="R136" s="53">
        <f t="shared" si="23"/>
        <v>0.22345852017937221</v>
      </c>
      <c r="S136" s="60">
        <f>MAX(D136:R136)</f>
        <v>0.35</v>
      </c>
      <c r="T136" s="60">
        <f>MIN(D136:R136)</f>
        <v>0.12889573991031392</v>
      </c>
    </row>
    <row r="137" spans="2:26" x14ac:dyDescent="0.15">
      <c r="C137" s="66" t="s">
        <v>80</v>
      </c>
      <c r="D137" s="53">
        <f t="shared" ref="D137:R141" si="24">D66</f>
        <v>0.2</v>
      </c>
      <c r="E137" s="53">
        <f t="shared" si="24"/>
        <v>0.1842696629213483</v>
      </c>
      <c r="F137" s="53">
        <f t="shared" si="24"/>
        <v>0.1808988764044944</v>
      </c>
      <c r="G137" s="53">
        <f t="shared" si="24"/>
        <v>0.16081460674157302</v>
      </c>
      <c r="H137" s="53">
        <f t="shared" si="24"/>
        <v>0.16938202247191014</v>
      </c>
      <c r="I137" s="53">
        <f t="shared" si="24"/>
        <v>0.1556179775280899</v>
      </c>
      <c r="J137" s="53">
        <f t="shared" si="24"/>
        <v>0.16502808988764045</v>
      </c>
      <c r="K137" s="53">
        <f t="shared" si="24"/>
        <v>0.16151685393258428</v>
      </c>
      <c r="L137" s="53">
        <f t="shared" si="24"/>
        <v>0.14536516853932585</v>
      </c>
      <c r="M137" s="53">
        <f t="shared" si="24"/>
        <v>0.13244382022471909</v>
      </c>
      <c r="N137" s="53">
        <f t="shared" si="24"/>
        <v>0.1372191011235955</v>
      </c>
      <c r="O137" s="53">
        <f t="shared" si="24"/>
        <v>0.13019662921348316</v>
      </c>
      <c r="P137" s="53">
        <f t="shared" si="24"/>
        <v>0.12191011235955057</v>
      </c>
      <c r="Q137" s="53">
        <f t="shared" si="24"/>
        <v>0.11853932584269662</v>
      </c>
      <c r="R137" s="53">
        <f t="shared" si="24"/>
        <v>8.9887640449438214E-2</v>
      </c>
      <c r="S137" s="53">
        <f t="shared" ref="S137:S141" si="25">MAX(D137:R137)</f>
        <v>0.2</v>
      </c>
      <c r="T137" s="53">
        <f t="shared" ref="T137:T141" si="26">MIN(D137:R137)</f>
        <v>8.9887640449438214E-2</v>
      </c>
    </row>
    <row r="138" spans="2:26" x14ac:dyDescent="0.15">
      <c r="C138" s="80" t="s">
        <v>81</v>
      </c>
      <c r="D138" s="53">
        <f t="shared" si="24"/>
        <v>0.1</v>
      </c>
      <c r="E138" s="53">
        <f t="shared" si="24"/>
        <v>9.9413612565445023E-2</v>
      </c>
      <c r="F138" s="53">
        <f t="shared" si="24"/>
        <v>9.9392797319933002E-2</v>
      </c>
      <c r="G138" s="53">
        <f t="shared" si="24"/>
        <v>8.6074342701722581E-2</v>
      </c>
      <c r="H138" s="53">
        <f t="shared" si="24"/>
        <v>7.6281536236541866E-2</v>
      </c>
      <c r="I138" s="53">
        <f t="shared" si="24"/>
        <v>8.1535554792167647E-2</v>
      </c>
      <c r="J138" s="53">
        <f t="shared" si="24"/>
        <v>8.8152274837511604E-2</v>
      </c>
      <c r="K138" s="53">
        <f t="shared" si="24"/>
        <v>7.9050791007493765E-2</v>
      </c>
      <c r="L138" s="53">
        <f t="shared" si="24"/>
        <v>7.9514237855946399E-2</v>
      </c>
      <c r="M138" s="53">
        <f t="shared" si="24"/>
        <v>9.2751074638530676E-2</v>
      </c>
      <c r="N138" s="53">
        <f t="shared" si="24"/>
        <v>8.358865997534777E-2</v>
      </c>
      <c r="O138" s="53">
        <f t="shared" si="24"/>
        <v>9.2498051441932974E-2</v>
      </c>
      <c r="P138" s="53">
        <f t="shared" si="24"/>
        <v>9.228227060653188E-2</v>
      </c>
      <c r="Q138" s="53">
        <f t="shared" si="24"/>
        <v>7.8618747929778077E-2</v>
      </c>
      <c r="R138" s="53">
        <f t="shared" si="24"/>
        <v>8.968448894766673E-2</v>
      </c>
      <c r="S138" s="53">
        <f t="shared" si="25"/>
        <v>0.1</v>
      </c>
      <c r="T138" s="53">
        <f t="shared" si="26"/>
        <v>7.6281536236541866E-2</v>
      </c>
    </row>
    <row r="139" spans="2:26" x14ac:dyDescent="0.15">
      <c r="B139" s="3"/>
      <c r="C139" s="80" t="s">
        <v>82</v>
      </c>
      <c r="D139" s="53">
        <f t="shared" si="24"/>
        <v>4.5870006770480712E-2</v>
      </c>
      <c r="E139" s="53">
        <f t="shared" si="24"/>
        <v>4.4339005235602101E-2</v>
      </c>
      <c r="F139" s="53">
        <f t="shared" si="24"/>
        <v>4.5046542553191495E-2</v>
      </c>
      <c r="G139" s="53">
        <f t="shared" si="24"/>
        <v>3.6730821360802385E-2</v>
      </c>
      <c r="H139" s="53">
        <f t="shared" si="24"/>
        <v>3.1585081585081588E-2</v>
      </c>
      <c r="I139" s="53">
        <f t="shared" si="24"/>
        <v>3.6210582576162484E-2</v>
      </c>
      <c r="J139" s="53">
        <f t="shared" si="24"/>
        <v>3.806179775280899E-2</v>
      </c>
      <c r="K139" s="53">
        <f t="shared" si="24"/>
        <v>3.1688493919550989E-2</v>
      </c>
      <c r="L139" s="53">
        <f t="shared" si="24"/>
        <v>3.5667280863385102E-2</v>
      </c>
      <c r="M139" s="53">
        <f t="shared" si="24"/>
        <v>0.05</v>
      </c>
      <c r="N139" s="53">
        <f t="shared" si="24"/>
        <v>3.5249739854318424E-2</v>
      </c>
      <c r="O139" s="53">
        <f t="shared" si="24"/>
        <v>4.174368453481208E-2</v>
      </c>
      <c r="P139" s="53">
        <f t="shared" si="24"/>
        <v>4.7493866105853488E-2</v>
      </c>
      <c r="Q139" s="53">
        <f t="shared" si="24"/>
        <v>3.8970376761576074E-2</v>
      </c>
      <c r="R139" s="53">
        <f t="shared" si="24"/>
        <v>3.9139225880993653E-2</v>
      </c>
      <c r="S139" s="53">
        <f t="shared" si="25"/>
        <v>0.05</v>
      </c>
      <c r="T139" s="53">
        <f t="shared" si="26"/>
        <v>3.1585081585081588E-2</v>
      </c>
      <c r="U139" s="3"/>
      <c r="V139" s="3"/>
      <c r="W139" s="3"/>
      <c r="X139" s="3"/>
      <c r="Y139" s="3"/>
    </row>
    <row r="140" spans="2:26" x14ac:dyDescent="0.15">
      <c r="C140" s="66" t="s">
        <v>83</v>
      </c>
      <c r="D140" s="53">
        <f t="shared" si="24"/>
        <v>0.15</v>
      </c>
      <c r="E140" s="53">
        <f t="shared" si="24"/>
        <v>0.14410945550758944</v>
      </c>
      <c r="F140" s="53">
        <f t="shared" si="24"/>
        <v>0.14515387828993176</v>
      </c>
      <c r="G140" s="53">
        <f t="shared" si="24"/>
        <v>0.12877732906280462</v>
      </c>
      <c r="H140" s="53">
        <f t="shared" si="24"/>
        <v>0.11858376270714385</v>
      </c>
      <c r="I140" s="53">
        <f t="shared" si="24"/>
        <v>0.12852666759504247</v>
      </c>
      <c r="J140" s="53">
        <f t="shared" si="24"/>
        <v>0.14139395627349949</v>
      </c>
      <c r="K140" s="53">
        <f t="shared" si="24"/>
        <v>0.11808243977161954</v>
      </c>
      <c r="L140" s="53">
        <f t="shared" si="24"/>
        <v>0.12683470268764793</v>
      </c>
      <c r="M140" s="53">
        <f t="shared" si="24"/>
        <v>0.14776493524578749</v>
      </c>
      <c r="N140" s="53">
        <f t="shared" si="24"/>
        <v>0.12913243280880099</v>
      </c>
      <c r="O140" s="53">
        <f t="shared" si="24"/>
        <v>0.1403913104024509</v>
      </c>
      <c r="P140" s="53">
        <f t="shared" si="24"/>
        <v>0.14369168639465257</v>
      </c>
      <c r="Q140" s="53">
        <f t="shared" si="24"/>
        <v>0.12670937195376689</v>
      </c>
      <c r="R140" s="53">
        <f t="shared" si="24"/>
        <v>0.13416655061969085</v>
      </c>
      <c r="S140" s="60">
        <f t="shared" si="25"/>
        <v>0.15</v>
      </c>
      <c r="T140" s="60">
        <f t="shared" si="26"/>
        <v>0.11808243977161954</v>
      </c>
      <c r="Z140" s="3"/>
    </row>
    <row r="141" spans="2:26" x14ac:dyDescent="0.15">
      <c r="C141" s="80" t="s">
        <v>17</v>
      </c>
      <c r="D141" s="53">
        <f t="shared" si="24"/>
        <v>0.15</v>
      </c>
      <c r="E141" s="53">
        <f t="shared" si="24"/>
        <v>0.14318375461516614</v>
      </c>
      <c r="F141" s="53">
        <f t="shared" si="24"/>
        <v>0.14450440215847771</v>
      </c>
      <c r="G141" s="53">
        <f t="shared" si="24"/>
        <v>0.11075333712013631</v>
      </c>
      <c r="H141" s="53">
        <f t="shared" si="24"/>
        <v>9.0304600965634765E-2</v>
      </c>
      <c r="I141" s="53">
        <f t="shared" si="24"/>
        <v>0.10469326895768247</v>
      </c>
      <c r="J141" s="53">
        <f t="shared" si="24"/>
        <v>0.12460948594149387</v>
      </c>
      <c r="K141" s="53">
        <f t="shared" si="24"/>
        <v>9.3276057938085771E-2</v>
      </c>
      <c r="L141" s="53">
        <f t="shared" si="24"/>
        <v>0.10083783016188583</v>
      </c>
      <c r="M141" s="53">
        <f t="shared" si="24"/>
        <v>0.13694262993467765</v>
      </c>
      <c r="N141" s="53">
        <f t="shared" si="24"/>
        <v>0.10784578244816813</v>
      </c>
      <c r="O141" s="53">
        <f t="shared" si="24"/>
        <v>0.12988142573132633</v>
      </c>
      <c r="P141" s="53">
        <f t="shared" si="24"/>
        <v>0.13250142005112184</v>
      </c>
      <c r="Q141" s="53">
        <f t="shared" si="24"/>
        <v>9.9570434535643279E-2</v>
      </c>
      <c r="R141" s="53">
        <f t="shared" si="24"/>
        <v>0.12027477989207612</v>
      </c>
      <c r="S141" s="53">
        <f t="shared" si="25"/>
        <v>0.15</v>
      </c>
      <c r="T141" s="53">
        <f t="shared" si="26"/>
        <v>9.0304600965634765E-2</v>
      </c>
    </row>
    <row r="142" spans="2:26" x14ac:dyDescent="0.15">
      <c r="C142" s="66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</row>
    <row r="143" spans="2:26" x14ac:dyDescent="0.15">
      <c r="C143" s="56"/>
      <c r="D143" s="1"/>
      <c r="E143" s="1"/>
    </row>
    <row r="144" spans="2:26" ht="15.75" x14ac:dyDescent="0.15">
      <c r="C144" s="1" t="s">
        <v>67</v>
      </c>
      <c r="D144" s="61">
        <f>T136</f>
        <v>0.12889573991031392</v>
      </c>
      <c r="E144" s="62">
        <f>T137</f>
        <v>8.9887640449438214E-2</v>
      </c>
      <c r="F144" s="61">
        <f>T138</f>
        <v>7.6281536236541866E-2</v>
      </c>
      <c r="G144" s="62">
        <f>T139</f>
        <v>3.1585081585081588E-2</v>
      </c>
      <c r="H144" s="61">
        <f>T140</f>
        <v>0.11808243977161954</v>
      </c>
      <c r="I144" s="62">
        <f>T141</f>
        <v>9.0304600965634765E-2</v>
      </c>
      <c r="J144" s="61">
        <f>T142</f>
        <v>0</v>
      </c>
    </row>
    <row r="145" spans="2:26" x14ac:dyDescent="0.15">
      <c r="C145" s="1"/>
      <c r="D145" s="61"/>
      <c r="E145" s="62"/>
      <c r="F145" s="62"/>
      <c r="G145" s="61"/>
      <c r="H145" s="62"/>
      <c r="I145" s="62"/>
    </row>
    <row r="146" spans="2:26" ht="15.75" x14ac:dyDescent="0.15">
      <c r="C146" s="38" t="s">
        <v>84</v>
      </c>
      <c r="D146" s="61">
        <f>T136</f>
        <v>0.12889573991031392</v>
      </c>
      <c r="E146" s="61">
        <f>T136</f>
        <v>0.12889573991031392</v>
      </c>
      <c r="F146" s="61">
        <f>T136</f>
        <v>0.12889573991031392</v>
      </c>
      <c r="G146" s="61">
        <f>T136</f>
        <v>0.12889573991031392</v>
      </c>
      <c r="H146" s="61">
        <f>T136</f>
        <v>0.12889573991031392</v>
      </c>
      <c r="I146" s="61">
        <f>T136</f>
        <v>0.12889573991031392</v>
      </c>
      <c r="J146" s="61">
        <f>T136</f>
        <v>0.12889573991031392</v>
      </c>
      <c r="K146" s="61">
        <f>T136</f>
        <v>0.12889573991031392</v>
      </c>
      <c r="L146" s="61">
        <f>T136</f>
        <v>0.12889573991031392</v>
      </c>
      <c r="M146" s="61">
        <f>T136</f>
        <v>0.12889573991031392</v>
      </c>
      <c r="N146" s="61">
        <f>T136</f>
        <v>0.12889573991031392</v>
      </c>
      <c r="O146" s="61">
        <f>T136</f>
        <v>0.12889573991031392</v>
      </c>
      <c r="P146" s="61">
        <f>T136</f>
        <v>0.12889573991031392</v>
      </c>
      <c r="Q146" s="61">
        <f>T136</f>
        <v>0.12889573991031392</v>
      </c>
      <c r="R146" s="61">
        <f>T136</f>
        <v>0.12889573991031392</v>
      </c>
    </row>
    <row r="147" spans="2:26" x14ac:dyDescent="0.15">
      <c r="B147" s="37"/>
      <c r="C147" s="63"/>
      <c r="D147" s="63">
        <f t="shared" ref="D147:D152" si="27">T137</f>
        <v>8.9887640449438214E-2</v>
      </c>
      <c r="E147" s="63">
        <f t="shared" ref="E147:E152" si="28">T137</f>
        <v>8.9887640449438214E-2</v>
      </c>
      <c r="F147" s="63">
        <f t="shared" ref="F147:F152" si="29">T137</f>
        <v>8.9887640449438214E-2</v>
      </c>
      <c r="G147" s="63">
        <f t="shared" ref="G147:G152" si="30">T137</f>
        <v>8.9887640449438214E-2</v>
      </c>
      <c r="H147" s="63">
        <f t="shared" ref="H147:H152" si="31">T137</f>
        <v>8.9887640449438214E-2</v>
      </c>
      <c r="I147" s="63">
        <f t="shared" ref="I147:I152" si="32">T137</f>
        <v>8.9887640449438214E-2</v>
      </c>
      <c r="J147" s="63">
        <f t="shared" ref="J147:J152" si="33">T137</f>
        <v>8.9887640449438214E-2</v>
      </c>
      <c r="K147" s="63">
        <f t="shared" ref="K147:K152" si="34">T137</f>
        <v>8.9887640449438214E-2</v>
      </c>
      <c r="L147" s="63">
        <f t="shared" ref="L147:L152" si="35">T137</f>
        <v>8.9887640449438214E-2</v>
      </c>
      <c r="M147" s="63">
        <f t="shared" ref="M147:M152" si="36">T137</f>
        <v>8.9887640449438214E-2</v>
      </c>
      <c r="N147" s="63">
        <f t="shared" ref="N147:N152" si="37">T137</f>
        <v>8.9887640449438214E-2</v>
      </c>
      <c r="O147" s="63">
        <f t="shared" ref="O147:O152" si="38">T137</f>
        <v>8.9887640449438214E-2</v>
      </c>
      <c r="P147" s="63">
        <f t="shared" ref="P147:P152" si="39">T137</f>
        <v>8.9887640449438214E-2</v>
      </c>
      <c r="Q147" s="63">
        <f t="shared" ref="Q147:Q152" si="40">T137</f>
        <v>8.9887640449438214E-2</v>
      </c>
      <c r="R147" s="63">
        <f t="shared" ref="R147:R152" si="41">T137</f>
        <v>8.9887640449438214E-2</v>
      </c>
      <c r="S147" s="37"/>
      <c r="T147" s="37"/>
      <c r="U147" s="37"/>
      <c r="V147" s="37"/>
      <c r="W147" s="37"/>
      <c r="X147" s="37"/>
      <c r="Y147" s="37"/>
    </row>
    <row r="148" spans="2:26" x14ac:dyDescent="0.15">
      <c r="B148" s="37"/>
      <c r="C148" s="63"/>
      <c r="D148" s="63">
        <f t="shared" si="27"/>
        <v>7.6281536236541866E-2</v>
      </c>
      <c r="E148" s="63">
        <f t="shared" si="28"/>
        <v>7.6281536236541866E-2</v>
      </c>
      <c r="F148" s="63">
        <f t="shared" si="29"/>
        <v>7.6281536236541866E-2</v>
      </c>
      <c r="G148" s="63">
        <f t="shared" si="30"/>
        <v>7.6281536236541866E-2</v>
      </c>
      <c r="H148" s="63">
        <f t="shared" si="31"/>
        <v>7.6281536236541866E-2</v>
      </c>
      <c r="I148" s="63">
        <f t="shared" si="32"/>
        <v>7.6281536236541866E-2</v>
      </c>
      <c r="J148" s="63">
        <f t="shared" si="33"/>
        <v>7.6281536236541866E-2</v>
      </c>
      <c r="K148" s="63">
        <f t="shared" si="34"/>
        <v>7.6281536236541866E-2</v>
      </c>
      <c r="L148" s="63">
        <f t="shared" si="35"/>
        <v>7.6281536236541866E-2</v>
      </c>
      <c r="M148" s="63">
        <f t="shared" si="36"/>
        <v>7.6281536236541866E-2</v>
      </c>
      <c r="N148" s="63">
        <f t="shared" si="37"/>
        <v>7.6281536236541866E-2</v>
      </c>
      <c r="O148" s="63">
        <f t="shared" si="38"/>
        <v>7.6281536236541866E-2</v>
      </c>
      <c r="P148" s="63">
        <f t="shared" si="39"/>
        <v>7.6281536236541866E-2</v>
      </c>
      <c r="Q148" s="63">
        <f t="shared" si="40"/>
        <v>7.6281536236541866E-2</v>
      </c>
      <c r="R148" s="63">
        <f t="shared" si="41"/>
        <v>7.6281536236541866E-2</v>
      </c>
      <c r="S148" s="37"/>
      <c r="T148" s="37"/>
      <c r="U148" s="37"/>
      <c r="V148" s="37"/>
      <c r="W148" s="37"/>
      <c r="X148" s="37"/>
      <c r="Y148" s="37"/>
      <c r="Z148" s="37"/>
    </row>
    <row r="149" spans="2:26" x14ac:dyDescent="0.15">
      <c r="B149" s="37"/>
      <c r="C149" s="63"/>
      <c r="D149" s="63">
        <f t="shared" si="27"/>
        <v>3.1585081585081588E-2</v>
      </c>
      <c r="E149" s="63">
        <f t="shared" si="28"/>
        <v>3.1585081585081588E-2</v>
      </c>
      <c r="F149" s="63">
        <f t="shared" si="29"/>
        <v>3.1585081585081588E-2</v>
      </c>
      <c r="G149" s="63">
        <f t="shared" si="30"/>
        <v>3.1585081585081588E-2</v>
      </c>
      <c r="H149" s="63">
        <f t="shared" si="31"/>
        <v>3.1585081585081588E-2</v>
      </c>
      <c r="I149" s="63">
        <f t="shared" si="32"/>
        <v>3.1585081585081588E-2</v>
      </c>
      <c r="J149" s="63">
        <f t="shared" si="33"/>
        <v>3.1585081585081588E-2</v>
      </c>
      <c r="K149" s="63">
        <f t="shared" si="34"/>
        <v>3.1585081585081588E-2</v>
      </c>
      <c r="L149" s="63">
        <f t="shared" si="35"/>
        <v>3.1585081585081588E-2</v>
      </c>
      <c r="M149" s="63">
        <f t="shared" si="36"/>
        <v>3.1585081585081588E-2</v>
      </c>
      <c r="N149" s="63">
        <f t="shared" si="37"/>
        <v>3.1585081585081588E-2</v>
      </c>
      <c r="O149" s="63">
        <f t="shared" si="38"/>
        <v>3.1585081585081588E-2</v>
      </c>
      <c r="P149" s="63">
        <f t="shared" si="39"/>
        <v>3.1585081585081588E-2</v>
      </c>
      <c r="Q149" s="63">
        <f t="shared" si="40"/>
        <v>3.1585081585081588E-2</v>
      </c>
      <c r="R149" s="63">
        <f t="shared" si="41"/>
        <v>3.1585081585081588E-2</v>
      </c>
      <c r="S149" s="37"/>
      <c r="T149" s="37"/>
      <c r="U149" s="37"/>
      <c r="V149" s="37"/>
      <c r="W149" s="37"/>
      <c r="X149" s="37"/>
      <c r="Y149" s="37"/>
      <c r="Z149" s="37"/>
    </row>
    <row r="150" spans="2:26" x14ac:dyDescent="0.15">
      <c r="C150" s="38"/>
      <c r="D150" s="61">
        <f t="shared" si="27"/>
        <v>0.11808243977161954</v>
      </c>
      <c r="E150" s="61">
        <f t="shared" si="28"/>
        <v>0.11808243977161954</v>
      </c>
      <c r="F150" s="61">
        <f t="shared" si="29"/>
        <v>0.11808243977161954</v>
      </c>
      <c r="G150" s="61">
        <f t="shared" si="30"/>
        <v>0.11808243977161954</v>
      </c>
      <c r="H150" s="61">
        <f t="shared" si="31"/>
        <v>0.11808243977161954</v>
      </c>
      <c r="I150" s="61">
        <f t="shared" si="32"/>
        <v>0.11808243977161954</v>
      </c>
      <c r="J150" s="61">
        <f t="shared" si="33"/>
        <v>0.11808243977161954</v>
      </c>
      <c r="K150" s="61">
        <f t="shared" si="34"/>
        <v>0.11808243977161954</v>
      </c>
      <c r="L150" s="61">
        <f t="shared" si="35"/>
        <v>0.11808243977161954</v>
      </c>
      <c r="M150" s="61">
        <f t="shared" si="36"/>
        <v>0.11808243977161954</v>
      </c>
      <c r="N150" s="61">
        <f t="shared" si="37"/>
        <v>0.11808243977161954</v>
      </c>
      <c r="O150" s="61">
        <f t="shared" si="38"/>
        <v>0.11808243977161954</v>
      </c>
      <c r="P150" s="61">
        <f t="shared" si="39"/>
        <v>0.11808243977161954</v>
      </c>
      <c r="Q150" s="61">
        <f t="shared" si="40"/>
        <v>0.11808243977161954</v>
      </c>
      <c r="R150" s="61">
        <f t="shared" si="41"/>
        <v>0.11808243977161954</v>
      </c>
      <c r="Z150" s="37"/>
    </row>
    <row r="151" spans="2:26" x14ac:dyDescent="0.15">
      <c r="B151" s="37"/>
      <c r="C151" s="56"/>
      <c r="D151" s="63">
        <f t="shared" si="27"/>
        <v>9.0304600965634765E-2</v>
      </c>
      <c r="E151" s="63">
        <f t="shared" si="28"/>
        <v>9.0304600965634765E-2</v>
      </c>
      <c r="F151" s="63">
        <f t="shared" si="29"/>
        <v>9.0304600965634765E-2</v>
      </c>
      <c r="G151" s="63">
        <f t="shared" si="30"/>
        <v>9.0304600965634765E-2</v>
      </c>
      <c r="H151" s="63">
        <f t="shared" si="31"/>
        <v>9.0304600965634765E-2</v>
      </c>
      <c r="I151" s="63">
        <f t="shared" si="32"/>
        <v>9.0304600965634765E-2</v>
      </c>
      <c r="J151" s="63">
        <f t="shared" si="33"/>
        <v>9.0304600965634765E-2</v>
      </c>
      <c r="K151" s="63">
        <f t="shared" si="34"/>
        <v>9.0304600965634765E-2</v>
      </c>
      <c r="L151" s="63">
        <f t="shared" si="35"/>
        <v>9.0304600965634765E-2</v>
      </c>
      <c r="M151" s="63">
        <f t="shared" si="36"/>
        <v>9.0304600965634765E-2</v>
      </c>
      <c r="N151" s="63">
        <f t="shared" si="37"/>
        <v>9.0304600965634765E-2</v>
      </c>
      <c r="O151" s="63">
        <f t="shared" si="38"/>
        <v>9.0304600965634765E-2</v>
      </c>
      <c r="P151" s="63">
        <f t="shared" si="39"/>
        <v>9.0304600965634765E-2</v>
      </c>
      <c r="Q151" s="63">
        <f t="shared" si="40"/>
        <v>9.0304600965634765E-2</v>
      </c>
      <c r="R151" s="63">
        <f t="shared" si="41"/>
        <v>9.0304600965634765E-2</v>
      </c>
      <c r="S151" s="37"/>
      <c r="T151" s="37"/>
      <c r="U151" s="37"/>
      <c r="V151" s="37"/>
      <c r="W151" s="37"/>
      <c r="X151" s="37"/>
      <c r="Y151" s="37"/>
    </row>
    <row r="152" spans="2:26" x14ac:dyDescent="0.15">
      <c r="B152" s="37"/>
      <c r="C152" s="56"/>
      <c r="D152" s="63">
        <f t="shared" si="27"/>
        <v>0</v>
      </c>
      <c r="E152" s="63">
        <f t="shared" si="28"/>
        <v>0</v>
      </c>
      <c r="F152" s="63">
        <f t="shared" si="29"/>
        <v>0</v>
      </c>
      <c r="G152" s="63">
        <f t="shared" si="30"/>
        <v>0</v>
      </c>
      <c r="H152" s="63">
        <f t="shared" si="31"/>
        <v>0</v>
      </c>
      <c r="I152" s="63">
        <f t="shared" si="32"/>
        <v>0</v>
      </c>
      <c r="J152" s="63">
        <f t="shared" si="33"/>
        <v>0</v>
      </c>
      <c r="K152" s="63">
        <f t="shared" si="34"/>
        <v>0</v>
      </c>
      <c r="L152" s="63">
        <f t="shared" si="35"/>
        <v>0</v>
      </c>
      <c r="M152" s="63">
        <f t="shared" si="36"/>
        <v>0</v>
      </c>
      <c r="N152" s="63">
        <f t="shared" si="37"/>
        <v>0</v>
      </c>
      <c r="O152" s="63">
        <f t="shared" si="38"/>
        <v>0</v>
      </c>
      <c r="P152" s="63">
        <f t="shared" si="39"/>
        <v>0</v>
      </c>
      <c r="Q152" s="63">
        <f t="shared" si="40"/>
        <v>0</v>
      </c>
      <c r="R152" s="63">
        <f t="shared" si="41"/>
        <v>0</v>
      </c>
      <c r="S152" s="37"/>
      <c r="T152" s="37"/>
      <c r="U152" s="37"/>
      <c r="V152" s="37"/>
      <c r="W152" s="37"/>
      <c r="X152" s="37"/>
      <c r="Y152" s="37"/>
      <c r="Z152" s="37"/>
    </row>
    <row r="153" spans="2:26" x14ac:dyDescent="0.15">
      <c r="C153" s="38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Z153" s="37"/>
    </row>
    <row r="154" spans="2:26" x14ac:dyDescent="0.15">
      <c r="C154" s="67"/>
      <c r="D154" s="38" t="s">
        <v>85</v>
      </c>
      <c r="E154" s="1"/>
      <c r="F154" s="38"/>
      <c r="G154" s="67"/>
    </row>
    <row r="155" spans="2:26" x14ac:dyDescent="0.15">
      <c r="C155" s="38" t="s">
        <v>128</v>
      </c>
      <c r="D155" s="1"/>
      <c r="E155" s="1"/>
    </row>
    <row r="156" spans="2:26" ht="15.75" x14ac:dyDescent="0.15">
      <c r="B156" s="3" t="s">
        <v>79</v>
      </c>
      <c r="C156" s="66" t="s">
        <v>112</v>
      </c>
      <c r="D156" s="62">
        <f t="shared" ref="D156:R162" si="42">D136-D146</f>
        <v>1.1771300448430472E-2</v>
      </c>
      <c r="E156" s="62">
        <f t="shared" si="42"/>
        <v>3.1782511210762282E-2</v>
      </c>
      <c r="F156" s="62">
        <f t="shared" si="42"/>
        <v>0</v>
      </c>
      <c r="G156" s="62">
        <f t="shared" si="42"/>
        <v>6.2584080717488777E-2</v>
      </c>
      <c r="H156" s="62">
        <f t="shared" si="42"/>
        <v>5.8856502242152442E-2</v>
      </c>
      <c r="I156" s="62">
        <f t="shared" si="42"/>
        <v>4.9635650224215205E-2</v>
      </c>
      <c r="J156" s="62">
        <f t="shared" si="42"/>
        <v>8.6126681614349776E-2</v>
      </c>
      <c r="K156" s="62">
        <f t="shared" si="42"/>
        <v>8.6126681614349776E-2</v>
      </c>
      <c r="L156" s="62">
        <f t="shared" si="42"/>
        <v>6.4742152466367692E-2</v>
      </c>
      <c r="M156" s="62">
        <f t="shared" si="42"/>
        <v>0.14812219730941698</v>
      </c>
      <c r="N156" s="62">
        <f t="shared" si="42"/>
        <v>9.9075112107623264E-2</v>
      </c>
      <c r="O156" s="62">
        <f t="shared" si="42"/>
        <v>8.0241031390134498E-2</v>
      </c>
      <c r="P156" s="62">
        <f t="shared" si="42"/>
        <v>0.22110426008968606</v>
      </c>
      <c r="Q156" s="62">
        <f t="shared" si="42"/>
        <v>0.1073150224215246</v>
      </c>
      <c r="R156" s="62">
        <f t="shared" si="42"/>
        <v>9.4562780269058289E-2</v>
      </c>
    </row>
    <row r="157" spans="2:26" x14ac:dyDescent="0.15">
      <c r="C157" s="66" t="s">
        <v>80</v>
      </c>
      <c r="D157" s="62">
        <f t="shared" si="42"/>
        <v>0.1101123595505618</v>
      </c>
      <c r="E157" s="62">
        <f t="shared" si="42"/>
        <v>9.438202247191009E-2</v>
      </c>
      <c r="F157" s="62">
        <f t="shared" si="42"/>
        <v>9.1011235955056183E-2</v>
      </c>
      <c r="G157" s="62">
        <f t="shared" si="42"/>
        <v>7.092696629213481E-2</v>
      </c>
      <c r="H157" s="62">
        <f t="shared" si="42"/>
        <v>7.9494382022471929E-2</v>
      </c>
      <c r="I157" s="62">
        <f t="shared" si="42"/>
        <v>6.5730337078651682E-2</v>
      </c>
      <c r="J157" s="62">
        <f t="shared" si="42"/>
        <v>7.5140449438202236E-2</v>
      </c>
      <c r="K157" s="62">
        <f t="shared" si="42"/>
        <v>7.1629213483146062E-2</v>
      </c>
      <c r="L157" s="62">
        <f t="shared" si="42"/>
        <v>5.5477528089887637E-2</v>
      </c>
      <c r="M157" s="62">
        <f t="shared" si="42"/>
        <v>4.2556179775280881E-2</v>
      </c>
      <c r="N157" s="62">
        <f t="shared" si="42"/>
        <v>4.7331460674157291E-2</v>
      </c>
      <c r="O157" s="62">
        <f t="shared" si="42"/>
        <v>4.0308988764044942E-2</v>
      </c>
      <c r="P157" s="62">
        <f t="shared" si="42"/>
        <v>3.2022471910112357E-2</v>
      </c>
      <c r="Q157" s="62">
        <f t="shared" si="42"/>
        <v>2.8651685393258408E-2</v>
      </c>
      <c r="R157" s="62">
        <f t="shared" si="42"/>
        <v>0</v>
      </c>
    </row>
    <row r="158" spans="2:26" x14ac:dyDescent="0.15">
      <c r="C158" s="80" t="s">
        <v>81</v>
      </c>
      <c r="D158" s="62">
        <f t="shared" si="42"/>
        <v>2.3718463763458139E-2</v>
      </c>
      <c r="E158" s="62">
        <f t="shared" si="42"/>
        <v>2.3132076328903156E-2</v>
      </c>
      <c r="F158" s="62">
        <f t="shared" si="42"/>
        <v>2.3111261083391135E-2</v>
      </c>
      <c r="G158" s="62">
        <f t="shared" si="42"/>
        <v>9.7928064651807145E-3</v>
      </c>
      <c r="H158" s="62">
        <f t="shared" si="42"/>
        <v>0</v>
      </c>
      <c r="I158" s="62">
        <f t="shared" si="42"/>
        <v>5.2540185556257807E-3</v>
      </c>
      <c r="J158" s="62">
        <f t="shared" si="42"/>
        <v>1.1870738600969738E-2</v>
      </c>
      <c r="K158" s="62">
        <f t="shared" si="42"/>
        <v>2.7692547709518983E-3</v>
      </c>
      <c r="L158" s="62">
        <f t="shared" si="42"/>
        <v>3.2327016194045322E-3</v>
      </c>
      <c r="M158" s="62">
        <f t="shared" si="42"/>
        <v>1.6469538401988809E-2</v>
      </c>
      <c r="N158" s="62">
        <f t="shared" si="42"/>
        <v>7.307123738805904E-3</v>
      </c>
      <c r="O158" s="62">
        <f t="shared" si="42"/>
        <v>1.6216515205391108E-2</v>
      </c>
      <c r="P158" s="62">
        <f t="shared" si="42"/>
        <v>1.6000734369990013E-2</v>
      </c>
      <c r="Q158" s="62">
        <f t="shared" si="42"/>
        <v>2.3372116932362103E-3</v>
      </c>
      <c r="R158" s="62">
        <f t="shared" si="42"/>
        <v>1.3402952711124863E-2</v>
      </c>
    </row>
    <row r="159" spans="2:26" x14ac:dyDescent="0.15">
      <c r="C159" s="80" t="s">
        <v>82</v>
      </c>
      <c r="D159" s="62">
        <f t="shared" si="42"/>
        <v>1.4284925185399124E-2</v>
      </c>
      <c r="E159" s="62">
        <f t="shared" si="42"/>
        <v>1.2753923650520513E-2</v>
      </c>
      <c r="F159" s="62">
        <f t="shared" si="42"/>
        <v>1.3461460968109906E-2</v>
      </c>
      <c r="G159" s="62">
        <f t="shared" si="42"/>
        <v>5.1457397757207965E-3</v>
      </c>
      <c r="H159" s="62">
        <f t="shared" si="42"/>
        <v>0</v>
      </c>
      <c r="I159" s="62">
        <f t="shared" si="42"/>
        <v>4.6255009910808956E-3</v>
      </c>
      <c r="J159" s="62">
        <f t="shared" si="42"/>
        <v>6.4767161677274018E-3</v>
      </c>
      <c r="K159" s="62">
        <f t="shared" si="42"/>
        <v>1.0341233446940074E-4</v>
      </c>
      <c r="L159" s="62">
        <f t="shared" si="42"/>
        <v>4.0821992783035138E-3</v>
      </c>
      <c r="M159" s="62">
        <f t="shared" si="42"/>
        <v>1.8414918414918414E-2</v>
      </c>
      <c r="N159" s="62">
        <f t="shared" si="42"/>
        <v>3.6646582692368354E-3</v>
      </c>
      <c r="O159" s="62">
        <f t="shared" si="42"/>
        <v>1.0158602949730491E-2</v>
      </c>
      <c r="P159" s="62">
        <f t="shared" si="42"/>
        <v>1.59087845207719E-2</v>
      </c>
      <c r="Q159" s="62">
        <f t="shared" si="42"/>
        <v>7.3852951764944857E-3</v>
      </c>
      <c r="R159" s="62">
        <f t="shared" si="42"/>
        <v>7.5541442959120644E-3</v>
      </c>
    </row>
    <row r="160" spans="2:26" x14ac:dyDescent="0.15">
      <c r="C160" s="66" t="s">
        <v>83</v>
      </c>
      <c r="D160" s="62">
        <f t="shared" si="42"/>
        <v>3.1917560228380451E-2</v>
      </c>
      <c r="E160" s="62">
        <f t="shared" si="42"/>
        <v>2.6027015735969897E-2</v>
      </c>
      <c r="F160" s="62">
        <f t="shared" si="42"/>
        <v>2.7071438518312216E-2</v>
      </c>
      <c r="G160" s="62">
        <f t="shared" si="42"/>
        <v>1.0694889291185075E-2</v>
      </c>
      <c r="H160" s="62">
        <f t="shared" si="42"/>
        <v>5.0132293552430929E-4</v>
      </c>
      <c r="I160" s="62">
        <f t="shared" si="42"/>
        <v>1.0444227823422927E-2</v>
      </c>
      <c r="J160" s="62">
        <f t="shared" si="42"/>
        <v>2.3311516501879945E-2</v>
      </c>
      <c r="K160" s="62">
        <f t="shared" si="42"/>
        <v>0</v>
      </c>
      <c r="L160" s="62">
        <f t="shared" si="42"/>
        <v>8.7522629160283888E-3</v>
      </c>
      <c r="M160" s="62">
        <f t="shared" si="42"/>
        <v>2.9682495474167944E-2</v>
      </c>
      <c r="N160" s="62">
        <f t="shared" si="42"/>
        <v>1.1049993037181446E-2</v>
      </c>
      <c r="O160" s="62">
        <f t="shared" si="42"/>
        <v>2.2308870630831354E-2</v>
      </c>
      <c r="P160" s="62">
        <f t="shared" si="42"/>
        <v>2.560924662303303E-2</v>
      </c>
      <c r="Q160" s="62">
        <f t="shared" si="42"/>
        <v>8.6269321821473427E-3</v>
      </c>
      <c r="R160" s="62">
        <f t="shared" si="42"/>
        <v>1.6084110848071306E-2</v>
      </c>
    </row>
    <row r="161" spans="2:18" x14ac:dyDescent="0.15">
      <c r="C161" s="80" t="s">
        <v>17</v>
      </c>
      <c r="D161" s="62">
        <f t="shared" si="42"/>
        <v>5.9695399034365229E-2</v>
      </c>
      <c r="E161" s="62">
        <f t="shared" si="42"/>
        <v>5.2879153649531371E-2</v>
      </c>
      <c r="F161" s="62">
        <f t="shared" si="42"/>
        <v>5.4199801192842942E-2</v>
      </c>
      <c r="G161" s="62">
        <f t="shared" si="42"/>
        <v>2.0448736154501546E-2</v>
      </c>
      <c r="H161" s="62">
        <f t="shared" si="42"/>
        <v>0</v>
      </c>
      <c r="I161" s="62">
        <f t="shared" si="42"/>
        <v>1.4388667992047702E-2</v>
      </c>
      <c r="J161" s="62">
        <f t="shared" si="42"/>
        <v>3.430488497585911E-2</v>
      </c>
      <c r="K161" s="62">
        <f t="shared" si="42"/>
        <v>2.9714569724510059E-3</v>
      </c>
      <c r="L161" s="62">
        <f t="shared" si="42"/>
        <v>1.0533229196251062E-2</v>
      </c>
      <c r="M161" s="62">
        <f t="shared" si="42"/>
        <v>4.6638028969042886E-2</v>
      </c>
      <c r="N161" s="62">
        <f t="shared" si="42"/>
        <v>1.7541181482533363E-2</v>
      </c>
      <c r="O161" s="62">
        <f t="shared" si="42"/>
        <v>3.9576824765691562E-2</v>
      </c>
      <c r="P161" s="62">
        <f t="shared" si="42"/>
        <v>4.2196819085487072E-2</v>
      </c>
      <c r="Q161" s="62">
        <f t="shared" si="42"/>
        <v>9.2658335700085137E-3</v>
      </c>
      <c r="R161" s="62">
        <f t="shared" si="42"/>
        <v>2.9970178926441354E-2</v>
      </c>
    </row>
    <row r="162" spans="2:18" x14ac:dyDescent="0.15">
      <c r="C162" s="66"/>
      <c r="D162" s="62">
        <f t="shared" si="42"/>
        <v>0</v>
      </c>
      <c r="E162" s="62">
        <f t="shared" si="42"/>
        <v>0</v>
      </c>
      <c r="F162" s="62">
        <f t="shared" si="42"/>
        <v>0</v>
      </c>
      <c r="G162" s="62">
        <f t="shared" si="42"/>
        <v>0</v>
      </c>
      <c r="H162" s="62">
        <f t="shared" si="42"/>
        <v>0</v>
      </c>
      <c r="I162" s="62">
        <f t="shared" si="42"/>
        <v>0</v>
      </c>
      <c r="J162" s="62">
        <f t="shared" si="42"/>
        <v>0</v>
      </c>
      <c r="K162" s="62">
        <f t="shared" si="42"/>
        <v>0</v>
      </c>
      <c r="L162" s="62">
        <f t="shared" si="42"/>
        <v>0</v>
      </c>
      <c r="M162" s="62">
        <f t="shared" si="42"/>
        <v>0</v>
      </c>
      <c r="N162" s="62">
        <f t="shared" si="42"/>
        <v>0</v>
      </c>
      <c r="O162" s="62">
        <f t="shared" si="42"/>
        <v>0</v>
      </c>
      <c r="P162" s="62">
        <f t="shared" si="42"/>
        <v>0</v>
      </c>
      <c r="Q162" s="62">
        <f t="shared" si="42"/>
        <v>0</v>
      </c>
      <c r="R162" s="62">
        <f t="shared" si="42"/>
        <v>0</v>
      </c>
    </row>
    <row r="163" spans="2:18" x14ac:dyDescent="0.15">
      <c r="C163" s="1"/>
      <c r="D163" s="1"/>
      <c r="E163" s="1"/>
    </row>
    <row r="164" spans="2:18" x14ac:dyDescent="0.15">
      <c r="C164" s="38" t="s">
        <v>124</v>
      </c>
      <c r="D164" s="1"/>
      <c r="E164" s="1"/>
    </row>
    <row r="165" spans="2:18" ht="15.75" x14ac:dyDescent="0.15">
      <c r="B165" s="3" t="s">
        <v>79</v>
      </c>
      <c r="C165" s="66" t="s">
        <v>112</v>
      </c>
      <c r="D165" s="62">
        <f>POWER(D156,2)</f>
        <v>1.3856351424721943E-4</v>
      </c>
      <c r="E165" s="62">
        <f t="shared" ref="E165:R171" si="43">POWER(E156,2)</f>
        <v>1.01012801886223E-3</v>
      </c>
      <c r="F165" s="62">
        <f t="shared" si="43"/>
        <v>0</v>
      </c>
      <c r="G165" s="62">
        <f t="shared" si="43"/>
        <v>3.9167671592531504E-3</v>
      </c>
      <c r="H165" s="62">
        <f t="shared" si="43"/>
        <v>3.4640878561804952E-3</v>
      </c>
      <c r="I165" s="62">
        <f t="shared" si="43"/>
        <v>2.4636977731806349E-3</v>
      </c>
      <c r="J165" s="62">
        <f t="shared" si="43"/>
        <v>7.4178052858995761E-3</v>
      </c>
      <c r="K165" s="62">
        <f t="shared" si="43"/>
        <v>7.4178052858995761E-3</v>
      </c>
      <c r="L165" s="62">
        <f t="shared" si="43"/>
        <v>4.1915463059784006E-3</v>
      </c>
      <c r="M165" s="62">
        <f t="shared" si="43"/>
        <v>2.1940185335769854E-2</v>
      </c>
      <c r="N165" s="62">
        <f t="shared" si="43"/>
        <v>9.8158778391381173E-3</v>
      </c>
      <c r="O165" s="62">
        <f t="shared" si="43"/>
        <v>6.4386231185525498E-3</v>
      </c>
      <c r="P165" s="62">
        <f t="shared" si="43"/>
        <v>4.8887093829807542E-2</v>
      </c>
      <c r="Q165" s="62">
        <f t="shared" si="43"/>
        <v>1.1516514037332328E-2</v>
      </c>
      <c r="R165" s="62">
        <f t="shared" si="43"/>
        <v>8.9421194122142004E-3</v>
      </c>
    </row>
    <row r="166" spans="2:18" x14ac:dyDescent="0.15">
      <c r="C166" s="66" t="s">
        <v>80</v>
      </c>
      <c r="D166" s="62">
        <f t="shared" ref="D166:D171" si="44">POWER(D157,2)</f>
        <v>1.2124731725792199E-2</v>
      </c>
      <c r="E166" s="62">
        <f t="shared" si="43"/>
        <v>8.9079661658881416E-3</v>
      </c>
      <c r="F166" s="62">
        <f t="shared" si="43"/>
        <v>8.2830450700669116E-3</v>
      </c>
      <c r="G166" s="62">
        <f t="shared" si="43"/>
        <v>5.0306345474056277E-3</v>
      </c>
      <c r="H166" s="62">
        <f t="shared" si="43"/>
        <v>6.3193567731347081E-3</v>
      </c>
      <c r="I166" s="62">
        <f t="shared" si="43"/>
        <v>4.3204772124731724E-3</v>
      </c>
      <c r="J166" s="62">
        <f t="shared" si="43"/>
        <v>5.6460871417750268E-3</v>
      </c>
      <c r="K166" s="62">
        <f t="shared" si="43"/>
        <v>5.1307442242141139E-3</v>
      </c>
      <c r="L166" s="62">
        <f t="shared" si="43"/>
        <v>3.0777561229642716E-3</v>
      </c>
      <c r="M166" s="62">
        <f t="shared" si="43"/>
        <v>1.8110284370660254E-3</v>
      </c>
      <c r="N166" s="62">
        <f t="shared" si="43"/>
        <v>2.240267169549298E-3</v>
      </c>
      <c r="O166" s="62">
        <f t="shared" si="43"/>
        <v>1.6248145751799014E-3</v>
      </c>
      <c r="P166" s="62">
        <f t="shared" si="43"/>
        <v>1.0254387072339349E-3</v>
      </c>
      <c r="Q166" s="62">
        <f t="shared" si="43"/>
        <v>8.2091907587425721E-4</v>
      </c>
      <c r="R166" s="62">
        <f t="shared" si="43"/>
        <v>0</v>
      </c>
    </row>
    <row r="167" spans="2:18" x14ac:dyDescent="0.15">
      <c r="C167" s="80" t="s">
        <v>81</v>
      </c>
      <c r="D167" s="62">
        <f t="shared" si="44"/>
        <v>5.6256552329847682E-4</v>
      </c>
      <c r="E167" s="62">
        <f t="shared" si="43"/>
        <v>5.3509295528620174E-4</v>
      </c>
      <c r="F167" s="62">
        <f t="shared" si="43"/>
        <v>5.3413038886466959E-4</v>
      </c>
      <c r="G167" s="62">
        <f t="shared" si="43"/>
        <v>9.5899058464485204E-5</v>
      </c>
      <c r="H167" s="62">
        <f t="shared" si="43"/>
        <v>0</v>
      </c>
      <c r="I167" s="62">
        <f t="shared" si="43"/>
        <v>2.7604710982860014E-5</v>
      </c>
      <c r="J167" s="62">
        <f t="shared" si="43"/>
        <v>1.4091443493255299E-4</v>
      </c>
      <c r="K167" s="62">
        <f t="shared" si="43"/>
        <v>7.6687719864398515E-6</v>
      </c>
      <c r="L167" s="62">
        <f t="shared" si="43"/>
        <v>1.0450359760100684E-5</v>
      </c>
      <c r="M167" s="62">
        <f t="shared" si="43"/>
        <v>2.7124569517458411E-4</v>
      </c>
      <c r="N167" s="62">
        <f t="shared" si="43"/>
        <v>5.3394057334220776E-5</v>
      </c>
      <c r="O167" s="62">
        <f t="shared" si="43"/>
        <v>2.6297536540668102E-4</v>
      </c>
      <c r="P167" s="62">
        <f t="shared" si="43"/>
        <v>2.560235003789797E-4</v>
      </c>
      <c r="Q167" s="62">
        <f t="shared" si="43"/>
        <v>5.4625584990000732E-6</v>
      </c>
      <c r="R167" s="62">
        <f t="shared" si="43"/>
        <v>1.7963914137664931E-4</v>
      </c>
    </row>
    <row r="168" spans="2:18" x14ac:dyDescent="0.15">
      <c r="C168" s="80" t="s">
        <v>82</v>
      </c>
      <c r="D168" s="62">
        <f t="shared" si="44"/>
        <v>2.0405908755245019E-4</v>
      </c>
      <c r="E168" s="62">
        <f t="shared" si="43"/>
        <v>1.6266256848330649E-4</v>
      </c>
      <c r="F168" s="62">
        <f t="shared" si="43"/>
        <v>1.8121093139594649E-4</v>
      </c>
      <c r="G168" s="62">
        <f t="shared" si="43"/>
        <v>2.6478637839435115E-5</v>
      </c>
      <c r="H168" s="62">
        <f t="shared" si="43"/>
        <v>0</v>
      </c>
      <c r="I168" s="62">
        <f t="shared" si="43"/>
        <v>2.1395259418490346E-5</v>
      </c>
      <c r="J168" s="62">
        <f t="shared" si="43"/>
        <v>4.1947852317301524E-5</v>
      </c>
      <c r="K168" s="62">
        <f t="shared" si="43"/>
        <v>1.0694110920411208E-8</v>
      </c>
      <c r="L168" s="62">
        <f t="shared" si="43"/>
        <v>1.6664350947781729E-5</v>
      </c>
      <c r="M168" s="62">
        <f t="shared" si="43"/>
        <v>3.3910922022810131E-4</v>
      </c>
      <c r="N168" s="62">
        <f t="shared" si="43"/>
        <v>1.3429720230285918E-5</v>
      </c>
      <c r="O168" s="62">
        <f t="shared" si="43"/>
        <v>1.0319721389027304E-4</v>
      </c>
      <c r="P168" s="62">
        <f t="shared" si="43"/>
        <v>2.5308942492835164E-4</v>
      </c>
      <c r="Q168" s="62">
        <f t="shared" si="43"/>
        <v>5.454258484395272E-5</v>
      </c>
      <c r="R168" s="62">
        <f t="shared" si="43"/>
        <v>5.7065096043460779E-5</v>
      </c>
    </row>
    <row r="169" spans="2:18" x14ac:dyDescent="0.15">
      <c r="C169" s="66" t="s">
        <v>83</v>
      </c>
      <c r="D169" s="62">
        <f t="shared" si="44"/>
        <v>1.0187306509322936E-3</v>
      </c>
      <c r="E169" s="62">
        <f t="shared" si="43"/>
        <v>6.7740554812042466E-4</v>
      </c>
      <c r="F169" s="62">
        <f t="shared" si="43"/>
        <v>7.3286278345075829E-4</v>
      </c>
      <c r="G169" s="62">
        <f t="shared" si="43"/>
        <v>1.1438065695070519E-4</v>
      </c>
      <c r="H169" s="62">
        <f t="shared" si="43"/>
        <v>2.5132468568271078E-7</v>
      </c>
      <c r="I169" s="62">
        <f t="shared" si="43"/>
        <v>1.0908189482756163E-4</v>
      </c>
      <c r="J169" s="62">
        <f t="shared" si="43"/>
        <v>5.4342680161742095E-4</v>
      </c>
      <c r="K169" s="62">
        <f t="shared" si="43"/>
        <v>0</v>
      </c>
      <c r="L169" s="62">
        <f t="shared" si="43"/>
        <v>7.6602106151285756E-5</v>
      </c>
      <c r="M169" s="62">
        <f t="shared" si="43"/>
        <v>8.8105053757400048E-4</v>
      </c>
      <c r="N169" s="62">
        <f t="shared" si="43"/>
        <v>1.2210234612175844E-4</v>
      </c>
      <c r="O169" s="62">
        <f t="shared" si="43"/>
        <v>4.9768570882316975E-4</v>
      </c>
      <c r="P169" s="62">
        <f t="shared" si="43"/>
        <v>6.5583351259932863E-4</v>
      </c>
      <c r="Q169" s="62">
        <f t="shared" si="43"/>
        <v>7.4423958875369516E-5</v>
      </c>
      <c r="R169" s="62">
        <f t="shared" si="43"/>
        <v>2.5869862177304507E-4</v>
      </c>
    </row>
    <row r="170" spans="2:18" x14ac:dyDescent="0.15">
      <c r="C170" s="80" t="s">
        <v>17</v>
      </c>
      <c r="D170" s="62">
        <f t="shared" si="44"/>
        <v>3.5635406658720932E-3</v>
      </c>
      <c r="E170" s="62">
        <f t="shared" si="43"/>
        <v>2.7962048906907469E-3</v>
      </c>
      <c r="F170" s="62">
        <f t="shared" si="43"/>
        <v>2.9376184493436993E-3</v>
      </c>
      <c r="G170" s="62">
        <f t="shared" si="43"/>
        <v>4.1815081031641867E-4</v>
      </c>
      <c r="H170" s="62">
        <f t="shared" si="43"/>
        <v>0</v>
      </c>
      <c r="I170" s="62">
        <f t="shared" si="43"/>
        <v>2.0703376658537804E-4</v>
      </c>
      <c r="J170" s="62">
        <f t="shared" si="43"/>
        <v>1.1768251332069241E-3</v>
      </c>
      <c r="K170" s="62">
        <f t="shared" si="43"/>
        <v>8.829556539127698E-6</v>
      </c>
      <c r="L170" s="62">
        <f t="shared" si="43"/>
        <v>1.109489173007558E-4</v>
      </c>
      <c r="M170" s="62">
        <f t="shared" si="43"/>
        <v>2.1751057461172835E-3</v>
      </c>
      <c r="N170" s="62">
        <f t="shared" si="43"/>
        <v>3.0769304780317136E-4</v>
      </c>
      <c r="O170" s="62">
        <f t="shared" si="43"/>
        <v>1.566325058534257E-3</v>
      </c>
      <c r="P170" s="62">
        <f t="shared" si="43"/>
        <v>1.780571540933326E-3</v>
      </c>
      <c r="Q170" s="62">
        <f t="shared" si="43"/>
        <v>8.585567174709672E-5</v>
      </c>
      <c r="R170" s="62">
        <f t="shared" si="43"/>
        <v>8.9821162488290941E-4</v>
      </c>
    </row>
    <row r="171" spans="2:18" x14ac:dyDescent="0.15">
      <c r="C171" s="66"/>
      <c r="D171" s="62">
        <f t="shared" si="44"/>
        <v>0</v>
      </c>
      <c r="E171" s="62">
        <f t="shared" si="43"/>
        <v>0</v>
      </c>
      <c r="F171" s="62">
        <f t="shared" si="43"/>
        <v>0</v>
      </c>
      <c r="G171" s="62">
        <f t="shared" si="43"/>
        <v>0</v>
      </c>
      <c r="H171" s="62">
        <f t="shared" si="43"/>
        <v>0</v>
      </c>
      <c r="I171" s="62">
        <f t="shared" si="43"/>
        <v>0</v>
      </c>
      <c r="J171" s="62">
        <f t="shared" si="43"/>
        <v>0</v>
      </c>
      <c r="K171" s="62">
        <f t="shared" si="43"/>
        <v>0</v>
      </c>
      <c r="L171" s="62">
        <f t="shared" si="43"/>
        <v>0</v>
      </c>
      <c r="M171" s="62">
        <f t="shared" si="43"/>
        <v>0</v>
      </c>
      <c r="N171" s="62">
        <f t="shared" si="43"/>
        <v>0</v>
      </c>
      <c r="O171" s="62">
        <f t="shared" si="43"/>
        <v>0</v>
      </c>
      <c r="P171" s="62">
        <f t="shared" si="43"/>
        <v>0</v>
      </c>
      <c r="Q171" s="62">
        <f t="shared" si="43"/>
        <v>0</v>
      </c>
      <c r="R171" s="62">
        <f t="shared" si="43"/>
        <v>0</v>
      </c>
    </row>
    <row r="172" spans="2:18" x14ac:dyDescent="0.15">
      <c r="C172" s="38" t="s">
        <v>126</v>
      </c>
      <c r="D172" s="62">
        <f>SUM(D165:D171)</f>
        <v>1.7612191167694732E-2</v>
      </c>
      <c r="E172" s="62">
        <f t="shared" ref="E172:R172" si="45">SUM(E165:E171)</f>
        <v>1.4089460147331052E-2</v>
      </c>
      <c r="F172" s="62">
        <f t="shared" si="45"/>
        <v>1.2668867623121985E-2</v>
      </c>
      <c r="G172" s="62">
        <f t="shared" si="45"/>
        <v>9.6023108702298215E-3</v>
      </c>
      <c r="H172" s="62">
        <f t="shared" si="45"/>
        <v>9.7836959540008855E-3</v>
      </c>
      <c r="I172" s="62">
        <f t="shared" si="45"/>
        <v>7.1492906174680975E-3</v>
      </c>
      <c r="J172" s="62">
        <f t="shared" si="45"/>
        <v>1.4967006649748803E-2</v>
      </c>
      <c r="K172" s="62">
        <f t="shared" si="45"/>
        <v>1.2565058532750178E-2</v>
      </c>
      <c r="L172" s="62">
        <f t="shared" si="45"/>
        <v>7.4839681631025962E-3</v>
      </c>
      <c r="M172" s="62">
        <f t="shared" si="45"/>
        <v>2.7417724971929847E-2</v>
      </c>
      <c r="N172" s="62">
        <f t="shared" si="45"/>
        <v>1.2552764180176852E-2</v>
      </c>
      <c r="O172" s="62">
        <f t="shared" si="45"/>
        <v>1.0493621040386833E-2</v>
      </c>
      <c r="P172" s="62">
        <f t="shared" si="45"/>
        <v>5.2858050515881466E-2</v>
      </c>
      <c r="Q172" s="62">
        <f t="shared" si="45"/>
        <v>1.2557717887172004E-2</v>
      </c>
      <c r="R172" s="62">
        <f t="shared" si="45"/>
        <v>1.0335733896290264E-2</v>
      </c>
    </row>
    <row r="173" spans="2:18" x14ac:dyDescent="0.15">
      <c r="C173" s="38" t="s">
        <v>125</v>
      </c>
      <c r="D173" s="62">
        <f>SQRT(D172)</f>
        <v>0.13271093085234062</v>
      </c>
      <c r="E173" s="62">
        <f t="shared" ref="E173:R173" si="46">SQRT(E172)</f>
        <v>0.1186990317876732</v>
      </c>
      <c r="F173" s="62">
        <f t="shared" si="46"/>
        <v>0.11255606435515585</v>
      </c>
      <c r="G173" s="62">
        <f t="shared" si="46"/>
        <v>9.799138161200617E-2</v>
      </c>
      <c r="H173" s="62">
        <f t="shared" si="46"/>
        <v>9.8912567219746575E-2</v>
      </c>
      <c r="I173" s="62">
        <f t="shared" si="46"/>
        <v>8.4553477855544762E-2</v>
      </c>
      <c r="J173" s="62">
        <f t="shared" si="46"/>
        <v>0.12233971820201649</v>
      </c>
      <c r="K173" s="62">
        <f t="shared" si="46"/>
        <v>0.11209397188408562</v>
      </c>
      <c r="L173" s="62">
        <f t="shared" si="46"/>
        <v>8.6509931008541416E-2</v>
      </c>
      <c r="M173" s="62">
        <f t="shared" si="46"/>
        <v>0.16558298515224881</v>
      </c>
      <c r="N173" s="62">
        <f t="shared" si="46"/>
        <v>0.1120391189726912</v>
      </c>
      <c r="O173" s="62">
        <f t="shared" si="46"/>
        <v>0.10243837679496309</v>
      </c>
      <c r="P173" s="62">
        <f t="shared" si="46"/>
        <v>0.22990878738291293</v>
      </c>
      <c r="Q173" s="62">
        <f t="shared" si="46"/>
        <v>0.11206122383399177</v>
      </c>
      <c r="R173" s="62">
        <f t="shared" si="46"/>
        <v>0.10166481149488384</v>
      </c>
    </row>
    <row r="174" spans="2:18" x14ac:dyDescent="0.15">
      <c r="C174" s="1"/>
      <c r="D174" s="70"/>
      <c r="E174" s="70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</row>
    <row r="175" spans="2:18" x14ac:dyDescent="0.15">
      <c r="C175" s="1"/>
      <c r="D175" s="1"/>
      <c r="E175" s="1"/>
    </row>
    <row r="176" spans="2:18" ht="15.75" x14ac:dyDescent="0.15">
      <c r="B176" s="3" t="s">
        <v>79</v>
      </c>
      <c r="C176" s="39" t="s">
        <v>31</v>
      </c>
      <c r="D176" s="41" t="s">
        <v>32</v>
      </c>
      <c r="E176" s="40" t="s">
        <v>33</v>
      </c>
      <c r="F176" s="41" t="s">
        <v>34</v>
      </c>
      <c r="G176" s="41" t="s">
        <v>35</v>
      </c>
      <c r="H176" s="41" t="s">
        <v>36</v>
      </c>
      <c r="I176" s="39" t="s">
        <v>37</v>
      </c>
      <c r="J176" s="41" t="s">
        <v>38</v>
      </c>
      <c r="K176" s="40" t="s">
        <v>39</v>
      </c>
      <c r="L176" s="41" t="s">
        <v>40</v>
      </c>
      <c r="M176" s="41" t="s">
        <v>41</v>
      </c>
      <c r="N176" s="41" t="s">
        <v>42</v>
      </c>
      <c r="O176" s="39" t="s">
        <v>43</v>
      </c>
      <c r="P176" s="41" t="s">
        <v>44</v>
      </c>
      <c r="Q176" s="40" t="s">
        <v>45</v>
      </c>
    </row>
    <row r="177" spans="3:17" x14ac:dyDescent="0.15">
      <c r="C177" s="51">
        <f>ROUND(D173,4)</f>
        <v>0.13270000000000001</v>
      </c>
      <c r="D177" s="1">
        <f t="shared" ref="D177:Q177" si="47">ROUND(E173,4)</f>
        <v>0.1187</v>
      </c>
      <c r="E177" s="52">
        <f t="shared" si="47"/>
        <v>0.11260000000000001</v>
      </c>
      <c r="F177" s="1">
        <f t="shared" si="47"/>
        <v>9.8000000000000004E-2</v>
      </c>
      <c r="G177" s="1">
        <f t="shared" si="47"/>
        <v>9.8900000000000002E-2</v>
      </c>
      <c r="H177" s="1">
        <f t="shared" si="47"/>
        <v>8.4599999999999995E-2</v>
      </c>
      <c r="I177" s="51">
        <f t="shared" si="47"/>
        <v>0.12230000000000001</v>
      </c>
      <c r="J177" s="1">
        <f t="shared" si="47"/>
        <v>0.11210000000000001</v>
      </c>
      <c r="K177" s="52">
        <f t="shared" si="47"/>
        <v>8.6499999999999994E-2</v>
      </c>
      <c r="L177" s="1">
        <f t="shared" si="47"/>
        <v>0.1656</v>
      </c>
      <c r="M177" s="1">
        <f t="shared" si="47"/>
        <v>0.112</v>
      </c>
      <c r="N177" s="1">
        <f t="shared" si="47"/>
        <v>0.1024</v>
      </c>
      <c r="O177" s="51">
        <f t="shared" si="47"/>
        <v>0.22989999999999999</v>
      </c>
      <c r="P177" s="1">
        <f t="shared" si="47"/>
        <v>0.11210000000000001</v>
      </c>
      <c r="Q177" s="52">
        <f t="shared" si="47"/>
        <v>0.1017</v>
      </c>
    </row>
    <row r="178" spans="3:17" x14ac:dyDescent="0.15">
      <c r="C178" s="72">
        <f>C177</f>
        <v>0.13270000000000001</v>
      </c>
      <c r="D178" s="62">
        <f t="shared" ref="D178:Q178" si="48">D177</f>
        <v>0.1187</v>
      </c>
      <c r="E178" s="62">
        <f t="shared" si="48"/>
        <v>0.11260000000000001</v>
      </c>
      <c r="F178" s="72">
        <f t="shared" si="48"/>
        <v>9.8000000000000004E-2</v>
      </c>
      <c r="G178" s="62">
        <f t="shared" si="48"/>
        <v>9.8900000000000002E-2</v>
      </c>
      <c r="H178" s="62">
        <f t="shared" si="48"/>
        <v>8.4599999999999995E-2</v>
      </c>
      <c r="I178" s="72">
        <f t="shared" si="48"/>
        <v>0.12230000000000001</v>
      </c>
      <c r="J178" s="62">
        <f t="shared" si="48"/>
        <v>0.11210000000000001</v>
      </c>
      <c r="K178" s="62">
        <f t="shared" si="48"/>
        <v>8.6499999999999994E-2</v>
      </c>
      <c r="L178" s="72">
        <f t="shared" si="48"/>
        <v>0.1656</v>
      </c>
      <c r="M178" s="62">
        <f t="shared" si="48"/>
        <v>0.112</v>
      </c>
      <c r="N178" s="62">
        <f t="shared" si="48"/>
        <v>0.1024</v>
      </c>
      <c r="O178" s="72">
        <f t="shared" si="48"/>
        <v>0.22989999999999999</v>
      </c>
      <c r="P178" s="62">
        <f t="shared" si="48"/>
        <v>0.11210000000000001</v>
      </c>
      <c r="Q178" s="73">
        <f t="shared" si="48"/>
        <v>0.1017</v>
      </c>
    </row>
    <row r="179" spans="3:17" x14ac:dyDescent="0.15"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</row>
    <row r="180" spans="3:17" x14ac:dyDescent="0.15"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</row>
    <row r="181" spans="3:17" ht="16.5" thickBot="1" x14ac:dyDescent="0.2">
      <c r="C181" s="62"/>
      <c r="D181" s="62"/>
      <c r="E181" s="38" t="s">
        <v>79</v>
      </c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</row>
    <row r="182" spans="3:17" x14ac:dyDescent="0.2">
      <c r="C182" s="74"/>
      <c r="D182" s="75" t="s">
        <v>71</v>
      </c>
      <c r="E182" s="62">
        <f>C178</f>
        <v>0.13270000000000001</v>
      </c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</row>
    <row r="183" spans="3:17" x14ac:dyDescent="0.2">
      <c r="C183" s="76"/>
      <c r="D183" s="77" t="s">
        <v>72</v>
      </c>
      <c r="E183" s="62">
        <f>F178</f>
        <v>9.8000000000000004E-2</v>
      </c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</row>
    <row r="184" spans="3:17" x14ac:dyDescent="0.2">
      <c r="C184" s="76" t="s">
        <v>73</v>
      </c>
      <c r="D184" s="77" t="s">
        <v>74</v>
      </c>
      <c r="E184" s="62">
        <f>I178</f>
        <v>0.12230000000000001</v>
      </c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</row>
    <row r="185" spans="3:17" x14ac:dyDescent="0.2">
      <c r="C185" s="76"/>
      <c r="D185" s="77" t="s">
        <v>75</v>
      </c>
      <c r="E185" s="62">
        <f>L178</f>
        <v>0.1656</v>
      </c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</row>
    <row r="186" spans="3:17" ht="14.25" thickBot="1" x14ac:dyDescent="0.25">
      <c r="C186" s="76"/>
      <c r="D186" s="77" t="s">
        <v>76</v>
      </c>
      <c r="E186" s="62">
        <f>O178</f>
        <v>0.22989999999999999</v>
      </c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</row>
    <row r="187" spans="3:17" x14ac:dyDescent="0.2">
      <c r="C187" s="74"/>
      <c r="D187" s="75" t="s">
        <v>71</v>
      </c>
      <c r="E187" s="62">
        <f>D178</f>
        <v>0.1187</v>
      </c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</row>
    <row r="188" spans="3:17" x14ac:dyDescent="0.2">
      <c r="C188" s="76"/>
      <c r="D188" s="77" t="s">
        <v>72</v>
      </c>
      <c r="E188" s="62">
        <f>G178</f>
        <v>9.8900000000000002E-2</v>
      </c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</row>
    <row r="189" spans="3:17" x14ac:dyDescent="0.2">
      <c r="C189" s="76" t="s">
        <v>77</v>
      </c>
      <c r="D189" s="77" t="s">
        <v>74</v>
      </c>
      <c r="E189" s="62">
        <f>J178</f>
        <v>0.11210000000000001</v>
      </c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</row>
    <row r="190" spans="3:17" x14ac:dyDescent="0.2">
      <c r="C190" s="76"/>
      <c r="D190" s="77" t="s">
        <v>75</v>
      </c>
      <c r="E190" s="62">
        <f>M178</f>
        <v>0.112</v>
      </c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</row>
    <row r="191" spans="3:17" ht="14.25" thickBot="1" x14ac:dyDescent="0.25">
      <c r="C191" s="76"/>
      <c r="D191" s="77" t="s">
        <v>76</v>
      </c>
      <c r="E191" s="62">
        <f>P178</f>
        <v>0.11210000000000001</v>
      </c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</row>
    <row r="192" spans="3:17" x14ac:dyDescent="0.2">
      <c r="C192" s="74"/>
      <c r="D192" s="75" t="s">
        <v>71</v>
      </c>
      <c r="E192" s="62">
        <f>E178</f>
        <v>0.11260000000000001</v>
      </c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</row>
    <row r="193" spans="3:17" x14ac:dyDescent="0.2">
      <c r="C193" s="76"/>
      <c r="D193" s="77" t="s">
        <v>72</v>
      </c>
      <c r="E193" s="62">
        <f>H178</f>
        <v>8.4599999999999995E-2</v>
      </c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</row>
    <row r="194" spans="3:17" x14ac:dyDescent="0.2">
      <c r="C194" s="76" t="s">
        <v>78</v>
      </c>
      <c r="D194" s="77" t="s">
        <v>74</v>
      </c>
      <c r="E194" s="62">
        <f>K178</f>
        <v>8.6499999999999994E-2</v>
      </c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</row>
    <row r="195" spans="3:17" x14ac:dyDescent="0.2">
      <c r="C195" s="76"/>
      <c r="D195" s="77" t="s">
        <v>75</v>
      </c>
      <c r="E195" s="62">
        <f>N178</f>
        <v>0.1024</v>
      </c>
    </row>
    <row r="196" spans="3:17" ht="14.25" thickBot="1" x14ac:dyDescent="0.25">
      <c r="C196" s="78"/>
      <c r="D196" s="79" t="s">
        <v>76</v>
      </c>
      <c r="E196" s="62">
        <f>Q178</f>
        <v>0.1017</v>
      </c>
    </row>
    <row r="197" spans="3:17" ht="14.25" thickTop="1" x14ac:dyDescent="0.2">
      <c r="C197" s="76"/>
      <c r="D197" s="77"/>
      <c r="E197" s="1"/>
    </row>
    <row r="198" spans="3:17" x14ac:dyDescent="0.2">
      <c r="C198" s="76"/>
      <c r="D198" s="77"/>
      <c r="E198" s="1"/>
    </row>
    <row r="199" spans="3:17" ht="16.5" thickBot="1" x14ac:dyDescent="0.2">
      <c r="C199" s="1"/>
      <c r="D199" s="1"/>
      <c r="E199" s="38" t="s">
        <v>70</v>
      </c>
      <c r="F199" s="38" t="s">
        <v>79</v>
      </c>
      <c r="G199" s="38" t="s">
        <v>86</v>
      </c>
      <c r="H199" s="1"/>
      <c r="K199" s="81"/>
    </row>
    <row r="200" spans="3:17" x14ac:dyDescent="0.2">
      <c r="C200" s="74"/>
      <c r="D200" s="75" t="s">
        <v>71</v>
      </c>
      <c r="E200" s="53">
        <f>F116</f>
        <v>0.21</v>
      </c>
      <c r="F200" s="62">
        <f>E182</f>
        <v>0.13270000000000001</v>
      </c>
      <c r="G200" s="104">
        <f>F200/(E200+F200)</f>
        <v>0.38721914210679897</v>
      </c>
      <c r="H200" s="1">
        <v>2</v>
      </c>
      <c r="J200" s="104">
        <v>0.38721914210679897</v>
      </c>
      <c r="K200" s="81"/>
      <c r="L200" s="104">
        <v>0.50595783684692941</v>
      </c>
      <c r="M200" s="1">
        <v>1</v>
      </c>
      <c r="N200" s="83"/>
      <c r="O200" s="1"/>
    </row>
    <row r="201" spans="3:17" x14ac:dyDescent="0.2">
      <c r="C201" s="76"/>
      <c r="D201" s="77" t="s">
        <v>72</v>
      </c>
      <c r="E201" s="53">
        <f t="shared" ref="E201:E214" si="49">F117</f>
        <v>0.23180000000000001</v>
      </c>
      <c r="F201" s="62">
        <f t="shared" ref="F201:F214" si="50">E183</f>
        <v>9.8000000000000004E-2</v>
      </c>
      <c r="G201" s="104">
        <f t="shared" ref="G201:G214" si="51">F201/(E201+F201)</f>
        <v>0.29714978775015166</v>
      </c>
      <c r="H201" s="1">
        <v>10</v>
      </c>
      <c r="J201" s="104">
        <v>0.29714978775015166</v>
      </c>
      <c r="K201" s="81"/>
      <c r="L201" s="104">
        <v>0.38721914210679897</v>
      </c>
      <c r="M201" s="1">
        <v>2</v>
      </c>
      <c r="N201" s="83"/>
      <c r="O201" s="1"/>
    </row>
    <row r="202" spans="3:17" x14ac:dyDescent="0.2">
      <c r="C202" s="76" t="s">
        <v>73</v>
      </c>
      <c r="D202" s="77" t="s">
        <v>74</v>
      </c>
      <c r="E202" s="53">
        <f t="shared" si="49"/>
        <v>0.2162</v>
      </c>
      <c r="F202" s="62">
        <f t="shared" si="50"/>
        <v>0.12230000000000001</v>
      </c>
      <c r="G202" s="104">
        <f t="shared" si="51"/>
        <v>0.36129985228951256</v>
      </c>
      <c r="H202" s="1">
        <v>4</v>
      </c>
      <c r="J202" s="104">
        <v>0.36129985228951256</v>
      </c>
      <c r="K202" s="81"/>
      <c r="L202" s="104">
        <v>0.36902800658978585</v>
      </c>
      <c r="M202" s="1">
        <v>3</v>
      </c>
      <c r="N202" s="83"/>
      <c r="O202" s="1"/>
    </row>
    <row r="203" spans="3:17" x14ac:dyDescent="0.2">
      <c r="C203" s="76"/>
      <c r="D203" s="77" t="s">
        <v>75</v>
      </c>
      <c r="E203" s="53">
        <f t="shared" si="49"/>
        <v>0.16170000000000001</v>
      </c>
      <c r="F203" s="62">
        <f t="shared" si="50"/>
        <v>0.1656</v>
      </c>
      <c r="G203" s="104">
        <f t="shared" si="51"/>
        <v>0.50595783684692941</v>
      </c>
      <c r="H203" s="1">
        <v>1</v>
      </c>
      <c r="J203" s="104">
        <v>0.50595783684692941</v>
      </c>
      <c r="K203" s="81"/>
      <c r="L203" s="104">
        <v>0.36129985228951256</v>
      </c>
      <c r="M203" s="1">
        <v>4</v>
      </c>
      <c r="N203" s="83"/>
      <c r="O203" s="1"/>
    </row>
    <row r="204" spans="3:17" ht="14.25" thickBot="1" x14ac:dyDescent="0.25">
      <c r="C204" s="76"/>
      <c r="D204" s="77" t="s">
        <v>76</v>
      </c>
      <c r="E204" s="53">
        <f t="shared" si="49"/>
        <v>0.1096</v>
      </c>
      <c r="F204" s="62">
        <f t="shared" si="50"/>
        <v>0.22989999999999999</v>
      </c>
      <c r="G204" s="104">
        <v>0.25850000000000001</v>
      </c>
      <c r="H204" s="1">
        <v>14</v>
      </c>
      <c r="J204" s="104">
        <v>0.25850000000000001</v>
      </c>
      <c r="K204" s="81"/>
      <c r="L204" s="104">
        <v>0.35097056981840952</v>
      </c>
      <c r="M204" s="1">
        <v>5</v>
      </c>
      <c r="N204" s="83"/>
      <c r="O204" s="1"/>
    </row>
    <row r="205" spans="3:17" x14ac:dyDescent="0.2">
      <c r="C205" s="74"/>
      <c r="D205" s="75" t="s">
        <v>71</v>
      </c>
      <c r="E205" s="53">
        <f t="shared" si="49"/>
        <v>0.27739999999999998</v>
      </c>
      <c r="F205" s="62">
        <f t="shared" si="50"/>
        <v>0.1187</v>
      </c>
      <c r="G205" s="104">
        <f t="shared" si="51"/>
        <v>0.29967180005049232</v>
      </c>
      <c r="H205" s="1">
        <v>8</v>
      </c>
      <c r="J205" s="104">
        <v>0.29967180005049232</v>
      </c>
      <c r="K205" s="81"/>
      <c r="L205" s="104">
        <v>0.34288604180714771</v>
      </c>
      <c r="M205" s="1">
        <v>6</v>
      </c>
      <c r="N205" s="83"/>
      <c r="O205" s="1"/>
    </row>
    <row r="206" spans="3:17" x14ac:dyDescent="0.2">
      <c r="C206" s="76"/>
      <c r="D206" s="77" t="s">
        <v>72</v>
      </c>
      <c r="E206" s="53">
        <f t="shared" si="49"/>
        <v>0.23350000000000001</v>
      </c>
      <c r="F206" s="62">
        <f t="shared" si="50"/>
        <v>9.8900000000000002E-2</v>
      </c>
      <c r="G206" s="104">
        <f t="shared" si="51"/>
        <v>0.29753309265944644</v>
      </c>
      <c r="H206" s="1">
        <v>9</v>
      </c>
      <c r="J206" s="104">
        <v>0.29753309265944644</v>
      </c>
      <c r="K206" s="81"/>
      <c r="L206" s="104">
        <v>0.3227229751024267</v>
      </c>
      <c r="M206" s="1">
        <v>7</v>
      </c>
      <c r="N206" s="83"/>
      <c r="O206" s="1"/>
    </row>
    <row r="207" spans="3:17" x14ac:dyDescent="0.2">
      <c r="C207" s="76" t="s">
        <v>77</v>
      </c>
      <c r="D207" s="77" t="s">
        <v>74</v>
      </c>
      <c r="E207" s="53">
        <f t="shared" si="49"/>
        <v>0.20730000000000001</v>
      </c>
      <c r="F207" s="62">
        <f t="shared" si="50"/>
        <v>0.11210000000000001</v>
      </c>
      <c r="G207" s="104">
        <f t="shared" si="51"/>
        <v>0.35097056981840952</v>
      </c>
      <c r="H207" s="1">
        <v>5</v>
      </c>
      <c r="J207" s="104">
        <v>0.35097056981840952</v>
      </c>
      <c r="K207" s="81"/>
      <c r="L207" s="104">
        <v>0.29967180005049232</v>
      </c>
      <c r="M207" s="1">
        <v>8</v>
      </c>
      <c r="N207" s="83"/>
      <c r="O207" s="1"/>
    </row>
    <row r="208" spans="3:17" x14ac:dyDescent="0.2">
      <c r="C208" s="76"/>
      <c r="D208" s="77" t="s">
        <v>75</v>
      </c>
      <c r="E208" s="53">
        <f t="shared" si="49"/>
        <v>0.1915</v>
      </c>
      <c r="F208" s="62">
        <f t="shared" si="50"/>
        <v>0.112</v>
      </c>
      <c r="G208" s="104">
        <f t="shared" si="51"/>
        <v>0.36902800658978585</v>
      </c>
      <c r="H208" s="1">
        <v>3</v>
      </c>
      <c r="J208" s="104">
        <v>0.36902800658978585</v>
      </c>
      <c r="K208" s="81"/>
      <c r="L208" s="104">
        <v>0.29753309265944644</v>
      </c>
      <c r="M208" s="1">
        <v>9</v>
      </c>
      <c r="N208" s="83"/>
      <c r="O208" s="1"/>
    </row>
    <row r="209" spans="3:15" ht="14.25" thickBot="1" x14ac:dyDescent="0.25">
      <c r="C209" s="76"/>
      <c r="D209" s="77" t="s">
        <v>76</v>
      </c>
      <c r="E209" s="53">
        <f t="shared" si="49"/>
        <v>0.17710000000000001</v>
      </c>
      <c r="F209" s="62">
        <f t="shared" si="50"/>
        <v>0.11210000000000001</v>
      </c>
      <c r="G209" s="104">
        <v>0.1411</v>
      </c>
      <c r="H209" s="1">
        <v>15</v>
      </c>
      <c r="J209" s="104">
        <v>0.1411</v>
      </c>
      <c r="K209" s="81"/>
      <c r="L209" s="104">
        <v>0.29714978775015166</v>
      </c>
      <c r="M209" s="1">
        <v>10</v>
      </c>
      <c r="N209" s="83"/>
      <c r="O209" s="1"/>
    </row>
    <row r="210" spans="3:15" x14ac:dyDescent="0.2">
      <c r="C210" s="74"/>
      <c r="D210" s="75" t="s">
        <v>71</v>
      </c>
      <c r="E210" s="53">
        <f t="shared" si="49"/>
        <v>0.30459999999999998</v>
      </c>
      <c r="F210" s="62">
        <f t="shared" si="50"/>
        <v>0.11260000000000001</v>
      </c>
      <c r="G210" s="104">
        <f t="shared" si="51"/>
        <v>0.26989453499520616</v>
      </c>
      <c r="H210" s="1">
        <v>12</v>
      </c>
      <c r="J210" s="104">
        <v>0.26989453499520616</v>
      </c>
      <c r="K210" s="81"/>
      <c r="L210" s="104">
        <v>0.27984471044969267</v>
      </c>
      <c r="M210" s="1">
        <v>11</v>
      </c>
      <c r="N210" s="83"/>
      <c r="O210" s="1"/>
    </row>
    <row r="211" spans="3:15" x14ac:dyDescent="0.2">
      <c r="C211" s="76"/>
      <c r="D211" s="77" t="s">
        <v>72</v>
      </c>
      <c r="E211" s="53">
        <f t="shared" si="49"/>
        <v>0.24010000000000001</v>
      </c>
      <c r="F211" s="62">
        <f t="shared" si="50"/>
        <v>8.4599999999999995E-2</v>
      </c>
      <c r="G211" s="104">
        <f t="shared" si="51"/>
        <v>0.26054819833692638</v>
      </c>
      <c r="H211" s="1">
        <v>13</v>
      </c>
      <c r="J211" s="104">
        <v>0.26054819833692638</v>
      </c>
      <c r="K211" s="81"/>
      <c r="L211" s="104">
        <v>0.26989453499520616</v>
      </c>
      <c r="M211" s="1">
        <v>12</v>
      </c>
      <c r="N211" s="83"/>
      <c r="O211" s="1"/>
    </row>
    <row r="212" spans="3:15" x14ac:dyDescent="0.2">
      <c r="C212" s="76" t="s">
        <v>78</v>
      </c>
      <c r="D212" s="77" t="s">
        <v>74</v>
      </c>
      <c r="E212" s="53">
        <f t="shared" si="49"/>
        <v>0.22259999999999999</v>
      </c>
      <c r="F212" s="62">
        <f t="shared" si="50"/>
        <v>8.6499999999999994E-2</v>
      </c>
      <c r="G212" s="104">
        <f t="shared" si="51"/>
        <v>0.27984471044969267</v>
      </c>
      <c r="H212" s="1">
        <v>11</v>
      </c>
      <c r="J212" s="104">
        <v>0.27984471044969267</v>
      </c>
      <c r="K212" s="81"/>
      <c r="L212" s="104">
        <v>0.26054819833692638</v>
      </c>
      <c r="M212" s="1">
        <v>13</v>
      </c>
      <c r="N212" s="83"/>
      <c r="O212" s="1"/>
    </row>
    <row r="213" spans="3:15" x14ac:dyDescent="0.2">
      <c r="C213" s="76"/>
      <c r="D213" s="77" t="s">
        <v>75</v>
      </c>
      <c r="E213" s="53">
        <f t="shared" si="49"/>
        <v>0.21490000000000001</v>
      </c>
      <c r="F213" s="62">
        <f t="shared" si="50"/>
        <v>0.1024</v>
      </c>
      <c r="G213" s="104">
        <f t="shared" si="51"/>
        <v>0.3227229751024267</v>
      </c>
      <c r="H213" s="1">
        <v>7</v>
      </c>
      <c r="J213" s="104">
        <v>0.3227229751024267</v>
      </c>
      <c r="K213" s="81"/>
      <c r="L213" s="104">
        <v>0.25850000000000001</v>
      </c>
      <c r="M213" s="1">
        <v>14</v>
      </c>
      <c r="N213" s="83"/>
      <c r="O213" s="1"/>
    </row>
    <row r="214" spans="3:15" ht="14.25" thickBot="1" x14ac:dyDescent="0.25">
      <c r="C214" s="78"/>
      <c r="D214" s="79" t="s">
        <v>76</v>
      </c>
      <c r="E214" s="53">
        <f t="shared" si="49"/>
        <v>0.19489999999999999</v>
      </c>
      <c r="F214" s="62">
        <f t="shared" si="50"/>
        <v>0.1017</v>
      </c>
      <c r="G214" s="104">
        <f t="shared" si="51"/>
        <v>0.34288604180714771</v>
      </c>
      <c r="H214" s="1">
        <v>6</v>
      </c>
      <c r="J214" s="104">
        <v>0.34288604180714771</v>
      </c>
      <c r="K214" s="81"/>
      <c r="L214" s="104">
        <v>0.1411</v>
      </c>
      <c r="M214" s="1">
        <v>15</v>
      </c>
      <c r="N214" s="83"/>
      <c r="O214" s="1"/>
    </row>
    <row r="215" spans="3:15" ht="14.25" thickTop="1" x14ac:dyDescent="0.15">
      <c r="C215" s="1"/>
      <c r="D215" s="1"/>
      <c r="E215" s="82"/>
      <c r="H215" s="1"/>
      <c r="K215" s="81"/>
    </row>
    <row r="216" spans="3:15" x14ac:dyDescent="0.15">
      <c r="C216" s="1"/>
      <c r="D216" s="1"/>
      <c r="E216" s="1"/>
    </row>
    <row r="217" spans="3:15" x14ac:dyDescent="0.15">
      <c r="C217" s="1"/>
      <c r="D217" s="1"/>
      <c r="E217" s="1"/>
    </row>
    <row r="218" spans="3:15" ht="14.25" thickBot="1" x14ac:dyDescent="0.25">
      <c r="C218" s="76"/>
      <c r="D218" s="77"/>
      <c r="E218" s="58"/>
    </row>
    <row r="219" spans="3:15" ht="14.25" thickTop="1" x14ac:dyDescent="0.15">
      <c r="C219" s="105" t="s">
        <v>116</v>
      </c>
      <c r="D219" s="105" t="s">
        <v>87</v>
      </c>
      <c r="E219" s="106" t="s">
        <v>88</v>
      </c>
      <c r="F219" s="106" t="s">
        <v>89</v>
      </c>
      <c r="G219" s="106" t="s">
        <v>90</v>
      </c>
      <c r="H219" s="105" t="s">
        <v>91</v>
      </c>
    </row>
    <row r="220" spans="3:15" ht="14.25" thickBot="1" x14ac:dyDescent="0.2">
      <c r="C220" s="107"/>
      <c r="D220" s="90"/>
      <c r="E220" s="91"/>
      <c r="F220" s="91"/>
      <c r="G220" s="91"/>
      <c r="H220" s="90"/>
    </row>
    <row r="221" spans="3:15" x14ac:dyDescent="0.15">
      <c r="C221" s="84"/>
      <c r="D221" s="84" t="s">
        <v>71</v>
      </c>
      <c r="E221" s="108">
        <v>0.21</v>
      </c>
      <c r="F221" s="109">
        <v>0.13270000000000001</v>
      </c>
      <c r="G221" s="110">
        <v>0.38721914210679897</v>
      </c>
      <c r="H221" s="111">
        <v>2</v>
      </c>
    </row>
    <row r="222" spans="3:15" x14ac:dyDescent="0.15">
      <c r="C222" s="112"/>
      <c r="D222" s="112" t="s">
        <v>72</v>
      </c>
      <c r="E222" s="113">
        <v>0.23180000000000001</v>
      </c>
      <c r="F222" s="86">
        <v>9.8000000000000004E-2</v>
      </c>
      <c r="G222" s="114">
        <v>0.29714978775015166</v>
      </c>
      <c r="H222" s="43">
        <v>10</v>
      </c>
    </row>
    <row r="223" spans="3:15" x14ac:dyDescent="0.15">
      <c r="C223" s="112" t="s">
        <v>73</v>
      </c>
      <c r="D223" s="112" t="s">
        <v>74</v>
      </c>
      <c r="E223" s="113">
        <v>0.2162</v>
      </c>
      <c r="F223" s="86">
        <v>0.12230000000000001</v>
      </c>
      <c r="G223" s="114">
        <v>0.36129985228951256</v>
      </c>
      <c r="H223" s="43">
        <v>4</v>
      </c>
    </row>
    <row r="224" spans="3:15" x14ac:dyDescent="0.15">
      <c r="C224" s="112"/>
      <c r="D224" s="112" t="s">
        <v>75</v>
      </c>
      <c r="E224" s="113">
        <v>0.16170000000000001</v>
      </c>
      <c r="F224" s="86">
        <v>0.1656</v>
      </c>
      <c r="G224" s="114">
        <v>0.50595783684692941</v>
      </c>
      <c r="H224" s="43">
        <v>1</v>
      </c>
    </row>
    <row r="225" spans="3:8" ht="14.25" thickBot="1" x14ac:dyDescent="0.2">
      <c r="C225" s="85"/>
      <c r="D225" s="85" t="s">
        <v>76</v>
      </c>
      <c r="E225" s="115">
        <v>0.1096</v>
      </c>
      <c r="F225" s="87">
        <v>0.22989999999999999</v>
      </c>
      <c r="G225" s="116">
        <v>0.25850000000000001</v>
      </c>
      <c r="H225" s="88">
        <v>14</v>
      </c>
    </row>
    <row r="226" spans="3:8" x14ac:dyDescent="0.15">
      <c r="C226" s="84"/>
      <c r="D226" s="84" t="s">
        <v>71</v>
      </c>
      <c r="E226" s="113">
        <v>0.27739999999999998</v>
      </c>
      <c r="F226" s="86">
        <v>0.1187</v>
      </c>
      <c r="G226" s="114">
        <v>0.29967180005049232</v>
      </c>
      <c r="H226" s="43">
        <v>8</v>
      </c>
    </row>
    <row r="227" spans="3:8" x14ac:dyDescent="0.15">
      <c r="C227" s="112"/>
      <c r="D227" s="112" t="s">
        <v>72</v>
      </c>
      <c r="E227" s="113">
        <v>0.23350000000000001</v>
      </c>
      <c r="F227" s="86">
        <v>9.8900000000000002E-2</v>
      </c>
      <c r="G227" s="114">
        <v>0.29753309265944644</v>
      </c>
      <c r="H227" s="43">
        <v>9</v>
      </c>
    </row>
    <row r="228" spans="3:8" x14ac:dyDescent="0.15">
      <c r="C228" s="112" t="s">
        <v>77</v>
      </c>
      <c r="D228" s="112" t="s">
        <v>74</v>
      </c>
      <c r="E228" s="113">
        <v>0.20730000000000001</v>
      </c>
      <c r="F228" s="86">
        <v>0.11210000000000001</v>
      </c>
      <c r="G228" s="114">
        <v>0.35097056981840952</v>
      </c>
      <c r="H228" s="43">
        <v>5</v>
      </c>
    </row>
    <row r="229" spans="3:8" x14ac:dyDescent="0.15">
      <c r="C229" s="112"/>
      <c r="D229" s="112" t="s">
        <v>75</v>
      </c>
      <c r="E229" s="113">
        <v>0.1915</v>
      </c>
      <c r="F229" s="86">
        <v>0.112</v>
      </c>
      <c r="G229" s="114">
        <v>0.36902800658978585</v>
      </c>
      <c r="H229" s="43">
        <v>3</v>
      </c>
    </row>
    <row r="230" spans="3:8" ht="14.25" thickBot="1" x14ac:dyDescent="0.2">
      <c r="C230" s="85"/>
      <c r="D230" s="85" t="s">
        <v>76</v>
      </c>
      <c r="E230" s="113">
        <v>0.17710000000000001</v>
      </c>
      <c r="F230" s="86">
        <v>0.11210000000000001</v>
      </c>
      <c r="G230" s="114">
        <v>0.1411</v>
      </c>
      <c r="H230" s="43">
        <v>15</v>
      </c>
    </row>
    <row r="231" spans="3:8" x14ac:dyDescent="0.15">
      <c r="C231" s="112"/>
      <c r="D231" s="112" t="s">
        <v>71</v>
      </c>
      <c r="E231" s="108">
        <v>0.30459999999999998</v>
      </c>
      <c r="F231" s="109">
        <v>0.11260000000000001</v>
      </c>
      <c r="G231" s="110">
        <v>0.26989453499520616</v>
      </c>
      <c r="H231" s="111">
        <v>12</v>
      </c>
    </row>
    <row r="232" spans="3:8" x14ac:dyDescent="0.15">
      <c r="C232" s="112"/>
      <c r="D232" s="112" t="s">
        <v>72</v>
      </c>
      <c r="E232" s="113">
        <v>0.24010000000000001</v>
      </c>
      <c r="F232" s="86">
        <v>8.4599999999999995E-2</v>
      </c>
      <c r="G232" s="114">
        <v>0.26054819833692638</v>
      </c>
      <c r="H232" s="43">
        <v>13</v>
      </c>
    </row>
    <row r="233" spans="3:8" x14ac:dyDescent="0.15">
      <c r="C233" s="112" t="s">
        <v>78</v>
      </c>
      <c r="D233" s="112" t="s">
        <v>74</v>
      </c>
      <c r="E233" s="113">
        <v>0.22259999999999999</v>
      </c>
      <c r="F233" s="86">
        <v>8.6499999999999994E-2</v>
      </c>
      <c r="G233" s="114">
        <v>0.27984471044969267</v>
      </c>
      <c r="H233" s="43">
        <v>11</v>
      </c>
    </row>
    <row r="234" spans="3:8" x14ac:dyDescent="0.15">
      <c r="C234" s="112"/>
      <c r="D234" s="112" t="s">
        <v>75</v>
      </c>
      <c r="E234" s="113">
        <v>0.21490000000000001</v>
      </c>
      <c r="F234" s="86">
        <v>0.1024</v>
      </c>
      <c r="G234" s="114">
        <v>0.3227229751024267</v>
      </c>
      <c r="H234" s="43">
        <v>7</v>
      </c>
    </row>
    <row r="235" spans="3:8" ht="14.25" thickBot="1" x14ac:dyDescent="0.2">
      <c r="C235" s="117"/>
      <c r="D235" s="117" t="s">
        <v>76</v>
      </c>
      <c r="E235" s="118">
        <v>0.19489999999999999</v>
      </c>
      <c r="F235" s="119">
        <v>0.1017</v>
      </c>
      <c r="G235" s="120">
        <v>0.34288604180714771</v>
      </c>
      <c r="H235" s="121">
        <v>6</v>
      </c>
    </row>
    <row r="236" spans="3:8" ht="14.25" thickTop="1" x14ac:dyDescent="0.15">
      <c r="D236" s="1"/>
      <c r="E236" s="1"/>
      <c r="F236" s="1"/>
    </row>
    <row r="237" spans="3:8" x14ac:dyDescent="0.15">
      <c r="D237" s="1"/>
      <c r="E237" s="1"/>
      <c r="F237" s="1"/>
    </row>
    <row r="238" spans="3:8" x14ac:dyDescent="0.15">
      <c r="D238" s="1"/>
      <c r="E238" s="1"/>
      <c r="F238" s="1"/>
    </row>
    <row r="239" spans="3:8" x14ac:dyDescent="0.15">
      <c r="D239" s="1"/>
      <c r="E239" s="1"/>
      <c r="F239" s="1"/>
    </row>
    <row r="240" spans="3:8" x14ac:dyDescent="0.15">
      <c r="D240" s="1"/>
      <c r="E240" s="1"/>
      <c r="F240" s="1"/>
    </row>
    <row r="241" spans="4:6" x14ac:dyDescent="0.15">
      <c r="D241" s="1"/>
      <c r="E241" s="1"/>
      <c r="F241" s="1"/>
    </row>
    <row r="242" spans="4:6" x14ac:dyDescent="0.15">
      <c r="D242" s="1"/>
      <c r="E242" s="1"/>
      <c r="F242" s="1"/>
    </row>
    <row r="243" spans="4:6" x14ac:dyDescent="0.15">
      <c r="D243" s="1"/>
      <c r="E243" s="1"/>
      <c r="F243" s="1"/>
    </row>
    <row r="244" spans="4:6" x14ac:dyDescent="0.15">
      <c r="D244" s="1"/>
      <c r="E244" s="1"/>
      <c r="F244" s="1"/>
    </row>
    <row r="245" spans="4:6" x14ac:dyDescent="0.15">
      <c r="D245" s="1"/>
      <c r="E245" s="1"/>
      <c r="F245" s="1"/>
    </row>
    <row r="246" spans="4:6" x14ac:dyDescent="0.15">
      <c r="D246" s="1"/>
      <c r="E246" s="1"/>
      <c r="F246" s="1"/>
    </row>
    <row r="247" spans="4:6" x14ac:dyDescent="0.15">
      <c r="D247" s="1"/>
      <c r="E247" s="1"/>
      <c r="F247" s="1"/>
    </row>
    <row r="248" spans="4:6" x14ac:dyDescent="0.15">
      <c r="D248" s="1"/>
      <c r="E248" s="1"/>
      <c r="F248" s="1"/>
    </row>
    <row r="249" spans="4:6" x14ac:dyDescent="0.15">
      <c r="D249" s="1"/>
      <c r="E249" s="1"/>
      <c r="F249" s="1"/>
    </row>
    <row r="250" spans="4:6" x14ac:dyDescent="0.15">
      <c r="D250" s="1"/>
      <c r="E250" s="1"/>
      <c r="F250" s="1"/>
    </row>
    <row r="251" spans="4:6" x14ac:dyDescent="0.15">
      <c r="D251" s="1"/>
      <c r="E251" s="1"/>
      <c r="F251" s="1"/>
    </row>
    <row r="252" spans="4:6" x14ac:dyDescent="0.15">
      <c r="D252" s="1"/>
      <c r="E252" s="1"/>
      <c r="F252" s="1"/>
    </row>
    <row r="253" spans="4:6" x14ac:dyDescent="0.15">
      <c r="D253" s="1"/>
      <c r="E253" s="1"/>
      <c r="F253" s="1"/>
    </row>
    <row r="254" spans="4:6" x14ac:dyDescent="0.15">
      <c r="D254" s="1"/>
      <c r="E254" s="1"/>
      <c r="F254" s="1"/>
    </row>
    <row r="255" spans="4:6" x14ac:dyDescent="0.15">
      <c r="D255" s="1"/>
      <c r="E255" s="1"/>
      <c r="F255" s="1"/>
    </row>
    <row r="256" spans="4:6" x14ac:dyDescent="0.15">
      <c r="D256" s="1"/>
      <c r="E256" s="1"/>
      <c r="F256" s="1"/>
    </row>
    <row r="257" spans="4:6" x14ac:dyDescent="0.15">
      <c r="D257" s="1"/>
      <c r="E257" s="1"/>
      <c r="F257" s="1"/>
    </row>
    <row r="258" spans="4:6" x14ac:dyDescent="0.15">
      <c r="D258" s="1"/>
      <c r="E258" s="1"/>
      <c r="F258" s="1"/>
    </row>
    <row r="259" spans="4:6" x14ac:dyDescent="0.15">
      <c r="D259" s="1"/>
      <c r="E259" s="1"/>
      <c r="F259" s="1"/>
    </row>
    <row r="260" spans="4:6" x14ac:dyDescent="0.15">
      <c r="D260" s="1"/>
      <c r="E260" s="1"/>
      <c r="F260" s="1"/>
    </row>
    <row r="261" spans="4:6" x14ac:dyDescent="0.15">
      <c r="D261" s="1"/>
      <c r="E261" s="1"/>
      <c r="F261" s="1"/>
    </row>
    <row r="262" spans="4:6" x14ac:dyDescent="0.15">
      <c r="D262" s="1"/>
      <c r="E262" s="1"/>
      <c r="F262" s="1"/>
    </row>
    <row r="263" spans="4:6" x14ac:dyDescent="0.15">
      <c r="D263" s="1"/>
      <c r="E263" s="1"/>
      <c r="F263" s="1"/>
    </row>
    <row r="264" spans="4:6" x14ac:dyDescent="0.15">
      <c r="D264" s="1"/>
      <c r="E264" s="1"/>
      <c r="F264" s="1"/>
    </row>
    <row r="265" spans="4:6" x14ac:dyDescent="0.15">
      <c r="D265" s="1"/>
      <c r="E265" s="1"/>
      <c r="F265" s="1"/>
    </row>
    <row r="266" spans="4:6" x14ac:dyDescent="0.15">
      <c r="D266" s="1"/>
      <c r="E266" s="1"/>
      <c r="F266" s="1"/>
    </row>
    <row r="267" spans="4:6" x14ac:dyDescent="0.15">
      <c r="D267" s="1"/>
      <c r="E267" s="1"/>
      <c r="F267" s="1"/>
    </row>
    <row r="268" spans="4:6" x14ac:dyDescent="0.15">
      <c r="D268" s="1"/>
      <c r="E268" s="1"/>
      <c r="F268" s="1"/>
    </row>
    <row r="269" spans="4:6" x14ac:dyDescent="0.15">
      <c r="D269" s="1"/>
      <c r="E269" s="1"/>
      <c r="F269" s="1"/>
    </row>
    <row r="270" spans="4:6" x14ac:dyDescent="0.15">
      <c r="D270" s="1"/>
      <c r="E270" s="1"/>
      <c r="F270" s="1"/>
    </row>
    <row r="271" spans="4:6" x14ac:dyDescent="0.15">
      <c r="D271" s="1"/>
      <c r="E271" s="1"/>
      <c r="F271" s="1"/>
    </row>
    <row r="272" spans="4:6" x14ac:dyDescent="0.15">
      <c r="D272" s="1"/>
      <c r="E272" s="1"/>
      <c r="F272" s="1"/>
    </row>
    <row r="273" spans="4:6" x14ac:dyDescent="0.15">
      <c r="D273" s="1"/>
      <c r="E273" s="1"/>
      <c r="F273" s="1"/>
    </row>
    <row r="274" spans="4:6" x14ac:dyDescent="0.15">
      <c r="D274" s="1"/>
      <c r="E274" s="1"/>
      <c r="F274" s="1"/>
    </row>
    <row r="275" spans="4:6" x14ac:dyDescent="0.15">
      <c r="D275" s="1"/>
      <c r="E275" s="1"/>
      <c r="F275" s="1"/>
    </row>
    <row r="276" spans="4:6" x14ac:dyDescent="0.15">
      <c r="D276" s="1"/>
      <c r="E276" s="1"/>
      <c r="F276" s="1"/>
    </row>
    <row r="277" spans="4:6" x14ac:dyDescent="0.15">
      <c r="D277" s="1"/>
      <c r="E277" s="1"/>
      <c r="F277" s="1"/>
    </row>
    <row r="278" spans="4:6" x14ac:dyDescent="0.15">
      <c r="D278" s="1"/>
      <c r="E278" s="1"/>
      <c r="F278" s="1"/>
    </row>
    <row r="279" spans="4:6" x14ac:dyDescent="0.15">
      <c r="D279" s="1"/>
      <c r="E279" s="1"/>
      <c r="F279" s="1"/>
    </row>
    <row r="280" spans="4:6" x14ac:dyDescent="0.15">
      <c r="D280" s="1"/>
      <c r="E280" s="1"/>
      <c r="F280" s="1"/>
    </row>
    <row r="281" spans="4:6" x14ac:dyDescent="0.15">
      <c r="D281" s="1"/>
      <c r="E281" s="1"/>
      <c r="F281" s="1"/>
    </row>
    <row r="282" spans="4:6" x14ac:dyDescent="0.15">
      <c r="D282" s="1"/>
      <c r="E282" s="1"/>
      <c r="F282" s="1"/>
    </row>
    <row r="283" spans="4:6" x14ac:dyDescent="0.15">
      <c r="D283" s="1"/>
      <c r="E283" s="1"/>
      <c r="F283" s="1"/>
    </row>
    <row r="284" spans="4:6" x14ac:dyDescent="0.15">
      <c r="D284" s="1"/>
      <c r="E284" s="1"/>
      <c r="F284" s="1"/>
    </row>
    <row r="285" spans="4:6" x14ac:dyDescent="0.15">
      <c r="D285" s="1"/>
      <c r="E285" s="1"/>
      <c r="F285" s="1"/>
    </row>
    <row r="286" spans="4:6" x14ac:dyDescent="0.15">
      <c r="D286" s="1"/>
      <c r="E286" s="1"/>
      <c r="F286" s="1"/>
    </row>
    <row r="287" spans="4:6" x14ac:dyDescent="0.15">
      <c r="D287" s="1"/>
      <c r="E287" s="1"/>
      <c r="F287" s="1"/>
    </row>
    <row r="288" spans="4:6" x14ac:dyDescent="0.15">
      <c r="D288" s="1"/>
      <c r="E288" s="1"/>
      <c r="F288" s="1"/>
    </row>
    <row r="289" spans="4:6" x14ac:dyDescent="0.15">
      <c r="D289" s="1"/>
      <c r="E289" s="1"/>
      <c r="F289" s="1"/>
    </row>
    <row r="290" spans="4:6" x14ac:dyDescent="0.15">
      <c r="D290" s="1"/>
      <c r="E290" s="1"/>
      <c r="F290" s="1"/>
    </row>
    <row r="291" spans="4:6" x14ac:dyDescent="0.15">
      <c r="D291" s="1"/>
      <c r="E291" s="1"/>
      <c r="F291" s="1"/>
    </row>
    <row r="292" spans="4:6" x14ac:dyDescent="0.15">
      <c r="D292" s="1"/>
      <c r="E292" s="1"/>
      <c r="F292" s="1"/>
    </row>
    <row r="293" spans="4:6" x14ac:dyDescent="0.15">
      <c r="D293" s="1"/>
      <c r="E293" s="1"/>
      <c r="F293" s="1"/>
    </row>
    <row r="294" spans="4:6" x14ac:dyDescent="0.15">
      <c r="D294" s="1"/>
      <c r="E294" s="1"/>
      <c r="F294" s="1"/>
    </row>
    <row r="295" spans="4:6" x14ac:dyDescent="0.15">
      <c r="D295" s="1"/>
      <c r="E295" s="1"/>
      <c r="F295" s="1"/>
    </row>
    <row r="296" spans="4:6" x14ac:dyDescent="0.15">
      <c r="D296" s="1"/>
      <c r="E296" s="1"/>
      <c r="F296" s="1"/>
    </row>
    <row r="297" spans="4:6" x14ac:dyDescent="0.15">
      <c r="D297" s="1"/>
      <c r="E297" s="1"/>
      <c r="F297" s="1"/>
    </row>
    <row r="298" spans="4:6" x14ac:dyDescent="0.15">
      <c r="D298" s="1"/>
      <c r="E298" s="1"/>
      <c r="F298" s="1"/>
    </row>
    <row r="299" spans="4:6" x14ac:dyDescent="0.15">
      <c r="D299" s="1"/>
      <c r="E299" s="1"/>
      <c r="F299" s="1"/>
    </row>
    <row r="300" spans="4:6" x14ac:dyDescent="0.15">
      <c r="D300" s="1"/>
      <c r="E300" s="1"/>
      <c r="F300" s="1"/>
    </row>
    <row r="301" spans="4:6" x14ac:dyDescent="0.15">
      <c r="D301" s="1"/>
      <c r="E301" s="1"/>
      <c r="F301" s="1"/>
    </row>
    <row r="302" spans="4:6" x14ac:dyDescent="0.15">
      <c r="D302" s="1"/>
      <c r="E302" s="1"/>
      <c r="F302" s="1"/>
    </row>
    <row r="303" spans="4:6" x14ac:dyDescent="0.15">
      <c r="D303" s="1"/>
      <c r="E303" s="1"/>
      <c r="F303" s="1"/>
    </row>
    <row r="304" spans="4:6" x14ac:dyDescent="0.15">
      <c r="D304" s="1"/>
      <c r="E304" s="1"/>
      <c r="F304" s="1"/>
    </row>
    <row r="305" spans="4:6" x14ac:dyDescent="0.15">
      <c r="D305" s="1"/>
      <c r="E305" s="1"/>
      <c r="F305" s="1"/>
    </row>
    <row r="306" spans="4:6" x14ac:dyDescent="0.15">
      <c r="D306" s="1"/>
      <c r="E306" s="1"/>
      <c r="F306" s="1"/>
    </row>
    <row r="307" spans="4:6" x14ac:dyDescent="0.15">
      <c r="D307" s="1"/>
      <c r="E307" s="1"/>
      <c r="F307" s="1"/>
    </row>
    <row r="308" spans="4:6" x14ac:dyDescent="0.15">
      <c r="D308" s="1"/>
      <c r="E308" s="1"/>
      <c r="F308" s="1"/>
    </row>
    <row r="309" spans="4:6" x14ac:dyDescent="0.15">
      <c r="D309" s="1"/>
      <c r="E309" s="1"/>
      <c r="F309" s="1"/>
    </row>
    <row r="310" spans="4:6" x14ac:dyDescent="0.15">
      <c r="D310" s="1"/>
      <c r="E310" s="1"/>
      <c r="F310" s="1"/>
    </row>
    <row r="311" spans="4:6" x14ac:dyDescent="0.15">
      <c r="D311" s="1"/>
      <c r="E311" s="1"/>
      <c r="F311" s="1"/>
    </row>
    <row r="312" spans="4:6" x14ac:dyDescent="0.15">
      <c r="D312" s="1"/>
      <c r="E312" s="1"/>
      <c r="F312" s="1"/>
    </row>
    <row r="313" spans="4:6" x14ac:dyDescent="0.15">
      <c r="D313" s="1"/>
      <c r="E313" s="1"/>
      <c r="F313" s="1"/>
    </row>
    <row r="314" spans="4:6" x14ac:dyDescent="0.15">
      <c r="D314" s="1"/>
      <c r="E314" s="1"/>
      <c r="F314" s="1"/>
    </row>
    <row r="315" spans="4:6" x14ac:dyDescent="0.15">
      <c r="D315" s="1"/>
      <c r="E315" s="1"/>
      <c r="F315" s="1"/>
    </row>
    <row r="316" spans="4:6" x14ac:dyDescent="0.15">
      <c r="D316" s="1"/>
      <c r="E316" s="1"/>
      <c r="F316" s="1"/>
    </row>
    <row r="317" spans="4:6" x14ac:dyDescent="0.15">
      <c r="D317" s="1"/>
      <c r="E317" s="1"/>
      <c r="F317" s="1"/>
    </row>
    <row r="318" spans="4:6" x14ac:dyDescent="0.15">
      <c r="D318" s="1"/>
      <c r="E318" s="1"/>
      <c r="F318" s="1"/>
    </row>
  </sheetData>
  <mergeCells count="6">
    <mergeCell ref="C219:C220"/>
    <mergeCell ref="D219:D220"/>
    <mergeCell ref="E219:E220"/>
    <mergeCell ref="F219:F220"/>
    <mergeCell ref="G219:G220"/>
    <mergeCell ref="H219:H22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Dry matter yiueld</vt:lpstr>
      <vt:lpstr>One factor</vt:lpstr>
      <vt:lpstr>Two factors</vt:lpstr>
      <vt:lpstr>Three factors</vt:lpstr>
      <vt:lpstr>Topsis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2023-03-31T10:56:43Z</dcterms:modified>
</cp:coreProperties>
</file>