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miny\Desktop\PAPER ACROPORAS F2\"/>
    </mc:Choice>
  </mc:AlternateContent>
  <bookViews>
    <workbookView xWindow="0" yWindow="0" windowWidth="25200" windowHeight="12135"/>
  </bookViews>
  <sheets>
    <sheet name="Oocytes and spermaries" sheetId="1" r:id="rId1"/>
    <sheet name="Gametes diameter" sheetId="2" r:id="rId2"/>
    <sheet name="Gonadal index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3" l="1"/>
  <c r="J9" i="3"/>
  <c r="J8" i="3"/>
  <c r="J7" i="3"/>
  <c r="J6" i="3"/>
  <c r="J5" i="3"/>
  <c r="J4" i="3"/>
  <c r="J3" i="3"/>
  <c r="J25" i="3"/>
  <c r="J24" i="3"/>
  <c r="J23" i="3"/>
  <c r="J22" i="3"/>
  <c r="J21" i="3"/>
  <c r="J20" i="3"/>
  <c r="J19" i="3"/>
  <c r="J18" i="3"/>
  <c r="J28" i="3"/>
  <c r="J27" i="3"/>
  <c r="D26" i="3"/>
  <c r="C26" i="3"/>
  <c r="J13" i="3"/>
  <c r="J12" i="3"/>
  <c r="D11" i="3"/>
  <c r="C11" i="3"/>
  <c r="D109" i="1" l="1"/>
  <c r="D108" i="1"/>
  <c r="D107" i="1"/>
  <c r="D106" i="1"/>
  <c r="D105" i="1"/>
  <c r="C109" i="1"/>
  <c r="C108" i="1"/>
  <c r="C107" i="1"/>
  <c r="C106" i="1"/>
  <c r="C105" i="1"/>
</calcChain>
</file>

<file path=xl/sharedStrings.xml><?xml version="1.0" encoding="utf-8"?>
<sst xmlns="http://schemas.openxmlformats.org/spreadsheetml/2006/main" count="52" uniqueCount="37">
  <si>
    <t>SD</t>
  </si>
  <si>
    <t xml:space="preserve">Max </t>
  </si>
  <si>
    <t xml:space="preserve">Min </t>
  </si>
  <si>
    <t>Sample</t>
  </si>
  <si>
    <t>Polyp</t>
  </si>
  <si>
    <t xml:space="preserve"> Oocytes</t>
  </si>
  <si>
    <t>Spermaries</t>
  </si>
  <si>
    <t>Polyp number</t>
  </si>
  <si>
    <t>Total</t>
  </si>
  <si>
    <t>Mean</t>
  </si>
  <si>
    <t xml:space="preserve">Total </t>
  </si>
  <si>
    <t>DE</t>
  </si>
  <si>
    <t xml:space="preserve">Sample </t>
  </si>
  <si>
    <t>Diameter max (µm)</t>
  </si>
  <si>
    <t>Diameter max (mm)</t>
  </si>
  <si>
    <t>Oocytes</t>
  </si>
  <si>
    <t>Min.</t>
  </si>
  <si>
    <t>Max.</t>
  </si>
  <si>
    <t>Polyps dissected</t>
  </si>
  <si>
    <t>Polyps with oocytes</t>
  </si>
  <si>
    <t>% Fertility per sample</t>
  </si>
  <si>
    <t>Mean oocytes per sample</t>
  </si>
  <si>
    <t>Oocytes per sample</t>
  </si>
  <si>
    <t>TOTAL</t>
  </si>
  <si>
    <t>MEAN</t>
  </si>
  <si>
    <r>
      <t>Polyps/cm</t>
    </r>
    <r>
      <rPr>
        <b/>
        <vertAlign val="superscript"/>
        <sz val="12"/>
        <color theme="1"/>
        <rFont val="Cambria"/>
        <family val="1"/>
      </rPr>
      <t>2</t>
    </r>
  </si>
  <si>
    <r>
      <t>Oocytes/cm</t>
    </r>
    <r>
      <rPr>
        <b/>
        <vertAlign val="superscript"/>
        <sz val="12"/>
        <color theme="1"/>
        <rFont val="Cambria"/>
        <family val="1"/>
      </rPr>
      <t>2</t>
    </r>
  </si>
  <si>
    <t>Polyps with spermaries</t>
  </si>
  <si>
    <t>Mean spermaries per sample</t>
  </si>
  <si>
    <t>Spermaries per sample</t>
  </si>
  <si>
    <r>
      <t>Spermaries/cm</t>
    </r>
    <r>
      <rPr>
        <b/>
        <vertAlign val="superscript"/>
        <sz val="12"/>
        <color theme="1"/>
        <rFont val="Cambria"/>
        <family val="1"/>
      </rPr>
      <t>2</t>
    </r>
  </si>
  <si>
    <t>SPECIES</t>
  </si>
  <si>
    <t>Acropora palmata</t>
  </si>
  <si>
    <t>Cohort</t>
  </si>
  <si>
    <t>Samples were collected in August 2019 from transplanted colonies at Cuevones Reef, Cancun, Quintana Roo. Mexico.</t>
  </si>
  <si>
    <t xml:space="preserve">In the laboratory samples were processed after fixation and decalcification. </t>
  </si>
  <si>
    <t>After dissection of polyps, gonads and gametes were counted under the microscope.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</si>
</sst>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</font>
    <font>
      <b/>
      <sz val="14"/>
      <color theme="1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2"/>
      <color theme="1"/>
      <name val="Cambria"/>
      <family val="1"/>
    </font>
    <font>
      <b/>
      <vertAlign val="superscript"/>
      <sz val="12"/>
      <color theme="1"/>
      <name val="Cambria"/>
      <family val="1"/>
    </font>
    <font>
      <sz val="11"/>
      <color theme="1"/>
      <name val="Arial"/>
      <family val="2"/>
    </font>
    <font>
      <i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9" fontId="0" fillId="0" borderId="0" xfId="0" applyNumberFormat="1"/>
    <xf numFmtId="2" fontId="0" fillId="0" borderId="0" xfId="0" applyNumberFormat="1"/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1" fillId="0" borderId="0" xfId="0" applyFont="1"/>
    <xf numFmtId="164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tabSelected="1" workbookViewId="0">
      <selection activeCell="J20" sqref="J20"/>
    </sheetView>
  </sheetViews>
  <sheetFormatPr baseColWidth="10" defaultRowHeight="15" x14ac:dyDescent="0.25"/>
  <cols>
    <col min="1" max="1" width="12.85546875" customWidth="1"/>
    <col min="2" max="2" width="19.5703125" customWidth="1"/>
    <col min="3" max="3" width="16.5703125" customWidth="1"/>
    <col min="4" max="4" width="17" customWidth="1"/>
  </cols>
  <sheetData>
    <row r="1" spans="1:8" x14ac:dyDescent="0.25">
      <c r="A1" s="30" t="s">
        <v>31</v>
      </c>
      <c r="B1" s="31" t="s">
        <v>32</v>
      </c>
      <c r="C1" s="30"/>
      <c r="D1" s="30"/>
      <c r="E1" s="30"/>
      <c r="F1" s="32"/>
      <c r="G1" s="30"/>
      <c r="H1" s="30"/>
    </row>
    <row r="2" spans="1:8" x14ac:dyDescent="0.25">
      <c r="A2" s="30" t="s">
        <v>33</v>
      </c>
      <c r="B2" s="30">
        <v>2011</v>
      </c>
      <c r="C2" s="30">
        <v>2012</v>
      </c>
      <c r="D2" s="30"/>
      <c r="E2" s="30"/>
      <c r="F2" s="32"/>
      <c r="G2" s="30"/>
      <c r="H2" s="30"/>
    </row>
    <row r="3" spans="1:8" x14ac:dyDescent="0.25">
      <c r="A3" s="30"/>
      <c r="B3" s="30"/>
      <c r="C3" s="30"/>
      <c r="D3" s="30"/>
      <c r="E3" s="30"/>
      <c r="F3" s="32"/>
      <c r="G3" s="30"/>
      <c r="H3" s="30"/>
    </row>
    <row r="4" spans="1:8" x14ac:dyDescent="0.25">
      <c r="A4" s="30" t="s">
        <v>34</v>
      </c>
      <c r="B4" s="30"/>
      <c r="C4" s="30"/>
      <c r="D4" s="30"/>
      <c r="E4" s="30"/>
      <c r="F4" s="32"/>
      <c r="G4" s="30"/>
      <c r="H4" s="30"/>
    </row>
    <row r="5" spans="1:8" x14ac:dyDescent="0.25">
      <c r="A5" s="30" t="s">
        <v>35</v>
      </c>
      <c r="B5" s="30"/>
      <c r="C5" s="30"/>
      <c r="D5" s="30"/>
      <c r="E5" s="30"/>
      <c r="F5" s="32"/>
      <c r="G5" s="30"/>
      <c r="H5" s="30"/>
    </row>
    <row r="6" spans="1:8" x14ac:dyDescent="0.25">
      <c r="A6" s="30" t="s">
        <v>36</v>
      </c>
      <c r="B6" s="30"/>
      <c r="C6" s="30"/>
      <c r="D6" s="30"/>
      <c r="E6" s="30"/>
      <c r="F6" s="32"/>
      <c r="G6" s="30"/>
      <c r="H6" s="30"/>
    </row>
    <row r="8" spans="1:8" ht="18" x14ac:dyDescent="0.25">
      <c r="A8" s="2" t="s">
        <v>3</v>
      </c>
      <c r="B8" s="3" t="s">
        <v>7</v>
      </c>
      <c r="C8" s="3" t="s">
        <v>5</v>
      </c>
      <c r="D8" s="3" t="s">
        <v>6</v>
      </c>
    </row>
    <row r="9" spans="1:8" ht="15.75" x14ac:dyDescent="0.25">
      <c r="A9" s="21">
        <v>2</v>
      </c>
      <c r="B9" s="4">
        <v>1</v>
      </c>
      <c r="C9" s="4">
        <v>6</v>
      </c>
      <c r="D9" s="4">
        <v>3</v>
      </c>
    </row>
    <row r="10" spans="1:8" ht="15.75" x14ac:dyDescent="0.25">
      <c r="A10" s="21"/>
      <c r="B10" s="4">
        <v>2</v>
      </c>
      <c r="C10" s="4">
        <v>6</v>
      </c>
      <c r="D10" s="4">
        <v>3</v>
      </c>
    </row>
    <row r="11" spans="1:8" ht="15.75" x14ac:dyDescent="0.25">
      <c r="A11" s="21"/>
      <c r="B11" s="4">
        <v>3</v>
      </c>
      <c r="C11" s="4">
        <v>8</v>
      </c>
      <c r="D11" s="4">
        <v>3</v>
      </c>
    </row>
    <row r="12" spans="1:8" ht="15.75" x14ac:dyDescent="0.25">
      <c r="A12" s="21"/>
      <c r="B12" s="4">
        <v>4</v>
      </c>
      <c r="C12" s="4">
        <v>6</v>
      </c>
      <c r="D12" s="4">
        <v>3</v>
      </c>
    </row>
    <row r="13" spans="1:8" ht="15.75" x14ac:dyDescent="0.25">
      <c r="A13" s="21"/>
      <c r="B13" s="4">
        <v>5</v>
      </c>
      <c r="C13" s="4">
        <v>6</v>
      </c>
      <c r="D13" s="4">
        <v>3</v>
      </c>
    </row>
    <row r="14" spans="1:8" ht="15.75" x14ac:dyDescent="0.25">
      <c r="A14" s="21"/>
      <c r="B14" s="4">
        <v>6</v>
      </c>
      <c r="C14" s="4">
        <v>6</v>
      </c>
      <c r="D14" s="4">
        <v>2</v>
      </c>
    </row>
    <row r="15" spans="1:8" ht="15.75" x14ac:dyDescent="0.25">
      <c r="A15" s="21"/>
      <c r="B15" s="4">
        <v>7</v>
      </c>
      <c r="C15" s="4">
        <v>7</v>
      </c>
      <c r="D15" s="4">
        <v>2</v>
      </c>
    </row>
    <row r="16" spans="1:8" ht="15.75" x14ac:dyDescent="0.25">
      <c r="A16" s="21"/>
      <c r="B16" s="4">
        <v>8</v>
      </c>
      <c r="C16" s="4">
        <v>5</v>
      </c>
      <c r="D16" s="4">
        <v>2</v>
      </c>
    </row>
    <row r="17" spans="1:4" ht="15.75" x14ac:dyDescent="0.25">
      <c r="A17" s="21"/>
      <c r="B17" s="4">
        <v>9</v>
      </c>
      <c r="C17" s="4">
        <v>5</v>
      </c>
      <c r="D17" s="4">
        <v>2</v>
      </c>
    </row>
    <row r="18" spans="1:4" ht="15.75" x14ac:dyDescent="0.25">
      <c r="A18" s="21"/>
      <c r="B18" s="4">
        <v>10</v>
      </c>
      <c r="C18" s="4">
        <v>5</v>
      </c>
      <c r="D18" s="4">
        <v>2</v>
      </c>
    </row>
    <row r="19" spans="1:4" ht="15.75" x14ac:dyDescent="0.25">
      <c r="A19" s="21"/>
      <c r="B19" s="4">
        <v>11</v>
      </c>
      <c r="C19" s="4">
        <v>5</v>
      </c>
      <c r="D19" s="4">
        <v>2</v>
      </c>
    </row>
    <row r="20" spans="1:4" ht="15.75" x14ac:dyDescent="0.25">
      <c r="A20" s="21"/>
      <c r="B20" s="4">
        <v>12</v>
      </c>
      <c r="C20" s="5">
        <v>10</v>
      </c>
      <c r="D20" s="4">
        <v>2</v>
      </c>
    </row>
    <row r="21" spans="1:4" ht="15.75" x14ac:dyDescent="0.25">
      <c r="A21" s="21"/>
      <c r="B21" s="4">
        <v>13</v>
      </c>
      <c r="C21" s="4">
        <v>7</v>
      </c>
      <c r="D21" s="4">
        <v>2</v>
      </c>
    </row>
    <row r="22" spans="1:4" ht="15.75" x14ac:dyDescent="0.25">
      <c r="A22" s="21"/>
      <c r="B22" s="4">
        <v>14</v>
      </c>
      <c r="C22" s="4">
        <v>7</v>
      </c>
      <c r="D22" s="4">
        <v>3</v>
      </c>
    </row>
    <row r="23" spans="1:4" ht="15.75" x14ac:dyDescent="0.25">
      <c r="A23" s="21">
        <v>3</v>
      </c>
      <c r="B23" s="4">
        <v>1</v>
      </c>
      <c r="C23" s="4">
        <v>5</v>
      </c>
      <c r="D23" s="4">
        <v>4</v>
      </c>
    </row>
    <row r="24" spans="1:4" ht="15.75" x14ac:dyDescent="0.25">
      <c r="A24" s="21"/>
      <c r="B24" s="4">
        <v>2</v>
      </c>
      <c r="C24" s="4">
        <v>4</v>
      </c>
      <c r="D24" s="4">
        <v>2</v>
      </c>
    </row>
    <row r="25" spans="1:4" ht="15.75" x14ac:dyDescent="0.25">
      <c r="A25" s="21"/>
      <c r="B25" s="4">
        <v>3</v>
      </c>
      <c r="C25" s="4">
        <v>5</v>
      </c>
      <c r="D25" s="4">
        <v>3</v>
      </c>
    </row>
    <row r="26" spans="1:4" ht="15.75" x14ac:dyDescent="0.25">
      <c r="A26" s="21"/>
      <c r="B26" s="4">
        <v>4</v>
      </c>
      <c r="C26" s="4">
        <v>8</v>
      </c>
      <c r="D26" s="4">
        <v>5</v>
      </c>
    </row>
    <row r="27" spans="1:4" ht="15.75" x14ac:dyDescent="0.25">
      <c r="A27" s="21"/>
      <c r="B27" s="4">
        <v>5</v>
      </c>
      <c r="C27" s="4">
        <v>7</v>
      </c>
      <c r="D27" s="4">
        <v>4</v>
      </c>
    </row>
    <row r="28" spans="1:4" ht="15.75" x14ac:dyDescent="0.25">
      <c r="A28" s="21"/>
      <c r="B28" s="4">
        <v>6</v>
      </c>
      <c r="C28" s="4">
        <v>7</v>
      </c>
      <c r="D28" s="4">
        <v>3</v>
      </c>
    </row>
    <row r="29" spans="1:4" ht="15.75" x14ac:dyDescent="0.25">
      <c r="A29" s="21"/>
      <c r="B29" s="4">
        <v>7</v>
      </c>
      <c r="C29" s="4">
        <v>7</v>
      </c>
      <c r="D29" s="4">
        <v>2</v>
      </c>
    </row>
    <row r="30" spans="1:4" ht="15.75" x14ac:dyDescent="0.25">
      <c r="A30" s="21"/>
      <c r="B30" s="4">
        <v>8</v>
      </c>
      <c r="C30" s="4">
        <v>5</v>
      </c>
      <c r="D30" s="4">
        <v>2</v>
      </c>
    </row>
    <row r="31" spans="1:4" ht="15.75" x14ac:dyDescent="0.25">
      <c r="A31" s="21"/>
      <c r="B31" s="4">
        <v>9</v>
      </c>
      <c r="C31" s="4">
        <v>0</v>
      </c>
      <c r="D31" s="4">
        <v>0</v>
      </c>
    </row>
    <row r="32" spans="1:4" ht="15.75" x14ac:dyDescent="0.25">
      <c r="A32" s="21"/>
      <c r="B32" s="4">
        <v>10</v>
      </c>
      <c r="C32" s="4">
        <v>0</v>
      </c>
      <c r="D32" s="4">
        <v>0</v>
      </c>
    </row>
    <row r="33" spans="1:4" ht="15.75" x14ac:dyDescent="0.25">
      <c r="A33" s="21">
        <v>8</v>
      </c>
      <c r="B33" s="4">
        <v>1</v>
      </c>
      <c r="C33" s="4">
        <v>5</v>
      </c>
      <c r="D33" s="4">
        <v>3</v>
      </c>
    </row>
    <row r="34" spans="1:4" ht="15.75" x14ac:dyDescent="0.25">
      <c r="A34" s="21"/>
      <c r="B34" s="4">
        <v>2</v>
      </c>
      <c r="C34" s="4">
        <v>4</v>
      </c>
      <c r="D34" s="4">
        <v>3</v>
      </c>
    </row>
    <row r="35" spans="1:4" ht="15.75" x14ac:dyDescent="0.25">
      <c r="A35" s="21"/>
      <c r="B35" s="4">
        <v>3</v>
      </c>
      <c r="C35" s="4">
        <v>7</v>
      </c>
      <c r="D35" s="4">
        <v>4</v>
      </c>
    </row>
    <row r="36" spans="1:4" ht="15.75" x14ac:dyDescent="0.25">
      <c r="A36" s="21"/>
      <c r="B36" s="4">
        <v>4</v>
      </c>
      <c r="C36" s="4">
        <v>3</v>
      </c>
      <c r="D36" s="4">
        <v>5</v>
      </c>
    </row>
    <row r="37" spans="1:4" ht="15.75" x14ac:dyDescent="0.25">
      <c r="A37" s="21"/>
      <c r="B37" s="4">
        <v>5</v>
      </c>
      <c r="C37" s="4">
        <v>4</v>
      </c>
      <c r="D37" s="4">
        <v>2</v>
      </c>
    </row>
    <row r="38" spans="1:4" ht="15.75" x14ac:dyDescent="0.25">
      <c r="A38" s="21"/>
      <c r="B38" s="4">
        <v>6</v>
      </c>
      <c r="C38" s="4">
        <v>6</v>
      </c>
      <c r="D38" s="4">
        <v>3</v>
      </c>
    </row>
    <row r="39" spans="1:4" ht="15.75" x14ac:dyDescent="0.25">
      <c r="A39" s="21"/>
      <c r="B39" s="4">
        <v>7</v>
      </c>
      <c r="C39" s="4">
        <v>0</v>
      </c>
      <c r="D39" s="4">
        <v>0</v>
      </c>
    </row>
    <row r="40" spans="1:4" ht="15.75" x14ac:dyDescent="0.25">
      <c r="A40" s="21"/>
      <c r="B40" s="4">
        <v>8</v>
      </c>
      <c r="C40" s="4">
        <v>0</v>
      </c>
      <c r="D40" s="4">
        <v>0</v>
      </c>
    </row>
    <row r="41" spans="1:4" ht="15.75" x14ac:dyDescent="0.25">
      <c r="A41" s="21"/>
      <c r="B41" s="4">
        <v>9</v>
      </c>
      <c r="C41" s="4">
        <v>0</v>
      </c>
      <c r="D41" s="4">
        <v>0</v>
      </c>
    </row>
    <row r="42" spans="1:4" ht="15.75" x14ac:dyDescent="0.25">
      <c r="A42" s="21"/>
      <c r="B42" s="4">
        <v>10</v>
      </c>
      <c r="C42" s="4">
        <v>0</v>
      </c>
      <c r="D42" s="4">
        <v>0</v>
      </c>
    </row>
    <row r="43" spans="1:4" ht="15.75" x14ac:dyDescent="0.25">
      <c r="A43" s="21"/>
      <c r="B43" s="4">
        <v>11</v>
      </c>
      <c r="C43" s="4">
        <v>0</v>
      </c>
      <c r="D43" s="4">
        <v>0</v>
      </c>
    </row>
    <row r="44" spans="1:4" ht="15.75" x14ac:dyDescent="0.25">
      <c r="A44" s="21"/>
      <c r="B44" s="4">
        <v>12</v>
      </c>
      <c r="C44" s="4">
        <v>0</v>
      </c>
      <c r="D44" s="4">
        <v>0</v>
      </c>
    </row>
    <row r="45" spans="1:4" ht="15.75" x14ac:dyDescent="0.25">
      <c r="A45" s="21"/>
      <c r="B45" s="4">
        <v>13</v>
      </c>
      <c r="C45" s="4">
        <v>0</v>
      </c>
      <c r="D45" s="4">
        <v>0</v>
      </c>
    </row>
    <row r="46" spans="1:4" ht="15.75" x14ac:dyDescent="0.25">
      <c r="A46" s="21">
        <v>10</v>
      </c>
      <c r="B46" s="4">
        <v>1</v>
      </c>
      <c r="C46" s="4">
        <v>2</v>
      </c>
      <c r="D46" s="4">
        <v>3</v>
      </c>
    </row>
    <row r="47" spans="1:4" ht="15.75" x14ac:dyDescent="0.25">
      <c r="A47" s="21"/>
      <c r="B47" s="4">
        <v>2</v>
      </c>
      <c r="C47" s="4">
        <v>5</v>
      </c>
      <c r="D47" s="4">
        <v>3</v>
      </c>
    </row>
    <row r="48" spans="1:4" ht="15.75" x14ac:dyDescent="0.25">
      <c r="A48" s="21"/>
      <c r="B48" s="4">
        <v>3</v>
      </c>
      <c r="C48" s="4">
        <v>4</v>
      </c>
      <c r="D48" s="4">
        <v>3</v>
      </c>
    </row>
    <row r="49" spans="1:4" ht="15.75" x14ac:dyDescent="0.25">
      <c r="A49" s="21"/>
      <c r="B49" s="4">
        <v>4</v>
      </c>
      <c r="C49" s="4">
        <v>0</v>
      </c>
      <c r="D49" s="4">
        <v>0</v>
      </c>
    </row>
    <row r="50" spans="1:4" ht="15.75" x14ac:dyDescent="0.25">
      <c r="A50" s="21"/>
      <c r="B50" s="4">
        <v>5</v>
      </c>
      <c r="C50" s="4">
        <v>0</v>
      </c>
      <c r="D50" s="4">
        <v>0</v>
      </c>
    </row>
    <row r="51" spans="1:4" ht="15.75" x14ac:dyDescent="0.25">
      <c r="A51" s="21"/>
      <c r="B51" s="4">
        <v>6</v>
      </c>
      <c r="C51" s="4">
        <v>0</v>
      </c>
      <c r="D51" s="4">
        <v>0</v>
      </c>
    </row>
    <row r="52" spans="1:4" ht="15.75" x14ac:dyDescent="0.25">
      <c r="A52" s="21"/>
      <c r="B52" s="4">
        <v>7</v>
      </c>
      <c r="C52" s="4">
        <v>0</v>
      </c>
      <c r="D52" s="4">
        <v>0</v>
      </c>
    </row>
    <row r="53" spans="1:4" ht="15.75" x14ac:dyDescent="0.25">
      <c r="A53" s="21"/>
      <c r="B53" s="4">
        <v>8</v>
      </c>
      <c r="C53" s="4">
        <v>0</v>
      </c>
      <c r="D53" s="4">
        <v>0</v>
      </c>
    </row>
    <row r="54" spans="1:4" ht="15.75" x14ac:dyDescent="0.25">
      <c r="A54" s="21"/>
      <c r="B54" s="4">
        <v>9</v>
      </c>
      <c r="C54" s="4">
        <v>0</v>
      </c>
      <c r="D54" s="4">
        <v>0</v>
      </c>
    </row>
    <row r="55" spans="1:4" ht="15.75" x14ac:dyDescent="0.25">
      <c r="A55" s="21"/>
      <c r="B55" s="4">
        <v>10</v>
      </c>
      <c r="C55" s="4">
        <v>0</v>
      </c>
      <c r="D55" s="4">
        <v>0</v>
      </c>
    </row>
    <row r="56" spans="1:4" ht="15.75" x14ac:dyDescent="0.25">
      <c r="A56" s="21">
        <v>20</v>
      </c>
      <c r="B56" s="4">
        <v>1</v>
      </c>
      <c r="C56" s="4">
        <v>7</v>
      </c>
      <c r="D56" s="4">
        <v>4</v>
      </c>
    </row>
    <row r="57" spans="1:4" ht="15.75" x14ac:dyDescent="0.25">
      <c r="A57" s="21"/>
      <c r="B57" s="4">
        <v>2</v>
      </c>
      <c r="C57" s="4">
        <v>3</v>
      </c>
      <c r="D57" s="4">
        <v>3</v>
      </c>
    </row>
    <row r="58" spans="1:4" ht="15.75" x14ac:dyDescent="0.25">
      <c r="A58" s="21"/>
      <c r="B58" s="4">
        <v>3</v>
      </c>
      <c r="C58" s="4">
        <v>6</v>
      </c>
      <c r="D58" s="4">
        <v>6</v>
      </c>
    </row>
    <row r="59" spans="1:4" ht="15.75" x14ac:dyDescent="0.25">
      <c r="A59" s="21"/>
      <c r="B59" s="4">
        <v>4</v>
      </c>
      <c r="C59" s="4">
        <v>2</v>
      </c>
      <c r="D59" s="4">
        <v>0</v>
      </c>
    </row>
    <row r="60" spans="1:4" ht="15.75" x14ac:dyDescent="0.25">
      <c r="A60" s="21"/>
      <c r="B60" s="4">
        <v>5</v>
      </c>
      <c r="C60" s="4">
        <v>2</v>
      </c>
      <c r="D60" s="4">
        <v>1</v>
      </c>
    </row>
    <row r="61" spans="1:4" ht="15.75" x14ac:dyDescent="0.25">
      <c r="A61" s="21"/>
      <c r="B61" s="4">
        <v>6</v>
      </c>
      <c r="C61" s="4">
        <v>0</v>
      </c>
      <c r="D61" s="4">
        <v>2</v>
      </c>
    </row>
    <row r="62" spans="1:4" ht="15.75" x14ac:dyDescent="0.25">
      <c r="A62" s="21"/>
      <c r="B62" s="4">
        <v>7</v>
      </c>
      <c r="C62" s="4">
        <v>5</v>
      </c>
      <c r="D62" s="4">
        <v>4</v>
      </c>
    </row>
    <row r="63" spans="1:4" ht="15.75" x14ac:dyDescent="0.25">
      <c r="A63" s="21"/>
      <c r="B63" s="4">
        <v>8</v>
      </c>
      <c r="C63" s="4">
        <v>0</v>
      </c>
      <c r="D63" s="4">
        <v>3</v>
      </c>
    </row>
    <row r="64" spans="1:4" ht="15.75" x14ac:dyDescent="0.25">
      <c r="A64" s="21"/>
      <c r="B64" s="4">
        <v>9</v>
      </c>
      <c r="C64" s="4">
        <v>4</v>
      </c>
      <c r="D64" s="4">
        <v>4</v>
      </c>
    </row>
    <row r="65" spans="1:4" ht="15.75" x14ac:dyDescent="0.25">
      <c r="A65" s="21"/>
      <c r="B65" s="4">
        <v>10</v>
      </c>
      <c r="C65" s="4">
        <v>9</v>
      </c>
      <c r="D65" s="4">
        <v>4</v>
      </c>
    </row>
    <row r="66" spans="1:4" ht="15.75" x14ac:dyDescent="0.25">
      <c r="A66" s="21"/>
      <c r="B66" s="4">
        <v>11</v>
      </c>
      <c r="C66" s="4">
        <v>6</v>
      </c>
      <c r="D66" s="4">
        <v>4</v>
      </c>
    </row>
    <row r="67" spans="1:4" ht="15.75" x14ac:dyDescent="0.25">
      <c r="A67" s="21"/>
      <c r="B67" s="4">
        <v>12</v>
      </c>
      <c r="C67" s="4">
        <v>0</v>
      </c>
      <c r="D67" s="4">
        <v>0</v>
      </c>
    </row>
    <row r="68" spans="1:4" ht="15.75" x14ac:dyDescent="0.25">
      <c r="A68" s="21"/>
      <c r="B68" s="4">
        <v>13</v>
      </c>
      <c r="C68" s="4">
        <v>0</v>
      </c>
      <c r="D68" s="4">
        <v>0</v>
      </c>
    </row>
    <row r="69" spans="1:4" ht="15.75" x14ac:dyDescent="0.25">
      <c r="A69" s="21">
        <v>24</v>
      </c>
      <c r="B69" s="4">
        <v>1</v>
      </c>
      <c r="C69" s="4">
        <v>6</v>
      </c>
      <c r="D69" s="4">
        <v>3</v>
      </c>
    </row>
    <row r="70" spans="1:4" ht="15.75" x14ac:dyDescent="0.25">
      <c r="A70" s="21"/>
      <c r="B70" s="4">
        <v>2</v>
      </c>
      <c r="C70" s="4">
        <v>5</v>
      </c>
      <c r="D70" s="4">
        <v>2</v>
      </c>
    </row>
    <row r="71" spans="1:4" ht="15.75" x14ac:dyDescent="0.25">
      <c r="A71" s="21"/>
      <c r="B71" s="4">
        <v>3</v>
      </c>
      <c r="C71" s="4">
        <v>6</v>
      </c>
      <c r="D71" s="4">
        <v>3</v>
      </c>
    </row>
    <row r="72" spans="1:4" ht="15.75" x14ac:dyDescent="0.25">
      <c r="A72" s="21"/>
      <c r="B72" s="4">
        <v>4</v>
      </c>
      <c r="C72" s="4">
        <v>6</v>
      </c>
      <c r="D72" s="4">
        <v>3</v>
      </c>
    </row>
    <row r="73" spans="1:4" ht="15.75" x14ac:dyDescent="0.25">
      <c r="A73" s="21"/>
      <c r="B73" s="4">
        <v>5</v>
      </c>
      <c r="C73" s="4">
        <v>8</v>
      </c>
      <c r="D73" s="4">
        <v>3</v>
      </c>
    </row>
    <row r="74" spans="1:4" ht="15.75" x14ac:dyDescent="0.25">
      <c r="A74" s="21"/>
      <c r="B74" s="4">
        <v>6</v>
      </c>
      <c r="C74" s="4">
        <v>9</v>
      </c>
      <c r="D74" s="4">
        <v>4</v>
      </c>
    </row>
    <row r="75" spans="1:4" ht="15.75" x14ac:dyDescent="0.25">
      <c r="A75" s="21"/>
      <c r="B75" s="4">
        <v>7</v>
      </c>
      <c r="C75" s="4">
        <v>6</v>
      </c>
      <c r="D75" s="4">
        <v>3</v>
      </c>
    </row>
    <row r="76" spans="1:4" ht="15.75" x14ac:dyDescent="0.25">
      <c r="A76" s="21"/>
      <c r="B76" s="4">
        <v>8</v>
      </c>
      <c r="C76" s="4">
        <v>6</v>
      </c>
      <c r="D76" s="4">
        <v>3</v>
      </c>
    </row>
    <row r="77" spans="1:4" ht="15.75" x14ac:dyDescent="0.25">
      <c r="A77" s="21"/>
      <c r="B77" s="4">
        <v>9</v>
      </c>
      <c r="C77" s="4">
        <v>1</v>
      </c>
      <c r="D77" s="4">
        <v>2</v>
      </c>
    </row>
    <row r="78" spans="1:4" ht="15.75" x14ac:dyDescent="0.25">
      <c r="A78" s="21"/>
      <c r="B78" s="4">
        <v>10</v>
      </c>
      <c r="C78" s="4">
        <v>1</v>
      </c>
      <c r="D78" s="4">
        <v>3</v>
      </c>
    </row>
    <row r="79" spans="1:4" ht="15.75" x14ac:dyDescent="0.25">
      <c r="A79" s="21"/>
      <c r="B79" s="4">
        <v>11</v>
      </c>
      <c r="C79" s="4">
        <v>8</v>
      </c>
      <c r="D79" s="4">
        <v>4</v>
      </c>
    </row>
    <row r="80" spans="1:4" ht="15.75" x14ac:dyDescent="0.25">
      <c r="A80" s="21"/>
      <c r="B80" s="4">
        <v>12</v>
      </c>
      <c r="C80" s="4">
        <v>6</v>
      </c>
      <c r="D80" s="4">
        <v>2</v>
      </c>
    </row>
    <row r="81" spans="1:4" ht="15.75" x14ac:dyDescent="0.25">
      <c r="A81" s="21"/>
      <c r="B81" s="4">
        <v>13</v>
      </c>
      <c r="C81" s="4">
        <v>4</v>
      </c>
      <c r="D81" s="4">
        <v>5</v>
      </c>
    </row>
    <row r="82" spans="1:4" ht="15.75" x14ac:dyDescent="0.25">
      <c r="A82" s="21"/>
      <c r="B82" s="4">
        <v>14</v>
      </c>
      <c r="C82" s="4">
        <v>6</v>
      </c>
      <c r="D82" s="4">
        <v>5</v>
      </c>
    </row>
    <row r="83" spans="1:4" ht="15.75" x14ac:dyDescent="0.25">
      <c r="A83" s="21">
        <v>26</v>
      </c>
      <c r="B83" s="4">
        <v>1</v>
      </c>
      <c r="C83" s="4">
        <v>5</v>
      </c>
      <c r="D83" s="4">
        <v>3</v>
      </c>
    </row>
    <row r="84" spans="1:4" ht="15.75" x14ac:dyDescent="0.25">
      <c r="A84" s="21"/>
      <c r="B84" s="4">
        <v>2</v>
      </c>
      <c r="C84" s="4">
        <v>4</v>
      </c>
      <c r="D84" s="4">
        <v>2</v>
      </c>
    </row>
    <row r="85" spans="1:4" ht="15.75" x14ac:dyDescent="0.25">
      <c r="A85" s="21"/>
      <c r="B85" s="4">
        <v>3</v>
      </c>
      <c r="C85" s="4">
        <v>4</v>
      </c>
      <c r="D85" s="4">
        <v>4</v>
      </c>
    </row>
    <row r="86" spans="1:4" ht="15.75" x14ac:dyDescent="0.25">
      <c r="A86" s="21"/>
      <c r="B86" s="4">
        <v>4</v>
      </c>
      <c r="C86" s="4">
        <v>5</v>
      </c>
      <c r="D86" s="4">
        <v>2</v>
      </c>
    </row>
    <row r="87" spans="1:4" ht="15.75" x14ac:dyDescent="0.25">
      <c r="A87" s="21"/>
      <c r="B87" s="4">
        <v>5</v>
      </c>
      <c r="C87" s="4">
        <v>5</v>
      </c>
      <c r="D87" s="4">
        <v>3</v>
      </c>
    </row>
    <row r="88" spans="1:4" ht="15.75" x14ac:dyDescent="0.25">
      <c r="A88" s="21"/>
      <c r="B88" s="4">
        <v>6</v>
      </c>
      <c r="C88" s="4">
        <v>5</v>
      </c>
      <c r="D88" s="4">
        <v>3</v>
      </c>
    </row>
    <row r="89" spans="1:4" ht="15.75" x14ac:dyDescent="0.25">
      <c r="A89" s="21"/>
      <c r="B89" s="4">
        <v>7</v>
      </c>
      <c r="C89" s="4">
        <v>6</v>
      </c>
      <c r="D89" s="4">
        <v>3</v>
      </c>
    </row>
    <row r="90" spans="1:4" ht="15.75" x14ac:dyDescent="0.25">
      <c r="A90" s="21"/>
      <c r="B90" s="4">
        <v>8</v>
      </c>
      <c r="C90" s="4">
        <v>5</v>
      </c>
      <c r="D90" s="4">
        <v>3</v>
      </c>
    </row>
    <row r="91" spans="1:4" ht="15.75" x14ac:dyDescent="0.25">
      <c r="A91" s="21"/>
      <c r="B91" s="4">
        <v>9</v>
      </c>
      <c r="C91" s="4">
        <v>6</v>
      </c>
      <c r="D91" s="4">
        <v>3</v>
      </c>
    </row>
    <row r="92" spans="1:4" ht="15.75" x14ac:dyDescent="0.25">
      <c r="A92" s="21"/>
      <c r="B92" s="4">
        <v>10</v>
      </c>
      <c r="C92" s="4">
        <v>4</v>
      </c>
      <c r="D92" s="4">
        <v>3</v>
      </c>
    </row>
    <row r="93" spans="1:4" ht="15.75" x14ac:dyDescent="0.25">
      <c r="A93" s="21"/>
      <c r="B93" s="4">
        <v>11</v>
      </c>
      <c r="C93" s="4">
        <v>4</v>
      </c>
      <c r="D93" s="4">
        <v>3</v>
      </c>
    </row>
    <row r="94" spans="1:4" ht="15.75" x14ac:dyDescent="0.25">
      <c r="A94" s="21"/>
      <c r="B94" s="4">
        <v>12</v>
      </c>
      <c r="C94" s="4">
        <v>4</v>
      </c>
      <c r="D94" s="4">
        <v>0</v>
      </c>
    </row>
    <row r="95" spans="1:4" ht="15.75" x14ac:dyDescent="0.25">
      <c r="A95" s="21">
        <v>31</v>
      </c>
      <c r="B95" s="4">
        <v>1</v>
      </c>
      <c r="C95" s="4">
        <v>6</v>
      </c>
      <c r="D95" s="4">
        <v>4</v>
      </c>
    </row>
    <row r="96" spans="1:4" ht="15.75" x14ac:dyDescent="0.25">
      <c r="A96" s="21"/>
      <c r="B96" s="4">
        <v>2</v>
      </c>
      <c r="C96" s="4">
        <v>3</v>
      </c>
      <c r="D96" s="4">
        <v>3</v>
      </c>
    </row>
    <row r="97" spans="1:4" ht="15.75" x14ac:dyDescent="0.25">
      <c r="A97" s="21"/>
      <c r="B97" s="4">
        <v>3</v>
      </c>
      <c r="C97" s="4">
        <v>3</v>
      </c>
      <c r="D97" s="4">
        <v>4</v>
      </c>
    </row>
    <row r="98" spans="1:4" ht="15.75" x14ac:dyDescent="0.25">
      <c r="A98" s="21"/>
      <c r="B98" s="4">
        <v>4</v>
      </c>
      <c r="C98" s="4">
        <v>5</v>
      </c>
      <c r="D98" s="4">
        <v>3</v>
      </c>
    </row>
    <row r="99" spans="1:4" ht="15.75" x14ac:dyDescent="0.25">
      <c r="A99" s="21"/>
      <c r="B99" s="4">
        <v>5</v>
      </c>
      <c r="C99" s="4">
        <v>5</v>
      </c>
      <c r="D99" s="4">
        <v>2</v>
      </c>
    </row>
    <row r="100" spans="1:4" ht="15.75" x14ac:dyDescent="0.25">
      <c r="A100" s="21"/>
      <c r="B100" s="4">
        <v>6</v>
      </c>
      <c r="C100" s="4">
        <v>4</v>
      </c>
      <c r="D100" s="4">
        <v>3</v>
      </c>
    </row>
    <row r="101" spans="1:4" ht="15.75" x14ac:dyDescent="0.25">
      <c r="A101" s="21"/>
      <c r="B101" s="4">
        <v>7</v>
      </c>
      <c r="C101" s="4">
        <v>5</v>
      </c>
      <c r="D101" s="4">
        <v>2</v>
      </c>
    </row>
    <row r="102" spans="1:4" ht="15.75" x14ac:dyDescent="0.25">
      <c r="A102" s="21"/>
      <c r="B102" s="4">
        <v>8</v>
      </c>
      <c r="C102" s="4">
        <v>0</v>
      </c>
      <c r="D102" s="4">
        <v>0</v>
      </c>
    </row>
    <row r="103" spans="1:4" ht="15.75" x14ac:dyDescent="0.25">
      <c r="A103" s="21"/>
      <c r="B103" s="4">
        <v>9</v>
      </c>
      <c r="C103" s="4">
        <v>0</v>
      </c>
      <c r="D103" s="4">
        <v>0</v>
      </c>
    </row>
    <row r="104" spans="1:4" ht="15.75" x14ac:dyDescent="0.25">
      <c r="A104" s="21"/>
      <c r="B104" s="4">
        <v>10</v>
      </c>
      <c r="C104" s="4">
        <v>0</v>
      </c>
      <c r="D104" s="4">
        <v>0</v>
      </c>
    </row>
    <row r="105" spans="1:4" ht="15.75" x14ac:dyDescent="0.25">
      <c r="A105" s="1" t="s">
        <v>8</v>
      </c>
      <c r="B105" s="1"/>
      <c r="C105" s="4">
        <f>SUM(C9:C104)</f>
        <v>387</v>
      </c>
      <c r="D105" s="4">
        <f>SUM(D9:D104)</f>
        <v>221</v>
      </c>
    </row>
    <row r="106" spans="1:4" ht="15.75" x14ac:dyDescent="0.25">
      <c r="A106" s="1" t="s">
        <v>9</v>
      </c>
      <c r="B106" s="1"/>
      <c r="C106" s="6">
        <f>AVERAGE(C9:C104)</f>
        <v>4.03125</v>
      </c>
      <c r="D106" s="6">
        <f>AVERAGE(D9:D104)</f>
        <v>2.3020833333333335</v>
      </c>
    </row>
    <row r="107" spans="1:4" ht="15.75" x14ac:dyDescent="0.25">
      <c r="A107" s="1" t="s">
        <v>0</v>
      </c>
      <c r="B107" s="1"/>
      <c r="C107" s="6">
        <f>STDEV(C9:C104)</f>
        <v>2.7432333016658319</v>
      </c>
      <c r="D107" s="6">
        <f>STDEV(D9:D104)</f>
        <v>1.5294979683176173</v>
      </c>
    </row>
    <row r="108" spans="1:4" ht="15.75" x14ac:dyDescent="0.25">
      <c r="A108" s="1" t="s">
        <v>1</v>
      </c>
      <c r="B108" s="1"/>
      <c r="C108" s="4">
        <f>MAX(C9:C104)</f>
        <v>10</v>
      </c>
      <c r="D108" s="4">
        <f>MAX(D9:D104)</f>
        <v>6</v>
      </c>
    </row>
    <row r="109" spans="1:4" ht="15.75" x14ac:dyDescent="0.25">
      <c r="A109" s="1" t="s">
        <v>2</v>
      </c>
      <c r="B109" s="1"/>
      <c r="C109" s="4">
        <f>MIN(C9:C104)</f>
        <v>0</v>
      </c>
      <c r="D109" s="4">
        <f>MIN(D9:D104)</f>
        <v>0</v>
      </c>
    </row>
  </sheetData>
  <mergeCells count="8">
    <mergeCell ref="A83:A94"/>
    <mergeCell ref="A95:A104"/>
    <mergeCell ref="A9:A22"/>
    <mergeCell ref="A23:A32"/>
    <mergeCell ref="A33:A45"/>
    <mergeCell ref="A46:A55"/>
    <mergeCell ref="A56:A68"/>
    <mergeCell ref="A69:A8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51"/>
  <sheetViews>
    <sheetView workbookViewId="0">
      <selection activeCell="I45" sqref="I45"/>
    </sheetView>
  </sheetViews>
  <sheetFormatPr baseColWidth="10" defaultRowHeight="15" x14ac:dyDescent="0.25"/>
  <sheetData>
    <row r="3" spans="1:6" ht="15.75" x14ac:dyDescent="0.25">
      <c r="A3" s="16"/>
      <c r="B3" s="16"/>
      <c r="C3" s="25" t="s">
        <v>15</v>
      </c>
      <c r="D3" s="25"/>
      <c r="E3" s="25" t="s">
        <v>6</v>
      </c>
      <c r="F3" s="25"/>
    </row>
    <row r="4" spans="1:6" ht="47.25" x14ac:dyDescent="0.25">
      <c r="A4" s="12" t="s">
        <v>12</v>
      </c>
      <c r="B4" s="12" t="s">
        <v>4</v>
      </c>
      <c r="C4" s="18" t="s">
        <v>13</v>
      </c>
      <c r="D4" s="18" t="s">
        <v>14</v>
      </c>
      <c r="E4" s="18" t="s">
        <v>13</v>
      </c>
      <c r="F4" s="18" t="s">
        <v>14</v>
      </c>
    </row>
    <row r="5" spans="1:6" ht="15.75" x14ac:dyDescent="0.25">
      <c r="A5" s="22">
        <v>2</v>
      </c>
      <c r="B5" s="4">
        <v>1</v>
      </c>
      <c r="C5" s="4">
        <v>717</v>
      </c>
      <c r="D5" s="17">
        <v>0.71699999999999997</v>
      </c>
      <c r="E5" s="4">
        <v>1619</v>
      </c>
      <c r="F5" s="4">
        <v>1.619</v>
      </c>
    </row>
    <row r="6" spans="1:6" ht="15.75" x14ac:dyDescent="0.25">
      <c r="A6" s="23"/>
      <c r="B6" s="4">
        <v>2</v>
      </c>
      <c r="C6" s="4">
        <v>761</v>
      </c>
      <c r="D6" s="17">
        <v>0.76100000000000001</v>
      </c>
      <c r="E6" s="4">
        <v>1270</v>
      </c>
      <c r="F6" s="4">
        <v>1.27</v>
      </c>
    </row>
    <row r="7" spans="1:6" ht="15.75" x14ac:dyDescent="0.25">
      <c r="A7" s="23"/>
      <c r="B7" s="4">
        <v>3</v>
      </c>
      <c r="C7" s="4">
        <v>661</v>
      </c>
      <c r="D7" s="17">
        <v>0.66100000000000003</v>
      </c>
      <c r="E7" s="4"/>
      <c r="F7" s="4"/>
    </row>
    <row r="8" spans="1:6" ht="15.75" x14ac:dyDescent="0.25">
      <c r="A8" s="23"/>
      <c r="B8" s="4">
        <v>4</v>
      </c>
      <c r="C8" s="4">
        <v>765</v>
      </c>
      <c r="D8" s="17">
        <v>0.76500000000000001</v>
      </c>
      <c r="E8" s="4"/>
      <c r="F8" s="4"/>
    </row>
    <row r="9" spans="1:6" ht="15.75" x14ac:dyDescent="0.25">
      <c r="A9" s="23"/>
      <c r="B9" s="4">
        <v>5</v>
      </c>
      <c r="C9" s="4">
        <v>792</v>
      </c>
      <c r="D9" s="17">
        <v>0.79200000000000004</v>
      </c>
      <c r="E9" s="4"/>
      <c r="F9" s="4"/>
    </row>
    <row r="10" spans="1:6" ht="15.75" x14ac:dyDescent="0.25">
      <c r="A10" s="24"/>
      <c r="B10" s="4">
        <v>6</v>
      </c>
      <c r="C10" s="4">
        <v>652</v>
      </c>
      <c r="D10" s="17">
        <v>0.65200000000000002</v>
      </c>
      <c r="E10" s="4"/>
      <c r="F10" s="4"/>
    </row>
    <row r="11" spans="1:6" ht="15.75" x14ac:dyDescent="0.25">
      <c r="A11" s="22">
        <v>3</v>
      </c>
      <c r="B11" s="4">
        <v>1</v>
      </c>
      <c r="C11" s="4">
        <v>847</v>
      </c>
      <c r="D11" s="17">
        <v>0.84699999999999998</v>
      </c>
      <c r="E11" s="4">
        <v>1573</v>
      </c>
      <c r="F11" s="4">
        <v>1.573</v>
      </c>
    </row>
    <row r="12" spans="1:6" ht="15.75" x14ac:dyDescent="0.25">
      <c r="A12" s="23"/>
      <c r="B12" s="4">
        <v>2</v>
      </c>
      <c r="C12" s="4">
        <v>790</v>
      </c>
      <c r="D12" s="17">
        <v>0.79</v>
      </c>
      <c r="E12" s="4">
        <v>1728</v>
      </c>
      <c r="F12" s="4">
        <v>1.728</v>
      </c>
    </row>
    <row r="13" spans="1:6" ht="15.75" x14ac:dyDescent="0.25">
      <c r="A13" s="23"/>
      <c r="B13" s="4">
        <v>3</v>
      </c>
      <c r="C13" s="4">
        <v>741</v>
      </c>
      <c r="D13" s="17">
        <v>0.74099999999999999</v>
      </c>
      <c r="E13" s="4"/>
      <c r="F13" s="4"/>
    </row>
    <row r="14" spans="1:6" ht="15.75" x14ac:dyDescent="0.25">
      <c r="A14" s="23"/>
      <c r="B14" s="4">
        <v>4</v>
      </c>
      <c r="C14" s="4">
        <v>715</v>
      </c>
      <c r="D14" s="17">
        <v>0.71499999999999997</v>
      </c>
      <c r="E14" s="4"/>
      <c r="F14" s="4"/>
    </row>
    <row r="15" spans="1:6" ht="15.75" x14ac:dyDescent="0.25">
      <c r="A15" s="23"/>
      <c r="B15" s="4">
        <v>5</v>
      </c>
      <c r="C15" s="4">
        <v>915</v>
      </c>
      <c r="D15" s="17">
        <v>0.91500000000000004</v>
      </c>
      <c r="E15" s="4"/>
      <c r="F15" s="4"/>
    </row>
    <row r="16" spans="1:6" ht="15.75" x14ac:dyDescent="0.25">
      <c r="A16" s="24"/>
      <c r="B16" s="4">
        <v>6</v>
      </c>
      <c r="C16" s="4">
        <v>992</v>
      </c>
      <c r="D16" s="17">
        <v>0.99199999999999999</v>
      </c>
      <c r="E16" s="4"/>
      <c r="F16" s="4"/>
    </row>
    <row r="17" spans="1:6" ht="15.75" x14ac:dyDescent="0.25">
      <c r="A17" s="22">
        <v>8</v>
      </c>
      <c r="B17" s="4">
        <v>1</v>
      </c>
      <c r="C17" s="4">
        <v>853</v>
      </c>
      <c r="D17" s="17">
        <v>0.85299999999999998</v>
      </c>
      <c r="E17" s="4">
        <v>1844</v>
      </c>
      <c r="F17" s="4">
        <v>1.8440000000000001</v>
      </c>
    </row>
    <row r="18" spans="1:6" ht="15.75" x14ac:dyDescent="0.25">
      <c r="A18" s="23"/>
      <c r="B18" s="4">
        <v>2</v>
      </c>
      <c r="C18" s="4">
        <v>751</v>
      </c>
      <c r="D18" s="17">
        <v>0.751</v>
      </c>
      <c r="E18" s="4">
        <v>1300</v>
      </c>
      <c r="F18" s="4">
        <v>1.3</v>
      </c>
    </row>
    <row r="19" spans="1:6" ht="15.75" x14ac:dyDescent="0.25">
      <c r="A19" s="23"/>
      <c r="B19" s="4">
        <v>3</v>
      </c>
      <c r="C19" s="4">
        <v>842</v>
      </c>
      <c r="D19" s="17">
        <v>0.84199999999999997</v>
      </c>
      <c r="E19" s="4"/>
      <c r="F19" s="4"/>
    </row>
    <row r="20" spans="1:6" ht="15.75" x14ac:dyDescent="0.25">
      <c r="A20" s="23"/>
      <c r="B20" s="4">
        <v>4</v>
      </c>
      <c r="C20" s="4">
        <v>743</v>
      </c>
      <c r="D20" s="17">
        <v>0.74299999999999999</v>
      </c>
      <c r="E20" s="4"/>
      <c r="F20" s="4"/>
    </row>
    <row r="21" spans="1:6" ht="15.75" x14ac:dyDescent="0.25">
      <c r="A21" s="23"/>
      <c r="B21" s="4">
        <v>5</v>
      </c>
      <c r="C21" s="4">
        <v>923</v>
      </c>
      <c r="D21" s="17">
        <v>0.92300000000000004</v>
      </c>
      <c r="E21" s="4"/>
      <c r="F21" s="4"/>
    </row>
    <row r="22" spans="1:6" ht="15.75" x14ac:dyDescent="0.25">
      <c r="A22" s="24"/>
      <c r="B22" s="4">
        <v>6</v>
      </c>
      <c r="C22" s="4">
        <v>989</v>
      </c>
      <c r="D22" s="17">
        <v>0.98899999999999999</v>
      </c>
      <c r="E22" s="4"/>
      <c r="F22" s="4"/>
    </row>
    <row r="23" spans="1:6" ht="15.75" x14ac:dyDescent="0.25">
      <c r="A23" s="22">
        <v>10</v>
      </c>
      <c r="B23" s="4"/>
      <c r="C23" s="4">
        <v>845</v>
      </c>
      <c r="D23" s="17">
        <v>0.84499999999999997</v>
      </c>
      <c r="E23" s="4"/>
      <c r="F23" s="4"/>
    </row>
    <row r="24" spans="1:6" ht="15.75" x14ac:dyDescent="0.25">
      <c r="A24" s="24"/>
      <c r="B24" s="4"/>
      <c r="C24" s="4">
        <v>867</v>
      </c>
      <c r="D24" s="17">
        <v>0.86699999999999999</v>
      </c>
      <c r="E24" s="4"/>
      <c r="F24" s="4"/>
    </row>
    <row r="25" spans="1:6" ht="15.75" x14ac:dyDescent="0.25">
      <c r="A25" s="22">
        <v>20</v>
      </c>
      <c r="B25" s="4">
        <v>1</v>
      </c>
      <c r="C25" s="4">
        <v>915</v>
      </c>
      <c r="D25" s="17">
        <v>0.91500000000000004</v>
      </c>
      <c r="E25" s="4">
        <v>2088</v>
      </c>
      <c r="F25" s="4">
        <v>2.0880000000000001</v>
      </c>
    </row>
    <row r="26" spans="1:6" ht="15.75" x14ac:dyDescent="0.25">
      <c r="A26" s="23"/>
      <c r="B26" s="4">
        <v>2</v>
      </c>
      <c r="C26" s="4">
        <v>991</v>
      </c>
      <c r="D26" s="17">
        <v>0.99099999999999999</v>
      </c>
      <c r="E26" s="4">
        <v>1460</v>
      </c>
      <c r="F26" s="4">
        <v>1.46</v>
      </c>
    </row>
    <row r="27" spans="1:6" ht="15.75" x14ac:dyDescent="0.25">
      <c r="A27" s="23"/>
      <c r="B27" s="4">
        <v>3</v>
      </c>
      <c r="C27" s="4">
        <v>952</v>
      </c>
      <c r="D27" s="17">
        <v>0.95199999999999996</v>
      </c>
      <c r="E27" s="4"/>
      <c r="F27" s="4"/>
    </row>
    <row r="28" spans="1:6" ht="15.75" x14ac:dyDescent="0.25">
      <c r="A28" s="23"/>
      <c r="B28" s="4">
        <v>4</v>
      </c>
      <c r="C28" s="4">
        <v>892</v>
      </c>
      <c r="D28" s="17">
        <v>0.89200000000000002</v>
      </c>
      <c r="E28" s="4"/>
      <c r="F28" s="4"/>
    </row>
    <row r="29" spans="1:6" ht="15.75" x14ac:dyDescent="0.25">
      <c r="A29" s="23"/>
      <c r="B29" s="4">
        <v>5</v>
      </c>
      <c r="C29" s="4">
        <v>995</v>
      </c>
      <c r="D29" s="17">
        <v>0.995</v>
      </c>
      <c r="E29" s="4"/>
      <c r="F29" s="4"/>
    </row>
    <row r="30" spans="1:6" ht="15.75" x14ac:dyDescent="0.25">
      <c r="A30" s="24"/>
      <c r="B30" s="4">
        <v>6</v>
      </c>
      <c r="C30" s="4">
        <v>922</v>
      </c>
      <c r="D30" s="17">
        <v>0.92200000000000004</v>
      </c>
      <c r="E30" s="4"/>
      <c r="F30" s="4"/>
    </row>
    <row r="31" spans="1:6" ht="15.75" x14ac:dyDescent="0.25">
      <c r="A31" s="22">
        <v>24</v>
      </c>
      <c r="B31" s="4">
        <v>1</v>
      </c>
      <c r="C31" s="4">
        <v>692</v>
      </c>
      <c r="D31" s="17">
        <v>0.69199999999999995</v>
      </c>
      <c r="E31" s="4">
        <v>697</v>
      </c>
      <c r="F31" s="4">
        <v>0.69699999999999995</v>
      </c>
    </row>
    <row r="32" spans="1:6" ht="15.75" x14ac:dyDescent="0.25">
      <c r="A32" s="23"/>
      <c r="B32" s="4">
        <v>2</v>
      </c>
      <c r="C32" s="4">
        <v>717</v>
      </c>
      <c r="D32" s="17">
        <v>0.71699999999999997</v>
      </c>
      <c r="E32" s="4">
        <v>1335</v>
      </c>
      <c r="F32" s="4">
        <v>1.335</v>
      </c>
    </row>
    <row r="33" spans="1:6" ht="15.75" x14ac:dyDescent="0.25">
      <c r="A33" s="23"/>
      <c r="B33" s="4">
        <v>3</v>
      </c>
      <c r="C33" s="4">
        <v>656</v>
      </c>
      <c r="D33" s="17">
        <v>0.65600000000000003</v>
      </c>
      <c r="E33" s="4"/>
      <c r="F33" s="4"/>
    </row>
    <row r="34" spans="1:6" ht="15.75" x14ac:dyDescent="0.25">
      <c r="A34" s="24"/>
      <c r="B34" s="4">
        <v>4</v>
      </c>
      <c r="C34" s="4">
        <v>590</v>
      </c>
      <c r="D34" s="17">
        <v>0.59</v>
      </c>
      <c r="E34" s="4"/>
      <c r="F34" s="4"/>
    </row>
    <row r="35" spans="1:6" ht="15.75" x14ac:dyDescent="0.25">
      <c r="A35" s="22">
        <v>26</v>
      </c>
      <c r="B35" s="4">
        <v>1</v>
      </c>
      <c r="C35" s="4">
        <v>867</v>
      </c>
      <c r="D35" s="17">
        <v>0.86699999999999999</v>
      </c>
      <c r="E35" s="4">
        <v>1963</v>
      </c>
      <c r="F35" s="4">
        <v>1.9630000000000001</v>
      </c>
    </row>
    <row r="36" spans="1:6" ht="15.75" x14ac:dyDescent="0.25">
      <c r="A36" s="23"/>
      <c r="B36" s="4">
        <v>2</v>
      </c>
      <c r="C36" s="4">
        <v>645</v>
      </c>
      <c r="D36" s="17">
        <v>0.64500000000000002</v>
      </c>
      <c r="E36" s="4">
        <v>1511</v>
      </c>
      <c r="F36" s="4">
        <v>1.5109999999999999</v>
      </c>
    </row>
    <row r="37" spans="1:6" ht="15.75" x14ac:dyDescent="0.25">
      <c r="A37" s="23"/>
      <c r="B37" s="4">
        <v>3</v>
      </c>
      <c r="C37" s="4">
        <v>869</v>
      </c>
      <c r="D37" s="17">
        <v>0.86899999999999999</v>
      </c>
      <c r="E37" s="4"/>
      <c r="F37" s="4"/>
    </row>
    <row r="38" spans="1:6" ht="15.75" x14ac:dyDescent="0.25">
      <c r="A38" s="23"/>
      <c r="B38" s="4">
        <v>4</v>
      </c>
      <c r="C38" s="4">
        <v>742</v>
      </c>
      <c r="D38" s="17">
        <v>0.74199999999999999</v>
      </c>
      <c r="E38" s="4"/>
      <c r="F38" s="4"/>
    </row>
    <row r="39" spans="1:6" ht="15.75" x14ac:dyDescent="0.25">
      <c r="A39" s="23"/>
      <c r="B39" s="4">
        <v>5</v>
      </c>
      <c r="C39" s="4">
        <v>695</v>
      </c>
      <c r="D39" s="17">
        <v>0.69499999999999995</v>
      </c>
      <c r="E39" s="4"/>
      <c r="F39" s="4"/>
    </row>
    <row r="40" spans="1:6" ht="15.75" x14ac:dyDescent="0.25">
      <c r="A40" s="24"/>
      <c r="B40" s="4">
        <v>6</v>
      </c>
      <c r="C40" s="4">
        <v>690</v>
      </c>
      <c r="D40" s="17">
        <v>0.69</v>
      </c>
      <c r="E40" s="4"/>
      <c r="F40" s="4"/>
    </row>
    <row r="41" spans="1:6" ht="15.75" x14ac:dyDescent="0.25">
      <c r="A41" s="22">
        <v>31</v>
      </c>
      <c r="B41" s="4">
        <v>1</v>
      </c>
      <c r="C41" s="4">
        <v>557</v>
      </c>
      <c r="D41" s="17">
        <v>0.55700000000000005</v>
      </c>
      <c r="E41" s="4">
        <v>788</v>
      </c>
      <c r="F41" s="4">
        <v>0.78800000000000003</v>
      </c>
    </row>
    <row r="42" spans="1:6" ht="15.75" x14ac:dyDescent="0.25">
      <c r="A42" s="23"/>
      <c r="B42" s="4">
        <v>2</v>
      </c>
      <c r="C42" s="4">
        <v>546</v>
      </c>
      <c r="D42" s="17">
        <v>0.54600000000000004</v>
      </c>
      <c r="E42" s="4">
        <v>2047.0000000000002</v>
      </c>
      <c r="F42" s="4">
        <v>2.0470000000000002</v>
      </c>
    </row>
    <row r="43" spans="1:6" ht="15.75" x14ac:dyDescent="0.25">
      <c r="A43" s="23"/>
      <c r="B43" s="4">
        <v>3</v>
      </c>
      <c r="C43" s="4">
        <v>651</v>
      </c>
      <c r="D43" s="17">
        <v>0.65100000000000002</v>
      </c>
      <c r="E43" s="4"/>
      <c r="F43" s="4"/>
    </row>
    <row r="44" spans="1:6" ht="15.75" x14ac:dyDescent="0.25">
      <c r="A44" s="23"/>
      <c r="B44" s="4">
        <v>4</v>
      </c>
      <c r="C44" s="4">
        <v>480</v>
      </c>
      <c r="D44" s="17">
        <v>0.48</v>
      </c>
      <c r="E44" s="4"/>
      <c r="F44" s="4"/>
    </row>
    <row r="45" spans="1:6" ht="15.75" x14ac:dyDescent="0.25">
      <c r="A45" s="23"/>
      <c r="B45" s="4">
        <v>5</v>
      </c>
      <c r="C45" s="4">
        <v>555</v>
      </c>
      <c r="D45" s="17">
        <v>0.55500000000000005</v>
      </c>
      <c r="E45" s="4"/>
      <c r="F45" s="4"/>
    </row>
    <row r="46" spans="1:6" ht="15.75" x14ac:dyDescent="0.25">
      <c r="A46" s="24"/>
      <c r="B46" s="4">
        <v>6</v>
      </c>
      <c r="C46" s="4">
        <v>499</v>
      </c>
      <c r="D46" s="17">
        <v>0.499</v>
      </c>
      <c r="E46" s="4"/>
      <c r="F46" s="4"/>
    </row>
    <row r="47" spans="1:6" ht="15.75" x14ac:dyDescent="0.25">
      <c r="A47" s="19" t="s">
        <v>10</v>
      </c>
      <c r="B47" s="20">
        <v>40</v>
      </c>
      <c r="C47" s="4"/>
      <c r="D47" s="4"/>
      <c r="E47" s="4"/>
      <c r="F47" s="20">
        <v>14</v>
      </c>
    </row>
    <row r="48" spans="1:6" ht="15.75" x14ac:dyDescent="0.25">
      <c r="A48" s="19" t="s">
        <v>9</v>
      </c>
      <c r="B48" s="4"/>
      <c r="C48" s="6">
        <v>768.54761904761904</v>
      </c>
      <c r="D48" s="6">
        <v>0.76854761904761904</v>
      </c>
      <c r="E48" s="6">
        <v>1515.9285714285713</v>
      </c>
      <c r="F48" s="6">
        <v>1.5159285714285713</v>
      </c>
    </row>
    <row r="49" spans="1:6" ht="15.75" x14ac:dyDescent="0.25">
      <c r="A49" s="19" t="s">
        <v>11</v>
      </c>
      <c r="B49" s="4"/>
      <c r="C49" s="6">
        <v>141.09280847707603</v>
      </c>
      <c r="D49" s="6">
        <v>0.14109280847707603</v>
      </c>
      <c r="E49" s="6">
        <v>422.37232286322831</v>
      </c>
      <c r="F49" s="6">
        <v>0.42237232286322829</v>
      </c>
    </row>
    <row r="50" spans="1:6" ht="15.75" x14ac:dyDescent="0.25">
      <c r="A50" s="19" t="s">
        <v>16</v>
      </c>
      <c r="B50" s="4"/>
      <c r="C50" s="4">
        <v>480</v>
      </c>
      <c r="D50" s="6">
        <v>0.48</v>
      </c>
      <c r="E50" s="4">
        <v>697</v>
      </c>
      <c r="F50" s="6">
        <v>0.69699999999999995</v>
      </c>
    </row>
    <row r="51" spans="1:6" ht="15.75" x14ac:dyDescent="0.25">
      <c r="A51" s="19" t="s">
        <v>17</v>
      </c>
      <c r="B51" s="4"/>
      <c r="C51" s="4">
        <v>995</v>
      </c>
      <c r="D51" s="6">
        <v>0.995</v>
      </c>
      <c r="E51" s="4">
        <v>2088</v>
      </c>
      <c r="F51" s="6">
        <v>2.0880000000000001</v>
      </c>
    </row>
  </sheetData>
  <mergeCells count="10">
    <mergeCell ref="A41:A46"/>
    <mergeCell ref="C3:D3"/>
    <mergeCell ref="E3:F3"/>
    <mergeCell ref="A5:A10"/>
    <mergeCell ref="A11:A16"/>
    <mergeCell ref="A17:A22"/>
    <mergeCell ref="A23:A24"/>
    <mergeCell ref="A25:A30"/>
    <mergeCell ref="A31:A34"/>
    <mergeCell ref="A35:A4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8"/>
  <sheetViews>
    <sheetView workbookViewId="0">
      <selection activeCell="F33" sqref="F33"/>
    </sheetView>
  </sheetViews>
  <sheetFormatPr baseColWidth="10" defaultRowHeight="15" x14ac:dyDescent="0.25"/>
  <cols>
    <col min="2" max="2" width="13.42578125" customWidth="1"/>
    <col min="4" max="4" width="13.7109375" customWidth="1"/>
    <col min="5" max="6" width="13.5703125" customWidth="1"/>
    <col min="8" max="8" width="13" customWidth="1"/>
    <col min="9" max="9" width="14.5703125" customWidth="1"/>
    <col min="10" max="10" width="18.85546875" customWidth="1"/>
  </cols>
  <sheetData>
    <row r="2" spans="2:13" ht="49.5" customHeight="1" x14ac:dyDescent="0.25">
      <c r="B2" s="12" t="s">
        <v>3</v>
      </c>
      <c r="C2" s="12" t="s">
        <v>18</v>
      </c>
      <c r="D2" s="12" t="s">
        <v>19</v>
      </c>
      <c r="E2" s="12" t="s">
        <v>20</v>
      </c>
      <c r="F2" s="12" t="s">
        <v>21</v>
      </c>
      <c r="G2" s="12" t="s">
        <v>0</v>
      </c>
      <c r="H2" s="12" t="s">
        <v>22</v>
      </c>
      <c r="I2" s="12" t="s">
        <v>25</v>
      </c>
      <c r="J2" s="12" t="s">
        <v>26</v>
      </c>
    </row>
    <row r="3" spans="2:13" x14ac:dyDescent="0.25">
      <c r="B3" s="9">
        <v>2</v>
      </c>
      <c r="C3" s="9">
        <v>14</v>
      </c>
      <c r="D3" s="9">
        <v>14</v>
      </c>
      <c r="E3" s="9">
        <v>100</v>
      </c>
      <c r="F3" s="10">
        <v>6.3571428571428603</v>
      </c>
      <c r="G3" s="10">
        <v>1.39268102577742</v>
      </c>
      <c r="H3" s="11">
        <v>89</v>
      </c>
      <c r="I3" s="9">
        <v>19.670000000000002</v>
      </c>
      <c r="J3" s="10">
        <f t="shared" ref="J3:J10" si="0">+I3*F3*(D3/C3)</f>
        <v>125.04500000000007</v>
      </c>
    </row>
    <row r="4" spans="2:13" x14ac:dyDescent="0.25">
      <c r="B4" s="9">
        <v>3</v>
      </c>
      <c r="C4" s="9">
        <v>10</v>
      </c>
      <c r="D4" s="9">
        <v>8</v>
      </c>
      <c r="E4" s="9">
        <v>80</v>
      </c>
      <c r="F4" s="10">
        <v>4.8</v>
      </c>
      <c r="G4" s="10">
        <v>2.8205594401741569</v>
      </c>
      <c r="H4" s="11">
        <v>48</v>
      </c>
      <c r="I4" s="9">
        <v>23.33</v>
      </c>
      <c r="J4" s="10">
        <f t="shared" si="0"/>
        <v>89.587199999999996</v>
      </c>
    </row>
    <row r="5" spans="2:13" x14ac:dyDescent="0.25">
      <c r="B5" s="9">
        <v>8</v>
      </c>
      <c r="C5" s="9">
        <v>13</v>
      </c>
      <c r="D5" s="9">
        <v>6</v>
      </c>
      <c r="E5" s="9">
        <v>46</v>
      </c>
      <c r="F5" s="10">
        <v>2.2307692307692308</v>
      </c>
      <c r="G5" s="10">
        <v>2.6818478130400489</v>
      </c>
      <c r="H5" s="11">
        <v>29</v>
      </c>
      <c r="I5" s="10">
        <v>14.67</v>
      </c>
      <c r="J5" s="10">
        <f t="shared" si="0"/>
        <v>15.104023668639057</v>
      </c>
      <c r="L5" s="8"/>
      <c r="M5" s="8"/>
    </row>
    <row r="6" spans="2:13" x14ac:dyDescent="0.25">
      <c r="B6" s="9">
        <v>10</v>
      </c>
      <c r="C6" s="9">
        <v>10</v>
      </c>
      <c r="D6" s="9">
        <v>3</v>
      </c>
      <c r="E6" s="9">
        <v>30</v>
      </c>
      <c r="F6" s="10">
        <v>1.1000000000000001</v>
      </c>
      <c r="G6" s="10">
        <v>1.9119507199599981</v>
      </c>
      <c r="H6" s="11">
        <v>11</v>
      </c>
      <c r="I6" s="10">
        <v>18.329999999999998</v>
      </c>
      <c r="J6" s="10">
        <f t="shared" si="0"/>
        <v>6.0488999999999997</v>
      </c>
      <c r="L6" s="8"/>
      <c r="M6" s="8"/>
    </row>
    <row r="7" spans="2:13" x14ac:dyDescent="0.25">
      <c r="B7" s="9">
        <v>20</v>
      </c>
      <c r="C7" s="9">
        <v>13</v>
      </c>
      <c r="D7" s="9">
        <v>9</v>
      </c>
      <c r="E7" s="9">
        <v>69</v>
      </c>
      <c r="F7" s="10">
        <v>3.3846153846153846</v>
      </c>
      <c r="G7" s="10">
        <v>3.0424349222966556</v>
      </c>
      <c r="H7" s="11">
        <v>44</v>
      </c>
      <c r="I7" s="10">
        <v>19.329999999999998</v>
      </c>
      <c r="J7" s="10">
        <f t="shared" si="0"/>
        <v>45.293964497041415</v>
      </c>
      <c r="L7" s="8"/>
      <c r="M7" s="8"/>
    </row>
    <row r="8" spans="2:13" x14ac:dyDescent="0.25">
      <c r="B8" s="9">
        <v>24</v>
      </c>
      <c r="C8" s="9">
        <v>14</v>
      </c>
      <c r="D8" s="9">
        <v>14</v>
      </c>
      <c r="E8" s="9">
        <v>100</v>
      </c>
      <c r="F8" s="10">
        <v>5.5714285714285712</v>
      </c>
      <c r="G8" s="10">
        <v>2.3109866595589299</v>
      </c>
      <c r="H8" s="11">
        <v>78</v>
      </c>
      <c r="I8" s="10">
        <v>19</v>
      </c>
      <c r="J8" s="10">
        <f t="shared" si="0"/>
        <v>105.85714285714285</v>
      </c>
      <c r="L8" s="8"/>
      <c r="M8" s="8"/>
    </row>
    <row r="9" spans="2:13" x14ac:dyDescent="0.25">
      <c r="B9" s="9">
        <v>26</v>
      </c>
      <c r="C9" s="9">
        <v>12</v>
      </c>
      <c r="D9" s="9">
        <v>12</v>
      </c>
      <c r="E9" s="9">
        <v>100</v>
      </c>
      <c r="F9" s="10">
        <v>4.75</v>
      </c>
      <c r="G9" s="10">
        <v>0.75377836144440913</v>
      </c>
      <c r="H9" s="11">
        <v>57</v>
      </c>
      <c r="I9" s="10">
        <v>17.329999999999998</v>
      </c>
      <c r="J9" s="10">
        <f t="shared" si="0"/>
        <v>82.317499999999995</v>
      </c>
      <c r="L9" s="8"/>
      <c r="M9" s="8"/>
    </row>
    <row r="10" spans="2:13" x14ac:dyDescent="0.25">
      <c r="B10" s="9">
        <v>31</v>
      </c>
      <c r="C10" s="9">
        <v>10</v>
      </c>
      <c r="D10" s="9">
        <v>7</v>
      </c>
      <c r="E10" s="9">
        <v>79</v>
      </c>
      <c r="F10" s="10">
        <v>3.1</v>
      </c>
      <c r="G10" s="10">
        <v>2.330951164939612</v>
      </c>
      <c r="H10" s="11">
        <v>31</v>
      </c>
      <c r="I10" s="10">
        <v>18.329999999999998</v>
      </c>
      <c r="J10" s="10">
        <f t="shared" si="0"/>
        <v>39.776099999999992</v>
      </c>
      <c r="L10" s="8"/>
      <c r="M10" s="8"/>
    </row>
    <row r="11" spans="2:13" x14ac:dyDescent="0.25">
      <c r="B11" s="13" t="s">
        <v>23</v>
      </c>
      <c r="C11" s="14">
        <f>+SUM(C3:C10)</f>
        <v>96</v>
      </c>
      <c r="D11" s="14">
        <f>+SUM(D3:D10)</f>
        <v>73</v>
      </c>
      <c r="E11" s="27"/>
      <c r="F11" s="28"/>
      <c r="G11" s="28"/>
      <c r="H11" s="28"/>
      <c r="I11" s="28"/>
      <c r="J11" s="29"/>
      <c r="L11" s="8"/>
      <c r="M11" s="8"/>
    </row>
    <row r="12" spans="2:13" x14ac:dyDescent="0.25">
      <c r="B12" s="26" t="s">
        <v>24</v>
      </c>
      <c r="C12" s="26"/>
      <c r="D12" s="26"/>
      <c r="E12" s="26"/>
      <c r="F12" s="26"/>
      <c r="G12" s="26"/>
      <c r="H12" s="26"/>
      <c r="I12" s="26"/>
      <c r="J12" s="15">
        <f>+AVERAGE(J3:J10)</f>
        <v>63.628728877852922</v>
      </c>
      <c r="L12" s="8"/>
      <c r="M12" s="8"/>
    </row>
    <row r="13" spans="2:13" x14ac:dyDescent="0.25">
      <c r="B13" s="26" t="s">
        <v>0</v>
      </c>
      <c r="C13" s="26"/>
      <c r="D13" s="26"/>
      <c r="E13" s="26"/>
      <c r="F13" s="26"/>
      <c r="G13" s="26"/>
      <c r="H13" s="26"/>
      <c r="I13" s="26"/>
      <c r="J13" s="15">
        <f>+STDEV(J3:J10)</f>
        <v>43.348265566454586</v>
      </c>
    </row>
    <row r="14" spans="2:13" x14ac:dyDescent="0.25">
      <c r="G14" s="7"/>
      <c r="H14" s="8"/>
      <c r="L14" s="8"/>
      <c r="M14" s="8"/>
    </row>
    <row r="15" spans="2:13" x14ac:dyDescent="0.25">
      <c r="G15" s="7"/>
      <c r="H15" s="8"/>
      <c r="K15" s="8"/>
      <c r="L15" s="8"/>
      <c r="M15" s="8"/>
    </row>
    <row r="16" spans="2:13" x14ac:dyDescent="0.25">
      <c r="H16" s="8"/>
      <c r="K16" s="8"/>
      <c r="L16" s="8"/>
      <c r="M16" s="8"/>
    </row>
    <row r="17" spans="2:13" ht="47.25" x14ac:dyDescent="0.25">
      <c r="B17" s="12" t="s">
        <v>3</v>
      </c>
      <c r="C17" s="12" t="s">
        <v>18</v>
      </c>
      <c r="D17" s="12" t="s">
        <v>27</v>
      </c>
      <c r="E17" s="12" t="s">
        <v>20</v>
      </c>
      <c r="F17" s="12" t="s">
        <v>28</v>
      </c>
      <c r="G17" s="12" t="s">
        <v>0</v>
      </c>
      <c r="H17" s="12" t="s">
        <v>29</v>
      </c>
      <c r="I17" s="12" t="s">
        <v>25</v>
      </c>
      <c r="J17" s="12" t="s">
        <v>30</v>
      </c>
      <c r="K17" s="8"/>
      <c r="L17" s="8"/>
      <c r="M17" s="8"/>
    </row>
    <row r="18" spans="2:13" x14ac:dyDescent="0.25">
      <c r="B18" s="9">
        <v>2</v>
      </c>
      <c r="C18" s="9">
        <v>14</v>
      </c>
      <c r="D18" s="9">
        <v>14</v>
      </c>
      <c r="E18" s="9">
        <v>100</v>
      </c>
      <c r="F18" s="10">
        <v>2.4285714285714284</v>
      </c>
      <c r="G18" s="10">
        <v>0.51355259101309569</v>
      </c>
      <c r="H18" s="11">
        <v>34</v>
      </c>
      <c r="I18" s="9">
        <v>19.670000000000002</v>
      </c>
      <c r="J18" s="10">
        <f t="shared" ref="J18:J25" si="1">+I18*F18*(D18/C18)</f>
        <v>47.77</v>
      </c>
    </row>
    <row r="19" spans="2:13" x14ac:dyDescent="0.25">
      <c r="B19" s="9">
        <v>3</v>
      </c>
      <c r="C19" s="9">
        <v>10</v>
      </c>
      <c r="D19" s="9">
        <v>8</v>
      </c>
      <c r="E19" s="9">
        <v>80</v>
      </c>
      <c r="F19" s="10">
        <v>2.5</v>
      </c>
      <c r="G19" s="10">
        <v>1.6499158227686108</v>
      </c>
      <c r="H19" s="11">
        <v>25</v>
      </c>
      <c r="I19" s="9">
        <v>23.33</v>
      </c>
      <c r="J19" s="10">
        <f t="shared" si="1"/>
        <v>46.66</v>
      </c>
    </row>
    <row r="20" spans="2:13" x14ac:dyDescent="0.25">
      <c r="B20" s="9">
        <v>8</v>
      </c>
      <c r="C20" s="9">
        <v>13</v>
      </c>
      <c r="D20" s="9">
        <v>6</v>
      </c>
      <c r="E20" s="9">
        <v>46</v>
      </c>
      <c r="F20" s="10">
        <v>1.5384615384615385</v>
      </c>
      <c r="G20" s="10">
        <v>1.8536173919925967</v>
      </c>
      <c r="H20" s="11">
        <v>20</v>
      </c>
      <c r="I20" s="10">
        <v>14.67</v>
      </c>
      <c r="J20" s="10">
        <f t="shared" si="1"/>
        <v>10.416568047337279</v>
      </c>
    </row>
    <row r="21" spans="2:13" x14ac:dyDescent="0.25">
      <c r="B21" s="9">
        <v>10</v>
      </c>
      <c r="C21" s="9">
        <v>10</v>
      </c>
      <c r="D21" s="9">
        <v>3</v>
      </c>
      <c r="E21" s="9">
        <v>30</v>
      </c>
      <c r="F21" s="10">
        <v>0.9</v>
      </c>
      <c r="G21" s="10">
        <v>1.4491376746189437</v>
      </c>
      <c r="H21" s="11">
        <v>9</v>
      </c>
      <c r="I21" s="10">
        <v>18.329999999999998</v>
      </c>
      <c r="J21" s="10">
        <f t="shared" si="1"/>
        <v>4.9490999999999996</v>
      </c>
    </row>
    <row r="22" spans="2:13" x14ac:dyDescent="0.25">
      <c r="B22" s="9">
        <v>20</v>
      </c>
      <c r="C22" s="9">
        <v>13</v>
      </c>
      <c r="D22" s="9">
        <v>10</v>
      </c>
      <c r="E22" s="9">
        <v>77</v>
      </c>
      <c r="F22" s="10">
        <v>2.6923076923076925</v>
      </c>
      <c r="G22" s="10">
        <v>1.9315199276138031</v>
      </c>
      <c r="H22" s="11">
        <v>35</v>
      </c>
      <c r="I22" s="10">
        <v>19.329999999999998</v>
      </c>
      <c r="J22" s="10">
        <f t="shared" si="1"/>
        <v>40.032544378698226</v>
      </c>
    </row>
    <row r="23" spans="2:13" x14ac:dyDescent="0.25">
      <c r="B23" s="9">
        <v>24</v>
      </c>
      <c r="C23" s="9">
        <v>14</v>
      </c>
      <c r="D23" s="9">
        <v>14</v>
      </c>
      <c r="E23" s="9">
        <v>100</v>
      </c>
      <c r="F23" s="10">
        <v>3.2142857142857144</v>
      </c>
      <c r="G23" s="10">
        <v>0.97496125592222938</v>
      </c>
      <c r="H23" s="11">
        <v>45</v>
      </c>
      <c r="I23" s="10">
        <v>19</v>
      </c>
      <c r="J23" s="10">
        <f t="shared" si="1"/>
        <v>61.071428571428577</v>
      </c>
    </row>
    <row r="24" spans="2:13" x14ac:dyDescent="0.25">
      <c r="B24" s="9">
        <v>26</v>
      </c>
      <c r="C24" s="9">
        <v>12</v>
      </c>
      <c r="D24" s="9">
        <v>11</v>
      </c>
      <c r="E24" s="9">
        <v>92</v>
      </c>
      <c r="F24" s="10">
        <v>2.6666666666666665</v>
      </c>
      <c r="G24" s="10">
        <v>0.98473192783466212</v>
      </c>
      <c r="H24" s="11">
        <v>32</v>
      </c>
      <c r="I24" s="10">
        <v>17.329999999999998</v>
      </c>
      <c r="J24" s="10">
        <f t="shared" si="1"/>
        <v>42.362222222222215</v>
      </c>
    </row>
    <row r="25" spans="2:13" x14ac:dyDescent="0.25">
      <c r="B25" s="9">
        <v>31</v>
      </c>
      <c r="C25" s="9">
        <v>10</v>
      </c>
      <c r="D25" s="9">
        <v>7</v>
      </c>
      <c r="E25" s="9">
        <v>70</v>
      </c>
      <c r="F25" s="10">
        <v>2.1</v>
      </c>
      <c r="G25" s="10">
        <v>1.5951314818673865</v>
      </c>
      <c r="H25" s="11">
        <v>21</v>
      </c>
      <c r="I25" s="10">
        <v>18.329999999999998</v>
      </c>
      <c r="J25" s="10">
        <f t="shared" si="1"/>
        <v>26.945099999999996</v>
      </c>
    </row>
    <row r="26" spans="2:13" x14ac:dyDescent="0.25">
      <c r="B26" s="13" t="s">
        <v>23</v>
      </c>
      <c r="C26" s="14">
        <f>+SUM(C18:C25)</f>
        <v>96</v>
      </c>
      <c r="D26" s="14">
        <f>+SUM(D18:D25)</f>
        <v>73</v>
      </c>
      <c r="E26" s="27"/>
      <c r="F26" s="28"/>
      <c r="G26" s="28"/>
      <c r="H26" s="28"/>
      <c r="I26" s="28"/>
      <c r="J26" s="29"/>
    </row>
    <row r="27" spans="2:13" x14ac:dyDescent="0.25">
      <c r="B27" s="26" t="s">
        <v>24</v>
      </c>
      <c r="C27" s="26"/>
      <c r="D27" s="26"/>
      <c r="E27" s="26"/>
      <c r="F27" s="26"/>
      <c r="G27" s="26"/>
      <c r="H27" s="26"/>
      <c r="I27" s="26"/>
      <c r="J27" s="15">
        <f>+AVERAGE(J18:J25)</f>
        <v>35.025870402460789</v>
      </c>
    </row>
    <row r="28" spans="2:13" x14ac:dyDescent="0.25">
      <c r="B28" s="26" t="s">
        <v>0</v>
      </c>
      <c r="C28" s="26"/>
      <c r="D28" s="26"/>
      <c r="E28" s="26"/>
      <c r="F28" s="26"/>
      <c r="G28" s="26"/>
      <c r="H28" s="26"/>
      <c r="I28" s="26"/>
      <c r="J28" s="15">
        <f>+STDEV(J18:J25)</f>
        <v>19.385393926862491</v>
      </c>
    </row>
  </sheetData>
  <mergeCells count="6">
    <mergeCell ref="B28:I28"/>
    <mergeCell ref="B12:I12"/>
    <mergeCell ref="B13:I13"/>
    <mergeCell ref="E11:J11"/>
    <mergeCell ref="E26:J26"/>
    <mergeCell ref="B27:I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Oocytes and spermaries</vt:lpstr>
      <vt:lpstr>Gametes diameter</vt:lpstr>
      <vt:lpstr>Gonadal index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Daminy</dc:creator>
  <cp:lastModifiedBy>Daminy</cp:lastModifiedBy>
  <dcterms:created xsi:type="dcterms:W3CDTF">2023-04-10T01:40:06Z</dcterms:created>
  <dcterms:modified xsi:type="dcterms:W3CDTF">2023-04-10T14:13:34Z</dcterms:modified>
</cp:coreProperties>
</file>