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E178" i="1" s="1"/>
  <c r="F178" i="1" s="1"/>
  <c r="D177" i="1"/>
  <c r="E177" i="1" s="1"/>
  <c r="F177" i="1" s="1"/>
  <c r="D176" i="1"/>
  <c r="E176" i="1" s="1"/>
  <c r="F176" i="1" s="1"/>
  <c r="E175" i="1"/>
  <c r="F175" i="1" s="1"/>
  <c r="D175" i="1"/>
  <c r="D174" i="1"/>
  <c r="E174" i="1" s="1"/>
  <c r="F174" i="1" s="1"/>
  <c r="D173" i="1"/>
  <c r="E173" i="1" s="1"/>
  <c r="F173" i="1" s="1"/>
  <c r="D172" i="1"/>
  <c r="E172" i="1" s="1"/>
  <c r="F172" i="1" s="1"/>
  <c r="E171" i="1"/>
  <c r="F171" i="1" s="1"/>
  <c r="D171" i="1"/>
  <c r="D170" i="1"/>
  <c r="E170" i="1" s="1"/>
  <c r="F170" i="1" s="1"/>
  <c r="D169" i="1"/>
  <c r="E169" i="1" s="1"/>
  <c r="F169" i="1" s="1"/>
  <c r="D168" i="1"/>
  <c r="E168" i="1" s="1"/>
  <c r="F168" i="1" s="1"/>
  <c r="H167" i="1"/>
  <c r="D167" i="1"/>
  <c r="E167" i="1" s="1"/>
  <c r="F167" i="1" s="1"/>
  <c r="E165" i="1"/>
  <c r="F165" i="1" s="1"/>
  <c r="D165" i="1"/>
  <c r="D164" i="1"/>
  <c r="E164" i="1" s="1"/>
  <c r="F164" i="1" s="1"/>
  <c r="D163" i="1"/>
  <c r="E163" i="1" s="1"/>
  <c r="F163" i="1" s="1"/>
  <c r="D162" i="1"/>
  <c r="E162" i="1" s="1"/>
  <c r="F162" i="1" s="1"/>
  <c r="E161" i="1"/>
  <c r="F161" i="1" s="1"/>
  <c r="D161" i="1"/>
  <c r="D160" i="1"/>
  <c r="E160" i="1" s="1"/>
  <c r="F160" i="1" s="1"/>
  <c r="D159" i="1"/>
  <c r="E159" i="1" s="1"/>
  <c r="F159" i="1" s="1"/>
  <c r="D158" i="1"/>
  <c r="E158" i="1" s="1"/>
  <c r="F158" i="1" s="1"/>
  <c r="E157" i="1"/>
  <c r="F157" i="1" s="1"/>
  <c r="D157" i="1"/>
  <c r="D156" i="1"/>
  <c r="E156" i="1" s="1"/>
  <c r="F156" i="1" s="1"/>
  <c r="D155" i="1"/>
  <c r="E155" i="1" s="1"/>
  <c r="F155" i="1" s="1"/>
  <c r="H154" i="1"/>
  <c r="D154" i="1"/>
  <c r="E154" i="1" s="1"/>
  <c r="F154" i="1" s="1"/>
  <c r="D150" i="1" l="1"/>
  <c r="E150" i="1" s="1"/>
  <c r="F150" i="1" s="1"/>
  <c r="D149" i="1"/>
  <c r="E149" i="1" s="1"/>
  <c r="F149" i="1" s="1"/>
  <c r="E148" i="1"/>
  <c r="F148" i="1" s="1"/>
  <c r="D148" i="1"/>
  <c r="D147" i="1"/>
  <c r="E147" i="1" s="1"/>
  <c r="F147" i="1" s="1"/>
  <c r="D146" i="1"/>
  <c r="E146" i="1" s="1"/>
  <c r="F146" i="1" s="1"/>
  <c r="D145" i="1"/>
  <c r="E145" i="1" s="1"/>
  <c r="F145" i="1" s="1"/>
  <c r="E144" i="1"/>
  <c r="F144" i="1" s="1"/>
  <c r="D144" i="1"/>
  <c r="D143" i="1"/>
  <c r="E143" i="1" s="1"/>
  <c r="F143" i="1" s="1"/>
  <c r="D142" i="1"/>
  <c r="E142" i="1" s="1"/>
  <c r="F142" i="1" s="1"/>
  <c r="D141" i="1"/>
  <c r="E141" i="1" s="1"/>
  <c r="F141" i="1" s="1"/>
  <c r="E140" i="1"/>
  <c r="F140" i="1" s="1"/>
  <c r="D140" i="1"/>
  <c r="I139" i="1"/>
  <c r="E139" i="1"/>
  <c r="F139" i="1" s="1"/>
  <c r="D139" i="1"/>
  <c r="D137" i="1"/>
  <c r="E137" i="1" s="1"/>
  <c r="F137" i="1" s="1"/>
  <c r="D136" i="1"/>
  <c r="E136" i="1" s="1"/>
  <c r="F136" i="1" s="1"/>
  <c r="D135" i="1"/>
  <c r="E135" i="1" s="1"/>
  <c r="F135" i="1" s="1"/>
  <c r="E134" i="1"/>
  <c r="F134" i="1" s="1"/>
  <c r="D134" i="1"/>
  <c r="D133" i="1"/>
  <c r="E133" i="1" s="1"/>
  <c r="F133" i="1" s="1"/>
  <c r="D132" i="1"/>
  <c r="E132" i="1" s="1"/>
  <c r="F132" i="1" s="1"/>
  <c r="D131" i="1"/>
  <c r="E131" i="1" s="1"/>
  <c r="F131" i="1" s="1"/>
  <c r="E130" i="1"/>
  <c r="F130" i="1" s="1"/>
  <c r="D130" i="1"/>
  <c r="D129" i="1"/>
  <c r="E129" i="1" s="1"/>
  <c r="F129" i="1" s="1"/>
  <c r="D128" i="1"/>
  <c r="E128" i="1" s="1"/>
  <c r="F128" i="1" s="1"/>
  <c r="D127" i="1"/>
  <c r="E127" i="1" s="1"/>
  <c r="F127" i="1" s="1"/>
  <c r="I126" i="1"/>
  <c r="D126" i="1"/>
  <c r="E126" i="1" s="1"/>
  <c r="F126" i="1" s="1"/>
  <c r="D122" i="1" l="1"/>
  <c r="E122" i="1" s="1"/>
  <c r="F122" i="1" s="1"/>
  <c r="D121" i="1"/>
  <c r="E121" i="1" s="1"/>
  <c r="F121" i="1" s="1"/>
  <c r="E120" i="1"/>
  <c r="F120" i="1" s="1"/>
  <c r="D120" i="1"/>
  <c r="D119" i="1"/>
  <c r="E119" i="1" s="1"/>
  <c r="F119" i="1" s="1"/>
  <c r="D118" i="1"/>
  <c r="E118" i="1" s="1"/>
  <c r="F118" i="1" s="1"/>
  <c r="D117" i="1"/>
  <c r="E117" i="1" s="1"/>
  <c r="F117" i="1" s="1"/>
  <c r="E116" i="1"/>
  <c r="F116" i="1" s="1"/>
  <c r="D116" i="1"/>
  <c r="D115" i="1"/>
  <c r="E115" i="1" s="1"/>
  <c r="F115" i="1" s="1"/>
  <c r="D114" i="1"/>
  <c r="E114" i="1" s="1"/>
  <c r="F114" i="1" s="1"/>
  <c r="D113" i="1"/>
  <c r="E113" i="1" s="1"/>
  <c r="F113" i="1" s="1"/>
  <c r="E112" i="1"/>
  <c r="F112" i="1" s="1"/>
  <c r="D112" i="1"/>
  <c r="H111" i="1"/>
  <c r="E111" i="1"/>
  <c r="F111" i="1" s="1"/>
  <c r="D111" i="1"/>
  <c r="D109" i="1"/>
  <c r="E109" i="1" s="1"/>
  <c r="F109" i="1" s="1"/>
  <c r="D108" i="1"/>
  <c r="E108" i="1" s="1"/>
  <c r="F108" i="1" s="1"/>
  <c r="D107" i="1"/>
  <c r="E107" i="1" s="1"/>
  <c r="F107" i="1" s="1"/>
  <c r="E106" i="1"/>
  <c r="F106" i="1" s="1"/>
  <c r="D106" i="1"/>
  <c r="D105" i="1"/>
  <c r="E105" i="1" s="1"/>
  <c r="F105" i="1" s="1"/>
  <c r="D104" i="1"/>
  <c r="E104" i="1" s="1"/>
  <c r="F104" i="1" s="1"/>
  <c r="D103" i="1"/>
  <c r="E103" i="1" s="1"/>
  <c r="F103" i="1" s="1"/>
  <c r="E102" i="1"/>
  <c r="F102" i="1" s="1"/>
  <c r="D102" i="1"/>
  <c r="D101" i="1"/>
  <c r="E101" i="1" s="1"/>
  <c r="F101" i="1" s="1"/>
  <c r="D100" i="1"/>
  <c r="E100" i="1" s="1"/>
  <c r="F100" i="1" s="1"/>
  <c r="D99" i="1"/>
  <c r="E99" i="1" s="1"/>
  <c r="F99" i="1" s="1"/>
  <c r="H98" i="1"/>
  <c r="D98" i="1"/>
  <c r="E98" i="1" s="1"/>
  <c r="F98" i="1" s="1"/>
  <c r="E96" i="1"/>
  <c r="F96" i="1" s="1"/>
  <c r="D96" i="1"/>
  <c r="D95" i="1"/>
  <c r="E95" i="1" s="1"/>
  <c r="F95" i="1" s="1"/>
  <c r="D94" i="1"/>
  <c r="E94" i="1" s="1"/>
  <c r="F94" i="1" s="1"/>
  <c r="D93" i="1"/>
  <c r="E93" i="1" s="1"/>
  <c r="F93" i="1" s="1"/>
  <c r="E92" i="1"/>
  <c r="F92" i="1" s="1"/>
  <c r="D92" i="1"/>
  <c r="D91" i="1"/>
  <c r="E91" i="1" s="1"/>
  <c r="F91" i="1" s="1"/>
  <c r="D90" i="1"/>
  <c r="E90" i="1" s="1"/>
  <c r="F90" i="1" s="1"/>
  <c r="D89" i="1"/>
  <c r="E89" i="1" s="1"/>
  <c r="F89" i="1" s="1"/>
  <c r="E88" i="1"/>
  <c r="F88" i="1" s="1"/>
  <c r="D88" i="1"/>
  <c r="D87" i="1"/>
  <c r="E87" i="1" s="1"/>
  <c r="F87" i="1" s="1"/>
  <c r="D86" i="1"/>
  <c r="E86" i="1" s="1"/>
  <c r="F86" i="1" s="1"/>
  <c r="H85" i="1"/>
  <c r="D85" i="1"/>
  <c r="E85" i="1" s="1"/>
  <c r="F85" i="1" s="1"/>
  <c r="I44" i="1" l="1"/>
  <c r="I57" i="1"/>
  <c r="I70" i="1"/>
  <c r="C3" i="1"/>
  <c r="E3" i="1"/>
  <c r="C4" i="1"/>
  <c r="E4" i="1"/>
  <c r="C5" i="1"/>
  <c r="E5" i="1"/>
  <c r="F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D81" i="1"/>
  <c r="E81" i="1" s="1"/>
  <c r="F81" i="1" s="1"/>
  <c r="D80" i="1"/>
  <c r="E79" i="1"/>
  <c r="F79" i="1" s="1"/>
  <c r="D79" i="1"/>
  <c r="D78" i="1"/>
  <c r="E78" i="1" s="1"/>
  <c r="F78" i="1" s="1"/>
  <c r="D77" i="1"/>
  <c r="D76" i="1"/>
  <c r="E76" i="1" s="1"/>
  <c r="F76" i="1" s="1"/>
  <c r="E75" i="1"/>
  <c r="F75" i="1" s="1"/>
  <c r="D75" i="1"/>
  <c r="D74" i="1"/>
  <c r="D73" i="1"/>
  <c r="E73" i="1" s="1"/>
  <c r="F73" i="1" s="1"/>
  <c r="D72" i="1"/>
  <c r="E72" i="1" s="1"/>
  <c r="F72" i="1" s="1"/>
  <c r="E71" i="1"/>
  <c r="F71" i="1" s="1"/>
  <c r="D71" i="1"/>
  <c r="E70" i="1"/>
  <c r="F70" i="1" s="1"/>
  <c r="D70" i="1"/>
  <c r="D68" i="1"/>
  <c r="E68" i="1" s="1"/>
  <c r="F68" i="1" s="1"/>
  <c r="D67" i="1"/>
  <c r="E67" i="1" s="1"/>
  <c r="F67" i="1" s="1"/>
  <c r="D66" i="1"/>
  <c r="E66" i="1" s="1"/>
  <c r="F66" i="1" s="1"/>
  <c r="E65" i="1"/>
  <c r="F65" i="1" s="1"/>
  <c r="D65" i="1"/>
  <c r="D64" i="1"/>
  <c r="E64" i="1" s="1"/>
  <c r="F64" i="1" s="1"/>
  <c r="D63" i="1"/>
  <c r="E63" i="1" s="1"/>
  <c r="F63" i="1" s="1"/>
  <c r="D62" i="1"/>
  <c r="E62" i="1" s="1"/>
  <c r="F62" i="1" s="1"/>
  <c r="E61" i="1"/>
  <c r="F61" i="1" s="1"/>
  <c r="D61" i="1"/>
  <c r="D60" i="1"/>
  <c r="E60" i="1" s="1"/>
  <c r="F60" i="1" s="1"/>
  <c r="D59" i="1"/>
  <c r="E59" i="1" s="1"/>
  <c r="F59" i="1" s="1"/>
  <c r="D58" i="1"/>
  <c r="E58" i="1" s="1"/>
  <c r="F58" i="1" s="1"/>
  <c r="D57" i="1"/>
  <c r="E57" i="1" s="1"/>
  <c r="F57" i="1" s="1"/>
  <c r="E55" i="1"/>
  <c r="F55" i="1" s="1"/>
  <c r="D55" i="1"/>
  <c r="D54" i="1"/>
  <c r="E54" i="1" s="1"/>
  <c r="F54" i="1" s="1"/>
  <c r="D53" i="1"/>
  <c r="E53" i="1" s="1"/>
  <c r="F53" i="1" s="1"/>
  <c r="D52" i="1"/>
  <c r="E52" i="1" s="1"/>
  <c r="F52" i="1" s="1"/>
  <c r="E51" i="1"/>
  <c r="F51" i="1" s="1"/>
  <c r="D51" i="1"/>
  <c r="D50" i="1"/>
  <c r="E50" i="1" s="1"/>
  <c r="F50" i="1" s="1"/>
  <c r="D49" i="1"/>
  <c r="E49" i="1" s="1"/>
  <c r="F49" i="1" s="1"/>
  <c r="D48" i="1"/>
  <c r="E48" i="1" s="1"/>
  <c r="F48" i="1" s="1"/>
  <c r="E47" i="1"/>
  <c r="F47" i="1" s="1"/>
  <c r="D47" i="1"/>
  <c r="D46" i="1"/>
  <c r="E46" i="1" s="1"/>
  <c r="F46" i="1" s="1"/>
  <c r="D45" i="1"/>
  <c r="E45" i="1" s="1"/>
  <c r="F45" i="1" s="1"/>
  <c r="D44" i="1"/>
  <c r="E44" i="1" s="1"/>
  <c r="F44" i="1" s="1"/>
  <c r="E74" i="1" l="1"/>
  <c r="F74" i="1" s="1"/>
  <c r="E77" i="1"/>
  <c r="F77" i="1" s="1"/>
  <c r="E80" i="1"/>
  <c r="F80" i="1" s="1"/>
</calcChain>
</file>

<file path=xl/sharedStrings.xml><?xml version="1.0" encoding="utf-8"?>
<sst xmlns="http://schemas.openxmlformats.org/spreadsheetml/2006/main" count="199" uniqueCount="51">
  <si>
    <t>GROUP</t>
    <phoneticPr fontId="2" type="noConversion"/>
  </si>
  <si>
    <t>CAT（U/ml）</t>
    <phoneticPr fontId="2" type="noConversion"/>
  </si>
  <si>
    <t>control1</t>
  </si>
  <si>
    <t>control2</t>
  </si>
  <si>
    <t>control3</t>
  </si>
  <si>
    <t>cisplatin1</t>
  </si>
  <si>
    <t>cisplatin2</t>
  </si>
  <si>
    <t>cisplatin3</t>
  </si>
  <si>
    <t>cisplatin+vector1</t>
  </si>
  <si>
    <t>cisplatin+vector2</t>
  </si>
  <si>
    <t>cisplatin+vector3</t>
  </si>
  <si>
    <t>cisplatin+CTRP3</t>
  </si>
  <si>
    <t>cisplatin+si-NC1</t>
  </si>
  <si>
    <t>cisplatin+si-NC2</t>
  </si>
  <si>
    <t>cisplatin+si-NC3</t>
  </si>
  <si>
    <t>cisplatin+siCTRP3</t>
  </si>
  <si>
    <t>cisplatin+CTRP3+siNrf2</t>
  </si>
  <si>
    <t>△Ct</t>
  </si>
  <si>
    <t>△△Ct</t>
  </si>
  <si>
    <t>2-△△Ct</t>
  </si>
  <si>
    <t>control1</t>
    <phoneticPr fontId="2" type="noConversion"/>
  </si>
  <si>
    <t>control2</t>
    <phoneticPr fontId="2" type="noConversion"/>
  </si>
  <si>
    <t>control3</t>
    <phoneticPr fontId="2" type="noConversion"/>
  </si>
  <si>
    <t>cisplatin1</t>
    <phoneticPr fontId="2" type="noConversion"/>
  </si>
  <si>
    <t>cisplatin2</t>
    <phoneticPr fontId="2" type="noConversion"/>
  </si>
  <si>
    <t>cisplatin3</t>
    <phoneticPr fontId="2" type="noConversion"/>
  </si>
  <si>
    <t>cisplatin+vector1</t>
    <phoneticPr fontId="2" type="noConversion"/>
  </si>
  <si>
    <t>cisplatin+vector2</t>
    <phoneticPr fontId="2" type="noConversion"/>
  </si>
  <si>
    <t>cisplatin+vector3</t>
    <phoneticPr fontId="2" type="noConversion"/>
  </si>
  <si>
    <t>cisplatin+CTRP3</t>
    <phoneticPr fontId="2" type="noConversion"/>
  </si>
  <si>
    <t>cisplatin+si-NC1</t>
    <phoneticPr fontId="2" type="noConversion"/>
  </si>
  <si>
    <t>cisplatin+si-NC2</t>
    <phoneticPr fontId="2" type="noConversion"/>
  </si>
  <si>
    <t>cisplatin+si-NC3</t>
    <phoneticPr fontId="2" type="noConversion"/>
  </si>
  <si>
    <t>cisplatin+siCTRP3</t>
    <phoneticPr fontId="2" type="noConversion"/>
  </si>
  <si>
    <t xml:space="preserve"> </t>
    <phoneticPr fontId="2" type="noConversion"/>
  </si>
  <si>
    <t>cisplatin+CTRP3+siNrf2</t>
    <phoneticPr fontId="2" type="noConversion"/>
  </si>
  <si>
    <t>CAT（U/mgprot）</t>
    <phoneticPr fontId="2" type="noConversion"/>
  </si>
  <si>
    <t>control OD</t>
    <phoneticPr fontId="2" type="noConversion"/>
  </si>
  <si>
    <t>concentration（mgprot/ml）</t>
    <phoneticPr fontId="2" type="noConversion"/>
  </si>
  <si>
    <t>detect OD</t>
    <phoneticPr fontId="2" type="noConversion"/>
  </si>
  <si>
    <t>CAT activity</t>
    <phoneticPr fontId="2" type="noConversion"/>
  </si>
  <si>
    <t>sample</t>
    <phoneticPr fontId="2" type="noConversion"/>
  </si>
  <si>
    <t>gene Ct</t>
    <phoneticPr fontId="2" type="noConversion"/>
  </si>
  <si>
    <t>actin</t>
    <phoneticPr fontId="2" type="noConversion"/>
  </si>
  <si>
    <t>SOD1 mRNA level</t>
    <phoneticPr fontId="2" type="noConversion"/>
  </si>
  <si>
    <t>SOD2 mRNA level</t>
    <phoneticPr fontId="2" type="noConversion"/>
  </si>
  <si>
    <t>Ct</t>
    <phoneticPr fontId="2" type="noConversion"/>
  </si>
  <si>
    <t>ACTIN</t>
    <phoneticPr fontId="2" type="noConversion"/>
  </si>
  <si>
    <t>SAMPLE</t>
    <phoneticPr fontId="2" type="noConversion"/>
  </si>
  <si>
    <t>BCL-2mRNA level</t>
    <phoneticPr fontId="2" type="noConversion"/>
  </si>
  <si>
    <t>BAX mRNA level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</si>
</sst>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;[Red]0.00"/>
    <numFmt numFmtId="177" formatCode="0.000;[Red]0.000"/>
    <numFmt numFmtId="178" formatCode="0.00_);[Red]\(0.00\)"/>
  </numFmts>
  <fonts count="6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76" fontId="0" fillId="0" borderId="0" xfId="0" applyNumberFormat="1"/>
    <xf numFmtId="177" fontId="0" fillId="0" borderId="0" xfId="0" applyNumberFormat="1"/>
    <xf numFmtId="0" fontId="3" fillId="0" borderId="0" xfId="0" applyFont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center" vertical="top"/>
    </xf>
    <xf numFmtId="178" fontId="0" fillId="0" borderId="0" xfId="0" applyNumberFormat="1"/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43" workbookViewId="0">
      <selection activeCell="E14" sqref="E14"/>
    </sheetView>
  </sheetViews>
  <sheetFormatPr defaultRowHeight="14.25" x14ac:dyDescent="0.2"/>
  <cols>
    <col min="1" max="1" width="19.125" customWidth="1"/>
    <col min="3" max="3" width="12.875" customWidth="1"/>
    <col min="4" max="4" width="13.75" customWidth="1"/>
    <col min="5" max="5" width="20" customWidth="1"/>
    <col min="6" max="6" width="16.125" customWidth="1"/>
  </cols>
  <sheetData>
    <row r="1" spans="1:6" x14ac:dyDescent="0.2">
      <c r="A1" s="7" t="s">
        <v>40</v>
      </c>
      <c r="B1" s="7"/>
      <c r="C1" s="7"/>
      <c r="D1" s="7"/>
      <c r="E1" s="7"/>
      <c r="F1" s="7"/>
    </row>
    <row r="2" spans="1:6" x14ac:dyDescent="0.2">
      <c r="A2" s="1" t="s">
        <v>0</v>
      </c>
      <c r="B2" t="s">
        <v>39</v>
      </c>
      <c r="C2" t="s">
        <v>1</v>
      </c>
      <c r="D2" t="s">
        <v>38</v>
      </c>
      <c r="E2" s="2" t="s">
        <v>36</v>
      </c>
      <c r="F2" t="s">
        <v>37</v>
      </c>
    </row>
    <row r="3" spans="1:6" x14ac:dyDescent="0.2">
      <c r="A3" t="s">
        <v>2</v>
      </c>
      <c r="B3">
        <v>0.20200000000000001</v>
      </c>
      <c r="C3" s="3">
        <f>(0.771-B3)*271*(1/(60*0.02))</f>
        <v>128.49916666666667</v>
      </c>
      <c r="D3" s="4">
        <v>3.1070000000000002</v>
      </c>
      <c r="E3" s="2">
        <f>C3/D3</f>
        <v>41.357955155026282</v>
      </c>
      <c r="F3">
        <v>0.76900000000000002</v>
      </c>
    </row>
    <row r="4" spans="1:6" x14ac:dyDescent="0.2">
      <c r="A4" t="s">
        <v>3</v>
      </c>
      <c r="B4">
        <v>0.21099999999999999</v>
      </c>
      <c r="C4" s="3">
        <f t="shared" ref="C4:C7" si="0">(0.771-B4)*271*(1/(60*0.02))</f>
        <v>126.46666666666668</v>
      </c>
      <c r="D4" s="4">
        <v>3.113</v>
      </c>
      <c r="E4" s="2">
        <f t="shared" ref="E4:E7" si="1">C4/D4</f>
        <v>40.625334618267487</v>
      </c>
      <c r="F4">
        <v>0.77300000000000002</v>
      </c>
    </row>
    <row r="5" spans="1:6" x14ac:dyDescent="0.2">
      <c r="A5" t="s">
        <v>4</v>
      </c>
      <c r="B5">
        <v>0.215</v>
      </c>
      <c r="C5" s="3">
        <f t="shared" si="0"/>
        <v>125.56333333333335</v>
      </c>
      <c r="D5" s="4">
        <v>3.2149999999999999</v>
      </c>
      <c r="E5" s="2">
        <f t="shared" si="1"/>
        <v>39.055469155002598</v>
      </c>
      <c r="F5">
        <f>AVERAGE(F3:F4)</f>
        <v>0.77100000000000002</v>
      </c>
    </row>
    <row r="6" spans="1:6" x14ac:dyDescent="0.2">
      <c r="A6" t="s">
        <v>5</v>
      </c>
      <c r="B6">
        <v>0.57499999999999996</v>
      </c>
      <c r="C6" s="3">
        <f t="shared" si="0"/>
        <v>44.26333333333335</v>
      </c>
      <c r="D6" s="4">
        <v>3.3149999999999999</v>
      </c>
      <c r="E6" s="2">
        <f t="shared" si="1"/>
        <v>13.352438411261947</v>
      </c>
    </row>
    <row r="7" spans="1:6" x14ac:dyDescent="0.2">
      <c r="A7" t="s">
        <v>6</v>
      </c>
      <c r="B7">
        <v>0.57099999999999995</v>
      </c>
      <c r="C7" s="3">
        <f t="shared" si="0"/>
        <v>45.166666666666686</v>
      </c>
      <c r="D7" s="4">
        <v>3.2250000000000001</v>
      </c>
      <c r="E7" s="2">
        <f t="shared" si="1"/>
        <v>14.005167958656337</v>
      </c>
    </row>
    <row r="8" spans="1:6" x14ac:dyDescent="0.2">
      <c r="A8" t="s">
        <v>7</v>
      </c>
      <c r="B8">
        <v>0.56799999999999995</v>
      </c>
      <c r="C8" s="3">
        <f>(0.771-B8)*271*(1/(60*0.02))</f>
        <v>45.844166666666688</v>
      </c>
      <c r="D8" s="4">
        <v>3.3149999999999999</v>
      </c>
      <c r="E8" s="2">
        <f>C8/D8</f>
        <v>13.829311211664159</v>
      </c>
    </row>
    <row r="9" spans="1:6" x14ac:dyDescent="0.2">
      <c r="A9" t="s">
        <v>8</v>
      </c>
      <c r="B9">
        <v>0.57399999999999995</v>
      </c>
      <c r="C9" s="3">
        <f t="shared" ref="C9:C10" si="2">(0.771-B9)*271*(1/(60*0.02))</f>
        <v>44.489166666666684</v>
      </c>
      <c r="D9" s="4">
        <v>3.2250000000000001</v>
      </c>
      <c r="E9" s="2">
        <f t="shared" ref="E9:E10" si="3">C9/D9</f>
        <v>13.795090439276491</v>
      </c>
    </row>
    <row r="10" spans="1:6" x14ac:dyDescent="0.2">
      <c r="A10" t="s">
        <v>9</v>
      </c>
      <c r="B10">
        <v>0.57299999999999995</v>
      </c>
      <c r="C10" s="3">
        <f t="shared" si="2"/>
        <v>44.715000000000018</v>
      </c>
      <c r="D10" s="4">
        <v>3.335</v>
      </c>
      <c r="E10" s="2">
        <f t="shared" si="3"/>
        <v>13.407796101949032</v>
      </c>
    </row>
    <row r="11" spans="1:6" x14ac:dyDescent="0.2">
      <c r="A11" t="s">
        <v>10</v>
      </c>
      <c r="B11">
        <v>0.56699999999999995</v>
      </c>
      <c r="C11" s="3">
        <f>(0.771-B11)*271*(1/(60*0.02))</f>
        <v>46.070000000000022</v>
      </c>
      <c r="D11" s="4">
        <v>3.2450000000000001</v>
      </c>
      <c r="E11" s="2">
        <f>C11/D11</f>
        <v>14.197226502311254</v>
      </c>
    </row>
    <row r="12" spans="1:6" x14ac:dyDescent="0.2">
      <c r="A12" t="s">
        <v>11</v>
      </c>
      <c r="B12">
        <v>0.375</v>
      </c>
      <c r="C12" s="3">
        <f t="shared" ref="C12:C23" si="4">(0.771-B12)*271*(1/(60*0.02))</f>
        <v>89.43</v>
      </c>
      <c r="D12" s="4">
        <v>3.2069999999999999</v>
      </c>
      <c r="E12" s="2">
        <f t="shared" ref="E12:E40" si="5">C12/D12</f>
        <v>27.885874649204869</v>
      </c>
    </row>
    <row r="13" spans="1:6" x14ac:dyDescent="0.2">
      <c r="A13" t="s">
        <v>11</v>
      </c>
      <c r="B13">
        <v>0.371</v>
      </c>
      <c r="C13" s="3">
        <f t="shared" si="4"/>
        <v>90.333333333333343</v>
      </c>
      <c r="D13" s="4">
        <v>3.133</v>
      </c>
      <c r="E13" s="2">
        <f t="shared" si="5"/>
        <v>28.832854558995642</v>
      </c>
    </row>
    <row r="14" spans="1:6" x14ac:dyDescent="0.2">
      <c r="A14" t="s">
        <v>11</v>
      </c>
      <c r="B14">
        <v>0.36799999999999999</v>
      </c>
      <c r="C14" s="3">
        <f t="shared" si="4"/>
        <v>91.010833333333338</v>
      </c>
      <c r="D14" s="4">
        <v>3.2349999999999999</v>
      </c>
      <c r="E14" s="2">
        <f t="shared" si="5"/>
        <v>28.133178773827925</v>
      </c>
    </row>
    <row r="15" spans="1:6" x14ac:dyDescent="0.2">
      <c r="C15" s="3"/>
      <c r="E15" s="2"/>
    </row>
    <row r="16" spans="1:6" x14ac:dyDescent="0.2">
      <c r="A16" t="s">
        <v>2</v>
      </c>
      <c r="B16">
        <v>0.21199999999999999</v>
      </c>
      <c r="C16" s="3">
        <f t="shared" si="4"/>
        <v>126.24083333333334</v>
      </c>
      <c r="D16" s="4">
        <v>3.2069999999999999</v>
      </c>
      <c r="E16" s="2">
        <f t="shared" si="5"/>
        <v>39.364151335620001</v>
      </c>
    </row>
    <row r="17" spans="1:5" x14ac:dyDescent="0.2">
      <c r="A17" t="s">
        <v>3</v>
      </c>
      <c r="B17">
        <v>0.221</v>
      </c>
      <c r="C17" s="3">
        <f t="shared" si="4"/>
        <v>124.20833333333334</v>
      </c>
      <c r="D17" s="4">
        <v>3.2130000000000001</v>
      </c>
      <c r="E17" s="2">
        <f t="shared" si="5"/>
        <v>38.658055814918562</v>
      </c>
    </row>
    <row r="18" spans="1:5" x14ac:dyDescent="0.2">
      <c r="A18" t="s">
        <v>4</v>
      </c>
      <c r="B18">
        <v>0.20499999999999999</v>
      </c>
      <c r="C18" s="3">
        <f t="shared" si="4"/>
        <v>127.82166666666669</v>
      </c>
      <c r="D18" s="4">
        <v>3.1150000000000002</v>
      </c>
      <c r="E18" s="2">
        <f t="shared" si="5"/>
        <v>41.034242910647407</v>
      </c>
    </row>
    <row r="19" spans="1:5" x14ac:dyDescent="0.2">
      <c r="A19" t="s">
        <v>5</v>
      </c>
      <c r="B19">
        <v>0.56499999999999995</v>
      </c>
      <c r="C19" s="3">
        <f t="shared" si="4"/>
        <v>46.52166666666669</v>
      </c>
      <c r="D19" s="4">
        <v>3.2149999999999999</v>
      </c>
      <c r="E19" s="2">
        <f t="shared" si="5"/>
        <v>14.470191809227586</v>
      </c>
    </row>
    <row r="20" spans="1:5" x14ac:dyDescent="0.2">
      <c r="A20" t="s">
        <v>6</v>
      </c>
      <c r="B20">
        <v>0.56799999999999995</v>
      </c>
      <c r="C20" s="3">
        <f t="shared" si="4"/>
        <v>45.844166666666688</v>
      </c>
      <c r="D20" s="4">
        <v>3.3250000000000002</v>
      </c>
      <c r="E20" s="2">
        <f t="shared" si="5"/>
        <v>13.787719298245619</v>
      </c>
    </row>
    <row r="21" spans="1:5" x14ac:dyDescent="0.2">
      <c r="A21" t="s">
        <v>7</v>
      </c>
      <c r="B21">
        <v>0.57799999999999996</v>
      </c>
      <c r="C21" s="3">
        <f t="shared" si="4"/>
        <v>43.585833333333348</v>
      </c>
      <c r="D21" s="4">
        <v>3.415</v>
      </c>
      <c r="E21" s="2">
        <f t="shared" si="5"/>
        <v>12.763055148853104</v>
      </c>
    </row>
    <row r="22" spans="1:5" x14ac:dyDescent="0.2">
      <c r="A22" t="s">
        <v>12</v>
      </c>
      <c r="B22">
        <v>0.56399999999999995</v>
      </c>
      <c r="C22" s="3">
        <f t="shared" si="4"/>
        <v>46.747500000000024</v>
      </c>
      <c r="D22" s="4">
        <v>3.3050000000000002</v>
      </c>
      <c r="E22" s="2">
        <f t="shared" si="5"/>
        <v>14.144478063540097</v>
      </c>
    </row>
    <row r="23" spans="1:5" x14ac:dyDescent="0.2">
      <c r="A23" t="s">
        <v>13</v>
      </c>
      <c r="B23">
        <v>0.57499999999999996</v>
      </c>
      <c r="C23" s="3">
        <f t="shared" si="4"/>
        <v>44.26333333333335</v>
      </c>
      <c r="D23" s="4">
        <v>3.4350000000000001</v>
      </c>
      <c r="E23" s="2">
        <f t="shared" si="5"/>
        <v>12.885977680737511</v>
      </c>
    </row>
    <row r="24" spans="1:5" x14ac:dyDescent="0.2">
      <c r="A24" t="s">
        <v>14</v>
      </c>
      <c r="B24">
        <v>0.57699999999999996</v>
      </c>
      <c r="C24" s="3">
        <f>(0.771-B24)*271*(1/(60*0.02))</f>
        <v>43.811666666666682</v>
      </c>
      <c r="D24" s="4">
        <v>3.3450000000000002</v>
      </c>
      <c r="E24" s="2">
        <f t="shared" si="5"/>
        <v>13.097658196312908</v>
      </c>
    </row>
    <row r="25" spans="1:5" x14ac:dyDescent="0.2">
      <c r="A25" t="s">
        <v>15</v>
      </c>
      <c r="B25">
        <v>0.65400000000000003</v>
      </c>
      <c r="C25" s="3">
        <f t="shared" ref="C25:C40" si="6">(0.771-B25)*271*(1/(60*0.02))</f>
        <v>26.422499999999999</v>
      </c>
      <c r="D25" s="4">
        <v>3.4049999999999998</v>
      </c>
      <c r="E25" s="2">
        <f t="shared" si="5"/>
        <v>7.7599118942731282</v>
      </c>
    </row>
    <row r="26" spans="1:5" x14ac:dyDescent="0.2">
      <c r="A26" t="s">
        <v>15</v>
      </c>
      <c r="B26">
        <v>0.66500000000000004</v>
      </c>
      <c r="C26" s="3">
        <f t="shared" si="6"/>
        <v>23.938333333333329</v>
      </c>
      <c r="D26" s="4">
        <v>3.2349999999999999</v>
      </c>
      <c r="E26" s="2">
        <f t="shared" si="5"/>
        <v>7.3997939206594525</v>
      </c>
    </row>
    <row r="27" spans="1:5" x14ac:dyDescent="0.2">
      <c r="A27" t="s">
        <v>15</v>
      </c>
      <c r="B27">
        <v>0.64700000000000002</v>
      </c>
      <c r="C27" s="3">
        <f t="shared" si="6"/>
        <v>28.003333333333334</v>
      </c>
      <c r="D27" s="4">
        <v>3.3250000000000002</v>
      </c>
      <c r="E27" s="2">
        <f t="shared" si="5"/>
        <v>8.4220551378446107</v>
      </c>
    </row>
    <row r="28" spans="1:5" x14ac:dyDescent="0.2">
      <c r="C28" s="3"/>
      <c r="E28" s="2"/>
    </row>
    <row r="29" spans="1:5" x14ac:dyDescent="0.2">
      <c r="A29" t="s">
        <v>2</v>
      </c>
      <c r="B29">
        <v>0.214</v>
      </c>
      <c r="C29" s="3">
        <f t="shared" si="6"/>
        <v>125.78916666666667</v>
      </c>
      <c r="D29" s="4">
        <v>3.2170000000000001</v>
      </c>
      <c r="E29" s="2">
        <f t="shared" si="5"/>
        <v>39.101388457154698</v>
      </c>
    </row>
    <row r="30" spans="1:5" x14ac:dyDescent="0.2">
      <c r="A30" t="s">
        <v>3</v>
      </c>
      <c r="B30">
        <v>0.22500000000000001</v>
      </c>
      <c r="C30" s="3">
        <f t="shared" si="6"/>
        <v>123.30500000000001</v>
      </c>
      <c r="D30" s="4">
        <v>3.113</v>
      </c>
      <c r="E30" s="2">
        <f t="shared" si="5"/>
        <v>39.609701252810794</v>
      </c>
    </row>
    <row r="31" spans="1:5" x14ac:dyDescent="0.2">
      <c r="A31" t="s">
        <v>4</v>
      </c>
      <c r="B31">
        <v>0.216</v>
      </c>
      <c r="C31" s="3">
        <f t="shared" si="6"/>
        <v>125.33750000000001</v>
      </c>
      <c r="D31" s="4">
        <v>3.125</v>
      </c>
      <c r="E31" s="2">
        <f t="shared" si="5"/>
        <v>40.108000000000004</v>
      </c>
    </row>
    <row r="32" spans="1:5" x14ac:dyDescent="0.2">
      <c r="A32" t="s">
        <v>5</v>
      </c>
      <c r="B32">
        <v>0.57499999999999996</v>
      </c>
      <c r="C32" s="3">
        <f t="shared" si="6"/>
        <v>44.26333333333335</v>
      </c>
      <c r="D32" s="4">
        <v>3.3149999999999999</v>
      </c>
      <c r="E32" s="2">
        <f t="shared" si="5"/>
        <v>13.352438411261947</v>
      </c>
    </row>
    <row r="33" spans="1:9" x14ac:dyDescent="0.2">
      <c r="A33" t="s">
        <v>6</v>
      </c>
      <c r="B33">
        <v>0.56799999999999995</v>
      </c>
      <c r="C33" s="3">
        <f t="shared" si="6"/>
        <v>45.844166666666688</v>
      </c>
      <c r="D33" s="4">
        <v>3.4249999999999998</v>
      </c>
      <c r="E33" s="2">
        <f t="shared" si="5"/>
        <v>13.385158150851588</v>
      </c>
    </row>
    <row r="34" spans="1:9" x14ac:dyDescent="0.2">
      <c r="A34" t="s">
        <v>7</v>
      </c>
      <c r="B34">
        <v>0.58499999999999996</v>
      </c>
      <c r="C34" s="3">
        <f t="shared" si="6"/>
        <v>42.00500000000001</v>
      </c>
      <c r="D34" s="4">
        <v>3.4060000000000001</v>
      </c>
      <c r="E34" s="2">
        <f t="shared" si="5"/>
        <v>12.332648267762774</v>
      </c>
    </row>
    <row r="35" spans="1:9" x14ac:dyDescent="0.2">
      <c r="A35" t="s">
        <v>11</v>
      </c>
      <c r="B35">
        <v>0.41499999999999998</v>
      </c>
      <c r="C35" s="3">
        <f t="shared" si="6"/>
        <v>80.396666666666675</v>
      </c>
      <c r="D35" s="4">
        <v>3.2050000000000001</v>
      </c>
      <c r="E35" s="2">
        <f t="shared" si="5"/>
        <v>25.084763390535624</v>
      </c>
    </row>
    <row r="36" spans="1:9" x14ac:dyDescent="0.2">
      <c r="A36" t="s">
        <v>11</v>
      </c>
      <c r="B36">
        <v>0.41799999999999998</v>
      </c>
      <c r="C36" s="3">
        <f t="shared" si="6"/>
        <v>79.71916666666668</v>
      </c>
      <c r="D36" s="4">
        <v>3.2349999999999999</v>
      </c>
      <c r="E36" s="2">
        <f t="shared" si="5"/>
        <v>24.642709943328185</v>
      </c>
    </row>
    <row r="37" spans="1:9" x14ac:dyDescent="0.2">
      <c r="A37" t="s">
        <v>11</v>
      </c>
      <c r="B37">
        <v>0.42499999999999999</v>
      </c>
      <c r="C37" s="3">
        <f t="shared" si="6"/>
        <v>78.138333333333335</v>
      </c>
      <c r="D37" s="4">
        <v>3.4449999999999998</v>
      </c>
      <c r="E37" s="2">
        <f t="shared" si="5"/>
        <v>22.681664247701985</v>
      </c>
    </row>
    <row r="38" spans="1:9" x14ac:dyDescent="0.2">
      <c r="A38" t="s">
        <v>16</v>
      </c>
      <c r="B38">
        <v>0.54500000000000004</v>
      </c>
      <c r="C38" s="3">
        <f t="shared" si="6"/>
        <v>51.038333333333334</v>
      </c>
      <c r="D38" s="4">
        <v>3.2370000000000001</v>
      </c>
      <c r="E38" s="2">
        <f t="shared" si="5"/>
        <v>15.76717124909896</v>
      </c>
    </row>
    <row r="39" spans="1:9" x14ac:dyDescent="0.2">
      <c r="A39" t="s">
        <v>16</v>
      </c>
      <c r="B39">
        <v>0.55100000000000005</v>
      </c>
      <c r="C39" s="3">
        <f t="shared" si="6"/>
        <v>49.68333333333333</v>
      </c>
      <c r="D39" s="4">
        <v>3.2509999999999999</v>
      </c>
      <c r="E39" s="2">
        <f t="shared" si="5"/>
        <v>15.282477186506716</v>
      </c>
    </row>
    <row r="40" spans="1:9" x14ac:dyDescent="0.2">
      <c r="A40" t="s">
        <v>16</v>
      </c>
      <c r="B40">
        <v>0.56799999999999995</v>
      </c>
      <c r="C40" s="3">
        <f t="shared" si="6"/>
        <v>45.844166666666688</v>
      </c>
      <c r="D40" s="4">
        <v>3.246</v>
      </c>
      <c r="E40" s="2">
        <f t="shared" si="5"/>
        <v>14.123279934278091</v>
      </c>
    </row>
    <row r="41" spans="1:9" x14ac:dyDescent="0.2">
      <c r="C41" s="3"/>
      <c r="D41" s="4"/>
      <c r="E41" s="2"/>
    </row>
    <row r="42" spans="1:9" x14ac:dyDescent="0.2">
      <c r="A42" s="7" t="s">
        <v>44</v>
      </c>
      <c r="B42" s="7"/>
      <c r="C42" s="7"/>
      <c r="D42" s="7"/>
      <c r="E42" s="7"/>
      <c r="F42" s="7"/>
      <c r="G42" s="7"/>
      <c r="H42" s="7"/>
      <c r="I42" s="7"/>
    </row>
    <row r="43" spans="1:9" ht="15.75" x14ac:dyDescent="0.2">
      <c r="A43" t="s">
        <v>41</v>
      </c>
      <c r="B43" t="s">
        <v>43</v>
      </c>
      <c r="C43" s="5" t="s">
        <v>42</v>
      </c>
      <c r="D43" s="5" t="s">
        <v>17</v>
      </c>
      <c r="E43" s="5" t="s">
        <v>18</v>
      </c>
      <c r="F43" s="5" t="s">
        <v>19</v>
      </c>
      <c r="G43" s="5"/>
    </row>
    <row r="44" spans="1:9" x14ac:dyDescent="0.2">
      <c r="A44" t="s">
        <v>20</v>
      </c>
      <c r="B44">
        <v>17.579999999999998</v>
      </c>
      <c r="C44">
        <v>27.68</v>
      </c>
      <c r="D44">
        <f>C44-B44</f>
        <v>10.100000000000001</v>
      </c>
      <c r="E44">
        <f>D44-10.16</f>
        <v>-5.9999999999998721E-2</v>
      </c>
      <c r="F44">
        <f>POWER(2,-E44)</f>
        <v>1.0424657608411205</v>
      </c>
      <c r="I44">
        <f>AVERAGE(D44:D46)</f>
        <v>10.16</v>
      </c>
    </row>
    <row r="45" spans="1:9" x14ac:dyDescent="0.2">
      <c r="A45" t="s">
        <v>21</v>
      </c>
      <c r="B45">
        <v>17.68</v>
      </c>
      <c r="C45">
        <v>27.81</v>
      </c>
      <c r="D45">
        <f t="shared" ref="D45:D81" si="7">C45-B45</f>
        <v>10.129999999999999</v>
      </c>
      <c r="E45">
        <f t="shared" ref="E45:E55" si="8">D45-10.16</f>
        <v>-3.0000000000001137E-2</v>
      </c>
      <c r="F45">
        <f t="shared" ref="F45:F67" si="9">POWER(2,-E45)</f>
        <v>1.021012125707194</v>
      </c>
    </row>
    <row r="46" spans="1:9" x14ac:dyDescent="0.2">
      <c r="A46" t="s">
        <v>22</v>
      </c>
      <c r="B46">
        <v>17.71</v>
      </c>
      <c r="C46">
        <v>27.96</v>
      </c>
      <c r="D46">
        <f t="shared" si="7"/>
        <v>10.25</v>
      </c>
      <c r="E46">
        <f t="shared" si="8"/>
        <v>8.9999999999999858E-2</v>
      </c>
      <c r="F46">
        <f t="shared" si="9"/>
        <v>0.93952274921401191</v>
      </c>
    </row>
    <row r="47" spans="1:9" x14ac:dyDescent="0.2">
      <c r="A47" t="s">
        <v>23</v>
      </c>
      <c r="B47">
        <v>18.45</v>
      </c>
      <c r="C47">
        <v>31.28</v>
      </c>
      <c r="D47">
        <f t="shared" si="7"/>
        <v>12.830000000000002</v>
      </c>
      <c r="E47">
        <f t="shared" si="8"/>
        <v>2.6700000000000017</v>
      </c>
      <c r="F47">
        <f t="shared" si="9"/>
        <v>0.15712667181522835</v>
      </c>
    </row>
    <row r="48" spans="1:9" x14ac:dyDescent="0.2">
      <c r="A48" t="s">
        <v>24</v>
      </c>
      <c r="B48">
        <v>18.52</v>
      </c>
      <c r="C48">
        <v>31.32</v>
      </c>
      <c r="D48">
        <f t="shared" si="7"/>
        <v>12.8</v>
      </c>
      <c r="E48">
        <f t="shared" si="8"/>
        <v>2.6400000000000006</v>
      </c>
      <c r="F48">
        <f t="shared" si="9"/>
        <v>0.16042823719536298</v>
      </c>
    </row>
    <row r="49" spans="1:9" x14ac:dyDescent="0.2">
      <c r="A49" t="s">
        <v>25</v>
      </c>
      <c r="B49">
        <v>19.010000000000002</v>
      </c>
      <c r="C49">
        <v>31.52</v>
      </c>
      <c r="D49">
        <f t="shared" si="7"/>
        <v>12.509999999999998</v>
      </c>
      <c r="E49">
        <f t="shared" si="8"/>
        <v>2.3499999999999979</v>
      </c>
      <c r="F49">
        <f t="shared" si="9"/>
        <v>0.19614602447418797</v>
      </c>
    </row>
    <row r="50" spans="1:9" x14ac:dyDescent="0.2">
      <c r="A50" t="s">
        <v>26</v>
      </c>
      <c r="B50">
        <v>18.559999999999999</v>
      </c>
      <c r="C50">
        <v>31.07</v>
      </c>
      <c r="D50">
        <f t="shared" si="7"/>
        <v>12.510000000000002</v>
      </c>
      <c r="E50">
        <f t="shared" si="8"/>
        <v>2.3500000000000014</v>
      </c>
      <c r="F50">
        <f t="shared" si="9"/>
        <v>0.1961460244741875</v>
      </c>
    </row>
    <row r="51" spans="1:9" x14ac:dyDescent="0.2">
      <c r="A51" t="s">
        <v>27</v>
      </c>
      <c r="B51">
        <v>18.649999999999999</v>
      </c>
      <c r="C51">
        <v>31.12</v>
      </c>
      <c r="D51">
        <f t="shared" si="7"/>
        <v>12.470000000000002</v>
      </c>
      <c r="E51">
        <f t="shared" si="8"/>
        <v>2.3100000000000023</v>
      </c>
      <c r="F51">
        <f t="shared" si="9"/>
        <v>0.20166043980553128</v>
      </c>
    </row>
    <row r="52" spans="1:9" x14ac:dyDescent="0.2">
      <c r="A52" t="s">
        <v>28</v>
      </c>
      <c r="B52">
        <v>18.91</v>
      </c>
      <c r="C52">
        <v>32.03</v>
      </c>
      <c r="D52">
        <f t="shared" si="7"/>
        <v>13.120000000000001</v>
      </c>
      <c r="E52">
        <f t="shared" si="8"/>
        <v>2.9600000000000009</v>
      </c>
      <c r="F52">
        <f t="shared" si="9"/>
        <v>0.12851422833200823</v>
      </c>
    </row>
    <row r="53" spans="1:9" x14ac:dyDescent="0.2">
      <c r="A53" t="s">
        <v>29</v>
      </c>
      <c r="B53">
        <v>19.16</v>
      </c>
      <c r="C53">
        <v>29.98</v>
      </c>
      <c r="D53">
        <f t="shared" si="7"/>
        <v>10.82</v>
      </c>
      <c r="E53">
        <f t="shared" si="8"/>
        <v>0.66000000000000014</v>
      </c>
      <c r="F53">
        <f t="shared" si="9"/>
        <v>0.63287829698513998</v>
      </c>
    </row>
    <row r="54" spans="1:9" x14ac:dyDescent="0.2">
      <c r="A54" t="s">
        <v>29</v>
      </c>
      <c r="B54">
        <v>18.59</v>
      </c>
      <c r="C54">
        <v>29.89</v>
      </c>
      <c r="D54">
        <f t="shared" si="7"/>
        <v>11.3</v>
      </c>
      <c r="E54">
        <f t="shared" si="8"/>
        <v>1.1400000000000006</v>
      </c>
      <c r="F54">
        <f t="shared" si="9"/>
        <v>0.45375957765858027</v>
      </c>
    </row>
    <row r="55" spans="1:9" x14ac:dyDescent="0.2">
      <c r="A55" t="s">
        <v>29</v>
      </c>
      <c r="B55">
        <v>18.71</v>
      </c>
      <c r="C55">
        <v>29.95</v>
      </c>
      <c r="D55">
        <f t="shared" si="7"/>
        <v>11.239999999999998</v>
      </c>
      <c r="E55">
        <f t="shared" si="8"/>
        <v>1.0799999999999983</v>
      </c>
      <c r="F55">
        <f t="shared" si="9"/>
        <v>0.4730288233627985</v>
      </c>
    </row>
    <row r="57" spans="1:9" x14ac:dyDescent="0.2">
      <c r="A57" t="s">
        <v>20</v>
      </c>
      <c r="B57" s="6">
        <v>18.809999999999999</v>
      </c>
      <c r="C57" s="6">
        <v>28.96</v>
      </c>
      <c r="D57">
        <f>C57-B57</f>
        <v>10.150000000000002</v>
      </c>
      <c r="E57">
        <f>D57-10.14</f>
        <v>1.0000000000001563E-2</v>
      </c>
      <c r="F57">
        <f t="shared" si="9"/>
        <v>0.99309249543703471</v>
      </c>
      <c r="I57">
        <f>AVERAGE(D57:D59)</f>
        <v>10.143333333333333</v>
      </c>
    </row>
    <row r="58" spans="1:9" x14ac:dyDescent="0.2">
      <c r="A58" t="s">
        <v>21</v>
      </c>
      <c r="B58" s="6">
        <v>18.37</v>
      </c>
      <c r="C58" s="6">
        <v>28.48</v>
      </c>
      <c r="D58">
        <f t="shared" si="7"/>
        <v>10.11</v>
      </c>
      <c r="E58">
        <f>D58-10.14</f>
        <v>-3.0000000000001137E-2</v>
      </c>
      <c r="F58">
        <f t="shared" si="9"/>
        <v>1.021012125707194</v>
      </c>
    </row>
    <row r="59" spans="1:9" x14ac:dyDescent="0.2">
      <c r="A59" t="s">
        <v>22</v>
      </c>
      <c r="B59" s="6">
        <v>18.510000000000002</v>
      </c>
      <c r="C59" s="6">
        <v>28.68</v>
      </c>
      <c r="D59">
        <f t="shared" si="7"/>
        <v>10.169999999999998</v>
      </c>
      <c r="E59">
        <f>D59-10.14</f>
        <v>2.9999999999997584E-2</v>
      </c>
      <c r="F59">
        <f t="shared" si="9"/>
        <v>0.9794202975869285</v>
      </c>
    </row>
    <row r="60" spans="1:9" x14ac:dyDescent="0.2">
      <c r="A60" t="s">
        <v>23</v>
      </c>
      <c r="B60" s="6">
        <v>19.16</v>
      </c>
      <c r="C60" s="6">
        <v>31.66</v>
      </c>
      <c r="D60">
        <f t="shared" si="7"/>
        <v>12.5</v>
      </c>
      <c r="E60">
        <f>D60-10.14</f>
        <v>2.3599999999999994</v>
      </c>
      <c r="F60">
        <f t="shared" si="9"/>
        <v>0.19479114491512506</v>
      </c>
    </row>
    <row r="61" spans="1:9" x14ac:dyDescent="0.2">
      <c r="A61" t="s">
        <v>24</v>
      </c>
      <c r="B61" s="6">
        <v>19.71</v>
      </c>
      <c r="C61" s="6">
        <v>31.99</v>
      </c>
      <c r="D61">
        <f t="shared" si="7"/>
        <v>12.279999999999998</v>
      </c>
      <c r="E61">
        <f t="shared" ref="E61:E68" si="10">D61-10.14</f>
        <v>2.139999999999997</v>
      </c>
      <c r="F61">
        <f t="shared" si="9"/>
        <v>0.22687978882929069</v>
      </c>
    </row>
    <row r="62" spans="1:9" x14ac:dyDescent="0.2">
      <c r="A62" t="s">
        <v>25</v>
      </c>
      <c r="B62" s="6">
        <v>19.489999999999998</v>
      </c>
      <c r="C62" s="6">
        <v>31.41</v>
      </c>
      <c r="D62">
        <f t="shared" si="7"/>
        <v>11.920000000000002</v>
      </c>
      <c r="E62">
        <f t="shared" si="10"/>
        <v>1.7800000000000011</v>
      </c>
      <c r="F62">
        <f t="shared" si="9"/>
        <v>0.29118339661711373</v>
      </c>
    </row>
    <row r="63" spans="1:9" x14ac:dyDescent="0.2">
      <c r="A63" t="s">
        <v>30</v>
      </c>
      <c r="B63" s="6">
        <v>19.260000000000002</v>
      </c>
      <c r="C63" s="6">
        <v>31.66</v>
      </c>
      <c r="D63">
        <f t="shared" si="7"/>
        <v>12.399999999999999</v>
      </c>
      <c r="E63">
        <f t="shared" si="10"/>
        <v>2.259999999999998</v>
      </c>
      <c r="F63">
        <f t="shared" si="9"/>
        <v>0.20877197985709267</v>
      </c>
    </row>
    <row r="64" spans="1:9" x14ac:dyDescent="0.2">
      <c r="A64" t="s">
        <v>31</v>
      </c>
      <c r="B64" s="6">
        <v>19.579999999999998</v>
      </c>
      <c r="C64" s="6">
        <v>31.99</v>
      </c>
      <c r="D64">
        <f t="shared" si="7"/>
        <v>12.41</v>
      </c>
      <c r="E64">
        <f t="shared" si="10"/>
        <v>2.2699999999999996</v>
      </c>
      <c r="F64">
        <f t="shared" si="9"/>
        <v>0.2073298864536105</v>
      </c>
    </row>
    <row r="65" spans="1:9" x14ac:dyDescent="0.2">
      <c r="A65" t="s">
        <v>32</v>
      </c>
      <c r="B65" s="6">
        <v>19.39</v>
      </c>
      <c r="C65" s="6">
        <v>31.41</v>
      </c>
      <c r="D65">
        <f t="shared" si="7"/>
        <v>12.02</v>
      </c>
      <c r="E65">
        <f t="shared" si="10"/>
        <v>1.879999999999999</v>
      </c>
      <c r="F65">
        <f t="shared" si="9"/>
        <v>0.27168371563151478</v>
      </c>
    </row>
    <row r="66" spans="1:9" x14ac:dyDescent="0.2">
      <c r="A66" t="s">
        <v>33</v>
      </c>
      <c r="B66" s="6">
        <v>18.75</v>
      </c>
      <c r="C66" s="6">
        <v>32.06</v>
      </c>
      <c r="D66">
        <f t="shared" si="7"/>
        <v>13.310000000000002</v>
      </c>
      <c r="E66">
        <f t="shared" si="10"/>
        <v>3.1700000000000017</v>
      </c>
      <c r="F66">
        <f t="shared" si="9"/>
        <v>0.11110533514582115</v>
      </c>
    </row>
    <row r="67" spans="1:9" x14ac:dyDescent="0.2">
      <c r="A67" t="s">
        <v>33</v>
      </c>
      <c r="B67" s="6">
        <v>18.420000000000002</v>
      </c>
      <c r="C67" s="6">
        <v>32.25</v>
      </c>
      <c r="D67">
        <f t="shared" si="7"/>
        <v>13.829999999999998</v>
      </c>
      <c r="E67">
        <f t="shared" si="10"/>
        <v>3.6899999999999977</v>
      </c>
      <c r="F67">
        <f t="shared" si="9"/>
        <v>7.7481731246186791E-2</v>
      </c>
    </row>
    <row r="68" spans="1:9" x14ac:dyDescent="0.2">
      <c r="A68" t="s">
        <v>33</v>
      </c>
      <c r="B68" s="6">
        <v>18.420000000000002</v>
      </c>
      <c r="C68" s="6">
        <v>32.26</v>
      </c>
      <c r="D68">
        <f t="shared" si="7"/>
        <v>13.839999999999996</v>
      </c>
      <c r="E68">
        <f t="shared" si="10"/>
        <v>3.6999999999999957</v>
      </c>
      <c r="F68">
        <f>POWER(2,-E68)</f>
        <v>7.6946525834057519E-2</v>
      </c>
    </row>
    <row r="69" spans="1:9" x14ac:dyDescent="0.2">
      <c r="D69" t="s">
        <v>34</v>
      </c>
      <c r="E69" t="s">
        <v>34</v>
      </c>
      <c r="F69" t="s">
        <v>34</v>
      </c>
    </row>
    <row r="70" spans="1:9" x14ac:dyDescent="0.2">
      <c r="A70" t="s">
        <v>20</v>
      </c>
      <c r="B70" s="6">
        <v>18.64</v>
      </c>
      <c r="C70" s="6">
        <v>31.38</v>
      </c>
      <c r="D70">
        <f>C70-B70</f>
        <v>12.739999999999998</v>
      </c>
      <c r="E70">
        <f>D70-I70</f>
        <v>0.1233333333333313</v>
      </c>
      <c r="F70">
        <f t="shared" ref="F70:F81" si="11">POWER(2,-E70)</f>
        <v>0.91806401996522113</v>
      </c>
      <c r="I70">
        <f>AVERAGE(D70:D72)</f>
        <v>12.616666666666667</v>
      </c>
    </row>
    <row r="71" spans="1:9" x14ac:dyDescent="0.2">
      <c r="A71" t="s">
        <v>21</v>
      </c>
      <c r="B71" s="6">
        <v>18.45</v>
      </c>
      <c r="C71" s="6">
        <v>31.05</v>
      </c>
      <c r="D71">
        <f t="shared" si="7"/>
        <v>12.600000000000001</v>
      </c>
      <c r="E71">
        <f>D71-I70</f>
        <v>-1.6666666666665719E-2</v>
      </c>
      <c r="F71">
        <f t="shared" si="11"/>
        <v>1.0116194403019219</v>
      </c>
    </row>
    <row r="72" spans="1:9" x14ac:dyDescent="0.2">
      <c r="A72" t="s">
        <v>22</v>
      </c>
      <c r="B72" s="6">
        <v>18.809999999999999</v>
      </c>
      <c r="C72" s="6">
        <v>31.32</v>
      </c>
      <c r="D72">
        <f t="shared" si="7"/>
        <v>12.510000000000002</v>
      </c>
      <c r="E72">
        <f>D72-I70</f>
        <v>-0.10666666666666558</v>
      </c>
      <c r="F72">
        <f t="shared" si="11"/>
        <v>1.0767375682475222</v>
      </c>
    </row>
    <row r="73" spans="1:9" x14ac:dyDescent="0.2">
      <c r="A73" t="s">
        <v>23</v>
      </c>
      <c r="B73" s="6">
        <v>18.43</v>
      </c>
      <c r="C73" s="6">
        <v>33.409999999999997</v>
      </c>
      <c r="D73">
        <f t="shared" si="7"/>
        <v>14.979999999999997</v>
      </c>
      <c r="E73">
        <f>D73-I70</f>
        <v>2.3633333333333297</v>
      </c>
      <c r="F73">
        <f t="shared" si="11"/>
        <v>0.19434160133856235</v>
      </c>
    </row>
    <row r="74" spans="1:9" x14ac:dyDescent="0.2">
      <c r="A74" t="s">
        <v>24</v>
      </c>
      <c r="B74" s="6">
        <v>18.78</v>
      </c>
      <c r="C74" s="6">
        <v>33.68</v>
      </c>
      <c r="D74">
        <f t="shared" si="7"/>
        <v>14.899999999999999</v>
      </c>
      <c r="E74">
        <f>D74-I70</f>
        <v>2.2833333333333314</v>
      </c>
      <c r="F74">
        <f t="shared" si="11"/>
        <v>0.20542257864644786</v>
      </c>
    </row>
    <row r="75" spans="1:9" x14ac:dyDescent="0.2">
      <c r="A75" t="s">
        <v>25</v>
      </c>
      <c r="B75" s="6">
        <v>18.61</v>
      </c>
      <c r="C75" s="6">
        <v>34.090000000000003</v>
      </c>
      <c r="D75">
        <f t="shared" si="7"/>
        <v>15.480000000000004</v>
      </c>
      <c r="E75">
        <f>D75-I70</f>
        <v>2.8633333333333368</v>
      </c>
      <c r="F75">
        <f t="shared" si="11"/>
        <v>0.13742026417314937</v>
      </c>
    </row>
    <row r="76" spans="1:9" x14ac:dyDescent="0.2">
      <c r="A76" t="s">
        <v>29</v>
      </c>
      <c r="B76" s="6">
        <v>19.16</v>
      </c>
      <c r="C76" s="6">
        <v>32.659999999999997</v>
      </c>
      <c r="D76">
        <f t="shared" si="7"/>
        <v>13.499999999999996</v>
      </c>
      <c r="E76">
        <f>D76-I70</f>
        <v>0.88333333333332931</v>
      </c>
      <c r="F76">
        <f t="shared" si="11"/>
        <v>0.54211343515071075</v>
      </c>
    </row>
    <row r="77" spans="1:9" x14ac:dyDescent="0.2">
      <c r="A77" t="s">
        <v>29</v>
      </c>
      <c r="B77" s="6">
        <v>19.21</v>
      </c>
      <c r="C77" s="6">
        <v>32.69</v>
      </c>
      <c r="D77">
        <f t="shared" si="7"/>
        <v>13.479999999999997</v>
      </c>
      <c r="E77">
        <f>D77-I70</f>
        <v>0.86333333333332973</v>
      </c>
      <c r="F77">
        <f t="shared" si="11"/>
        <v>0.54968105669260015</v>
      </c>
    </row>
    <row r="78" spans="1:9" x14ac:dyDescent="0.2">
      <c r="A78" t="s">
        <v>29</v>
      </c>
      <c r="B78" s="6">
        <v>19.39</v>
      </c>
      <c r="C78" s="6">
        <v>33.07</v>
      </c>
      <c r="D78">
        <f t="shared" si="7"/>
        <v>13.68</v>
      </c>
      <c r="E78">
        <f>D78-I70</f>
        <v>1.0633333333333326</v>
      </c>
      <c r="F78">
        <f t="shared" si="11"/>
        <v>0.47852515353695085</v>
      </c>
    </row>
    <row r="79" spans="1:9" x14ac:dyDescent="0.2">
      <c r="A79" t="s">
        <v>35</v>
      </c>
      <c r="B79" s="6">
        <v>18.53</v>
      </c>
      <c r="C79" s="6">
        <v>33.409999999999997</v>
      </c>
      <c r="D79">
        <f t="shared" si="7"/>
        <v>14.879999999999995</v>
      </c>
      <c r="E79">
        <f>D79-I70</f>
        <v>2.2633333333333283</v>
      </c>
      <c r="F79">
        <f t="shared" si="11"/>
        <v>0.20829017098147906</v>
      </c>
    </row>
    <row r="80" spans="1:9" x14ac:dyDescent="0.2">
      <c r="A80" t="s">
        <v>35</v>
      </c>
      <c r="B80" s="6">
        <v>18.68</v>
      </c>
      <c r="C80" s="6">
        <v>34.28</v>
      </c>
      <c r="D80">
        <f t="shared" si="7"/>
        <v>15.600000000000001</v>
      </c>
      <c r="E80">
        <f>D80-I70</f>
        <v>2.9833333333333343</v>
      </c>
      <c r="F80">
        <f t="shared" si="11"/>
        <v>0.12645243003774026</v>
      </c>
    </row>
    <row r="81" spans="1:9" x14ac:dyDescent="0.2">
      <c r="A81" t="s">
        <v>35</v>
      </c>
      <c r="B81" s="6">
        <v>18.61</v>
      </c>
      <c r="C81" s="6">
        <v>33.090000000000003</v>
      </c>
      <c r="D81">
        <f t="shared" si="7"/>
        <v>14.480000000000004</v>
      </c>
      <c r="E81">
        <f>D81-I70</f>
        <v>1.8633333333333368</v>
      </c>
      <c r="F81">
        <f t="shared" si="11"/>
        <v>0.27484052834629868</v>
      </c>
    </row>
    <row r="83" spans="1:9" x14ac:dyDescent="0.2">
      <c r="A83" s="7" t="s">
        <v>45</v>
      </c>
      <c r="B83" s="7"/>
      <c r="C83" s="7"/>
      <c r="D83" s="7"/>
      <c r="E83" s="7"/>
      <c r="F83" s="7"/>
      <c r="G83" s="7"/>
      <c r="H83" s="7"/>
      <c r="I83" s="7"/>
    </row>
    <row r="84" spans="1:9" ht="15.75" x14ac:dyDescent="0.2">
      <c r="A84" t="s">
        <v>48</v>
      </c>
      <c r="B84" t="s">
        <v>47</v>
      </c>
      <c r="C84" s="5" t="s">
        <v>46</v>
      </c>
      <c r="D84" s="5" t="s">
        <v>17</v>
      </c>
      <c r="E84" s="5" t="s">
        <v>18</v>
      </c>
      <c r="F84" s="5" t="s">
        <v>19</v>
      </c>
      <c r="G84" s="5"/>
    </row>
    <row r="85" spans="1:9" x14ac:dyDescent="0.2">
      <c r="A85" t="s">
        <v>20</v>
      </c>
      <c r="B85" s="6">
        <v>21.9</v>
      </c>
      <c r="C85" s="6">
        <v>26.79</v>
      </c>
      <c r="D85">
        <f>C85-B85</f>
        <v>4.8900000000000006</v>
      </c>
      <c r="E85">
        <f>D85-4.98</f>
        <v>-8.9999999999999858E-2</v>
      </c>
      <c r="F85">
        <f>POWER(2,-E85)</f>
        <v>1.0643701824533598</v>
      </c>
      <c r="H85">
        <f>AVERAGE(D85:D87)</f>
        <v>4.913333333333334</v>
      </c>
    </row>
    <row r="86" spans="1:9" x14ac:dyDescent="0.2">
      <c r="A86" t="s">
        <v>21</v>
      </c>
      <c r="B86" s="6">
        <v>21.22</v>
      </c>
      <c r="C86" s="6">
        <v>26.14</v>
      </c>
      <c r="D86">
        <f t="shared" ref="D86:D96" si="12">C86-B86</f>
        <v>4.9200000000000017</v>
      </c>
      <c r="E86">
        <f t="shared" ref="E86:E96" si="13">D86-4.98</f>
        <v>-5.9999999999998721E-2</v>
      </c>
      <c r="F86">
        <f t="shared" ref="F86:F109" si="14">POWER(2,-E86)</f>
        <v>1.0424657608411205</v>
      </c>
    </row>
    <row r="87" spans="1:9" x14ac:dyDescent="0.2">
      <c r="A87" t="s">
        <v>22</v>
      </c>
      <c r="B87" s="6">
        <v>21.82</v>
      </c>
      <c r="C87" s="6">
        <v>26.75</v>
      </c>
      <c r="D87">
        <f t="shared" si="12"/>
        <v>4.93</v>
      </c>
      <c r="E87">
        <f t="shared" si="13"/>
        <v>-5.0000000000000711E-2</v>
      </c>
      <c r="F87">
        <f t="shared" si="14"/>
        <v>1.035264923841378</v>
      </c>
    </row>
    <row r="88" spans="1:9" x14ac:dyDescent="0.2">
      <c r="A88" t="s">
        <v>23</v>
      </c>
      <c r="B88" s="6">
        <v>20.92</v>
      </c>
      <c r="C88" s="6">
        <v>28.42</v>
      </c>
      <c r="D88">
        <f t="shared" si="12"/>
        <v>7.5</v>
      </c>
      <c r="E88">
        <f t="shared" si="13"/>
        <v>2.5199999999999996</v>
      </c>
      <c r="F88">
        <f t="shared" si="14"/>
        <v>0.17434295829380075</v>
      </c>
    </row>
    <row r="89" spans="1:9" x14ac:dyDescent="0.2">
      <c r="A89" t="s">
        <v>24</v>
      </c>
      <c r="B89" s="6">
        <v>20.65</v>
      </c>
      <c r="C89" s="6">
        <v>27.91</v>
      </c>
      <c r="D89">
        <f t="shared" si="12"/>
        <v>7.2600000000000016</v>
      </c>
      <c r="E89">
        <f t="shared" si="13"/>
        <v>2.2800000000000011</v>
      </c>
      <c r="F89">
        <f t="shared" si="14"/>
        <v>0.20589775431689311</v>
      </c>
    </row>
    <row r="90" spans="1:9" x14ac:dyDescent="0.2">
      <c r="A90" t="s">
        <v>25</v>
      </c>
      <c r="B90" s="6">
        <v>20.64</v>
      </c>
      <c r="C90" s="6">
        <v>27.53</v>
      </c>
      <c r="D90">
        <f t="shared" si="12"/>
        <v>6.8900000000000006</v>
      </c>
      <c r="E90">
        <f t="shared" si="13"/>
        <v>1.9100000000000001</v>
      </c>
      <c r="F90">
        <f t="shared" si="14"/>
        <v>0.26609254561333995</v>
      </c>
    </row>
    <row r="91" spans="1:9" x14ac:dyDescent="0.2">
      <c r="A91" t="s">
        <v>26</v>
      </c>
      <c r="B91" s="6">
        <v>21.23</v>
      </c>
      <c r="C91" s="6">
        <v>28.53</v>
      </c>
      <c r="D91">
        <f t="shared" si="12"/>
        <v>7.3000000000000007</v>
      </c>
      <c r="E91">
        <f t="shared" si="13"/>
        <v>2.3200000000000003</v>
      </c>
      <c r="F91">
        <f t="shared" si="14"/>
        <v>0.2002674693974055</v>
      </c>
    </row>
    <row r="92" spans="1:9" x14ac:dyDescent="0.2">
      <c r="A92" t="s">
        <v>27</v>
      </c>
      <c r="B92" s="6">
        <v>21.14</v>
      </c>
      <c r="C92" s="6">
        <v>28.7</v>
      </c>
      <c r="D92">
        <f t="shared" si="12"/>
        <v>7.5599999999999987</v>
      </c>
      <c r="E92">
        <f t="shared" si="13"/>
        <v>2.5799999999999983</v>
      </c>
      <c r="F92">
        <f t="shared" si="14"/>
        <v>0.1672409443482642</v>
      </c>
    </row>
    <row r="93" spans="1:9" x14ac:dyDescent="0.2">
      <c r="A93" t="s">
        <v>28</v>
      </c>
      <c r="B93" s="6">
        <v>21.17</v>
      </c>
      <c r="C93" s="6">
        <v>28.78</v>
      </c>
      <c r="D93">
        <f t="shared" si="12"/>
        <v>7.6099999999999994</v>
      </c>
      <c r="E93">
        <f t="shared" si="13"/>
        <v>2.629999999999999</v>
      </c>
      <c r="F93">
        <f t="shared" si="14"/>
        <v>0.16154410382968665</v>
      </c>
    </row>
    <row r="94" spans="1:9" x14ac:dyDescent="0.2">
      <c r="A94" t="s">
        <v>29</v>
      </c>
      <c r="B94" s="6">
        <v>20.420000000000002</v>
      </c>
      <c r="C94" s="6">
        <v>25.97</v>
      </c>
      <c r="D94">
        <f t="shared" si="12"/>
        <v>5.5499999999999972</v>
      </c>
      <c r="E94">
        <f t="shared" si="13"/>
        <v>0.56999999999999673</v>
      </c>
      <c r="F94">
        <f t="shared" si="14"/>
        <v>0.67361678843284667</v>
      </c>
    </row>
    <row r="95" spans="1:9" x14ac:dyDescent="0.2">
      <c r="A95" t="s">
        <v>29</v>
      </c>
      <c r="B95" s="6">
        <v>20.55</v>
      </c>
      <c r="C95" s="6">
        <v>26.81</v>
      </c>
      <c r="D95">
        <f t="shared" si="12"/>
        <v>6.259999999999998</v>
      </c>
      <c r="E95">
        <f t="shared" si="13"/>
        <v>1.2799999999999976</v>
      </c>
      <c r="F95">
        <f t="shared" si="14"/>
        <v>0.41179550863378728</v>
      </c>
    </row>
    <row r="96" spans="1:9" x14ac:dyDescent="0.2">
      <c r="A96" t="s">
        <v>29</v>
      </c>
      <c r="B96" s="6">
        <v>20.45</v>
      </c>
      <c r="C96" s="6">
        <v>26.19</v>
      </c>
      <c r="D96">
        <f t="shared" si="12"/>
        <v>5.740000000000002</v>
      </c>
      <c r="E96">
        <f t="shared" si="13"/>
        <v>0.76000000000000156</v>
      </c>
      <c r="F96">
        <f t="shared" si="14"/>
        <v>0.59049633071476448</v>
      </c>
    </row>
    <row r="97" spans="1:8" x14ac:dyDescent="0.2">
      <c r="E97" t="s">
        <v>34</v>
      </c>
      <c r="F97" t="s">
        <v>34</v>
      </c>
    </row>
    <row r="98" spans="1:8" x14ac:dyDescent="0.2">
      <c r="A98" t="s">
        <v>20</v>
      </c>
      <c r="B98" s="6">
        <v>20.84</v>
      </c>
      <c r="C98" s="6">
        <v>25.59</v>
      </c>
      <c r="D98">
        <f>C98-B98</f>
        <v>4.75</v>
      </c>
      <c r="E98">
        <f>D98-4.8</f>
        <v>-4.9999999999999822E-2</v>
      </c>
      <c r="F98">
        <f t="shared" si="14"/>
        <v>1.0352649238413774</v>
      </c>
      <c r="H98">
        <f>AVERAGE(D98:D100)</f>
        <v>4.8033333333333337</v>
      </c>
    </row>
    <row r="99" spans="1:8" x14ac:dyDescent="0.2">
      <c r="A99" t="s">
        <v>21</v>
      </c>
      <c r="B99" s="6">
        <v>20.62</v>
      </c>
      <c r="C99" s="6">
        <v>25.44</v>
      </c>
      <c r="D99">
        <f t="shared" ref="D99:D109" si="15">C99-B99</f>
        <v>4.82</v>
      </c>
      <c r="E99">
        <f>D99-4.8</f>
        <v>2.0000000000000462E-2</v>
      </c>
      <c r="F99">
        <f t="shared" si="14"/>
        <v>0.98623270449335876</v>
      </c>
    </row>
    <row r="100" spans="1:8" x14ac:dyDescent="0.2">
      <c r="A100" t="s">
        <v>22</v>
      </c>
      <c r="B100" s="6">
        <v>20.81</v>
      </c>
      <c r="C100" s="6">
        <v>25.65</v>
      </c>
      <c r="D100">
        <f t="shared" si="15"/>
        <v>4.84</v>
      </c>
      <c r="E100">
        <f>D100-4.8</f>
        <v>4.0000000000000036E-2</v>
      </c>
      <c r="F100">
        <f t="shared" si="14"/>
        <v>0.97265494741228553</v>
      </c>
    </row>
    <row r="101" spans="1:8" x14ac:dyDescent="0.2">
      <c r="A101" t="s">
        <v>23</v>
      </c>
      <c r="B101" s="6">
        <v>20.62</v>
      </c>
      <c r="C101" s="6">
        <v>27.52</v>
      </c>
      <c r="D101">
        <f t="shared" si="15"/>
        <v>6.8999999999999986</v>
      </c>
      <c r="E101">
        <f t="shared" ref="E101:E109" si="16">D101-4.8</f>
        <v>2.0999999999999988</v>
      </c>
      <c r="F101">
        <f t="shared" si="14"/>
        <v>0.23325824788420205</v>
      </c>
    </row>
    <row r="102" spans="1:8" x14ac:dyDescent="0.2">
      <c r="A102" t="s">
        <v>24</v>
      </c>
      <c r="B102" s="6">
        <v>20.65</v>
      </c>
      <c r="C102" s="6">
        <v>27.41</v>
      </c>
      <c r="D102">
        <f t="shared" si="15"/>
        <v>6.7600000000000016</v>
      </c>
      <c r="E102">
        <f t="shared" si="16"/>
        <v>1.9600000000000017</v>
      </c>
      <c r="F102">
        <f t="shared" si="14"/>
        <v>0.25702845666401636</v>
      </c>
    </row>
    <row r="103" spans="1:8" x14ac:dyDescent="0.2">
      <c r="A103" t="s">
        <v>25</v>
      </c>
      <c r="B103" s="6">
        <v>20.54</v>
      </c>
      <c r="C103" s="6">
        <v>26.63</v>
      </c>
      <c r="D103">
        <f t="shared" si="15"/>
        <v>6.09</v>
      </c>
      <c r="E103">
        <f t="shared" si="16"/>
        <v>1.29</v>
      </c>
      <c r="F103">
        <f t="shared" si="14"/>
        <v>0.4089510292788906</v>
      </c>
    </row>
    <row r="104" spans="1:8" x14ac:dyDescent="0.2">
      <c r="A104" t="s">
        <v>30</v>
      </c>
      <c r="B104" s="6">
        <v>21.03</v>
      </c>
      <c r="C104" s="6">
        <v>27.95</v>
      </c>
      <c r="D104">
        <f t="shared" si="15"/>
        <v>6.9199999999999982</v>
      </c>
      <c r="E104">
        <f t="shared" si="16"/>
        <v>2.1199999999999983</v>
      </c>
      <c r="F104">
        <f t="shared" si="14"/>
        <v>0.23004691265621907</v>
      </c>
    </row>
    <row r="105" spans="1:8" x14ac:dyDescent="0.2">
      <c r="A105" t="s">
        <v>31</v>
      </c>
      <c r="B105" s="6">
        <v>21.34</v>
      </c>
      <c r="C105" s="6">
        <v>27.72</v>
      </c>
      <c r="D105">
        <f t="shared" si="15"/>
        <v>6.379999999999999</v>
      </c>
      <c r="E105">
        <f t="shared" si="16"/>
        <v>1.5799999999999992</v>
      </c>
      <c r="F105">
        <f t="shared" si="14"/>
        <v>0.33448188869652823</v>
      </c>
    </row>
    <row r="106" spans="1:8" x14ac:dyDescent="0.2">
      <c r="A106" t="s">
        <v>32</v>
      </c>
      <c r="B106" s="6">
        <v>21.27</v>
      </c>
      <c r="C106" s="6">
        <v>27.68</v>
      </c>
      <c r="D106">
        <f t="shared" si="15"/>
        <v>6.41</v>
      </c>
      <c r="E106">
        <f t="shared" si="16"/>
        <v>1.6100000000000003</v>
      </c>
      <c r="F106">
        <f t="shared" si="14"/>
        <v>0.32759835096459078</v>
      </c>
    </row>
    <row r="107" spans="1:8" x14ac:dyDescent="0.2">
      <c r="A107" t="s">
        <v>33</v>
      </c>
      <c r="B107" s="6">
        <v>20.52</v>
      </c>
      <c r="C107" s="6">
        <v>28.77</v>
      </c>
      <c r="D107">
        <f t="shared" si="15"/>
        <v>8.25</v>
      </c>
      <c r="E107">
        <f t="shared" si="16"/>
        <v>3.45</v>
      </c>
      <c r="F107">
        <f t="shared" si="14"/>
        <v>9.1505355996601603E-2</v>
      </c>
    </row>
    <row r="108" spans="1:8" x14ac:dyDescent="0.2">
      <c r="A108" t="s">
        <v>33</v>
      </c>
      <c r="B108" s="6">
        <v>20.350000000000001</v>
      </c>
      <c r="C108" s="6">
        <v>28.41</v>
      </c>
      <c r="D108">
        <f t="shared" si="15"/>
        <v>8.0599999999999987</v>
      </c>
      <c r="E108">
        <f t="shared" si="16"/>
        <v>3.2599999999999989</v>
      </c>
      <c r="F108">
        <f t="shared" si="14"/>
        <v>0.10438598992854625</v>
      </c>
    </row>
    <row r="109" spans="1:8" x14ac:dyDescent="0.2">
      <c r="A109" t="s">
        <v>33</v>
      </c>
      <c r="B109" s="6">
        <v>20.45</v>
      </c>
      <c r="C109" s="6">
        <v>28.49</v>
      </c>
      <c r="D109">
        <f t="shared" si="15"/>
        <v>8.0399999999999991</v>
      </c>
      <c r="E109">
        <f t="shared" si="16"/>
        <v>3.2399999999999993</v>
      </c>
      <c r="F109">
        <f t="shared" si="14"/>
        <v>0.10584316404531595</v>
      </c>
    </row>
    <row r="110" spans="1:8" x14ac:dyDescent="0.2">
      <c r="D110" t="s">
        <v>34</v>
      </c>
      <c r="E110" t="s">
        <v>34</v>
      </c>
      <c r="F110" t="s">
        <v>34</v>
      </c>
    </row>
    <row r="111" spans="1:8" x14ac:dyDescent="0.2">
      <c r="A111" t="s">
        <v>20</v>
      </c>
      <c r="B111" s="8">
        <v>18.55</v>
      </c>
      <c r="C111" s="6">
        <v>30.92</v>
      </c>
      <c r="D111">
        <f>C111-B111</f>
        <v>12.370000000000001</v>
      </c>
      <c r="E111">
        <f>D111-12.513</f>
        <v>-0.14299999999999891</v>
      </c>
      <c r="F111">
        <f t="shared" ref="F111:F122" si="17">POWER(2,-E111)</f>
        <v>1.1041988471630919</v>
      </c>
      <c r="H111">
        <f>AVERAGE(D111:D113)</f>
        <v>12.513333333333334</v>
      </c>
    </row>
    <row r="112" spans="1:8" x14ac:dyDescent="0.2">
      <c r="A112" t="s">
        <v>21</v>
      </c>
      <c r="B112" s="8">
        <v>18.27</v>
      </c>
      <c r="C112" s="6">
        <v>30.84</v>
      </c>
      <c r="D112">
        <f t="shared" ref="D112:D122" si="18">C112-B112</f>
        <v>12.57</v>
      </c>
      <c r="E112">
        <f>D112-12.513</f>
        <v>5.7000000000000384E-2</v>
      </c>
      <c r="F112">
        <f t="shared" si="17"/>
        <v>0.96126092838876098</v>
      </c>
    </row>
    <row r="113" spans="1:9" x14ac:dyDescent="0.2">
      <c r="A113" t="s">
        <v>22</v>
      </c>
      <c r="B113" s="8">
        <v>18.190000000000001</v>
      </c>
      <c r="C113" s="6">
        <v>30.79</v>
      </c>
      <c r="D113">
        <f t="shared" si="18"/>
        <v>12.599999999999998</v>
      </c>
      <c r="E113">
        <f>D113-12.513</f>
        <v>8.6999999999997968E-2</v>
      </c>
      <c r="F113">
        <f t="shared" si="17"/>
        <v>0.94147846454120754</v>
      </c>
    </row>
    <row r="114" spans="1:9" x14ac:dyDescent="0.2">
      <c r="A114" t="s">
        <v>23</v>
      </c>
      <c r="B114" s="8">
        <v>23.75</v>
      </c>
      <c r="C114" s="6">
        <v>38.65</v>
      </c>
      <c r="D114">
        <f t="shared" si="18"/>
        <v>14.899999999999999</v>
      </c>
      <c r="E114">
        <f t="shared" ref="E114:E122" si="19">D114-12.513</f>
        <v>2.3869999999999987</v>
      </c>
      <c r="F114">
        <f t="shared" si="17"/>
        <v>0.19117953473534613</v>
      </c>
    </row>
    <row r="115" spans="1:9" x14ac:dyDescent="0.2">
      <c r="A115" t="s">
        <v>24</v>
      </c>
      <c r="B115" s="8">
        <v>23.93</v>
      </c>
      <c r="C115" s="6">
        <v>38.479999999999997</v>
      </c>
      <c r="D115">
        <f t="shared" si="18"/>
        <v>14.549999999999997</v>
      </c>
      <c r="E115">
        <f t="shared" si="19"/>
        <v>2.0369999999999973</v>
      </c>
      <c r="F115">
        <f t="shared" si="17"/>
        <v>0.24366990772288769</v>
      </c>
    </row>
    <row r="116" spans="1:9" x14ac:dyDescent="0.2">
      <c r="A116" t="s">
        <v>25</v>
      </c>
      <c r="B116" s="8">
        <v>24.02</v>
      </c>
      <c r="C116" s="6">
        <v>38.51</v>
      </c>
      <c r="D116">
        <f t="shared" si="18"/>
        <v>14.489999999999998</v>
      </c>
      <c r="E116">
        <f t="shared" si="19"/>
        <v>1.9769999999999985</v>
      </c>
      <c r="F116">
        <f t="shared" si="17"/>
        <v>0.25401753574842573</v>
      </c>
    </row>
    <row r="117" spans="1:9" x14ac:dyDescent="0.2">
      <c r="A117" t="s">
        <v>29</v>
      </c>
      <c r="B117" s="8">
        <v>22.55</v>
      </c>
      <c r="C117" s="6">
        <v>35.75</v>
      </c>
      <c r="D117">
        <f t="shared" si="18"/>
        <v>13.2</v>
      </c>
      <c r="E117">
        <f t="shared" si="19"/>
        <v>0.68699999999999939</v>
      </c>
      <c r="F117">
        <f t="shared" si="17"/>
        <v>0.62114414089221992</v>
      </c>
    </row>
    <row r="118" spans="1:9" x14ac:dyDescent="0.2">
      <c r="A118" t="s">
        <v>29</v>
      </c>
      <c r="B118" s="8">
        <v>22.53</v>
      </c>
      <c r="C118" s="6">
        <v>35.68</v>
      </c>
      <c r="D118">
        <f t="shared" si="18"/>
        <v>13.149999999999999</v>
      </c>
      <c r="E118">
        <f t="shared" si="19"/>
        <v>0.63699999999999868</v>
      </c>
      <c r="F118">
        <f t="shared" si="17"/>
        <v>0.64304874171530235</v>
      </c>
    </row>
    <row r="119" spans="1:9" x14ac:dyDescent="0.2">
      <c r="A119" t="s">
        <v>29</v>
      </c>
      <c r="B119" s="8">
        <v>22.62</v>
      </c>
      <c r="C119" s="6">
        <v>36.11</v>
      </c>
      <c r="D119">
        <f t="shared" si="18"/>
        <v>13.489999999999998</v>
      </c>
      <c r="E119">
        <f t="shared" si="19"/>
        <v>0.97699999999999854</v>
      </c>
      <c r="F119">
        <f t="shared" si="17"/>
        <v>0.50803507149685145</v>
      </c>
    </row>
    <row r="120" spans="1:9" x14ac:dyDescent="0.2">
      <c r="A120" t="s">
        <v>35</v>
      </c>
      <c r="B120" s="8">
        <v>21.35</v>
      </c>
      <c r="C120" s="6">
        <v>36.75</v>
      </c>
      <c r="D120">
        <f t="shared" si="18"/>
        <v>15.399999999999999</v>
      </c>
      <c r="E120">
        <f t="shared" si="19"/>
        <v>2.8869999999999987</v>
      </c>
      <c r="F120">
        <f t="shared" si="17"/>
        <v>0.13518434543545238</v>
      </c>
    </row>
    <row r="121" spans="1:9" x14ac:dyDescent="0.2">
      <c r="A121" t="s">
        <v>35</v>
      </c>
      <c r="B121" s="8">
        <v>21.53</v>
      </c>
      <c r="C121" s="6">
        <v>36.78</v>
      </c>
      <c r="D121">
        <f t="shared" si="18"/>
        <v>15.25</v>
      </c>
      <c r="E121">
        <f t="shared" si="19"/>
        <v>2.7370000000000001</v>
      </c>
      <c r="F121">
        <f t="shared" si="17"/>
        <v>0.14999642279665193</v>
      </c>
    </row>
    <row r="122" spans="1:9" x14ac:dyDescent="0.2">
      <c r="A122" t="s">
        <v>35</v>
      </c>
      <c r="B122" s="8">
        <v>22.42</v>
      </c>
      <c r="C122" s="6">
        <v>37.71</v>
      </c>
      <c r="D122">
        <f t="shared" si="18"/>
        <v>15.29</v>
      </c>
      <c r="E122">
        <f t="shared" si="19"/>
        <v>2.7769999999999992</v>
      </c>
      <c r="F122">
        <f t="shared" si="17"/>
        <v>0.14589476272730853</v>
      </c>
    </row>
    <row r="124" spans="1:9" x14ac:dyDescent="0.2">
      <c r="A124" s="7" t="s">
        <v>49</v>
      </c>
      <c r="B124" s="7"/>
      <c r="C124" s="7"/>
      <c r="D124" s="7"/>
      <c r="E124" s="7"/>
      <c r="F124" s="7"/>
      <c r="G124" s="7"/>
    </row>
    <row r="125" spans="1:9" ht="15.75" x14ac:dyDescent="0.2">
      <c r="A125" t="s">
        <v>41</v>
      </c>
      <c r="B125" t="s">
        <v>43</v>
      </c>
      <c r="C125" s="9" t="s">
        <v>46</v>
      </c>
      <c r="D125" s="5" t="s">
        <v>17</v>
      </c>
      <c r="E125" s="9" t="s">
        <v>18</v>
      </c>
      <c r="F125" s="5" t="s">
        <v>19</v>
      </c>
      <c r="G125" s="5"/>
    </row>
    <row r="126" spans="1:9" x14ac:dyDescent="0.2">
      <c r="A126" t="s">
        <v>20</v>
      </c>
      <c r="B126" s="2">
        <v>19.809999999999999</v>
      </c>
      <c r="C126" s="2">
        <v>28.08</v>
      </c>
      <c r="D126" s="10">
        <f>C126-B126</f>
        <v>8.27</v>
      </c>
      <c r="E126" s="2">
        <f>D126-8.24</f>
        <v>2.9999999999999361E-2</v>
      </c>
      <c r="F126">
        <f>POWER(2,-E126)</f>
        <v>0.97942029758692717</v>
      </c>
      <c r="I126" s="10">
        <f>AVERAGE(D126:D128)</f>
        <v>8.2433333333333341</v>
      </c>
    </row>
    <row r="127" spans="1:9" x14ac:dyDescent="0.2">
      <c r="A127" t="s">
        <v>21</v>
      </c>
      <c r="B127" s="2">
        <v>19.75</v>
      </c>
      <c r="C127" s="2">
        <v>27.94</v>
      </c>
      <c r="D127" s="10">
        <f t="shared" ref="D127:D150" si="20">C127-B127</f>
        <v>8.1900000000000013</v>
      </c>
      <c r="E127" s="2">
        <f>D127-8.24</f>
        <v>-4.9999999999998934E-2</v>
      </c>
      <c r="F127">
        <f t="shared" ref="F127" si="21">POWER(2,-E127)</f>
        <v>1.0352649238413767</v>
      </c>
    </row>
    <row r="128" spans="1:9" x14ac:dyDescent="0.2">
      <c r="A128" t="s">
        <v>22</v>
      </c>
      <c r="B128" s="2">
        <v>20.14</v>
      </c>
      <c r="C128" s="2">
        <v>28.41</v>
      </c>
      <c r="D128" s="10">
        <f t="shared" si="20"/>
        <v>8.27</v>
      </c>
      <c r="E128" s="2">
        <f>D128-8.24</f>
        <v>2.9999999999999361E-2</v>
      </c>
      <c r="F128">
        <f>POWER(2,-E128)</f>
        <v>0.97942029758692717</v>
      </c>
    </row>
    <row r="129" spans="1:9" x14ac:dyDescent="0.2">
      <c r="A129" t="s">
        <v>23</v>
      </c>
      <c r="B129">
        <v>19.78</v>
      </c>
      <c r="C129" s="2">
        <v>30.18</v>
      </c>
      <c r="D129" s="10">
        <f t="shared" si="20"/>
        <v>10.399999999999999</v>
      </c>
      <c r="E129" s="2">
        <f>D129-8.24</f>
        <v>2.1599999999999984</v>
      </c>
      <c r="F129">
        <f t="shared" ref="F129:F150" si="22">POWER(2,-E129)</f>
        <v>0.22375626773199336</v>
      </c>
    </row>
    <row r="130" spans="1:9" x14ac:dyDescent="0.2">
      <c r="A130" t="s">
        <v>24</v>
      </c>
      <c r="B130" s="2">
        <v>18.75</v>
      </c>
      <c r="C130" s="2">
        <v>30.04</v>
      </c>
      <c r="D130" s="10">
        <f t="shared" si="20"/>
        <v>11.29</v>
      </c>
      <c r="E130" s="2">
        <f t="shared" ref="E130:E137" si="23">D130-8.24</f>
        <v>3.0499999999999989</v>
      </c>
      <c r="F130">
        <f t="shared" si="22"/>
        <v>0.12074204111560577</v>
      </c>
    </row>
    <row r="131" spans="1:9" x14ac:dyDescent="0.2">
      <c r="A131" t="s">
        <v>25</v>
      </c>
      <c r="B131" s="2">
        <v>19.68</v>
      </c>
      <c r="C131" s="2">
        <v>30.41</v>
      </c>
      <c r="D131" s="10">
        <f t="shared" si="20"/>
        <v>10.73</v>
      </c>
      <c r="E131" s="2">
        <f t="shared" si="23"/>
        <v>2.4900000000000002</v>
      </c>
      <c r="F131">
        <f t="shared" si="22"/>
        <v>0.17800627444963393</v>
      </c>
    </row>
    <row r="132" spans="1:9" x14ac:dyDescent="0.2">
      <c r="A132" t="s">
        <v>26</v>
      </c>
      <c r="B132" s="2">
        <v>19.25</v>
      </c>
      <c r="C132" s="2">
        <v>30.28</v>
      </c>
      <c r="D132" s="10">
        <f t="shared" si="20"/>
        <v>11.030000000000001</v>
      </c>
      <c r="E132" s="2">
        <f t="shared" si="23"/>
        <v>2.7900000000000009</v>
      </c>
      <c r="F132">
        <f t="shared" si="22"/>
        <v>0.14458602298816084</v>
      </c>
    </row>
    <row r="133" spans="1:9" x14ac:dyDescent="0.2">
      <c r="A133" t="s">
        <v>27</v>
      </c>
      <c r="B133" s="2">
        <v>19.54</v>
      </c>
      <c r="C133" s="2">
        <v>30.34</v>
      </c>
      <c r="D133" s="10">
        <f t="shared" si="20"/>
        <v>10.8</v>
      </c>
      <c r="E133" s="2">
        <f t="shared" si="23"/>
        <v>2.5600000000000005</v>
      </c>
      <c r="F133">
        <f t="shared" si="22"/>
        <v>0.16957554093095895</v>
      </c>
    </row>
    <row r="134" spans="1:9" x14ac:dyDescent="0.2">
      <c r="A134" t="s">
        <v>28</v>
      </c>
      <c r="B134" s="2">
        <v>19.48</v>
      </c>
      <c r="C134" s="2">
        <v>30.45</v>
      </c>
      <c r="D134" s="10">
        <f t="shared" si="20"/>
        <v>10.969999999999999</v>
      </c>
      <c r="E134" s="2">
        <f t="shared" si="23"/>
        <v>2.7299999999999986</v>
      </c>
      <c r="F134">
        <f t="shared" si="22"/>
        <v>0.15072597846134519</v>
      </c>
    </row>
    <row r="135" spans="1:9" ht="15" x14ac:dyDescent="0.25">
      <c r="A135" t="s">
        <v>29</v>
      </c>
      <c r="B135" s="2">
        <v>18.97</v>
      </c>
      <c r="C135" s="11">
        <v>27.77</v>
      </c>
      <c r="D135" s="10">
        <f t="shared" si="20"/>
        <v>8.8000000000000007</v>
      </c>
      <c r="E135" s="2">
        <f t="shared" si="23"/>
        <v>0.5600000000000005</v>
      </c>
      <c r="F135">
        <f t="shared" si="22"/>
        <v>0.67830216372383578</v>
      </c>
    </row>
    <row r="136" spans="1:9" ht="15" x14ac:dyDescent="0.25">
      <c r="A136" t="s">
        <v>29</v>
      </c>
      <c r="B136" s="2">
        <v>19.14</v>
      </c>
      <c r="C136" s="11">
        <v>28.51</v>
      </c>
      <c r="D136" s="10">
        <f t="shared" si="20"/>
        <v>9.370000000000001</v>
      </c>
      <c r="E136" s="2">
        <f t="shared" si="23"/>
        <v>1.1300000000000008</v>
      </c>
      <c r="F136">
        <f t="shared" si="22"/>
        <v>0.45691572511470002</v>
      </c>
    </row>
    <row r="137" spans="1:9" ht="15" x14ac:dyDescent="0.25">
      <c r="A137" t="s">
        <v>29</v>
      </c>
      <c r="B137" s="2">
        <v>20.010000000000002</v>
      </c>
      <c r="C137" s="11">
        <v>29.29</v>
      </c>
      <c r="D137" s="10">
        <f t="shared" si="20"/>
        <v>9.2799999999999976</v>
      </c>
      <c r="E137" s="2">
        <f t="shared" si="23"/>
        <v>1.0399999999999974</v>
      </c>
      <c r="F137">
        <f t="shared" si="22"/>
        <v>0.48632747370614371</v>
      </c>
    </row>
    <row r="138" spans="1:9" x14ac:dyDescent="0.2">
      <c r="C138" s="2"/>
      <c r="D138" s="10"/>
      <c r="E138" s="2"/>
    </row>
    <row r="139" spans="1:9" x14ac:dyDescent="0.2">
      <c r="A139" t="s">
        <v>20</v>
      </c>
      <c r="B139" s="2">
        <v>19.38</v>
      </c>
      <c r="C139" s="2">
        <v>28.28</v>
      </c>
      <c r="D139" s="10">
        <f t="shared" si="20"/>
        <v>8.9000000000000021</v>
      </c>
      <c r="E139" s="2">
        <f>D139-8.78</f>
        <v>0.12000000000000277</v>
      </c>
      <c r="F139">
        <f t="shared" si="22"/>
        <v>0.92018765062487329</v>
      </c>
      <c r="I139" s="10">
        <f>AVERAGE(D139:D141)</f>
        <v>8.7766666666666691</v>
      </c>
    </row>
    <row r="140" spans="1:9" x14ac:dyDescent="0.2">
      <c r="A140" t="s">
        <v>21</v>
      </c>
      <c r="B140" s="2">
        <v>19.649999999999999</v>
      </c>
      <c r="C140" s="2">
        <v>28.44</v>
      </c>
      <c r="D140" s="10">
        <f t="shared" si="20"/>
        <v>8.7900000000000027</v>
      </c>
      <c r="E140" s="2">
        <f t="shared" ref="E140:E150" si="24">D140-8.78</f>
        <v>1.000000000000334E-2</v>
      </c>
      <c r="F140">
        <f t="shared" si="22"/>
        <v>0.9930924954370336</v>
      </c>
    </row>
    <row r="141" spans="1:9" x14ac:dyDescent="0.2">
      <c r="A141" t="s">
        <v>22</v>
      </c>
      <c r="B141" s="2">
        <v>20.04</v>
      </c>
      <c r="C141" s="2">
        <v>28.68</v>
      </c>
      <c r="D141" s="10">
        <f t="shared" si="20"/>
        <v>8.64</v>
      </c>
      <c r="E141" s="2">
        <f t="shared" si="24"/>
        <v>-0.13999999999999879</v>
      </c>
      <c r="F141">
        <f t="shared" si="22"/>
        <v>1.1019051158766098</v>
      </c>
    </row>
    <row r="142" spans="1:9" x14ac:dyDescent="0.2">
      <c r="A142" t="s">
        <v>23</v>
      </c>
      <c r="B142">
        <v>19.66</v>
      </c>
      <c r="C142" s="2">
        <v>30.48</v>
      </c>
      <c r="D142" s="10">
        <f t="shared" si="20"/>
        <v>10.82</v>
      </c>
      <c r="E142" s="2">
        <f t="shared" si="24"/>
        <v>2.0400000000000009</v>
      </c>
      <c r="F142">
        <f t="shared" si="22"/>
        <v>0.24316373685307122</v>
      </c>
    </row>
    <row r="143" spans="1:9" x14ac:dyDescent="0.2">
      <c r="A143" t="s">
        <v>24</v>
      </c>
      <c r="B143" s="2">
        <v>18.55</v>
      </c>
      <c r="C143" s="2">
        <v>29.44</v>
      </c>
      <c r="D143" s="10">
        <f t="shared" si="20"/>
        <v>10.89</v>
      </c>
      <c r="E143" s="2">
        <f t="shared" si="24"/>
        <v>2.1100000000000012</v>
      </c>
      <c r="F143">
        <f t="shared" si="22"/>
        <v>0.23164701547259253</v>
      </c>
    </row>
    <row r="144" spans="1:9" x14ac:dyDescent="0.2">
      <c r="A144" t="s">
        <v>25</v>
      </c>
      <c r="B144" s="2">
        <v>19.38</v>
      </c>
      <c r="C144" s="2">
        <v>30.28</v>
      </c>
      <c r="D144" s="10">
        <f t="shared" si="20"/>
        <v>10.900000000000002</v>
      </c>
      <c r="E144" s="2">
        <f t="shared" si="24"/>
        <v>2.1200000000000028</v>
      </c>
      <c r="F144">
        <f t="shared" si="22"/>
        <v>0.23004691265621838</v>
      </c>
    </row>
    <row r="145" spans="1:8" x14ac:dyDescent="0.2">
      <c r="A145" t="s">
        <v>30</v>
      </c>
      <c r="B145" s="2">
        <v>19.350000000000001</v>
      </c>
      <c r="C145" s="2">
        <v>30.38</v>
      </c>
      <c r="D145" s="10">
        <f t="shared" si="20"/>
        <v>11.029999999999998</v>
      </c>
      <c r="E145" s="2">
        <f t="shared" si="24"/>
        <v>2.2499999999999982</v>
      </c>
      <c r="F145">
        <f t="shared" si="22"/>
        <v>0.21022410381342893</v>
      </c>
    </row>
    <row r="146" spans="1:8" x14ac:dyDescent="0.2">
      <c r="A146" t="s">
        <v>31</v>
      </c>
      <c r="B146" s="2">
        <v>19.64</v>
      </c>
      <c r="C146" s="2">
        <v>30.54</v>
      </c>
      <c r="D146" s="10">
        <f t="shared" si="20"/>
        <v>10.899999999999999</v>
      </c>
      <c r="E146" s="2">
        <f t="shared" si="24"/>
        <v>2.1199999999999992</v>
      </c>
      <c r="F146">
        <f t="shared" si="22"/>
        <v>0.23004691265621893</v>
      </c>
    </row>
    <row r="147" spans="1:8" x14ac:dyDescent="0.2">
      <c r="A147" t="s">
        <v>32</v>
      </c>
      <c r="B147" s="2">
        <v>19.579999999999998</v>
      </c>
      <c r="C147" s="2">
        <v>30.48</v>
      </c>
      <c r="D147" s="10">
        <f t="shared" si="20"/>
        <v>10.900000000000002</v>
      </c>
      <c r="E147" s="2">
        <f t="shared" si="24"/>
        <v>2.1200000000000028</v>
      </c>
      <c r="F147">
        <f t="shared" si="22"/>
        <v>0.23004691265621838</v>
      </c>
    </row>
    <row r="148" spans="1:8" x14ac:dyDescent="0.2">
      <c r="A148" t="s">
        <v>33</v>
      </c>
      <c r="B148" s="2">
        <v>18.77</v>
      </c>
      <c r="C148" s="2">
        <v>30.78</v>
      </c>
      <c r="D148" s="10">
        <f t="shared" si="20"/>
        <v>12.010000000000002</v>
      </c>
      <c r="E148" s="2">
        <f t="shared" si="24"/>
        <v>3.2300000000000022</v>
      </c>
      <c r="F148">
        <f t="shared" si="22"/>
        <v>0.10657936147099442</v>
      </c>
    </row>
    <row r="149" spans="1:8" x14ac:dyDescent="0.2">
      <c r="A149" t="s">
        <v>33</v>
      </c>
      <c r="B149" s="2">
        <v>19.239999999999998</v>
      </c>
      <c r="C149" s="2">
        <v>31.04</v>
      </c>
      <c r="D149" s="10">
        <f t="shared" si="20"/>
        <v>11.8</v>
      </c>
      <c r="E149" s="2">
        <f t="shared" si="24"/>
        <v>3.0200000000000014</v>
      </c>
      <c r="F149">
        <f t="shared" si="22"/>
        <v>0.12327908806166979</v>
      </c>
    </row>
    <row r="150" spans="1:8" x14ac:dyDescent="0.2">
      <c r="A150" t="s">
        <v>33</v>
      </c>
      <c r="B150" s="2">
        <v>20.12</v>
      </c>
      <c r="C150" s="2">
        <v>31.78</v>
      </c>
      <c r="D150" s="10">
        <f t="shared" si="20"/>
        <v>11.66</v>
      </c>
      <c r="E150" s="2">
        <f t="shared" si="24"/>
        <v>2.8800000000000008</v>
      </c>
      <c r="F150">
        <f t="shared" si="22"/>
        <v>0.13584185781575722</v>
      </c>
    </row>
    <row r="152" spans="1:8" x14ac:dyDescent="0.2">
      <c r="A152" s="7" t="s">
        <v>50</v>
      </c>
      <c r="B152" s="7"/>
      <c r="C152" s="7"/>
      <c r="D152" s="7"/>
      <c r="E152" s="7"/>
      <c r="F152" s="7"/>
    </row>
    <row r="153" spans="1:8" ht="15.75" x14ac:dyDescent="0.2">
      <c r="A153" t="s">
        <v>41</v>
      </c>
      <c r="B153" t="s">
        <v>43</v>
      </c>
      <c r="C153" s="5" t="s">
        <v>46</v>
      </c>
      <c r="D153" s="5" t="s">
        <v>17</v>
      </c>
      <c r="E153" s="5" t="s">
        <v>18</v>
      </c>
      <c r="F153" s="5" t="s">
        <v>19</v>
      </c>
      <c r="G153" s="5"/>
    </row>
    <row r="154" spans="1:8" ht="15" x14ac:dyDescent="0.25">
      <c r="A154" t="s">
        <v>20</v>
      </c>
      <c r="B154" s="11">
        <v>17.73</v>
      </c>
      <c r="C154" s="11">
        <v>31.66</v>
      </c>
      <c r="D154">
        <f>C154-B154</f>
        <v>13.93</v>
      </c>
      <c r="E154">
        <f>D154-13.96</f>
        <v>-3.0000000000001137E-2</v>
      </c>
      <c r="F154">
        <f>POWER(2,-E154)</f>
        <v>1.021012125707194</v>
      </c>
      <c r="H154">
        <f>AVERAGE(D154:D156)</f>
        <v>13.959999999999999</v>
      </c>
    </row>
    <row r="155" spans="1:8" ht="15" x14ac:dyDescent="0.25">
      <c r="A155" t="s">
        <v>21</v>
      </c>
      <c r="B155" s="11">
        <v>17.64</v>
      </c>
      <c r="C155" s="11">
        <v>31.76</v>
      </c>
      <c r="D155">
        <f t="shared" ref="D155:D172" si="25">C155-B155</f>
        <v>14.120000000000001</v>
      </c>
      <c r="E155">
        <f t="shared" ref="E155:E165" si="26">D155-13.96</f>
        <v>0.16000000000000014</v>
      </c>
      <c r="F155">
        <f t="shared" ref="F155:F178" si="27">POWER(2,-E155)</f>
        <v>0.89502507092797234</v>
      </c>
    </row>
    <row r="156" spans="1:8" ht="15" x14ac:dyDescent="0.25">
      <c r="A156" t="s">
        <v>22</v>
      </c>
      <c r="B156" s="11">
        <v>17.75</v>
      </c>
      <c r="C156" s="11">
        <v>31.58</v>
      </c>
      <c r="D156">
        <f t="shared" si="25"/>
        <v>13.829999999999998</v>
      </c>
      <c r="E156">
        <f t="shared" si="26"/>
        <v>-0.13000000000000256</v>
      </c>
      <c r="F156">
        <f t="shared" si="27"/>
        <v>1.0942937012607414</v>
      </c>
    </row>
    <row r="157" spans="1:8" ht="15" x14ac:dyDescent="0.25">
      <c r="A157" t="s">
        <v>23</v>
      </c>
      <c r="B157" s="11">
        <v>17.71</v>
      </c>
      <c r="C157" s="11">
        <v>29.66</v>
      </c>
      <c r="D157">
        <f t="shared" si="25"/>
        <v>11.95</v>
      </c>
      <c r="E157">
        <f t="shared" si="26"/>
        <v>-2.0100000000000016</v>
      </c>
      <c r="F157">
        <f t="shared" si="27"/>
        <v>4.02782220022688</v>
      </c>
    </row>
    <row r="158" spans="1:8" ht="15" x14ac:dyDescent="0.25">
      <c r="A158" t="s">
        <v>24</v>
      </c>
      <c r="B158" s="11">
        <v>17.739999999999998</v>
      </c>
      <c r="C158" s="11">
        <v>29.76</v>
      </c>
      <c r="D158">
        <f t="shared" si="25"/>
        <v>12.020000000000003</v>
      </c>
      <c r="E158">
        <f t="shared" si="26"/>
        <v>-1.9399999999999977</v>
      </c>
      <c r="F158">
        <f t="shared" si="27"/>
        <v>3.8370564773010511</v>
      </c>
    </row>
    <row r="159" spans="1:8" ht="15" x14ac:dyDescent="0.25">
      <c r="A159" t="s">
        <v>25</v>
      </c>
      <c r="B159" s="11">
        <v>17.850000000000001</v>
      </c>
      <c r="C159" s="11">
        <v>29.58</v>
      </c>
      <c r="D159">
        <f t="shared" si="25"/>
        <v>11.729999999999997</v>
      </c>
      <c r="E159">
        <f t="shared" si="26"/>
        <v>-2.230000000000004</v>
      </c>
      <c r="F159">
        <f t="shared" si="27"/>
        <v>4.6913397969275286</v>
      </c>
    </row>
    <row r="160" spans="1:8" ht="15" x14ac:dyDescent="0.25">
      <c r="A160" t="s">
        <v>26</v>
      </c>
      <c r="B160" s="11">
        <v>17.78</v>
      </c>
      <c r="C160" s="11">
        <v>29.86</v>
      </c>
      <c r="D160">
        <f t="shared" si="25"/>
        <v>12.079999999999998</v>
      </c>
      <c r="E160">
        <f t="shared" si="26"/>
        <v>-1.8800000000000026</v>
      </c>
      <c r="F160">
        <f t="shared" si="27"/>
        <v>3.6807506024995065</v>
      </c>
    </row>
    <row r="161" spans="1:8" ht="15" x14ac:dyDescent="0.25">
      <c r="A161" t="s">
        <v>27</v>
      </c>
      <c r="B161" s="11">
        <v>17.73</v>
      </c>
      <c r="C161" s="11">
        <v>29.66</v>
      </c>
      <c r="D161">
        <f t="shared" si="25"/>
        <v>11.93</v>
      </c>
      <c r="E161">
        <f t="shared" si="26"/>
        <v>-2.0300000000000011</v>
      </c>
      <c r="F161">
        <f t="shared" si="27"/>
        <v>4.0840485028287761</v>
      </c>
    </row>
    <row r="162" spans="1:8" ht="15" x14ac:dyDescent="0.25">
      <c r="A162" t="s">
        <v>28</v>
      </c>
      <c r="B162" s="11">
        <v>17.690000000000001</v>
      </c>
      <c r="C162" s="11">
        <v>29.45</v>
      </c>
      <c r="D162">
        <f t="shared" si="25"/>
        <v>11.759999999999998</v>
      </c>
      <c r="E162">
        <f t="shared" si="26"/>
        <v>-2.2000000000000028</v>
      </c>
      <c r="F162">
        <f t="shared" si="27"/>
        <v>4.5947934199881493</v>
      </c>
    </row>
    <row r="163" spans="1:8" ht="15" x14ac:dyDescent="0.25">
      <c r="A163" t="s">
        <v>29</v>
      </c>
      <c r="B163" s="11">
        <v>17.739999999999998</v>
      </c>
      <c r="C163" s="11">
        <v>30.86</v>
      </c>
      <c r="D163">
        <f t="shared" si="25"/>
        <v>13.120000000000001</v>
      </c>
      <c r="E163">
        <f t="shared" si="26"/>
        <v>-0.83999999999999986</v>
      </c>
      <c r="F163">
        <f t="shared" si="27"/>
        <v>1.7900501418559447</v>
      </c>
    </row>
    <row r="164" spans="1:8" ht="15" x14ac:dyDescent="0.25">
      <c r="A164" t="s">
        <v>29</v>
      </c>
      <c r="B164" s="11">
        <v>17.91</v>
      </c>
      <c r="C164" s="11">
        <v>30.66</v>
      </c>
      <c r="D164">
        <f t="shared" si="25"/>
        <v>12.75</v>
      </c>
      <c r="E164">
        <f t="shared" si="26"/>
        <v>-1.2100000000000009</v>
      </c>
      <c r="F164">
        <f t="shared" si="27"/>
        <v>2.3133763678105761</v>
      </c>
    </row>
    <row r="165" spans="1:8" ht="15" x14ac:dyDescent="0.25">
      <c r="A165" t="s">
        <v>29</v>
      </c>
      <c r="B165" s="11">
        <v>17.670000000000002</v>
      </c>
      <c r="C165" s="11">
        <v>30.45</v>
      </c>
      <c r="D165">
        <f t="shared" si="25"/>
        <v>12.779999999999998</v>
      </c>
      <c r="E165">
        <f t="shared" si="26"/>
        <v>-1.1800000000000033</v>
      </c>
      <c r="F165">
        <f t="shared" si="27"/>
        <v>2.2657677705916024</v>
      </c>
    </row>
    <row r="167" spans="1:8" ht="15" x14ac:dyDescent="0.25">
      <c r="A167" t="s">
        <v>20</v>
      </c>
      <c r="B167" s="11">
        <v>17.73</v>
      </c>
      <c r="C167" s="11">
        <v>31.56</v>
      </c>
      <c r="D167">
        <f t="shared" si="25"/>
        <v>13.829999999999998</v>
      </c>
      <c r="E167">
        <f>D167-13.97</f>
        <v>-0.14000000000000234</v>
      </c>
      <c r="F167">
        <f t="shared" si="27"/>
        <v>1.1019051158766124</v>
      </c>
      <c r="H167">
        <f>AVERAGE(D167:D169)</f>
        <v>13.966666666666667</v>
      </c>
    </row>
    <row r="168" spans="1:8" ht="15" x14ac:dyDescent="0.25">
      <c r="A168" t="s">
        <v>21</v>
      </c>
      <c r="B168" s="11">
        <v>17.68</v>
      </c>
      <c r="C168" s="11">
        <v>31.66</v>
      </c>
      <c r="D168">
        <f t="shared" si="25"/>
        <v>13.98</v>
      </c>
      <c r="E168">
        <f t="shared" ref="E168:E178" si="28">D168-13.97</f>
        <v>9.9999999999997868E-3</v>
      </c>
      <c r="F168">
        <f t="shared" si="27"/>
        <v>0.99309249543703604</v>
      </c>
    </row>
    <row r="169" spans="1:8" ht="15" x14ac:dyDescent="0.25">
      <c r="A169" t="s">
        <v>22</v>
      </c>
      <c r="B169" s="11">
        <v>17.690000000000001</v>
      </c>
      <c r="C169" s="11">
        <v>31.78</v>
      </c>
      <c r="D169">
        <f t="shared" si="25"/>
        <v>14.09</v>
      </c>
      <c r="E169">
        <f t="shared" si="28"/>
        <v>0.11999999999999922</v>
      </c>
      <c r="F169">
        <f t="shared" si="27"/>
        <v>0.92018765062487551</v>
      </c>
    </row>
    <row r="170" spans="1:8" ht="15" x14ac:dyDescent="0.25">
      <c r="A170" t="s">
        <v>23</v>
      </c>
      <c r="B170" s="11">
        <v>17.760000000000002</v>
      </c>
      <c r="C170" s="11">
        <v>29.26</v>
      </c>
      <c r="D170">
        <f t="shared" si="25"/>
        <v>11.5</v>
      </c>
      <c r="E170">
        <f t="shared" si="28"/>
        <v>-2.4700000000000006</v>
      </c>
      <c r="F170">
        <f t="shared" si="27"/>
        <v>5.5404378724437002</v>
      </c>
    </row>
    <row r="171" spans="1:8" ht="15" x14ac:dyDescent="0.25">
      <c r="A171" t="s">
        <v>24</v>
      </c>
      <c r="B171" s="11">
        <v>17.39</v>
      </c>
      <c r="C171" s="11">
        <v>29.35</v>
      </c>
      <c r="D171">
        <f t="shared" si="25"/>
        <v>11.96</v>
      </c>
      <c r="E171">
        <f t="shared" si="28"/>
        <v>-2.0099999999999998</v>
      </c>
      <c r="F171">
        <f t="shared" si="27"/>
        <v>4.0278222002268746</v>
      </c>
    </row>
    <row r="172" spans="1:8" ht="15" x14ac:dyDescent="0.25">
      <c r="A172" t="s">
        <v>25</v>
      </c>
      <c r="B172" s="11">
        <v>17.61</v>
      </c>
      <c r="C172" s="11">
        <v>29.54</v>
      </c>
      <c r="D172">
        <f t="shared" si="25"/>
        <v>11.93</v>
      </c>
      <c r="E172">
        <f t="shared" si="28"/>
        <v>-2.0400000000000009</v>
      </c>
      <c r="F172">
        <f t="shared" si="27"/>
        <v>4.1124553066242688</v>
      </c>
    </row>
    <row r="173" spans="1:8" ht="15" x14ac:dyDescent="0.25">
      <c r="A173" t="s">
        <v>30</v>
      </c>
      <c r="B173" s="11">
        <v>17.36</v>
      </c>
      <c r="C173" s="11">
        <v>29.36</v>
      </c>
      <c r="D173">
        <f>C173-B173</f>
        <v>12</v>
      </c>
      <c r="E173">
        <f t="shared" si="28"/>
        <v>-1.9700000000000006</v>
      </c>
      <c r="F173">
        <f t="shared" si="27"/>
        <v>3.9176811903477096</v>
      </c>
    </row>
    <row r="174" spans="1:8" ht="15" x14ac:dyDescent="0.25">
      <c r="A174" t="s">
        <v>31</v>
      </c>
      <c r="B174" s="11">
        <v>17.45</v>
      </c>
      <c r="C174" s="11">
        <v>29.45</v>
      </c>
      <c r="D174">
        <f t="shared" ref="D174:D178" si="29">C174-B174</f>
        <v>12</v>
      </c>
      <c r="E174">
        <f t="shared" si="28"/>
        <v>-1.9700000000000006</v>
      </c>
      <c r="F174">
        <f t="shared" si="27"/>
        <v>3.9176811903477096</v>
      </c>
    </row>
    <row r="175" spans="1:8" ht="15" x14ac:dyDescent="0.25">
      <c r="A175" t="s">
        <v>32</v>
      </c>
      <c r="B175" s="11">
        <v>17.670000000000002</v>
      </c>
      <c r="C175" s="11">
        <v>29.51</v>
      </c>
      <c r="D175">
        <f t="shared" si="29"/>
        <v>11.84</v>
      </c>
      <c r="E175">
        <f t="shared" si="28"/>
        <v>-2.1300000000000008</v>
      </c>
      <c r="F175">
        <f t="shared" si="27"/>
        <v>4.3771748050429604</v>
      </c>
    </row>
    <row r="176" spans="1:8" ht="15" x14ac:dyDescent="0.25">
      <c r="A176" t="s">
        <v>33</v>
      </c>
      <c r="B176" s="11">
        <v>17.66</v>
      </c>
      <c r="C176" s="11">
        <v>28.36</v>
      </c>
      <c r="D176">
        <f t="shared" si="29"/>
        <v>10.7</v>
      </c>
      <c r="E176">
        <f t="shared" si="28"/>
        <v>-3.2700000000000014</v>
      </c>
      <c r="F176">
        <f t="shared" si="27"/>
        <v>9.6464626215260907</v>
      </c>
    </row>
    <row r="177" spans="1:6" ht="15" x14ac:dyDescent="0.25">
      <c r="A177" t="s">
        <v>33</v>
      </c>
      <c r="B177" s="11">
        <v>17.55</v>
      </c>
      <c r="C177" s="11">
        <v>28.45</v>
      </c>
      <c r="D177">
        <f t="shared" si="29"/>
        <v>10.899999999999999</v>
      </c>
      <c r="E177">
        <f t="shared" si="28"/>
        <v>-3.0700000000000021</v>
      </c>
      <c r="F177">
        <f t="shared" si="27"/>
        <v>8.3977334689845478</v>
      </c>
    </row>
    <row r="178" spans="1:6" ht="15" x14ac:dyDescent="0.25">
      <c r="A178" t="s">
        <v>33</v>
      </c>
      <c r="B178" s="11">
        <v>17.37</v>
      </c>
      <c r="C178" s="11">
        <v>28.51</v>
      </c>
      <c r="D178">
        <f t="shared" si="29"/>
        <v>11.14</v>
      </c>
      <c r="E178">
        <f t="shared" si="28"/>
        <v>-2.83</v>
      </c>
      <c r="F178">
        <f t="shared" si="27"/>
        <v>7.1107414493325614</v>
      </c>
    </row>
  </sheetData>
  <mergeCells count="5">
    <mergeCell ref="A1:F1"/>
    <mergeCell ref="A42:I42"/>
    <mergeCell ref="A83:I83"/>
    <mergeCell ref="A124:G124"/>
    <mergeCell ref="A152:F15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2023-04-25T14:38:36Z</dcterms:modified>
</cp:coreProperties>
</file>