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박선욱교수님 작업\PeerJ 작업\peerj-84816-1-all\peerj-84816\supplemental\"/>
    </mc:Choice>
  </mc:AlternateContent>
  <bookViews>
    <workbookView xWindow="0" yWindow="0" windowWidth="28800" windowHeight="12285"/>
  </bookViews>
  <sheets>
    <sheet name="effect size coding" sheetId="2" r:id="rId1"/>
    <sheet name="median" sheetId="5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5" l="1"/>
  <c r="H5" i="5" l="1"/>
  <c r="I5" i="5"/>
  <c r="L5" i="5"/>
  <c r="M5" i="5"/>
  <c r="H11" i="5"/>
  <c r="J11" i="5"/>
  <c r="L11" i="5"/>
  <c r="N11" i="5"/>
  <c r="H17" i="5"/>
</calcChain>
</file>

<file path=xl/sharedStrings.xml><?xml version="1.0" encoding="utf-8"?>
<sst xmlns="http://schemas.openxmlformats.org/spreadsheetml/2006/main" count="302" uniqueCount="168">
  <si>
    <t>No.</t>
    <phoneticPr fontId="1" type="noConversion"/>
  </si>
  <si>
    <t>Study</t>
    <phoneticPr fontId="1" type="noConversion"/>
  </si>
  <si>
    <t>N</t>
    <phoneticPr fontId="1" type="noConversion"/>
  </si>
  <si>
    <t>Mean</t>
    <phoneticPr fontId="1" type="noConversion"/>
  </si>
  <si>
    <t>SD</t>
    <phoneticPr fontId="1" type="noConversion"/>
  </si>
  <si>
    <t>Mean</t>
    <phoneticPr fontId="1" type="noConversion"/>
  </si>
  <si>
    <t>SD</t>
    <phoneticPr fontId="1" type="noConversion"/>
  </si>
  <si>
    <t xml:space="preserve">Estimating the sample mean and standard deviation </t>
  </si>
  <si>
    <t xml:space="preserve">Scenario 1 (minimum, median, maximum, sample size) </t>
  </si>
  <si>
    <t>Input</t>
  </si>
  <si>
    <t>Mean Estimation</t>
  </si>
  <si>
    <t>Standard Deviation Estimation</t>
  </si>
  <si>
    <t>Minimum</t>
  </si>
  <si>
    <t>Median</t>
  </si>
  <si>
    <t>Maximum</t>
  </si>
  <si>
    <t>Sample Size</t>
  </si>
  <si>
    <t>Our method</t>
  </si>
  <si>
    <t>Hozo's Method</t>
  </si>
  <si>
    <t xml:space="preserve">Scenario 2 (minimum, the first quartile, median, the third quartile, maximum, sample size) </t>
  </si>
  <si>
    <t>First quartile</t>
  </si>
  <si>
    <t>Third quartile</t>
  </si>
  <si>
    <t>Bland's Method</t>
  </si>
  <si>
    <t xml:space="preserve">Scenario 3 (the first quartile, median, the third quartile, sample size) </t>
  </si>
  <si>
    <t>Readme</t>
  </si>
  <si>
    <t>1. Choose the scenario according to available summary statistics.</t>
  </si>
  <si>
    <t>2. Input the summary statistics in the corresponding fields</t>
  </si>
  <si>
    <t>3. The embeded formula will automatically estimate the mean and standard deviation.</t>
  </si>
  <si>
    <t>Reid and Campbell. (2006)</t>
    <phoneticPr fontId="1" type="noConversion"/>
  </si>
  <si>
    <t>SPPC-SC</t>
    <phoneticPr fontId="1" type="noConversion"/>
  </si>
  <si>
    <t>SPPC-SA</t>
    <phoneticPr fontId="1" type="noConversion"/>
  </si>
  <si>
    <t>SPPC-AC</t>
    <phoneticPr fontId="1" type="noConversion"/>
  </si>
  <si>
    <t>SPPC-BC</t>
    <phoneticPr fontId="1" type="noConversion"/>
  </si>
  <si>
    <t>SPPC-PA</t>
    <phoneticPr fontId="1" type="noConversion"/>
  </si>
  <si>
    <t>SPPC-GSW</t>
    <phoneticPr fontId="1" type="noConversion"/>
  </si>
  <si>
    <t>QUEST</t>
    <phoneticPr fontId="1" type="noConversion"/>
  </si>
  <si>
    <t>COPM-P</t>
    <phoneticPr fontId="1" type="noConversion"/>
  </si>
  <si>
    <t>COPM-S</t>
    <phoneticPr fontId="1" type="noConversion"/>
  </si>
  <si>
    <t>James et al. (2015)</t>
    <phoneticPr fontId="1" type="noConversion"/>
  </si>
  <si>
    <t>AMPS-M</t>
    <phoneticPr fontId="1" type="noConversion"/>
  </si>
  <si>
    <t>AMPS-P</t>
    <phoneticPr fontId="1" type="noConversion"/>
  </si>
  <si>
    <t>AHA</t>
    <phoneticPr fontId="1" type="noConversion"/>
  </si>
  <si>
    <t>MUUL</t>
    <phoneticPr fontId="1" type="noConversion"/>
  </si>
  <si>
    <t>COPM-P</t>
    <phoneticPr fontId="1" type="noConversion"/>
  </si>
  <si>
    <t>COPM-S</t>
    <phoneticPr fontId="1" type="noConversion"/>
  </si>
  <si>
    <t>TVPS-3 Visual discrimination</t>
    <phoneticPr fontId="1" type="noConversion"/>
  </si>
  <si>
    <t>TVPS-3 Visual memory</t>
    <phoneticPr fontId="1" type="noConversion"/>
  </si>
  <si>
    <t>TVPS-3 Spatial relations</t>
    <phoneticPr fontId="1" type="noConversion"/>
  </si>
  <si>
    <t>TVPS-3 Form constancy</t>
    <phoneticPr fontId="1" type="noConversion"/>
  </si>
  <si>
    <t>TVPS-3 Sequential memory</t>
    <phoneticPr fontId="1" type="noConversion"/>
  </si>
  <si>
    <t>TVPS-3 Figure ground discrimination</t>
    <phoneticPr fontId="1" type="noConversion"/>
  </si>
  <si>
    <t>TVPS-3 Visual closure</t>
    <phoneticPr fontId="1" type="noConversion"/>
  </si>
  <si>
    <t>TVPS-3 Total</t>
    <phoneticPr fontId="1" type="noConversion"/>
  </si>
  <si>
    <t>Atasavun Uysal and Baltaci. (2016)</t>
  </si>
  <si>
    <t>Atasavun Uysal and Baltaci. (2016)</t>
    <phoneticPr fontId="1" type="noConversion"/>
  </si>
  <si>
    <t>PEDI Self-care</t>
    <phoneticPr fontId="1" type="noConversion"/>
  </si>
  <si>
    <t>PEDI Mobility</t>
    <phoneticPr fontId="1" type="noConversion"/>
  </si>
  <si>
    <t>PEDI Social</t>
    <phoneticPr fontId="1" type="noConversion"/>
  </si>
  <si>
    <t>PEDI Total</t>
    <phoneticPr fontId="1" type="noConversion"/>
  </si>
  <si>
    <t>PBS</t>
    <phoneticPr fontId="1" type="noConversion"/>
  </si>
  <si>
    <t>Acar et al. (2016)</t>
    <phoneticPr fontId="1" type="noConversion"/>
  </si>
  <si>
    <t>QUEST Dissociated movement</t>
    <phoneticPr fontId="1" type="noConversion"/>
  </si>
  <si>
    <t>QUEST Grrasps</t>
    <phoneticPr fontId="1" type="noConversion"/>
  </si>
  <si>
    <t>QUEST Weight bearing</t>
    <phoneticPr fontId="1" type="noConversion"/>
  </si>
  <si>
    <t>QUEST Protective extension</t>
    <phoneticPr fontId="1" type="noConversion"/>
  </si>
  <si>
    <t>JTHFT</t>
    <phoneticPr fontId="1" type="noConversion"/>
  </si>
  <si>
    <t>ABILHAND-Kids</t>
    <phoneticPr fontId="1" type="noConversion"/>
  </si>
  <si>
    <t>WeeFIM (Self-care)</t>
    <phoneticPr fontId="1" type="noConversion"/>
  </si>
  <si>
    <t>Mitchell et al. (2016)</t>
    <phoneticPr fontId="1" type="noConversion"/>
  </si>
  <si>
    <t>Rostami et al. (2012)</t>
    <phoneticPr fontId="1" type="noConversion"/>
  </si>
  <si>
    <t>BOTMP</t>
    <phoneticPr fontId="1" type="noConversion"/>
  </si>
  <si>
    <t>PMAL (Quality of movement)</t>
    <phoneticPr fontId="1" type="noConversion"/>
  </si>
  <si>
    <t>Functional strength composite</t>
    <phoneticPr fontId="1" type="noConversion"/>
  </si>
  <si>
    <t>Sit-to-stand</t>
    <phoneticPr fontId="1" type="noConversion"/>
  </si>
  <si>
    <t>Lateral step (Non dominant)</t>
    <phoneticPr fontId="1" type="noConversion"/>
  </si>
  <si>
    <t>Half-kneel (Dominant)</t>
    <phoneticPr fontId="1" type="noConversion"/>
  </si>
  <si>
    <t>Lateral step (Dominant)</t>
    <phoneticPr fontId="1" type="noConversion"/>
  </si>
  <si>
    <t>Half-kneel (Non dominant)</t>
    <phoneticPr fontId="1" type="noConversion"/>
  </si>
  <si>
    <t>6MWT</t>
    <phoneticPr fontId="1" type="noConversion"/>
  </si>
  <si>
    <t>LIFE-H recreation</t>
    <phoneticPr fontId="1" type="noConversion"/>
  </si>
  <si>
    <t>Counts/minute</t>
    <phoneticPr fontId="1" type="noConversion"/>
  </si>
  <si>
    <t>Step counts</t>
    <phoneticPr fontId="1" type="noConversion"/>
  </si>
  <si>
    <t>Time sedentary</t>
    <phoneticPr fontId="1" type="noConversion"/>
  </si>
  <si>
    <t>Time light</t>
    <phoneticPr fontId="1" type="noConversion"/>
  </si>
  <si>
    <t>Time MVPA</t>
    <phoneticPr fontId="1" type="noConversion"/>
  </si>
  <si>
    <t>Weakend sedentary</t>
    <phoneticPr fontId="1" type="noConversion"/>
  </si>
  <si>
    <t>Weekend light</t>
    <phoneticPr fontId="1" type="noConversion"/>
  </si>
  <si>
    <t>Wear time</t>
    <phoneticPr fontId="1" type="noConversion"/>
  </si>
  <si>
    <t>Weekend MVPA</t>
    <phoneticPr fontId="1" type="noConversion"/>
  </si>
  <si>
    <t>Weekday sedentary</t>
    <phoneticPr fontId="1" type="noConversion"/>
  </si>
  <si>
    <t>Weekday light</t>
    <phoneticPr fontId="1" type="noConversion"/>
  </si>
  <si>
    <t>Weekday MVPA</t>
    <phoneticPr fontId="1" type="noConversion"/>
  </si>
  <si>
    <t>MobQues28</t>
    <phoneticPr fontId="1" type="noConversion"/>
  </si>
  <si>
    <t>Tarakci et al. (2016)</t>
    <phoneticPr fontId="1" type="noConversion"/>
  </si>
  <si>
    <t>Will age</t>
    <phoneticPr fontId="1" type="noConversion"/>
  </si>
  <si>
    <t>Ski slalom</t>
    <phoneticPr fontId="1" type="noConversion"/>
  </si>
  <si>
    <t>Soccer heading</t>
    <phoneticPr fontId="1" type="noConversion"/>
  </si>
  <si>
    <t>Tilt table</t>
    <phoneticPr fontId="1" type="noConversion"/>
  </si>
  <si>
    <t>Walking a tightrope</t>
    <phoneticPr fontId="1" type="noConversion"/>
  </si>
  <si>
    <t>FRT F</t>
    <phoneticPr fontId="1" type="noConversion"/>
  </si>
  <si>
    <t>FRT L</t>
    <phoneticPr fontId="1" type="noConversion"/>
  </si>
  <si>
    <t>FRT R</t>
    <phoneticPr fontId="1" type="noConversion"/>
  </si>
  <si>
    <t>Will balance</t>
    <phoneticPr fontId="1" type="noConversion"/>
  </si>
  <si>
    <t>STS</t>
    <phoneticPr fontId="1" type="noConversion"/>
  </si>
  <si>
    <t>TUG</t>
    <phoneticPr fontId="1" type="noConversion"/>
  </si>
  <si>
    <t>10SCT</t>
    <phoneticPr fontId="1" type="noConversion"/>
  </si>
  <si>
    <t>10MWT</t>
    <phoneticPr fontId="1" type="noConversion"/>
  </si>
  <si>
    <t>WeeFIM (Total)</t>
    <phoneticPr fontId="1" type="noConversion"/>
  </si>
  <si>
    <t>WeeFIM (Self-care)</t>
    <phoneticPr fontId="1" type="noConversion"/>
  </si>
  <si>
    <t>WeeFIM (Transfers)</t>
    <phoneticPr fontId="1" type="noConversion"/>
  </si>
  <si>
    <t>WeeFIM (Locomotion)</t>
    <phoneticPr fontId="1" type="noConversion"/>
  </si>
  <si>
    <t>Avcil et al. (2020)</t>
    <phoneticPr fontId="1" type="noConversion"/>
  </si>
  <si>
    <t>JTTHF (Dominant)</t>
    <phoneticPr fontId="1" type="noConversion"/>
  </si>
  <si>
    <t>JTTHF (Non-dominant)</t>
    <phoneticPr fontId="1" type="noConversion"/>
  </si>
  <si>
    <t>Grip strength (Non-dominant)</t>
    <phoneticPr fontId="1" type="noConversion"/>
  </si>
  <si>
    <t>Tip grip (Non-dominant)</t>
    <phoneticPr fontId="1" type="noConversion"/>
  </si>
  <si>
    <t>Grip strength (Dominant)</t>
    <phoneticPr fontId="1" type="noConversion"/>
  </si>
  <si>
    <t>Tip grip (Dominant)</t>
    <phoneticPr fontId="1" type="noConversion"/>
  </si>
  <si>
    <t>Lateral grip (Non-dominant)</t>
    <phoneticPr fontId="1" type="noConversion"/>
  </si>
  <si>
    <t>Lateral grip (Dominant)</t>
    <phoneticPr fontId="1" type="noConversion"/>
  </si>
  <si>
    <t>Triple girp (Non-dominant)</t>
    <phoneticPr fontId="1" type="noConversion"/>
  </si>
  <si>
    <t>Triple grip (Dominant)</t>
    <phoneticPr fontId="1" type="noConversion"/>
  </si>
  <si>
    <t>CHAQ Arising</t>
    <phoneticPr fontId="1" type="noConversion"/>
  </si>
  <si>
    <t>CHAQ Eating</t>
    <phoneticPr fontId="1" type="noConversion"/>
  </si>
  <si>
    <t>CHAQ Walking</t>
    <phoneticPr fontId="1" type="noConversion"/>
  </si>
  <si>
    <t>CHAQ Hygiene</t>
    <phoneticPr fontId="1" type="noConversion"/>
  </si>
  <si>
    <t>CHAQ Reach</t>
    <phoneticPr fontId="1" type="noConversion"/>
  </si>
  <si>
    <t>CHAQ Grip</t>
    <phoneticPr fontId="1" type="noConversion"/>
  </si>
  <si>
    <t>CHAQ Activity</t>
    <phoneticPr fontId="1" type="noConversion"/>
  </si>
  <si>
    <t>CHAQ General</t>
    <phoneticPr fontId="1" type="noConversion"/>
  </si>
  <si>
    <t>CHAQ Total</t>
    <phoneticPr fontId="1" type="noConversion"/>
  </si>
  <si>
    <t>DHI</t>
    <phoneticPr fontId="1" type="noConversion"/>
  </si>
  <si>
    <t>CHAQ Dressing</t>
    <phoneticPr fontId="1" type="noConversion"/>
  </si>
  <si>
    <t>MMDT (Non-dominant)</t>
    <phoneticPr fontId="1" type="noConversion"/>
  </si>
  <si>
    <t>MMDT (Dominant)</t>
    <phoneticPr fontId="1" type="noConversion"/>
  </si>
  <si>
    <t>Choi et al. (2021)</t>
    <phoneticPr fontId="1" type="noConversion"/>
  </si>
  <si>
    <t>Jha et al. (2021)</t>
    <phoneticPr fontId="1" type="noConversion"/>
  </si>
  <si>
    <t>Wang e tal. (2022)</t>
    <phoneticPr fontId="1" type="noConversion"/>
  </si>
  <si>
    <t>MA-2 (Range)</t>
    <phoneticPr fontId="1" type="noConversion"/>
  </si>
  <si>
    <t>MA-2 (Accuracy)</t>
    <phoneticPr fontId="1" type="noConversion"/>
  </si>
  <si>
    <t>MA-2 (Dexterity)</t>
    <phoneticPr fontId="1" type="noConversion"/>
  </si>
  <si>
    <t>MA-2 (Fluency)</t>
    <phoneticPr fontId="1" type="noConversion"/>
  </si>
  <si>
    <t>ULPRS Total score</t>
    <phoneticPr fontId="1" type="noConversion"/>
  </si>
  <si>
    <t>PBS</t>
    <phoneticPr fontId="1" type="noConversion"/>
  </si>
  <si>
    <t>GMFM 88</t>
    <phoneticPr fontId="1" type="noConversion"/>
  </si>
  <si>
    <t>KIDs-Mini Best</t>
    <phoneticPr fontId="1" type="noConversion"/>
  </si>
  <si>
    <t>ABILHAND-Kids</t>
    <phoneticPr fontId="1" type="noConversion"/>
  </si>
  <si>
    <t>PSI-SF</t>
    <phoneticPr fontId="1" type="noConversion"/>
  </si>
  <si>
    <t>TOP</t>
    <phoneticPr fontId="1" type="noConversion"/>
  </si>
  <si>
    <t>WeeFIM (Total)</t>
    <phoneticPr fontId="1" type="noConversion"/>
  </si>
  <si>
    <t>PMAL (Amount of use)</t>
    <phoneticPr fontId="1" type="noConversion"/>
  </si>
  <si>
    <t>PMAL (How often)</t>
    <phoneticPr fontId="1" type="noConversion"/>
  </si>
  <si>
    <t>PMAL (How well)</t>
    <phoneticPr fontId="1" type="noConversion"/>
  </si>
  <si>
    <t>Outcome</t>
    <phoneticPr fontId="1" type="noConversion"/>
  </si>
  <si>
    <t>Reid and Campbell. (2006)</t>
    <phoneticPr fontId="1" type="noConversion"/>
  </si>
  <si>
    <t>James et al. (2015)</t>
    <phoneticPr fontId="1" type="noConversion"/>
  </si>
  <si>
    <t>Tarakci et al. (2016)</t>
    <phoneticPr fontId="1" type="noConversion"/>
  </si>
  <si>
    <t>Choi et al. (2021)</t>
    <phoneticPr fontId="1" type="noConversion"/>
  </si>
  <si>
    <t>WeeFIM (Total)</t>
    <phoneticPr fontId="1" type="noConversion"/>
  </si>
  <si>
    <t>PEDI Mobility</t>
    <phoneticPr fontId="1" type="noConversion"/>
  </si>
  <si>
    <t>PEDI ADL</t>
    <phoneticPr fontId="1" type="noConversion"/>
  </si>
  <si>
    <t>PEDI Social cognitive</t>
    <phoneticPr fontId="1" type="noConversion"/>
  </si>
  <si>
    <t>PEDI Responsibility</t>
    <phoneticPr fontId="1" type="noConversion"/>
  </si>
  <si>
    <t>pre</t>
    <phoneticPr fontId="1" type="noConversion"/>
  </si>
  <si>
    <t>post</t>
    <phoneticPr fontId="1" type="noConversion"/>
  </si>
  <si>
    <t>pre</t>
    <phoneticPr fontId="1" type="noConversion"/>
  </si>
  <si>
    <t>post</t>
    <phoneticPr fontId="1" type="noConversion"/>
  </si>
  <si>
    <t>experimental</t>
    <phoneticPr fontId="1" type="noConversion"/>
  </si>
  <si>
    <t>control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</si>
</sst>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6"/>
      <color theme="1"/>
      <name val="맑은 고딕"/>
      <family val="2"/>
      <charset val="134"/>
      <scheme val="minor"/>
    </font>
    <font>
      <i/>
      <u/>
      <sz val="14"/>
      <color theme="1"/>
      <name val="맑은 고딕"/>
      <family val="2"/>
      <scheme val="minor"/>
    </font>
    <font>
      <b/>
      <sz val="14"/>
      <color rgb="FFFF0000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4"/>
      <color theme="1"/>
      <name val="맑은 고딕"/>
      <family val="2"/>
      <scheme val="minor"/>
    </font>
    <font>
      <i/>
      <u/>
      <sz val="14"/>
      <color rgb="FFFF0000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34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rgb="FF9C6500"/>
      <name val="맑은 고딕"/>
      <family val="3"/>
      <charset val="129"/>
      <scheme val="major"/>
    </font>
    <font>
      <b/>
      <sz val="10"/>
      <color rgb="FF0061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3" fillId="0" borderId="0" xfId="3"/>
    <xf numFmtId="0" fontId="13" fillId="0" borderId="0" xfId="3" applyAlignment="1">
      <alignment horizontal="right"/>
    </xf>
    <xf numFmtId="0" fontId="4" fillId="0" borderId="1" xfId="0" applyFont="1" applyBorder="1" applyAlignment="1">
      <alignment vertical="center"/>
    </xf>
    <xf numFmtId="0" fontId="15" fillId="3" borderId="1" xfId="2" applyFont="1" applyBorder="1" applyAlignment="1">
      <alignment vertical="center"/>
    </xf>
    <xf numFmtId="0" fontId="16" fillId="2" borderId="5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3" fillId="0" borderId="1" xfId="3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6" fillId="2" borderId="8" xfId="1" applyFont="1" applyBorder="1" applyAlignment="1">
      <alignment horizontal="center" vertical="center"/>
    </xf>
    <xf numFmtId="0" fontId="13" fillId="0" borderId="2" xfId="3" applyBorder="1"/>
    <xf numFmtId="0" fontId="13" fillId="0" borderId="3" xfId="3" applyBorder="1"/>
    <xf numFmtId="0" fontId="13" fillId="0" borderId="4" xfId="3" applyBorder="1"/>
    <xf numFmtId="0" fontId="17" fillId="5" borderId="1" xfId="4" applyFont="1" applyBorder="1" applyAlignment="1">
      <alignment vertical="center"/>
    </xf>
    <xf numFmtId="0" fontId="17" fillId="5" borderId="7" xfId="4" applyFont="1" applyBorder="1" applyAlignment="1">
      <alignment horizontal="center" vertical="center"/>
    </xf>
    <xf numFmtId="0" fontId="15" fillId="3" borderId="7" xfId="2" applyFont="1" applyBorder="1" applyAlignment="1">
      <alignment horizontal="center" vertical="center"/>
    </xf>
    <xf numFmtId="0" fontId="17" fillId="5" borderId="1" xfId="4" applyFont="1" applyBorder="1" applyAlignment="1">
      <alignment vertical="center"/>
    </xf>
    <xf numFmtId="0" fontId="15" fillId="3" borderId="1" xfId="2" applyFont="1" applyBorder="1" applyAlignment="1">
      <alignment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3" fillId="0" borderId="0" xfId="3" applyAlignment="1">
      <alignment horizontal="left"/>
    </xf>
    <xf numFmtId="0" fontId="6" fillId="4" borderId="0" xfId="3" applyFont="1" applyFill="1" applyAlignment="1">
      <alignment horizontal="center"/>
    </xf>
    <xf numFmtId="0" fontId="13" fillId="4" borderId="0" xfId="3" applyFill="1" applyAlignment="1"/>
    <xf numFmtId="0" fontId="12" fillId="0" borderId="0" xfId="3" applyFont="1" applyAlignment="1"/>
    <xf numFmtId="0" fontId="11" fillId="0" borderId="0" xfId="3" applyFont="1" applyAlignment="1">
      <alignment horizontal="center"/>
    </xf>
  </cellXfs>
  <cellStyles count="5">
    <cellStyle name="20% - 강조색5" xfId="4" builtinId="46"/>
    <cellStyle name="보통" xfId="2" builtinId="28"/>
    <cellStyle name="좋음" xfId="1" builtinId="26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topLeftCell="A88" zoomScaleNormal="100" workbookViewId="0">
      <selection activeCell="C42" sqref="C42"/>
    </sheetView>
  </sheetViews>
  <sheetFormatPr defaultRowHeight="16.5" x14ac:dyDescent="0.3"/>
  <cols>
    <col min="2" max="2" width="33.25" customWidth="1"/>
    <col min="3" max="3" width="35.375" customWidth="1"/>
  </cols>
  <sheetData>
    <row r="1" spans="1:13" x14ac:dyDescent="0.3">
      <c r="A1" s="8"/>
      <c r="B1" s="9"/>
      <c r="C1" s="9"/>
      <c r="D1" s="16" t="s">
        <v>166</v>
      </c>
      <c r="E1" s="16"/>
      <c r="F1" s="16"/>
      <c r="G1" s="16"/>
      <c r="H1" s="16"/>
      <c r="I1" s="17" t="s">
        <v>167</v>
      </c>
      <c r="J1" s="17"/>
      <c r="K1" s="17"/>
      <c r="L1" s="17"/>
      <c r="M1" s="17"/>
    </row>
    <row r="2" spans="1:13" x14ac:dyDescent="0.3">
      <c r="A2" s="10"/>
      <c r="B2" s="3"/>
      <c r="C2" s="3"/>
      <c r="D2" s="15"/>
      <c r="E2" s="18" t="s">
        <v>162</v>
      </c>
      <c r="F2" s="18"/>
      <c r="G2" s="18" t="s">
        <v>163</v>
      </c>
      <c r="H2" s="18"/>
      <c r="I2" s="4"/>
      <c r="J2" s="19" t="s">
        <v>164</v>
      </c>
      <c r="K2" s="19"/>
      <c r="L2" s="19" t="s">
        <v>165</v>
      </c>
      <c r="M2" s="19"/>
    </row>
    <row r="3" spans="1:13" x14ac:dyDescent="0.3">
      <c r="A3" s="11" t="s">
        <v>0</v>
      </c>
      <c r="B3" s="5" t="s">
        <v>1</v>
      </c>
      <c r="C3" s="5" t="s">
        <v>152</v>
      </c>
      <c r="D3" s="6" t="s">
        <v>2</v>
      </c>
      <c r="E3" s="6" t="s">
        <v>3</v>
      </c>
      <c r="F3" s="6" t="s">
        <v>4</v>
      </c>
      <c r="G3" s="6" t="s">
        <v>3</v>
      </c>
      <c r="H3" s="6" t="s">
        <v>4</v>
      </c>
      <c r="I3" s="6" t="s">
        <v>2</v>
      </c>
      <c r="J3" s="6" t="s">
        <v>5</v>
      </c>
      <c r="K3" s="6" t="s">
        <v>6</v>
      </c>
      <c r="L3" s="6" t="s">
        <v>5</v>
      </c>
      <c r="M3" s="6" t="s">
        <v>6</v>
      </c>
    </row>
    <row r="4" spans="1:13" x14ac:dyDescent="0.3">
      <c r="A4" s="12">
        <v>1</v>
      </c>
      <c r="B4" s="7" t="s">
        <v>153</v>
      </c>
      <c r="C4" s="7" t="s">
        <v>28</v>
      </c>
      <c r="D4" s="7">
        <v>19</v>
      </c>
      <c r="E4" s="7">
        <v>2.84</v>
      </c>
      <c r="F4" s="7">
        <v>0.77</v>
      </c>
      <c r="G4" s="7">
        <v>2.92</v>
      </c>
      <c r="H4" s="7">
        <v>0.79</v>
      </c>
      <c r="I4" s="7">
        <v>12</v>
      </c>
      <c r="J4" s="7">
        <v>2.7</v>
      </c>
      <c r="K4" s="7">
        <v>0.59</v>
      </c>
      <c r="L4" s="7">
        <v>2.92</v>
      </c>
      <c r="M4" s="7">
        <v>0.79</v>
      </c>
    </row>
    <row r="5" spans="1:13" x14ac:dyDescent="0.3">
      <c r="A5" s="12"/>
      <c r="B5" s="7" t="s">
        <v>27</v>
      </c>
      <c r="C5" s="7" t="s">
        <v>29</v>
      </c>
      <c r="D5" s="7">
        <v>19</v>
      </c>
      <c r="E5" s="7">
        <v>3.01</v>
      </c>
      <c r="F5" s="7">
        <v>0.8</v>
      </c>
      <c r="G5" s="7">
        <v>3.2</v>
      </c>
      <c r="H5" s="7">
        <v>0.65</v>
      </c>
      <c r="I5" s="7">
        <v>12</v>
      </c>
      <c r="J5" s="7">
        <v>3.35</v>
      </c>
      <c r="K5" s="7">
        <v>0.71</v>
      </c>
      <c r="L5" s="7">
        <v>3.2</v>
      </c>
      <c r="M5" s="7">
        <v>0.65</v>
      </c>
    </row>
    <row r="6" spans="1:13" x14ac:dyDescent="0.3">
      <c r="A6" s="12"/>
      <c r="B6" s="7" t="s">
        <v>27</v>
      </c>
      <c r="C6" s="7" t="s">
        <v>30</v>
      </c>
      <c r="D6" s="7">
        <v>19</v>
      </c>
      <c r="E6" s="7">
        <v>2.38</v>
      </c>
      <c r="F6" s="7">
        <v>0.76</v>
      </c>
      <c r="G6" s="7">
        <v>2.65</v>
      </c>
      <c r="H6" s="7">
        <v>0.67</v>
      </c>
      <c r="I6" s="7">
        <v>12</v>
      </c>
      <c r="J6" s="7">
        <v>2.48</v>
      </c>
      <c r="K6" s="7">
        <v>0.52</v>
      </c>
      <c r="L6" s="7">
        <v>2.65</v>
      </c>
      <c r="M6" s="7">
        <v>0.67</v>
      </c>
    </row>
    <row r="7" spans="1:13" x14ac:dyDescent="0.3">
      <c r="A7" s="12"/>
      <c r="B7" s="7" t="s">
        <v>27</v>
      </c>
      <c r="C7" s="7" t="s">
        <v>32</v>
      </c>
      <c r="D7" s="7">
        <v>19</v>
      </c>
      <c r="E7" s="7">
        <v>3.45</v>
      </c>
      <c r="F7" s="7">
        <v>0.59</v>
      </c>
      <c r="G7" s="7">
        <v>3.71</v>
      </c>
      <c r="H7" s="7">
        <v>0.45</v>
      </c>
      <c r="I7" s="7">
        <v>12</v>
      </c>
      <c r="J7" s="7">
        <v>3.16</v>
      </c>
      <c r="K7" s="7">
        <v>0.51</v>
      </c>
      <c r="L7" s="7">
        <v>3.71</v>
      </c>
      <c r="M7" s="7">
        <v>0.45</v>
      </c>
    </row>
    <row r="8" spans="1:13" x14ac:dyDescent="0.3">
      <c r="A8" s="12"/>
      <c r="B8" s="7" t="s">
        <v>27</v>
      </c>
      <c r="C8" s="7" t="s">
        <v>31</v>
      </c>
      <c r="D8" s="7">
        <v>19</v>
      </c>
      <c r="E8" s="7">
        <v>3.44</v>
      </c>
      <c r="F8" s="7">
        <v>0.48</v>
      </c>
      <c r="G8" s="7">
        <v>3.53</v>
      </c>
      <c r="H8" s="7">
        <v>0.51</v>
      </c>
      <c r="I8" s="7">
        <v>12</v>
      </c>
      <c r="J8" s="7">
        <v>3.05</v>
      </c>
      <c r="K8" s="7">
        <v>0.61</v>
      </c>
      <c r="L8" s="7">
        <v>3.53</v>
      </c>
      <c r="M8" s="7">
        <v>0.51</v>
      </c>
    </row>
    <row r="9" spans="1:13" x14ac:dyDescent="0.3">
      <c r="A9" s="12"/>
      <c r="B9" s="7" t="s">
        <v>27</v>
      </c>
      <c r="C9" s="7" t="s">
        <v>33</v>
      </c>
      <c r="D9" s="7">
        <v>19</v>
      </c>
      <c r="E9" s="7">
        <v>3.38</v>
      </c>
      <c r="F9" s="7">
        <v>0.7</v>
      </c>
      <c r="G9" s="7">
        <v>3.65</v>
      </c>
      <c r="H9" s="7">
        <v>0.5</v>
      </c>
      <c r="I9" s="7">
        <v>12</v>
      </c>
      <c r="J9" s="7">
        <v>3.29</v>
      </c>
      <c r="K9" s="7">
        <v>0.52</v>
      </c>
      <c r="L9" s="7">
        <v>3.65</v>
      </c>
      <c r="M9" s="7">
        <v>0.5</v>
      </c>
    </row>
    <row r="10" spans="1:13" x14ac:dyDescent="0.3">
      <c r="A10" s="12"/>
      <c r="B10" s="7" t="s">
        <v>27</v>
      </c>
      <c r="C10" s="7" t="s">
        <v>34</v>
      </c>
      <c r="D10" s="7">
        <v>19</v>
      </c>
      <c r="E10" s="7">
        <v>67.680000000000007</v>
      </c>
      <c r="F10" s="7">
        <v>28.87</v>
      </c>
      <c r="G10" s="7">
        <v>71.19</v>
      </c>
      <c r="H10" s="7">
        <v>28.83</v>
      </c>
      <c r="I10" s="7">
        <v>12</v>
      </c>
      <c r="J10" s="7">
        <v>42.71</v>
      </c>
      <c r="K10" s="7">
        <v>35.31</v>
      </c>
      <c r="L10" s="7">
        <v>71.19</v>
      </c>
      <c r="M10" s="7">
        <v>28.83</v>
      </c>
    </row>
    <row r="11" spans="1:13" ht="17.25" customHeight="1" x14ac:dyDescent="0.3">
      <c r="A11" s="12"/>
      <c r="B11" s="7" t="s">
        <v>27</v>
      </c>
      <c r="C11" s="7" t="s">
        <v>35</v>
      </c>
      <c r="D11" s="7">
        <v>19</v>
      </c>
      <c r="E11" s="7">
        <v>3.35</v>
      </c>
      <c r="F11" s="7">
        <v>0.84</v>
      </c>
      <c r="G11" s="7">
        <v>5.83</v>
      </c>
      <c r="H11" s="7">
        <v>1.7</v>
      </c>
      <c r="I11" s="7">
        <v>12</v>
      </c>
      <c r="J11" s="7">
        <v>3.8</v>
      </c>
      <c r="K11" s="7">
        <v>1.3</v>
      </c>
      <c r="L11" s="7">
        <v>5.07</v>
      </c>
      <c r="M11" s="7">
        <v>1.9</v>
      </c>
    </row>
    <row r="12" spans="1:13" x14ac:dyDescent="0.3">
      <c r="A12" s="12"/>
      <c r="B12" s="7" t="s">
        <v>27</v>
      </c>
      <c r="C12" s="7" t="s">
        <v>36</v>
      </c>
      <c r="D12" s="7">
        <v>19</v>
      </c>
      <c r="E12" s="7">
        <v>3.89</v>
      </c>
      <c r="F12" s="7">
        <v>1.1000000000000001</v>
      </c>
      <c r="G12" s="7">
        <v>6.58</v>
      </c>
      <c r="H12" s="7">
        <v>1.5</v>
      </c>
      <c r="I12" s="7">
        <v>12</v>
      </c>
      <c r="J12" s="7">
        <v>4.2</v>
      </c>
      <c r="K12" s="7">
        <v>1.5</v>
      </c>
      <c r="L12" s="7">
        <v>6.02</v>
      </c>
      <c r="M12" s="7">
        <v>2.33</v>
      </c>
    </row>
    <row r="13" spans="1:13" x14ac:dyDescent="0.3">
      <c r="A13" s="12">
        <v>2</v>
      </c>
      <c r="B13" s="7" t="s">
        <v>68</v>
      </c>
      <c r="C13" s="7" t="s">
        <v>149</v>
      </c>
      <c r="D13" s="7">
        <v>8</v>
      </c>
      <c r="E13" s="7">
        <v>0.66</v>
      </c>
      <c r="F13" s="7">
        <v>0.37</v>
      </c>
      <c r="G13" s="7">
        <v>2.37</v>
      </c>
      <c r="H13" s="7">
        <v>0.45</v>
      </c>
      <c r="I13" s="7">
        <v>8</v>
      </c>
      <c r="J13" s="7">
        <v>0.74</v>
      </c>
      <c r="K13" s="7">
        <v>0.24</v>
      </c>
      <c r="L13" s="7">
        <v>2.54</v>
      </c>
      <c r="M13" s="7">
        <v>0.51</v>
      </c>
    </row>
    <row r="14" spans="1:13" x14ac:dyDescent="0.3">
      <c r="A14" s="12"/>
      <c r="B14" s="7" t="s">
        <v>68</v>
      </c>
      <c r="C14" s="7" t="s">
        <v>70</v>
      </c>
      <c r="D14" s="7">
        <v>8</v>
      </c>
      <c r="E14" s="7">
        <v>0.53</v>
      </c>
      <c r="F14" s="7">
        <v>0.31</v>
      </c>
      <c r="G14" s="7">
        <v>2.2599999999999998</v>
      </c>
      <c r="H14" s="7">
        <v>0.24</v>
      </c>
      <c r="I14" s="7">
        <v>8</v>
      </c>
      <c r="J14" s="7">
        <v>0.59</v>
      </c>
      <c r="K14" s="7">
        <v>0.28000000000000003</v>
      </c>
      <c r="L14" s="7">
        <v>2.21</v>
      </c>
      <c r="M14" s="7">
        <v>0.19</v>
      </c>
    </row>
    <row r="15" spans="1:13" x14ac:dyDescent="0.3">
      <c r="A15" s="12"/>
      <c r="B15" s="7" t="s">
        <v>68</v>
      </c>
      <c r="C15" s="7" t="s">
        <v>69</v>
      </c>
      <c r="D15" s="7">
        <v>8</v>
      </c>
      <c r="E15" s="7">
        <v>0.25</v>
      </c>
      <c r="F15" s="7">
        <v>0.06</v>
      </c>
      <c r="G15" s="7">
        <v>1.22</v>
      </c>
      <c r="H15" s="7">
        <v>0.23</v>
      </c>
      <c r="I15" s="7">
        <v>8</v>
      </c>
      <c r="J15" s="7">
        <v>0.18</v>
      </c>
      <c r="K15" s="7">
        <v>0.09</v>
      </c>
      <c r="L15" s="7">
        <v>1.35</v>
      </c>
      <c r="M15" s="7">
        <v>0.37</v>
      </c>
    </row>
    <row r="16" spans="1:13" ht="17.25" customHeight="1" x14ac:dyDescent="0.3">
      <c r="A16" s="12">
        <v>3</v>
      </c>
      <c r="B16" s="7" t="s">
        <v>154</v>
      </c>
      <c r="C16" s="7" t="s">
        <v>38</v>
      </c>
      <c r="D16" s="7">
        <v>51</v>
      </c>
      <c r="E16" s="7">
        <v>1.06</v>
      </c>
      <c r="F16" s="7">
        <v>0.56000000000000005</v>
      </c>
      <c r="G16" s="7">
        <v>1.38</v>
      </c>
      <c r="H16" s="7">
        <v>0.44</v>
      </c>
      <c r="I16" s="7">
        <v>50</v>
      </c>
      <c r="J16" s="7">
        <v>1.1399999999999999</v>
      </c>
      <c r="K16" s="7">
        <v>0.5</v>
      </c>
      <c r="L16" s="7">
        <v>1.1100000000000001</v>
      </c>
      <c r="M16" s="7">
        <v>0.48</v>
      </c>
    </row>
    <row r="17" spans="1:13" ht="17.25" customHeight="1" x14ac:dyDescent="0.3">
      <c r="A17" s="12"/>
      <c r="B17" s="7" t="s">
        <v>37</v>
      </c>
      <c r="C17" s="7" t="s">
        <v>39</v>
      </c>
      <c r="D17" s="7">
        <v>51</v>
      </c>
      <c r="E17" s="7">
        <v>1.05</v>
      </c>
      <c r="F17" s="7">
        <v>0.48</v>
      </c>
      <c r="G17" s="7">
        <v>1.39</v>
      </c>
      <c r="H17" s="7">
        <v>0.34</v>
      </c>
      <c r="I17" s="7">
        <v>50</v>
      </c>
      <c r="J17" s="7">
        <v>1.1499999999999999</v>
      </c>
      <c r="K17" s="7">
        <v>0.54</v>
      </c>
      <c r="L17" s="7">
        <v>1.08</v>
      </c>
      <c r="M17" s="7">
        <v>0.53</v>
      </c>
    </row>
    <row r="18" spans="1:13" x14ac:dyDescent="0.3">
      <c r="A18" s="12"/>
      <c r="B18" s="7" t="s">
        <v>37</v>
      </c>
      <c r="C18" s="7" t="s">
        <v>112</v>
      </c>
      <c r="D18" s="7">
        <v>51</v>
      </c>
      <c r="E18" s="7">
        <v>201.56</v>
      </c>
      <c r="F18" s="7">
        <v>181.93</v>
      </c>
      <c r="G18" s="7">
        <v>173.09</v>
      </c>
      <c r="H18" s="7">
        <v>197.18</v>
      </c>
      <c r="I18" s="7">
        <v>50</v>
      </c>
      <c r="J18" s="7">
        <v>216.24</v>
      </c>
      <c r="K18" s="7">
        <v>187.11</v>
      </c>
      <c r="L18" s="7">
        <v>197.18</v>
      </c>
      <c r="M18" s="7">
        <v>171.3</v>
      </c>
    </row>
    <row r="19" spans="1:13" ht="17.25" customHeight="1" x14ac:dyDescent="0.3">
      <c r="A19" s="12"/>
      <c r="B19" s="7" t="s">
        <v>37</v>
      </c>
      <c r="C19" s="7" t="s">
        <v>111</v>
      </c>
      <c r="D19" s="7">
        <v>51</v>
      </c>
      <c r="E19" s="7">
        <v>40.65</v>
      </c>
      <c r="F19" s="7">
        <v>9.92</v>
      </c>
      <c r="G19" s="7">
        <v>35.85</v>
      </c>
      <c r="H19" s="7">
        <v>7.14</v>
      </c>
      <c r="I19" s="7">
        <v>50</v>
      </c>
      <c r="J19" s="7">
        <v>42.48</v>
      </c>
      <c r="K19" s="7">
        <v>20.67</v>
      </c>
      <c r="L19" s="7">
        <v>43.76</v>
      </c>
      <c r="M19" s="7">
        <v>19.16</v>
      </c>
    </row>
    <row r="20" spans="1:13" x14ac:dyDescent="0.3">
      <c r="A20" s="12"/>
      <c r="B20" s="7" t="s">
        <v>37</v>
      </c>
      <c r="C20" s="7" t="s">
        <v>40</v>
      </c>
      <c r="D20" s="7">
        <v>51</v>
      </c>
      <c r="E20" s="7">
        <v>66.680000000000007</v>
      </c>
      <c r="F20" s="7">
        <v>16.59</v>
      </c>
      <c r="G20" s="7">
        <v>68.239999999999995</v>
      </c>
      <c r="H20" s="7">
        <v>15.32</v>
      </c>
      <c r="I20" s="7">
        <v>50</v>
      </c>
      <c r="J20" s="7">
        <v>66.06</v>
      </c>
      <c r="K20" s="7">
        <v>16.420000000000002</v>
      </c>
      <c r="L20" s="7">
        <v>67.84</v>
      </c>
      <c r="M20" s="7">
        <v>15.41</v>
      </c>
    </row>
    <row r="21" spans="1:13" x14ac:dyDescent="0.3">
      <c r="A21" s="12"/>
      <c r="B21" s="7" t="s">
        <v>37</v>
      </c>
      <c r="C21" s="7" t="s">
        <v>41</v>
      </c>
      <c r="D21" s="7">
        <v>51</v>
      </c>
      <c r="E21" s="7">
        <v>83.01</v>
      </c>
      <c r="F21" s="7">
        <v>17.96</v>
      </c>
      <c r="G21" s="7">
        <v>82.94</v>
      </c>
      <c r="H21" s="7">
        <v>17.920000000000002</v>
      </c>
      <c r="I21" s="7">
        <v>50</v>
      </c>
      <c r="J21" s="7">
        <v>81.3</v>
      </c>
      <c r="K21" s="7">
        <v>16.989999999999998</v>
      </c>
      <c r="L21" s="7">
        <v>80.489999999999995</v>
      </c>
      <c r="M21" s="7">
        <v>16.739999999999998</v>
      </c>
    </row>
    <row r="22" spans="1:13" ht="17.25" customHeight="1" x14ac:dyDescent="0.3">
      <c r="A22" s="12"/>
      <c r="B22" s="7" t="s">
        <v>37</v>
      </c>
      <c r="C22" s="7" t="s">
        <v>42</v>
      </c>
      <c r="D22" s="7">
        <v>51</v>
      </c>
      <c r="E22" s="7">
        <v>4.1500000000000004</v>
      </c>
      <c r="F22" s="7">
        <v>1.37</v>
      </c>
      <c r="G22" s="7">
        <v>6.26</v>
      </c>
      <c r="H22" s="7">
        <v>1.69</v>
      </c>
      <c r="I22" s="7">
        <v>50</v>
      </c>
      <c r="J22" s="7">
        <v>4.22</v>
      </c>
      <c r="K22" s="7">
        <v>1.29</v>
      </c>
      <c r="L22" s="7">
        <v>4.9800000000000004</v>
      </c>
      <c r="M22" s="7">
        <v>1.39</v>
      </c>
    </row>
    <row r="23" spans="1:13" x14ac:dyDescent="0.3">
      <c r="A23" s="12"/>
      <c r="B23" s="7" t="s">
        <v>37</v>
      </c>
      <c r="C23" s="7" t="s">
        <v>43</v>
      </c>
      <c r="D23" s="7">
        <v>51</v>
      </c>
      <c r="E23" s="7">
        <v>4.59</v>
      </c>
      <c r="F23" s="7">
        <v>1.45</v>
      </c>
      <c r="G23" s="7">
        <v>6.67</v>
      </c>
      <c r="H23" s="7">
        <v>1.92</v>
      </c>
      <c r="I23" s="7">
        <v>50</v>
      </c>
      <c r="J23" s="7">
        <v>4.58</v>
      </c>
      <c r="K23" s="7">
        <v>1.76</v>
      </c>
      <c r="L23" s="7">
        <v>5.16</v>
      </c>
      <c r="M23" s="7">
        <v>1.69</v>
      </c>
    </row>
    <row r="24" spans="1:13" x14ac:dyDescent="0.3">
      <c r="A24" s="12"/>
      <c r="B24" s="7" t="s">
        <v>37</v>
      </c>
      <c r="C24" s="7" t="s">
        <v>51</v>
      </c>
      <c r="D24" s="7">
        <v>51</v>
      </c>
      <c r="E24" s="7">
        <v>85.05</v>
      </c>
      <c r="F24" s="7">
        <v>16.07</v>
      </c>
      <c r="G24" s="7">
        <v>92.55</v>
      </c>
      <c r="H24" s="7">
        <v>17.600000000000001</v>
      </c>
      <c r="I24" s="7">
        <v>50</v>
      </c>
      <c r="J24" s="7">
        <v>84.54</v>
      </c>
      <c r="K24" s="7">
        <v>17.7</v>
      </c>
      <c r="L24" s="7">
        <v>83.72</v>
      </c>
      <c r="M24" s="7">
        <v>18.48</v>
      </c>
    </row>
    <row r="25" spans="1:13" ht="17.25" customHeight="1" x14ac:dyDescent="0.3">
      <c r="A25" s="12"/>
      <c r="B25" s="7" t="s">
        <v>37</v>
      </c>
      <c r="C25" s="7" t="s">
        <v>44</v>
      </c>
      <c r="D25" s="7">
        <v>51</v>
      </c>
      <c r="E25" s="7">
        <v>7.59</v>
      </c>
      <c r="F25" s="7">
        <v>3.35</v>
      </c>
      <c r="G25" s="7">
        <v>9.3800000000000008</v>
      </c>
      <c r="H25" s="7">
        <v>3.51</v>
      </c>
      <c r="I25" s="7">
        <v>50</v>
      </c>
      <c r="J25" s="7">
        <v>7.9</v>
      </c>
      <c r="K25" s="7">
        <v>3.37</v>
      </c>
      <c r="L25" s="7">
        <v>8.2899999999999991</v>
      </c>
      <c r="M25" s="7">
        <v>3.6</v>
      </c>
    </row>
    <row r="26" spans="1:13" x14ac:dyDescent="0.3">
      <c r="A26" s="12"/>
      <c r="B26" s="7" t="s">
        <v>37</v>
      </c>
      <c r="C26" s="7" t="s">
        <v>45</v>
      </c>
      <c r="D26" s="7">
        <v>51</v>
      </c>
      <c r="E26" s="7">
        <v>9.7100000000000009</v>
      </c>
      <c r="F26" s="7">
        <v>3.34</v>
      </c>
      <c r="G26" s="7">
        <v>10.72</v>
      </c>
      <c r="H26" s="7">
        <v>3.7</v>
      </c>
      <c r="I26" s="7">
        <v>50</v>
      </c>
      <c r="J26" s="7">
        <v>9.52</v>
      </c>
      <c r="K26" s="7">
        <v>3.86</v>
      </c>
      <c r="L26" s="7">
        <v>9.31</v>
      </c>
      <c r="M26" s="7">
        <v>4.8899999999999997</v>
      </c>
    </row>
    <row r="27" spans="1:13" x14ac:dyDescent="0.3">
      <c r="A27" s="12"/>
      <c r="B27" s="7" t="s">
        <v>37</v>
      </c>
      <c r="C27" s="7" t="s">
        <v>46</v>
      </c>
      <c r="D27" s="7">
        <v>51</v>
      </c>
      <c r="E27" s="7">
        <v>11.1</v>
      </c>
      <c r="F27" s="7">
        <v>4.04</v>
      </c>
      <c r="G27" s="7">
        <v>12.36</v>
      </c>
      <c r="H27" s="7">
        <v>3.35</v>
      </c>
      <c r="I27" s="7">
        <v>50</v>
      </c>
      <c r="J27" s="7">
        <v>10.46</v>
      </c>
      <c r="K27" s="7">
        <v>4.68</v>
      </c>
      <c r="L27" s="7">
        <v>10.33</v>
      </c>
      <c r="M27" s="7">
        <v>4.25</v>
      </c>
    </row>
    <row r="28" spans="1:13" x14ac:dyDescent="0.3">
      <c r="A28" s="12"/>
      <c r="B28" s="7" t="s">
        <v>37</v>
      </c>
      <c r="C28" s="7" t="s">
        <v>47</v>
      </c>
      <c r="D28" s="7">
        <v>51</v>
      </c>
      <c r="E28" s="7">
        <v>7.06</v>
      </c>
      <c r="F28" s="7">
        <v>3.64</v>
      </c>
      <c r="G28" s="7">
        <v>8.32</v>
      </c>
      <c r="H28" s="7">
        <v>3.86</v>
      </c>
      <c r="I28" s="7">
        <v>50</v>
      </c>
      <c r="J28" s="7">
        <v>6.5</v>
      </c>
      <c r="K28" s="7">
        <v>4.04</v>
      </c>
      <c r="L28" s="7">
        <v>6.69</v>
      </c>
      <c r="M28" s="7">
        <v>4.0199999999999996</v>
      </c>
    </row>
    <row r="29" spans="1:13" x14ac:dyDescent="0.3">
      <c r="A29" s="12"/>
      <c r="B29" s="7" t="s">
        <v>37</v>
      </c>
      <c r="C29" s="7" t="s">
        <v>48</v>
      </c>
      <c r="D29" s="7">
        <v>51</v>
      </c>
      <c r="E29" s="7">
        <v>8.2799999999999994</v>
      </c>
      <c r="F29" s="7">
        <v>3.66</v>
      </c>
      <c r="G29" s="7">
        <v>9.92</v>
      </c>
      <c r="H29" s="7">
        <v>3.33</v>
      </c>
      <c r="I29" s="7">
        <v>50</v>
      </c>
      <c r="J29" s="7">
        <v>8.7799999999999994</v>
      </c>
      <c r="K29" s="7">
        <v>3.94</v>
      </c>
      <c r="L29" s="7">
        <v>8.91</v>
      </c>
      <c r="M29" s="7">
        <v>3.85</v>
      </c>
    </row>
    <row r="30" spans="1:13" ht="17.25" customHeight="1" x14ac:dyDescent="0.3">
      <c r="A30" s="12"/>
      <c r="B30" s="7" t="s">
        <v>37</v>
      </c>
      <c r="C30" s="7" t="s">
        <v>49</v>
      </c>
      <c r="D30" s="7">
        <v>51</v>
      </c>
      <c r="E30" s="7">
        <v>7.8</v>
      </c>
      <c r="F30" s="7">
        <v>4</v>
      </c>
      <c r="G30" s="7">
        <v>8.7200000000000006</v>
      </c>
      <c r="H30" s="7">
        <v>4.57</v>
      </c>
      <c r="I30" s="7">
        <v>50</v>
      </c>
      <c r="J30" s="7">
        <v>7.88</v>
      </c>
      <c r="K30" s="7">
        <v>4.43</v>
      </c>
      <c r="L30" s="7">
        <v>7.56</v>
      </c>
      <c r="M30" s="7">
        <v>4.37</v>
      </c>
    </row>
    <row r="31" spans="1:13" x14ac:dyDescent="0.3">
      <c r="A31" s="12"/>
      <c r="B31" s="7" t="s">
        <v>37</v>
      </c>
      <c r="C31" s="7" t="s">
        <v>50</v>
      </c>
      <c r="D31" s="7">
        <v>51</v>
      </c>
      <c r="E31" s="7">
        <v>6.65</v>
      </c>
      <c r="F31" s="7">
        <v>4.42</v>
      </c>
      <c r="G31" s="7">
        <v>8.4</v>
      </c>
      <c r="H31" s="7">
        <v>4.3099999999999996</v>
      </c>
      <c r="I31" s="7">
        <v>50</v>
      </c>
      <c r="J31" s="7">
        <v>6.44</v>
      </c>
      <c r="K31" s="7">
        <v>4.3099999999999996</v>
      </c>
      <c r="L31" s="7">
        <v>6.69</v>
      </c>
      <c r="M31" s="7">
        <v>4.87</v>
      </c>
    </row>
    <row r="32" spans="1:13" ht="17.45" customHeight="1" x14ac:dyDescent="0.3">
      <c r="A32" s="12">
        <v>4</v>
      </c>
      <c r="B32" s="7" t="s">
        <v>53</v>
      </c>
      <c r="C32" s="7" t="s">
        <v>54</v>
      </c>
      <c r="D32" s="7">
        <v>12</v>
      </c>
      <c r="E32" s="7">
        <v>62.08</v>
      </c>
      <c r="F32" s="7">
        <v>13.25</v>
      </c>
      <c r="G32" s="7">
        <v>64.08</v>
      </c>
      <c r="H32" s="7">
        <v>12.92</v>
      </c>
      <c r="I32" s="7">
        <v>12</v>
      </c>
      <c r="J32" s="7">
        <v>67.5</v>
      </c>
      <c r="K32" s="7">
        <v>9.93</v>
      </c>
      <c r="L32" s="7">
        <v>69.5</v>
      </c>
      <c r="M32" s="7">
        <v>9.14</v>
      </c>
    </row>
    <row r="33" spans="1:13" ht="17.45" customHeight="1" x14ac:dyDescent="0.3">
      <c r="A33" s="12"/>
      <c r="B33" s="7" t="s">
        <v>52</v>
      </c>
      <c r="C33" s="7" t="s">
        <v>55</v>
      </c>
      <c r="D33" s="7">
        <v>12</v>
      </c>
      <c r="E33" s="7">
        <v>53.84</v>
      </c>
      <c r="F33" s="7">
        <v>5.3</v>
      </c>
      <c r="G33" s="7">
        <v>55.75</v>
      </c>
      <c r="H33" s="7">
        <v>4.07</v>
      </c>
      <c r="I33" s="7">
        <v>12</v>
      </c>
      <c r="J33" s="7">
        <v>57.67</v>
      </c>
      <c r="K33" s="7">
        <v>2.1800000000000002</v>
      </c>
      <c r="L33" s="7">
        <v>58.5</v>
      </c>
      <c r="M33" s="7">
        <v>1.56</v>
      </c>
    </row>
    <row r="34" spans="1:13" ht="16.5" customHeight="1" x14ac:dyDescent="0.3">
      <c r="A34" s="12"/>
      <c r="B34" s="7" t="s">
        <v>52</v>
      </c>
      <c r="C34" s="7" t="s">
        <v>56</v>
      </c>
      <c r="D34" s="7">
        <v>12</v>
      </c>
      <c r="E34" s="7">
        <v>59.4</v>
      </c>
      <c r="F34" s="7">
        <v>7.27</v>
      </c>
      <c r="G34" s="7">
        <v>60.67</v>
      </c>
      <c r="H34" s="7">
        <v>6.65</v>
      </c>
      <c r="I34" s="7">
        <v>12</v>
      </c>
      <c r="J34" s="7">
        <v>64</v>
      </c>
      <c r="K34" s="7">
        <v>2.5499999999999998</v>
      </c>
      <c r="L34" s="7">
        <v>64.91</v>
      </c>
      <c r="M34" s="7">
        <v>0.28000000000000003</v>
      </c>
    </row>
    <row r="35" spans="1:13" ht="17.45" customHeight="1" x14ac:dyDescent="0.3">
      <c r="A35" s="12"/>
      <c r="B35" s="7" t="s">
        <v>52</v>
      </c>
      <c r="C35" s="7" t="s">
        <v>57</v>
      </c>
      <c r="D35" s="7">
        <v>12</v>
      </c>
      <c r="E35" s="7">
        <v>175.2</v>
      </c>
      <c r="F35" s="7">
        <v>22.2</v>
      </c>
      <c r="G35" s="7">
        <v>180.5</v>
      </c>
      <c r="H35" s="7">
        <v>19.920000000000002</v>
      </c>
      <c r="I35" s="7">
        <v>12</v>
      </c>
      <c r="J35" s="7">
        <v>189.16</v>
      </c>
      <c r="K35" s="7">
        <v>12.05</v>
      </c>
      <c r="L35" s="7">
        <v>192.91</v>
      </c>
      <c r="M35" s="7">
        <v>10.43</v>
      </c>
    </row>
    <row r="36" spans="1:13" ht="17.45" customHeight="1" x14ac:dyDescent="0.3">
      <c r="A36" s="12"/>
      <c r="B36" s="7" t="s">
        <v>52</v>
      </c>
      <c r="C36" s="7" t="s">
        <v>35</v>
      </c>
      <c r="D36" s="7">
        <v>12</v>
      </c>
      <c r="E36" s="7">
        <v>6.24</v>
      </c>
      <c r="F36" s="7">
        <v>2.1</v>
      </c>
      <c r="G36" s="7">
        <v>7.33</v>
      </c>
      <c r="H36" s="7">
        <v>1.87</v>
      </c>
      <c r="I36" s="7">
        <v>12</v>
      </c>
      <c r="J36" s="7">
        <v>5.08</v>
      </c>
      <c r="K36" s="7">
        <v>2.62</v>
      </c>
      <c r="L36" s="7">
        <v>5.23</v>
      </c>
      <c r="M36" s="7">
        <v>2.88</v>
      </c>
    </row>
    <row r="37" spans="1:13" ht="17.45" customHeight="1" x14ac:dyDescent="0.3">
      <c r="A37" s="12"/>
      <c r="B37" s="7" t="s">
        <v>52</v>
      </c>
      <c r="C37" s="7" t="s">
        <v>36</v>
      </c>
      <c r="D37" s="7">
        <v>12</v>
      </c>
      <c r="E37" s="7">
        <v>4.97</v>
      </c>
      <c r="F37" s="7">
        <v>1.5</v>
      </c>
      <c r="G37" s="7">
        <v>5.5</v>
      </c>
      <c r="H37" s="7">
        <v>1.62</v>
      </c>
      <c r="I37" s="7">
        <v>12</v>
      </c>
      <c r="J37" s="7">
        <v>3.55</v>
      </c>
      <c r="K37" s="7">
        <v>3.26</v>
      </c>
      <c r="L37" s="7">
        <v>5</v>
      </c>
      <c r="M37" s="7">
        <v>2.82</v>
      </c>
    </row>
    <row r="38" spans="1:13" ht="17.45" customHeight="1" x14ac:dyDescent="0.3">
      <c r="A38" s="12"/>
      <c r="B38" s="7" t="s">
        <v>52</v>
      </c>
      <c r="C38" s="7" t="s">
        <v>58</v>
      </c>
      <c r="D38" s="7">
        <v>12</v>
      </c>
      <c r="E38" s="7">
        <v>54.08</v>
      </c>
      <c r="F38" s="7">
        <v>1.44</v>
      </c>
      <c r="G38" s="7">
        <v>55.75</v>
      </c>
      <c r="H38" s="7">
        <v>0.45</v>
      </c>
      <c r="I38" s="7">
        <v>12</v>
      </c>
      <c r="J38" s="7">
        <v>53.66</v>
      </c>
      <c r="K38" s="7">
        <v>1.87</v>
      </c>
      <c r="L38" s="7">
        <v>53.91</v>
      </c>
      <c r="M38" s="7">
        <v>1.62</v>
      </c>
    </row>
    <row r="39" spans="1:13" x14ac:dyDescent="0.3">
      <c r="A39" s="12">
        <v>5</v>
      </c>
      <c r="B39" s="7" t="s">
        <v>59</v>
      </c>
      <c r="C39" s="7" t="s">
        <v>60</v>
      </c>
      <c r="D39" s="7">
        <v>15</v>
      </c>
      <c r="E39" s="7">
        <v>80.099999999999994</v>
      </c>
      <c r="F39" s="7">
        <v>7.73</v>
      </c>
      <c r="G39" s="7">
        <v>85.6</v>
      </c>
      <c r="H39" s="7">
        <v>8.5399999999999991</v>
      </c>
      <c r="I39" s="7">
        <v>15</v>
      </c>
      <c r="J39" s="7">
        <v>81.400000000000006</v>
      </c>
      <c r="K39" s="7">
        <v>10.7</v>
      </c>
      <c r="L39" s="7">
        <v>86.4</v>
      </c>
      <c r="M39" s="7">
        <v>8.7799999999999994</v>
      </c>
    </row>
    <row r="40" spans="1:13" ht="17.45" customHeight="1" x14ac:dyDescent="0.3">
      <c r="A40" s="12"/>
      <c r="B40" s="7" t="s">
        <v>59</v>
      </c>
      <c r="C40" s="7" t="s">
        <v>61</v>
      </c>
      <c r="D40" s="7">
        <v>15</v>
      </c>
      <c r="E40" s="7">
        <v>42.2</v>
      </c>
      <c r="F40" s="7">
        <v>18.760000000000002</v>
      </c>
      <c r="G40" s="7">
        <v>47.1</v>
      </c>
      <c r="H40" s="7">
        <v>16.64</v>
      </c>
      <c r="I40" s="7">
        <v>15</v>
      </c>
      <c r="J40" s="7">
        <v>53</v>
      </c>
      <c r="K40" s="7">
        <v>16.45</v>
      </c>
      <c r="L40" s="7">
        <v>55.7</v>
      </c>
      <c r="M40" s="7">
        <v>15.3</v>
      </c>
    </row>
    <row r="41" spans="1:13" ht="17.25" customHeight="1" x14ac:dyDescent="0.3">
      <c r="A41" s="12"/>
      <c r="B41" s="7" t="s">
        <v>59</v>
      </c>
      <c r="C41" s="7" t="s">
        <v>62</v>
      </c>
      <c r="D41" s="7">
        <v>15</v>
      </c>
      <c r="E41" s="7">
        <v>69.2</v>
      </c>
      <c r="F41" s="7">
        <v>19.46</v>
      </c>
      <c r="G41" s="7">
        <v>72.7</v>
      </c>
      <c r="H41" s="7">
        <v>19.600000000000001</v>
      </c>
      <c r="I41" s="7">
        <v>15</v>
      </c>
      <c r="J41" s="7">
        <v>75.400000000000006</v>
      </c>
      <c r="K41" s="7">
        <v>17.07</v>
      </c>
      <c r="L41" s="7">
        <v>77.3</v>
      </c>
      <c r="M41" s="7">
        <v>15.43</v>
      </c>
    </row>
    <row r="42" spans="1:13" ht="17.25" customHeight="1" x14ac:dyDescent="0.3">
      <c r="A42" s="12"/>
      <c r="B42" s="7" t="s">
        <v>59</v>
      </c>
      <c r="C42" s="7" t="s">
        <v>63</v>
      </c>
      <c r="D42" s="7">
        <v>15</v>
      </c>
      <c r="E42" s="7">
        <v>72.900000000000006</v>
      </c>
      <c r="F42" s="7">
        <v>14.78</v>
      </c>
      <c r="G42" s="7">
        <v>77</v>
      </c>
      <c r="H42" s="7">
        <v>12.66</v>
      </c>
      <c r="I42" s="7">
        <v>15</v>
      </c>
      <c r="J42" s="7">
        <v>71</v>
      </c>
      <c r="K42" s="7">
        <v>23.52</v>
      </c>
      <c r="L42" s="7">
        <v>74</v>
      </c>
      <c r="M42" s="7">
        <v>23.36</v>
      </c>
    </row>
    <row r="43" spans="1:13" ht="17.25" customHeight="1" x14ac:dyDescent="0.3">
      <c r="A43" s="12"/>
      <c r="B43" s="7" t="s">
        <v>59</v>
      </c>
      <c r="C43" s="7" t="s">
        <v>64</v>
      </c>
      <c r="D43" s="7">
        <v>15</v>
      </c>
      <c r="E43" s="7">
        <v>40.4</v>
      </c>
      <c r="F43" s="7">
        <v>16.440000000000001</v>
      </c>
      <c r="G43" s="7">
        <v>32.9</v>
      </c>
      <c r="H43" s="7">
        <v>14.88</v>
      </c>
      <c r="I43" s="7">
        <v>15</v>
      </c>
      <c r="J43" s="7">
        <v>31.5</v>
      </c>
      <c r="K43" s="7">
        <v>9.57</v>
      </c>
      <c r="L43" s="7">
        <v>29.9</v>
      </c>
      <c r="M43" s="7">
        <v>8.83</v>
      </c>
    </row>
    <row r="44" spans="1:13" ht="17.25" customHeight="1" x14ac:dyDescent="0.3">
      <c r="A44" s="12"/>
      <c r="B44" s="7" t="s">
        <v>59</v>
      </c>
      <c r="C44" s="7" t="s">
        <v>65</v>
      </c>
      <c r="D44" s="7">
        <v>15</v>
      </c>
      <c r="E44" s="7">
        <v>0.56000000000000005</v>
      </c>
      <c r="F44" s="7">
        <v>2.34</v>
      </c>
      <c r="G44" s="7">
        <v>1.33</v>
      </c>
      <c r="H44" s="7">
        <v>2.04</v>
      </c>
      <c r="I44" s="7">
        <v>15</v>
      </c>
      <c r="J44" s="7">
        <v>1.07</v>
      </c>
      <c r="K44" s="7">
        <v>1.9</v>
      </c>
      <c r="L44" s="7">
        <v>1.51</v>
      </c>
      <c r="M44" s="7">
        <v>1.7</v>
      </c>
    </row>
    <row r="45" spans="1:13" ht="17.25" customHeight="1" x14ac:dyDescent="0.3">
      <c r="A45" s="12"/>
      <c r="B45" s="7" t="s">
        <v>59</v>
      </c>
      <c r="C45" s="7" t="s">
        <v>66</v>
      </c>
      <c r="D45" s="7">
        <v>15</v>
      </c>
      <c r="E45" s="7">
        <v>46</v>
      </c>
      <c r="F45" s="7">
        <v>8.23</v>
      </c>
      <c r="G45" s="7">
        <v>46.7</v>
      </c>
      <c r="H45" s="7">
        <v>7.51</v>
      </c>
      <c r="I45" s="7">
        <v>15</v>
      </c>
      <c r="J45" s="7">
        <v>48.3</v>
      </c>
      <c r="K45" s="7">
        <v>7.27</v>
      </c>
      <c r="L45" s="7">
        <v>48.9</v>
      </c>
      <c r="M45" s="7">
        <v>7.14</v>
      </c>
    </row>
    <row r="46" spans="1:13" ht="17.25" customHeight="1" x14ac:dyDescent="0.3">
      <c r="A46" s="12">
        <v>6</v>
      </c>
      <c r="B46" s="7" t="s">
        <v>67</v>
      </c>
      <c r="C46" s="7" t="s">
        <v>71</v>
      </c>
      <c r="D46" s="7">
        <v>51</v>
      </c>
      <c r="E46" s="7">
        <v>43.7</v>
      </c>
      <c r="F46" s="7">
        <v>22.3</v>
      </c>
      <c r="G46" s="7">
        <v>63.5</v>
      </c>
      <c r="H46" s="7">
        <v>26</v>
      </c>
      <c r="I46" s="7">
        <v>50</v>
      </c>
      <c r="J46" s="7">
        <v>47.6</v>
      </c>
      <c r="K46" s="7">
        <v>20.8</v>
      </c>
      <c r="L46" s="7">
        <v>46.8</v>
      </c>
      <c r="M46" s="7">
        <v>18.3</v>
      </c>
    </row>
    <row r="47" spans="1:13" ht="17.25" customHeight="1" x14ac:dyDescent="0.3">
      <c r="A47" s="12"/>
      <c r="B47" s="7" t="s">
        <v>67</v>
      </c>
      <c r="C47" s="7" t="s">
        <v>72</v>
      </c>
      <c r="D47" s="7">
        <v>51</v>
      </c>
      <c r="E47" s="7">
        <v>12.4</v>
      </c>
      <c r="F47" s="7">
        <v>3.9</v>
      </c>
      <c r="G47" s="7">
        <v>15.3</v>
      </c>
      <c r="H47" s="7">
        <v>4.4000000000000004</v>
      </c>
      <c r="I47" s="7">
        <v>50</v>
      </c>
      <c r="J47" s="7">
        <v>12.7</v>
      </c>
      <c r="K47" s="7">
        <v>3.7</v>
      </c>
      <c r="L47" s="7">
        <v>12.7</v>
      </c>
      <c r="M47" s="7">
        <v>3.1</v>
      </c>
    </row>
    <row r="48" spans="1:13" ht="17.25" customHeight="1" x14ac:dyDescent="0.3">
      <c r="A48" s="12"/>
      <c r="B48" s="7" t="s">
        <v>67</v>
      </c>
      <c r="C48" s="7" t="s">
        <v>75</v>
      </c>
      <c r="D48" s="7">
        <v>51</v>
      </c>
      <c r="E48" s="7">
        <v>13.3</v>
      </c>
      <c r="F48" s="7">
        <v>7.4</v>
      </c>
      <c r="G48" s="7">
        <v>19.399999999999999</v>
      </c>
      <c r="H48" s="7">
        <v>8</v>
      </c>
      <c r="I48" s="7">
        <v>50</v>
      </c>
      <c r="J48" s="7">
        <v>13.8</v>
      </c>
      <c r="K48" s="7">
        <v>6.2</v>
      </c>
      <c r="L48" s="7">
        <v>14.1</v>
      </c>
      <c r="M48" s="7">
        <v>5.4</v>
      </c>
    </row>
    <row r="49" spans="1:13" ht="17.25" customHeight="1" x14ac:dyDescent="0.3">
      <c r="A49" s="12"/>
      <c r="B49" s="7" t="s">
        <v>67</v>
      </c>
      <c r="C49" s="7" t="s">
        <v>73</v>
      </c>
      <c r="D49" s="7">
        <v>51</v>
      </c>
      <c r="E49" s="7">
        <v>12</v>
      </c>
      <c r="F49" s="7">
        <v>7.9</v>
      </c>
      <c r="G49" s="7">
        <v>18.5</v>
      </c>
      <c r="H49" s="7">
        <v>8.1</v>
      </c>
      <c r="I49" s="7">
        <v>50</v>
      </c>
      <c r="J49" s="7">
        <v>11.9</v>
      </c>
      <c r="K49" s="7">
        <v>6.7</v>
      </c>
      <c r="L49" s="7">
        <v>12.1</v>
      </c>
      <c r="M49" s="7">
        <v>5.5</v>
      </c>
    </row>
    <row r="50" spans="1:13" ht="17.25" customHeight="1" x14ac:dyDescent="0.3">
      <c r="A50" s="12"/>
      <c r="B50" s="7" t="s">
        <v>67</v>
      </c>
      <c r="C50" s="7" t="s">
        <v>74</v>
      </c>
      <c r="D50" s="7">
        <v>51</v>
      </c>
      <c r="E50" s="7">
        <v>3.3</v>
      </c>
      <c r="F50" s="7">
        <v>3.5</v>
      </c>
      <c r="G50" s="7">
        <v>5.6</v>
      </c>
      <c r="H50" s="7">
        <v>5.5</v>
      </c>
      <c r="I50" s="7">
        <v>50</v>
      </c>
      <c r="J50" s="7">
        <v>4.7</v>
      </c>
      <c r="K50" s="7">
        <v>4.8</v>
      </c>
      <c r="L50" s="7">
        <v>4.2</v>
      </c>
      <c r="M50" s="7">
        <v>4.0999999999999996</v>
      </c>
    </row>
    <row r="51" spans="1:13" ht="17.25" customHeight="1" x14ac:dyDescent="0.3">
      <c r="A51" s="12"/>
      <c r="B51" s="7" t="s">
        <v>67</v>
      </c>
      <c r="C51" s="7" t="s">
        <v>76</v>
      </c>
      <c r="D51" s="7">
        <v>51</v>
      </c>
      <c r="E51" s="7">
        <v>2.5</v>
      </c>
      <c r="F51" s="7">
        <v>3.1</v>
      </c>
      <c r="G51" s="7">
        <v>4.5</v>
      </c>
      <c r="H51" s="7">
        <v>4.9000000000000004</v>
      </c>
      <c r="I51" s="7">
        <v>50</v>
      </c>
      <c r="J51" s="7">
        <v>3.8</v>
      </c>
      <c r="K51" s="7">
        <v>4.4000000000000004</v>
      </c>
      <c r="L51" s="7">
        <v>3.6</v>
      </c>
      <c r="M51" s="7">
        <v>4.5999999999999996</v>
      </c>
    </row>
    <row r="52" spans="1:13" ht="17.25" customHeight="1" x14ac:dyDescent="0.3">
      <c r="A52" s="12"/>
      <c r="B52" s="7" t="s">
        <v>67</v>
      </c>
      <c r="C52" s="7" t="s">
        <v>77</v>
      </c>
      <c r="D52" s="7">
        <v>51</v>
      </c>
      <c r="E52" s="7">
        <v>366</v>
      </c>
      <c r="F52" s="7">
        <v>70.8</v>
      </c>
      <c r="G52" s="7">
        <v>404.4</v>
      </c>
      <c r="H52" s="7">
        <v>68.900000000000006</v>
      </c>
      <c r="I52" s="7">
        <v>50</v>
      </c>
      <c r="J52" s="7">
        <v>382</v>
      </c>
      <c r="K52" s="7">
        <v>85.8</v>
      </c>
      <c r="L52" s="7">
        <v>374</v>
      </c>
      <c r="M52" s="7">
        <v>64.900000000000006</v>
      </c>
    </row>
    <row r="53" spans="1:13" ht="17.25" customHeight="1" x14ac:dyDescent="0.3">
      <c r="A53" s="12"/>
      <c r="B53" s="7" t="s">
        <v>67</v>
      </c>
      <c r="C53" s="7" t="s">
        <v>79</v>
      </c>
      <c r="D53" s="7">
        <v>48</v>
      </c>
      <c r="E53" s="7">
        <v>432</v>
      </c>
      <c r="F53" s="7">
        <v>151</v>
      </c>
      <c r="G53" s="7">
        <v>419</v>
      </c>
      <c r="H53" s="7">
        <v>199</v>
      </c>
      <c r="I53" s="7">
        <v>46</v>
      </c>
      <c r="J53" s="7">
        <v>436</v>
      </c>
      <c r="K53" s="7">
        <v>179</v>
      </c>
      <c r="L53" s="7">
        <v>419</v>
      </c>
      <c r="M53" s="7">
        <v>158</v>
      </c>
    </row>
    <row r="54" spans="1:13" ht="17.25" customHeight="1" x14ac:dyDescent="0.3">
      <c r="A54" s="12"/>
      <c r="B54" s="7" t="s">
        <v>67</v>
      </c>
      <c r="C54" s="7" t="s">
        <v>80</v>
      </c>
      <c r="D54" s="7">
        <v>48</v>
      </c>
      <c r="E54" s="7">
        <v>7775</v>
      </c>
      <c r="F54" s="7">
        <v>2416</v>
      </c>
      <c r="G54" s="7">
        <v>7558</v>
      </c>
      <c r="H54" s="7">
        <v>3404</v>
      </c>
      <c r="I54" s="7">
        <v>46</v>
      </c>
      <c r="J54" s="7">
        <v>7641</v>
      </c>
      <c r="K54" s="7">
        <v>3164</v>
      </c>
      <c r="L54" s="7">
        <v>6961</v>
      </c>
      <c r="M54" s="7">
        <v>2530</v>
      </c>
    </row>
    <row r="55" spans="1:13" x14ac:dyDescent="0.3">
      <c r="A55" s="12"/>
      <c r="B55" s="7" t="s">
        <v>67</v>
      </c>
      <c r="C55" s="7" t="s">
        <v>86</v>
      </c>
      <c r="D55" s="7">
        <v>48</v>
      </c>
      <c r="E55" s="7">
        <v>11.36</v>
      </c>
      <c r="F55" s="7">
        <v>1.18</v>
      </c>
      <c r="G55" s="7">
        <v>11.23</v>
      </c>
      <c r="H55" s="7">
        <v>1.38</v>
      </c>
      <c r="I55" s="7">
        <v>46</v>
      </c>
      <c r="J55" s="7">
        <v>11.34</v>
      </c>
      <c r="K55" s="7">
        <v>1.3</v>
      </c>
      <c r="L55" s="7">
        <v>11.19</v>
      </c>
      <c r="M55" s="7">
        <v>1.54</v>
      </c>
    </row>
    <row r="56" spans="1:13" x14ac:dyDescent="0.3">
      <c r="A56" s="12"/>
      <c r="B56" s="7" t="s">
        <v>67</v>
      </c>
      <c r="C56" s="7" t="s">
        <v>81</v>
      </c>
      <c r="D56" s="7">
        <v>48</v>
      </c>
      <c r="E56" s="7">
        <v>8.35</v>
      </c>
      <c r="F56" s="7">
        <v>0.48</v>
      </c>
      <c r="G56" s="7">
        <v>8.36</v>
      </c>
      <c r="H56" s="7">
        <v>1</v>
      </c>
      <c r="I56" s="7">
        <v>46</v>
      </c>
      <c r="J56" s="7">
        <v>8.3800000000000008</v>
      </c>
      <c r="K56" s="7">
        <v>1.03</v>
      </c>
      <c r="L56" s="7">
        <v>8.48</v>
      </c>
      <c r="M56" s="7">
        <v>0.53</v>
      </c>
    </row>
    <row r="57" spans="1:13" x14ac:dyDescent="0.3">
      <c r="A57" s="12"/>
      <c r="B57" s="7" t="s">
        <v>67</v>
      </c>
      <c r="C57" s="7" t="s">
        <v>82</v>
      </c>
      <c r="D57" s="7">
        <v>48</v>
      </c>
      <c r="E57" s="7">
        <v>2.39</v>
      </c>
      <c r="F57" s="7">
        <v>0.38</v>
      </c>
      <c r="G57" s="7">
        <v>2.35</v>
      </c>
      <c r="H57" s="7">
        <v>0.43</v>
      </c>
      <c r="I57" s="7">
        <v>46</v>
      </c>
      <c r="J57" s="7">
        <v>2.36</v>
      </c>
      <c r="K57" s="7">
        <v>0.47</v>
      </c>
      <c r="L57" s="7">
        <v>2.34</v>
      </c>
      <c r="M57" s="7">
        <v>0.4</v>
      </c>
    </row>
    <row r="58" spans="1:13" x14ac:dyDescent="0.3">
      <c r="A58" s="12"/>
      <c r="B58" s="7" t="s">
        <v>67</v>
      </c>
      <c r="C58" s="7" t="s">
        <v>83</v>
      </c>
      <c r="D58" s="7">
        <v>48</v>
      </c>
      <c r="E58" s="7">
        <v>0.44</v>
      </c>
      <c r="F58" s="7">
        <v>0.17</v>
      </c>
      <c r="G58" s="7">
        <v>0.43</v>
      </c>
      <c r="H58" s="7">
        <v>0.25</v>
      </c>
      <c r="I58" s="7">
        <v>46</v>
      </c>
      <c r="J58" s="7">
        <v>0.44</v>
      </c>
      <c r="K58" s="7">
        <v>0.2</v>
      </c>
      <c r="L58" s="7">
        <v>0.42</v>
      </c>
      <c r="M58" s="7">
        <v>0.18</v>
      </c>
    </row>
    <row r="59" spans="1:13" ht="17.25" customHeight="1" x14ac:dyDescent="0.3">
      <c r="A59" s="12"/>
      <c r="B59" s="7" t="s">
        <v>67</v>
      </c>
      <c r="C59" s="7" t="s">
        <v>84</v>
      </c>
      <c r="D59" s="7">
        <v>42</v>
      </c>
      <c r="E59" s="7">
        <v>8.36</v>
      </c>
      <c r="F59" s="7">
        <v>1.07</v>
      </c>
      <c r="G59" s="7">
        <v>8.3699999999999992</v>
      </c>
      <c r="H59" s="7">
        <v>1.28</v>
      </c>
      <c r="I59" s="7">
        <v>36</v>
      </c>
      <c r="J59" s="7">
        <v>8.3800000000000008</v>
      </c>
      <c r="K59" s="7">
        <v>1.19</v>
      </c>
      <c r="L59" s="7">
        <v>8.5399999999999991</v>
      </c>
      <c r="M59" s="7">
        <v>0.56000000000000005</v>
      </c>
    </row>
    <row r="60" spans="1:13" ht="17.25" customHeight="1" x14ac:dyDescent="0.3">
      <c r="A60" s="12"/>
      <c r="B60" s="7" t="s">
        <v>67</v>
      </c>
      <c r="C60" s="7" t="s" ph="1">
        <v>85</v>
      </c>
      <c r="D60" s="7">
        <v>42</v>
      </c>
      <c r="E60" s="7">
        <v>2.41</v>
      </c>
      <c r="F60" s="7">
        <v>0.5</v>
      </c>
      <c r="G60" s="7">
        <v>2.48</v>
      </c>
      <c r="H60" s="7">
        <v>1.3</v>
      </c>
      <c r="I60" s="7">
        <v>36</v>
      </c>
      <c r="J60" s="7">
        <v>2.38</v>
      </c>
      <c r="K60" s="7">
        <v>0.56999999999999995</v>
      </c>
      <c r="L60" s="7">
        <v>2.37</v>
      </c>
      <c r="M60" s="7">
        <v>0.42</v>
      </c>
    </row>
    <row r="61" spans="1:13" ht="17.25" customHeight="1" x14ac:dyDescent="0.3">
      <c r="A61" s="12"/>
      <c r="B61" s="7" t="s">
        <v>67</v>
      </c>
      <c r="C61" s="7" t="s" ph="1">
        <v>87</v>
      </c>
      <c r="D61" s="7">
        <v>42</v>
      </c>
      <c r="E61" s="7">
        <v>0.41</v>
      </c>
      <c r="F61" s="7">
        <v>0.24</v>
      </c>
      <c r="G61" s="7">
        <v>0.41</v>
      </c>
      <c r="H61" s="7">
        <v>0.25</v>
      </c>
      <c r="I61" s="7">
        <v>36</v>
      </c>
      <c r="J61" s="7">
        <v>0.42</v>
      </c>
      <c r="K61" s="7">
        <v>0.28999999999999998</v>
      </c>
      <c r="L61" s="7">
        <v>0.36</v>
      </c>
      <c r="M61" s="7">
        <v>0.18</v>
      </c>
    </row>
    <row r="62" spans="1:13" ht="17.25" customHeight="1" x14ac:dyDescent="0.3">
      <c r="A62" s="12"/>
      <c r="B62" s="7" t="s">
        <v>67</v>
      </c>
      <c r="C62" s="7" t="s" ph="1">
        <v>88</v>
      </c>
      <c r="D62" s="7">
        <v>48</v>
      </c>
      <c r="E62" s="7">
        <v>8.36</v>
      </c>
      <c r="F62" s="7">
        <v>0.48</v>
      </c>
      <c r="G62" s="7">
        <v>8.3800000000000008</v>
      </c>
      <c r="H62" s="7">
        <v>1.1200000000000001</v>
      </c>
      <c r="I62" s="7">
        <v>46</v>
      </c>
      <c r="J62" s="7">
        <v>8.3800000000000008</v>
      </c>
      <c r="K62" s="7">
        <v>1.19</v>
      </c>
      <c r="L62" s="7">
        <v>8.5399999999999991</v>
      </c>
      <c r="M62" s="7">
        <v>0.56000000000000005</v>
      </c>
    </row>
    <row r="63" spans="1:13" x14ac:dyDescent="0.3">
      <c r="A63" s="12"/>
      <c r="B63" s="7" t="s">
        <v>67</v>
      </c>
      <c r="C63" s="7" t="s">
        <v>89</v>
      </c>
      <c r="D63" s="7">
        <v>48</v>
      </c>
      <c r="E63" s="7">
        <v>2.36</v>
      </c>
      <c r="F63" s="7">
        <v>0.38</v>
      </c>
      <c r="G63" s="7">
        <v>2.34</v>
      </c>
      <c r="H63" s="7">
        <v>0.55000000000000004</v>
      </c>
      <c r="I63" s="7">
        <v>46</v>
      </c>
      <c r="J63" s="7">
        <v>2.35</v>
      </c>
      <c r="K63" s="7">
        <v>0.44</v>
      </c>
      <c r="L63" s="7">
        <v>2.2400000000000002</v>
      </c>
      <c r="M63" s="7">
        <v>0.41</v>
      </c>
    </row>
    <row r="64" spans="1:13" ht="16.5" customHeight="1" x14ac:dyDescent="0.3">
      <c r="A64" s="12"/>
      <c r="B64" s="7" t="s">
        <v>67</v>
      </c>
      <c r="C64" s="7" t="s">
        <v>90</v>
      </c>
      <c r="D64" s="7">
        <v>48</v>
      </c>
      <c r="E64" s="7">
        <v>0.47</v>
      </c>
      <c r="F64" s="7">
        <v>0.18</v>
      </c>
      <c r="G64" s="7">
        <v>0.49</v>
      </c>
      <c r="H64" s="7">
        <v>0.28000000000000003</v>
      </c>
      <c r="I64" s="7">
        <v>46</v>
      </c>
      <c r="J64" s="7">
        <v>0.45</v>
      </c>
      <c r="K64" s="7">
        <v>0.18</v>
      </c>
      <c r="L64" s="7">
        <v>0.48</v>
      </c>
      <c r="M64" s="7">
        <v>0.18</v>
      </c>
    </row>
    <row r="65" spans="1:13" ht="16.5" customHeight="1" x14ac:dyDescent="0.3">
      <c r="A65" s="12"/>
      <c r="B65" s="7" t="s">
        <v>67</v>
      </c>
      <c r="C65" s="7" t="s">
        <v>91</v>
      </c>
      <c r="D65" s="7">
        <v>49</v>
      </c>
      <c r="E65" s="7">
        <v>89.4</v>
      </c>
      <c r="F65" s="7">
        <v>10.9</v>
      </c>
      <c r="G65" s="7">
        <v>90.8</v>
      </c>
      <c r="H65" s="7">
        <v>9.4</v>
      </c>
      <c r="I65" s="7">
        <v>50</v>
      </c>
      <c r="J65" s="7">
        <v>90.5</v>
      </c>
      <c r="K65" s="7">
        <v>7.7</v>
      </c>
      <c r="L65" s="7">
        <v>90.4</v>
      </c>
      <c r="M65" s="7">
        <v>11.4</v>
      </c>
    </row>
    <row r="66" spans="1:13" ht="16.5" customHeight="1" x14ac:dyDescent="0.3">
      <c r="A66" s="12"/>
      <c r="B66" s="7" t="s">
        <v>67</v>
      </c>
      <c r="C66" s="7" t="s">
        <v>78</v>
      </c>
      <c r="D66" s="7">
        <v>46</v>
      </c>
      <c r="E66" s="7">
        <v>7.5</v>
      </c>
      <c r="F66" s="7">
        <v>2.36</v>
      </c>
      <c r="G66" s="7">
        <v>8</v>
      </c>
      <c r="H66" s="7">
        <v>2.2999999999999998</v>
      </c>
      <c r="I66" s="7">
        <v>48</v>
      </c>
      <c r="J66" s="7">
        <v>7.6</v>
      </c>
      <c r="K66" s="7">
        <v>2.34</v>
      </c>
      <c r="L66" s="7">
        <v>7.4</v>
      </c>
      <c r="M66" s="7">
        <v>2.5</v>
      </c>
    </row>
    <row r="67" spans="1:13" ht="16.5" customHeight="1" x14ac:dyDescent="0.3">
      <c r="A67" s="12">
        <v>7</v>
      </c>
      <c r="B67" s="7" t="s">
        <v>155</v>
      </c>
      <c r="C67" s="7" t="s" ph="1">
        <v>93</v>
      </c>
      <c r="D67" s="7">
        <v>15</v>
      </c>
      <c r="E67" s="7">
        <v>47.8</v>
      </c>
      <c r="F67" s="7">
        <v>7.51</v>
      </c>
      <c r="G67" s="7">
        <v>41.53</v>
      </c>
      <c r="H67" s="7">
        <v>8.25</v>
      </c>
      <c r="I67" s="7">
        <v>15</v>
      </c>
      <c r="J67" s="7">
        <v>48.6</v>
      </c>
      <c r="K67" s="7">
        <v>6.24</v>
      </c>
      <c r="L67" s="7">
        <v>47.4</v>
      </c>
      <c r="M67" s="7">
        <v>6.15</v>
      </c>
    </row>
    <row r="68" spans="1:13" ht="16.5" customHeight="1" x14ac:dyDescent="0.3">
      <c r="A68" s="12"/>
      <c r="B68" s="7" t="s">
        <v>92</v>
      </c>
      <c r="C68" s="7" t="s">
        <v>94</v>
      </c>
      <c r="D68" s="7">
        <v>15</v>
      </c>
      <c r="E68" s="7">
        <v>9.73</v>
      </c>
      <c r="F68" s="7">
        <v>1.7</v>
      </c>
      <c r="G68" s="7">
        <v>15.46</v>
      </c>
      <c r="H68" s="7">
        <v>2.61</v>
      </c>
      <c r="I68" s="7">
        <v>15</v>
      </c>
      <c r="J68" s="7">
        <v>14.06</v>
      </c>
      <c r="K68" s="7">
        <v>3.3</v>
      </c>
      <c r="L68" s="7">
        <v>14.4</v>
      </c>
      <c r="M68" s="7">
        <v>3.81</v>
      </c>
    </row>
    <row r="69" spans="1:13" x14ac:dyDescent="0.3">
      <c r="A69" s="12"/>
      <c r="B69" s="7" t="s">
        <v>92</v>
      </c>
      <c r="C69" s="7" t="s">
        <v>95</v>
      </c>
      <c r="D69" s="7">
        <v>15</v>
      </c>
      <c r="E69" s="7">
        <v>14.53</v>
      </c>
      <c r="F69" s="7">
        <v>3.94</v>
      </c>
      <c r="G69" s="7">
        <v>23.93</v>
      </c>
      <c r="H69" s="7">
        <v>6.41</v>
      </c>
      <c r="I69" s="7">
        <v>15</v>
      </c>
      <c r="J69" s="7">
        <v>15.46</v>
      </c>
      <c r="K69" s="7">
        <v>5.56</v>
      </c>
      <c r="L69" s="7">
        <v>17.260000000000002</v>
      </c>
      <c r="M69" s="7">
        <v>5.25</v>
      </c>
    </row>
    <row r="70" spans="1:13" x14ac:dyDescent="0.3">
      <c r="A70" s="12"/>
      <c r="B70" s="7" t="s">
        <v>92</v>
      </c>
      <c r="C70" s="7" t="s">
        <v>96</v>
      </c>
      <c r="D70" s="7">
        <v>15</v>
      </c>
      <c r="E70" s="7">
        <v>14.13</v>
      </c>
      <c r="F70" s="7">
        <v>6.19</v>
      </c>
      <c r="G70" s="7">
        <v>28.33</v>
      </c>
      <c r="H70" s="7">
        <v>11.44</v>
      </c>
      <c r="I70" s="7">
        <v>15</v>
      </c>
      <c r="J70" s="7">
        <v>12.2</v>
      </c>
      <c r="K70" s="7">
        <v>5.1100000000000003</v>
      </c>
      <c r="L70" s="7">
        <v>15.4</v>
      </c>
      <c r="M70" s="7">
        <v>6.56</v>
      </c>
    </row>
    <row r="71" spans="1:13" x14ac:dyDescent="0.3">
      <c r="A71" s="12"/>
      <c r="B71" s="7" t="s">
        <v>92</v>
      </c>
      <c r="C71" s="7" t="s">
        <v>97</v>
      </c>
      <c r="D71" s="7">
        <v>15</v>
      </c>
      <c r="E71" s="7">
        <v>1.33</v>
      </c>
      <c r="F71" s="7">
        <v>0.22</v>
      </c>
      <c r="G71" s="7">
        <v>2.35</v>
      </c>
      <c r="H71" s="7">
        <v>0.34</v>
      </c>
      <c r="I71" s="7">
        <v>15</v>
      </c>
      <c r="J71" s="7">
        <v>1.41</v>
      </c>
      <c r="K71" s="7">
        <v>0.53</v>
      </c>
      <c r="L71" s="7">
        <v>1.65</v>
      </c>
      <c r="M71" s="7">
        <v>0.75</v>
      </c>
    </row>
    <row r="72" spans="1:13" x14ac:dyDescent="0.3">
      <c r="A72" s="12"/>
      <c r="B72" s="7" t="s">
        <v>92</v>
      </c>
      <c r="C72" s="7" t="s">
        <v>102</v>
      </c>
      <c r="D72" s="7">
        <v>15</v>
      </c>
      <c r="E72" s="7">
        <v>6.13</v>
      </c>
      <c r="F72" s="7">
        <v>1.55</v>
      </c>
      <c r="G72" s="7">
        <v>8.73</v>
      </c>
      <c r="H72" s="7">
        <v>2.08</v>
      </c>
      <c r="I72" s="7">
        <v>15</v>
      </c>
      <c r="J72" s="7">
        <v>5.6</v>
      </c>
      <c r="K72" s="7">
        <v>1.5</v>
      </c>
      <c r="L72" s="7">
        <v>6.13</v>
      </c>
      <c r="M72" s="7">
        <v>1.68</v>
      </c>
    </row>
    <row r="73" spans="1:13" x14ac:dyDescent="0.3">
      <c r="A73" s="12"/>
      <c r="B73" s="7" t="s">
        <v>92</v>
      </c>
      <c r="C73" s="7" t="s">
        <v>104</v>
      </c>
      <c r="D73" s="7">
        <v>15</v>
      </c>
      <c r="E73" s="7">
        <v>10.32</v>
      </c>
      <c r="F73" s="7">
        <v>3.81</v>
      </c>
      <c r="G73" s="7">
        <v>8.42</v>
      </c>
      <c r="H73" s="7">
        <v>3.57</v>
      </c>
      <c r="I73" s="7">
        <v>15</v>
      </c>
      <c r="J73" s="7">
        <v>12.03</v>
      </c>
      <c r="K73" s="7">
        <v>4.91</v>
      </c>
      <c r="L73" s="7">
        <v>11.12</v>
      </c>
      <c r="M73" s="7">
        <v>4.2699999999999996</v>
      </c>
    </row>
    <row r="74" spans="1:13" x14ac:dyDescent="0.3">
      <c r="A74" s="12"/>
      <c r="B74" s="7" t="s">
        <v>92</v>
      </c>
      <c r="C74" s="7" t="s">
        <v>105</v>
      </c>
      <c r="D74" s="7">
        <v>15</v>
      </c>
      <c r="E74" s="7">
        <v>13.25</v>
      </c>
      <c r="F74" s="7">
        <v>3.56</v>
      </c>
      <c r="G74" s="7">
        <v>11.04</v>
      </c>
      <c r="H74" s="7">
        <v>3.46</v>
      </c>
      <c r="I74" s="7">
        <v>15</v>
      </c>
      <c r="J74" s="7">
        <v>13.77</v>
      </c>
      <c r="K74" s="7">
        <v>4.72</v>
      </c>
      <c r="L74" s="7">
        <v>12.96</v>
      </c>
      <c r="M74" s="7">
        <v>4.6399999999999997</v>
      </c>
    </row>
    <row r="75" spans="1:13" x14ac:dyDescent="0.3">
      <c r="A75" s="12"/>
      <c r="B75" s="7" t="s">
        <v>92</v>
      </c>
      <c r="C75" s="7" t="s">
        <v>103</v>
      </c>
      <c r="D75" s="7">
        <v>15</v>
      </c>
      <c r="E75" s="7">
        <v>12.96</v>
      </c>
      <c r="F75" s="7">
        <v>3.65</v>
      </c>
      <c r="G75" s="7">
        <v>10.62</v>
      </c>
      <c r="H75" s="7">
        <v>3.3</v>
      </c>
      <c r="I75" s="7">
        <v>15</v>
      </c>
      <c r="J75" s="7">
        <v>15.77</v>
      </c>
      <c r="K75" s="7">
        <v>4.5199999999999996</v>
      </c>
      <c r="L75" s="7">
        <v>14.67</v>
      </c>
      <c r="M75" s="7">
        <v>4.54</v>
      </c>
    </row>
    <row r="76" spans="1:13" x14ac:dyDescent="0.3">
      <c r="A76" s="12"/>
      <c r="B76" s="7" t="s">
        <v>92</v>
      </c>
      <c r="C76" s="7" t="s">
        <v>101</v>
      </c>
      <c r="D76" s="7">
        <v>15</v>
      </c>
      <c r="E76" s="7">
        <v>1.59</v>
      </c>
      <c r="F76" s="7">
        <v>0.31</v>
      </c>
      <c r="G76" s="7">
        <v>2.73</v>
      </c>
      <c r="H76" s="7">
        <v>0.41</v>
      </c>
      <c r="I76" s="7">
        <v>15</v>
      </c>
      <c r="J76" s="7">
        <v>1.1599999999999999</v>
      </c>
      <c r="K76" s="7">
        <v>0.71</v>
      </c>
      <c r="L76" s="7">
        <v>1.25</v>
      </c>
      <c r="M76" s="7">
        <v>0.72</v>
      </c>
    </row>
    <row r="77" spans="1:13" x14ac:dyDescent="0.3">
      <c r="A77" s="12"/>
      <c r="B77" s="7" t="s">
        <v>92</v>
      </c>
      <c r="C77" s="7" t="s">
        <v>98</v>
      </c>
      <c r="D77" s="7">
        <v>15</v>
      </c>
      <c r="E77" s="7">
        <v>20.329999999999998</v>
      </c>
      <c r="F77" s="7">
        <v>5.89</v>
      </c>
      <c r="G77" s="7">
        <v>24.6</v>
      </c>
      <c r="H77" s="7">
        <v>6.83</v>
      </c>
      <c r="I77" s="7">
        <v>15</v>
      </c>
      <c r="J77" s="7">
        <v>18</v>
      </c>
      <c r="K77" s="7">
        <v>8.2899999999999991</v>
      </c>
      <c r="L77" s="7">
        <v>19.2</v>
      </c>
      <c r="M77" s="7">
        <v>8.5299999999999994</v>
      </c>
    </row>
    <row r="78" spans="1:13" x14ac:dyDescent="0.3">
      <c r="A78" s="12"/>
      <c r="B78" s="7" t="s">
        <v>92</v>
      </c>
      <c r="C78" s="7" t="s">
        <v>99</v>
      </c>
      <c r="D78" s="7">
        <v>15</v>
      </c>
      <c r="E78" s="7">
        <v>15.26</v>
      </c>
      <c r="F78" s="7">
        <v>6.01</v>
      </c>
      <c r="G78" s="7">
        <v>18.46</v>
      </c>
      <c r="H78" s="7">
        <v>6.78</v>
      </c>
      <c r="I78" s="7">
        <v>15</v>
      </c>
      <c r="J78" s="7">
        <v>15.46</v>
      </c>
      <c r="K78" s="7">
        <v>4.08</v>
      </c>
      <c r="L78" s="7">
        <v>16.13</v>
      </c>
      <c r="M78" s="7">
        <v>4.12</v>
      </c>
    </row>
    <row r="79" spans="1:13" x14ac:dyDescent="0.3">
      <c r="A79" s="12"/>
      <c r="B79" s="7" t="s">
        <v>92</v>
      </c>
      <c r="C79" s="7" t="s">
        <v>100</v>
      </c>
      <c r="D79" s="7">
        <v>15</v>
      </c>
      <c r="E79" s="7">
        <v>16.059999999999999</v>
      </c>
      <c r="F79" s="7">
        <v>4.75</v>
      </c>
      <c r="G79" s="7">
        <v>19.66</v>
      </c>
      <c r="H79" s="7">
        <v>5.8</v>
      </c>
      <c r="I79" s="7">
        <v>15</v>
      </c>
      <c r="J79" s="7">
        <v>15.26</v>
      </c>
      <c r="K79" s="7">
        <v>5.45</v>
      </c>
      <c r="L79" s="7">
        <v>16.2</v>
      </c>
      <c r="M79" s="7">
        <v>5.21</v>
      </c>
    </row>
    <row r="80" spans="1:13" x14ac:dyDescent="0.3">
      <c r="A80" s="12"/>
      <c r="B80" s="7" t="s">
        <v>92</v>
      </c>
      <c r="C80" s="7" t="s">
        <v>106</v>
      </c>
      <c r="D80" s="7">
        <v>15</v>
      </c>
      <c r="E80" s="7">
        <v>95.73</v>
      </c>
      <c r="F80" s="7">
        <v>10.1</v>
      </c>
      <c r="G80" s="7">
        <v>100.26</v>
      </c>
      <c r="H80" s="7">
        <v>8.75</v>
      </c>
      <c r="I80" s="7">
        <v>15</v>
      </c>
      <c r="J80" s="7">
        <v>94.4</v>
      </c>
      <c r="K80" s="7">
        <v>10.7</v>
      </c>
      <c r="L80" s="7">
        <v>95.5</v>
      </c>
      <c r="M80" s="7">
        <v>10.47</v>
      </c>
    </row>
    <row r="81" spans="1:13" x14ac:dyDescent="0.3">
      <c r="A81" s="12"/>
      <c r="B81" s="7" t="s">
        <v>92</v>
      </c>
      <c r="C81" s="7" t="s">
        <v>107</v>
      </c>
      <c r="D81" s="7">
        <v>15</v>
      </c>
      <c r="E81" s="7">
        <v>31.46</v>
      </c>
      <c r="F81" s="7">
        <v>4.29</v>
      </c>
      <c r="G81" s="7">
        <v>32.6</v>
      </c>
      <c r="H81" s="7">
        <v>3.73</v>
      </c>
      <c r="I81" s="7">
        <v>15</v>
      </c>
      <c r="J81" s="7">
        <v>30.53</v>
      </c>
      <c r="K81" s="7">
        <v>6.85</v>
      </c>
      <c r="L81" s="7">
        <v>30.93</v>
      </c>
      <c r="M81" s="7">
        <v>6.81</v>
      </c>
    </row>
    <row r="82" spans="1:13" x14ac:dyDescent="0.3">
      <c r="A82" s="12"/>
      <c r="B82" s="7" t="s">
        <v>92</v>
      </c>
      <c r="C82" s="7" t="s">
        <v>108</v>
      </c>
      <c r="D82" s="7">
        <v>15</v>
      </c>
      <c r="E82" s="7">
        <v>16.059999999999999</v>
      </c>
      <c r="F82" s="7">
        <v>2.96</v>
      </c>
      <c r="G82" s="7">
        <v>16.46</v>
      </c>
      <c r="H82" s="7">
        <v>2.77</v>
      </c>
      <c r="I82" s="7">
        <v>15</v>
      </c>
      <c r="J82" s="7">
        <v>16.600000000000001</v>
      </c>
      <c r="K82" s="7">
        <v>2.84</v>
      </c>
      <c r="L82" s="7">
        <v>16.66</v>
      </c>
      <c r="M82" s="7">
        <v>2.82</v>
      </c>
    </row>
    <row r="83" spans="1:13" x14ac:dyDescent="0.3">
      <c r="A83" s="12"/>
      <c r="B83" s="7" t="s">
        <v>92</v>
      </c>
      <c r="C83" s="7" t="s">
        <v>109</v>
      </c>
      <c r="D83" s="7">
        <v>15</v>
      </c>
      <c r="E83" s="7">
        <v>9.66</v>
      </c>
      <c r="F83" s="7">
        <v>1.34</v>
      </c>
      <c r="G83" s="7">
        <v>11.6</v>
      </c>
      <c r="H83" s="7">
        <v>0.73</v>
      </c>
      <c r="I83" s="7">
        <v>15</v>
      </c>
      <c r="J83" s="7">
        <v>9.33</v>
      </c>
      <c r="K83" s="7">
        <v>1.83</v>
      </c>
      <c r="L83" s="7">
        <v>10</v>
      </c>
      <c r="M83" s="7">
        <v>1.77</v>
      </c>
    </row>
    <row r="84" spans="1:13" x14ac:dyDescent="0.3">
      <c r="A84" s="12">
        <v>8</v>
      </c>
      <c r="B84" s="7" t="s">
        <v>110</v>
      </c>
      <c r="C84" s="7" t="s">
        <v>132</v>
      </c>
      <c r="D84" s="7">
        <v>15</v>
      </c>
      <c r="E84" s="7">
        <v>508.82</v>
      </c>
      <c r="F84" s="7">
        <v>303.33999999999997</v>
      </c>
      <c r="G84" s="7">
        <v>346.53</v>
      </c>
      <c r="H84" s="7">
        <v>188.19</v>
      </c>
      <c r="I84" s="7">
        <v>15</v>
      </c>
      <c r="J84" s="7">
        <v>450.93</v>
      </c>
      <c r="K84" s="7">
        <v>447.51</v>
      </c>
      <c r="L84" s="7">
        <v>385.73</v>
      </c>
      <c r="M84" s="7">
        <v>412.27</v>
      </c>
    </row>
    <row r="85" spans="1:13" x14ac:dyDescent="0.3">
      <c r="A85" s="12"/>
      <c r="B85" s="7" t="s">
        <v>110</v>
      </c>
      <c r="C85" s="7" t="s">
        <v>133</v>
      </c>
      <c r="D85" s="7">
        <v>15</v>
      </c>
      <c r="E85" s="7">
        <v>392.46</v>
      </c>
      <c r="F85" s="7">
        <v>161.58000000000001</v>
      </c>
      <c r="G85" s="7">
        <v>295.33</v>
      </c>
      <c r="H85" s="7">
        <v>125.15</v>
      </c>
      <c r="I85" s="7">
        <v>15</v>
      </c>
      <c r="J85" s="7">
        <v>390.66</v>
      </c>
      <c r="K85" s="7">
        <v>285.05</v>
      </c>
      <c r="L85" s="7">
        <v>319.8</v>
      </c>
      <c r="M85" s="7">
        <v>256.64</v>
      </c>
    </row>
    <row r="86" spans="1:13" x14ac:dyDescent="0.3">
      <c r="A86" s="12"/>
      <c r="B86" s="7" t="s">
        <v>110</v>
      </c>
      <c r="C86" s="7" t="s">
        <v>113</v>
      </c>
      <c r="D86" s="7">
        <v>15</v>
      </c>
      <c r="E86" s="7">
        <v>13.17</v>
      </c>
      <c r="F86" s="7">
        <v>9.1999999999999993</v>
      </c>
      <c r="G86" s="7">
        <v>15.85</v>
      </c>
      <c r="H86" s="7">
        <v>8.92</v>
      </c>
      <c r="I86" s="7">
        <v>15</v>
      </c>
      <c r="J86" s="7">
        <v>11.57</v>
      </c>
      <c r="K86" s="7">
        <v>6.47</v>
      </c>
      <c r="L86" s="7">
        <v>14.53</v>
      </c>
      <c r="M86" s="7">
        <v>7.34</v>
      </c>
    </row>
    <row r="87" spans="1:13" x14ac:dyDescent="0.3">
      <c r="A87" s="12"/>
      <c r="B87" s="7" t="s">
        <v>110</v>
      </c>
      <c r="C87" s="7" t="s">
        <v>115</v>
      </c>
      <c r="D87" s="7">
        <v>15</v>
      </c>
      <c r="E87" s="7">
        <v>7.88</v>
      </c>
      <c r="F87" s="7">
        <v>4.17</v>
      </c>
      <c r="G87" s="7">
        <v>9.9600000000000009</v>
      </c>
      <c r="H87" s="7">
        <v>5.35</v>
      </c>
      <c r="I87" s="7">
        <v>15</v>
      </c>
      <c r="J87" s="7">
        <v>9.5500000000000007</v>
      </c>
      <c r="K87" s="7">
        <v>5.79</v>
      </c>
      <c r="L87" s="7">
        <v>11.54</v>
      </c>
      <c r="M87" s="7">
        <v>6.82</v>
      </c>
    </row>
    <row r="88" spans="1:13" x14ac:dyDescent="0.3">
      <c r="A88" s="12"/>
      <c r="B88" s="7" t="s">
        <v>110</v>
      </c>
      <c r="C88" s="7" t="s">
        <v>114</v>
      </c>
      <c r="D88" s="7">
        <v>15</v>
      </c>
      <c r="E88" s="7">
        <v>0.63</v>
      </c>
      <c r="F88" s="7">
        <v>0.34</v>
      </c>
      <c r="G88" s="7">
        <v>2.86</v>
      </c>
      <c r="H88" s="7">
        <v>1.43</v>
      </c>
      <c r="I88" s="7">
        <v>15</v>
      </c>
      <c r="J88" s="7">
        <v>0.41</v>
      </c>
      <c r="K88" s="7">
        <v>0.54</v>
      </c>
      <c r="L88" s="7">
        <v>2.66</v>
      </c>
      <c r="M88" s="7">
        <v>1.1499999999999999</v>
      </c>
    </row>
    <row r="89" spans="1:13" x14ac:dyDescent="0.3">
      <c r="A89" s="12"/>
      <c r="B89" s="7" t="s">
        <v>110</v>
      </c>
      <c r="C89" s="7" t="s">
        <v>116</v>
      </c>
      <c r="D89" s="7">
        <v>15</v>
      </c>
      <c r="E89" s="7">
        <v>1.31</v>
      </c>
      <c r="F89" s="7">
        <v>0.77</v>
      </c>
      <c r="G89" s="7">
        <v>1.71</v>
      </c>
      <c r="H89" s="7">
        <v>0.78</v>
      </c>
      <c r="I89" s="7">
        <v>15</v>
      </c>
      <c r="J89" s="7">
        <v>1.77</v>
      </c>
      <c r="K89" s="7">
        <v>1.04</v>
      </c>
      <c r="L89" s="7">
        <v>2.11</v>
      </c>
      <c r="M89" s="7">
        <v>1.04</v>
      </c>
    </row>
    <row r="90" spans="1:13" x14ac:dyDescent="0.3">
      <c r="A90" s="12"/>
      <c r="B90" s="7" t="s">
        <v>110</v>
      </c>
      <c r="C90" s="7" t="s">
        <v>117</v>
      </c>
      <c r="D90" s="7">
        <v>15</v>
      </c>
      <c r="E90" s="7">
        <v>4.32</v>
      </c>
      <c r="F90" s="7">
        <v>2.65</v>
      </c>
      <c r="G90" s="7">
        <v>5.13</v>
      </c>
      <c r="H90" s="7">
        <v>3.09</v>
      </c>
      <c r="I90" s="7">
        <v>15</v>
      </c>
      <c r="J90" s="7">
        <v>5.3</v>
      </c>
      <c r="K90" s="7">
        <v>1.51</v>
      </c>
      <c r="L90" s="7">
        <v>4.43</v>
      </c>
      <c r="M90" s="7">
        <v>1.66</v>
      </c>
    </row>
    <row r="91" spans="1:13" x14ac:dyDescent="0.3">
      <c r="A91" s="12"/>
      <c r="B91" s="7" t="s">
        <v>110</v>
      </c>
      <c r="C91" s="7" t="s">
        <v>118</v>
      </c>
      <c r="D91" s="7">
        <v>15</v>
      </c>
      <c r="E91" s="7">
        <v>2.4900000000000002</v>
      </c>
      <c r="F91" s="7">
        <v>1.61</v>
      </c>
      <c r="G91" s="7">
        <v>3.22</v>
      </c>
      <c r="H91" s="7">
        <v>2.0499999999999998</v>
      </c>
      <c r="I91" s="7">
        <v>15</v>
      </c>
      <c r="J91" s="7">
        <v>2.8</v>
      </c>
      <c r="K91" s="7">
        <v>1.1599999999999999</v>
      </c>
      <c r="L91" s="7">
        <v>3.65</v>
      </c>
      <c r="M91" s="7">
        <v>1.51</v>
      </c>
    </row>
    <row r="92" spans="1:13" x14ac:dyDescent="0.3">
      <c r="A92" s="12"/>
      <c r="B92" s="7" t="s">
        <v>110</v>
      </c>
      <c r="C92" s="7" t="s">
        <v>119</v>
      </c>
      <c r="D92" s="7">
        <v>15</v>
      </c>
      <c r="E92" s="7">
        <v>3.56</v>
      </c>
      <c r="F92" s="7">
        <v>2.4500000000000002</v>
      </c>
      <c r="G92" s="7">
        <v>4.18</v>
      </c>
      <c r="H92" s="7">
        <v>2.82</v>
      </c>
      <c r="I92" s="7">
        <v>15</v>
      </c>
      <c r="J92" s="7">
        <v>2.75</v>
      </c>
      <c r="K92" s="7">
        <v>1.1100000000000001</v>
      </c>
      <c r="L92" s="7">
        <v>3.31</v>
      </c>
      <c r="M92" s="7">
        <v>1.37</v>
      </c>
    </row>
    <row r="93" spans="1:13" x14ac:dyDescent="0.3">
      <c r="A93" s="12"/>
      <c r="B93" s="7" t="s">
        <v>110</v>
      </c>
      <c r="C93" s="7" t="s">
        <v>120</v>
      </c>
      <c r="D93" s="7">
        <v>15</v>
      </c>
      <c r="E93" s="7">
        <v>1.63</v>
      </c>
      <c r="F93" s="7">
        <v>1.0900000000000001</v>
      </c>
      <c r="G93" s="7">
        <v>2.33</v>
      </c>
      <c r="H93" s="7">
        <v>1.56</v>
      </c>
      <c r="I93" s="7">
        <v>15</v>
      </c>
      <c r="J93" s="7">
        <v>2.29</v>
      </c>
      <c r="K93" s="7">
        <v>1.22</v>
      </c>
      <c r="L93" s="7">
        <v>2.8</v>
      </c>
      <c r="M93" s="7">
        <v>1.43</v>
      </c>
    </row>
    <row r="94" spans="1:13" x14ac:dyDescent="0.3">
      <c r="A94" s="12"/>
      <c r="B94" s="7" t="s">
        <v>110</v>
      </c>
      <c r="C94" s="7" t="s">
        <v>131</v>
      </c>
      <c r="D94" s="7">
        <v>15</v>
      </c>
      <c r="E94" s="7">
        <v>2.87</v>
      </c>
      <c r="F94" s="7">
        <v>0.74</v>
      </c>
      <c r="G94" s="7">
        <v>2.27</v>
      </c>
      <c r="H94" s="7">
        <v>0.88</v>
      </c>
      <c r="I94" s="7">
        <v>15</v>
      </c>
      <c r="J94" s="7">
        <v>3.07</v>
      </c>
      <c r="K94" s="7">
        <v>0.45</v>
      </c>
      <c r="L94" s="7">
        <v>2.2000000000000002</v>
      </c>
      <c r="M94" s="7">
        <v>0.56000000000000005</v>
      </c>
    </row>
    <row r="95" spans="1:13" x14ac:dyDescent="0.3">
      <c r="A95" s="12"/>
      <c r="B95" s="7" t="s">
        <v>110</v>
      </c>
      <c r="C95" s="7" t="s">
        <v>121</v>
      </c>
      <c r="D95" s="7">
        <v>15</v>
      </c>
      <c r="E95" s="7">
        <v>0.6</v>
      </c>
      <c r="F95" s="7">
        <v>0.98</v>
      </c>
      <c r="G95" s="7">
        <v>0.47</v>
      </c>
      <c r="H95" s="7">
        <v>0.91</v>
      </c>
      <c r="I95" s="7">
        <v>15</v>
      </c>
      <c r="J95" s="7">
        <v>1.87</v>
      </c>
      <c r="K95" s="7">
        <v>1.24</v>
      </c>
      <c r="L95" s="7">
        <v>1.8</v>
      </c>
      <c r="M95" s="7">
        <v>1.2</v>
      </c>
    </row>
    <row r="96" spans="1:13" x14ac:dyDescent="0.3">
      <c r="A96" s="12"/>
      <c r="B96" s="7" t="s">
        <v>110</v>
      </c>
      <c r="C96" s="7" t="s">
        <v>122</v>
      </c>
      <c r="D96" s="7">
        <v>15</v>
      </c>
      <c r="E96" s="7">
        <v>1.87</v>
      </c>
      <c r="F96" s="7">
        <v>0.99</v>
      </c>
      <c r="G96" s="7">
        <v>1.27</v>
      </c>
      <c r="H96" s="7">
        <v>0.79</v>
      </c>
      <c r="I96" s="7">
        <v>15</v>
      </c>
      <c r="J96" s="7">
        <v>2.4</v>
      </c>
      <c r="K96" s="7">
        <v>0.73</v>
      </c>
      <c r="L96" s="7">
        <v>1.27</v>
      </c>
      <c r="M96" s="7">
        <v>0.7</v>
      </c>
    </row>
    <row r="97" spans="1:13" x14ac:dyDescent="0.3">
      <c r="A97" s="12"/>
      <c r="B97" s="7" t="s">
        <v>110</v>
      </c>
      <c r="C97" s="7" t="s">
        <v>123</v>
      </c>
      <c r="D97" s="7">
        <v>15</v>
      </c>
      <c r="E97" s="7">
        <v>0.87</v>
      </c>
      <c r="F97" s="7">
        <v>1.24</v>
      </c>
      <c r="G97" s="7">
        <v>0.73</v>
      </c>
      <c r="H97" s="7">
        <v>1.22</v>
      </c>
      <c r="I97" s="7">
        <v>15</v>
      </c>
      <c r="J97" s="7">
        <v>2.27</v>
      </c>
      <c r="K97" s="7">
        <v>1.28</v>
      </c>
      <c r="L97" s="7">
        <v>2.27</v>
      </c>
      <c r="M97" s="7">
        <v>1.28</v>
      </c>
    </row>
    <row r="98" spans="1:13" x14ac:dyDescent="0.3">
      <c r="A98" s="12"/>
      <c r="B98" s="7" t="s">
        <v>110</v>
      </c>
      <c r="C98" s="7" t="s">
        <v>124</v>
      </c>
      <c r="D98" s="7">
        <v>15</v>
      </c>
      <c r="E98" s="7">
        <v>2.33</v>
      </c>
      <c r="F98" s="7">
        <v>1.04</v>
      </c>
      <c r="G98" s="7">
        <v>2</v>
      </c>
      <c r="H98" s="7">
        <v>1</v>
      </c>
      <c r="I98" s="7">
        <v>15</v>
      </c>
      <c r="J98" s="7">
        <v>2.73</v>
      </c>
      <c r="K98" s="7">
        <v>0.45</v>
      </c>
      <c r="L98" s="7">
        <v>2.27</v>
      </c>
      <c r="M98" s="7">
        <v>0.79</v>
      </c>
    </row>
    <row r="99" spans="1:13" x14ac:dyDescent="0.3">
      <c r="A99" s="12"/>
      <c r="B99" s="7" t="s">
        <v>110</v>
      </c>
      <c r="C99" s="7" t="s">
        <v>125</v>
      </c>
      <c r="D99" s="7">
        <v>15</v>
      </c>
      <c r="E99" s="7">
        <v>1.4</v>
      </c>
      <c r="F99" s="7">
        <v>0.91</v>
      </c>
      <c r="G99" s="7">
        <v>1</v>
      </c>
      <c r="H99" s="7">
        <v>0.75</v>
      </c>
      <c r="I99" s="7">
        <v>15</v>
      </c>
      <c r="J99" s="7">
        <v>2.13</v>
      </c>
      <c r="K99" s="7">
        <v>0.99</v>
      </c>
      <c r="L99" s="7">
        <v>1.6</v>
      </c>
      <c r="M99" s="7">
        <v>0.91</v>
      </c>
    </row>
    <row r="100" spans="1:13" x14ac:dyDescent="0.3">
      <c r="A100" s="12"/>
      <c r="B100" s="7" t="s">
        <v>110</v>
      </c>
      <c r="C100" s="7" t="s">
        <v>126</v>
      </c>
      <c r="D100" s="7">
        <v>15</v>
      </c>
      <c r="E100" s="7">
        <v>1.73</v>
      </c>
      <c r="F100" s="7">
        <v>0.7</v>
      </c>
      <c r="G100" s="7">
        <v>1.27</v>
      </c>
      <c r="H100" s="7">
        <v>0.7</v>
      </c>
      <c r="I100" s="7">
        <v>15</v>
      </c>
      <c r="J100" s="7">
        <v>1.53</v>
      </c>
      <c r="K100" s="7">
        <v>0.99</v>
      </c>
      <c r="L100" s="7">
        <v>1.07</v>
      </c>
      <c r="M100" s="7">
        <v>0.59</v>
      </c>
    </row>
    <row r="101" spans="1:13" x14ac:dyDescent="0.3">
      <c r="A101" s="12"/>
      <c r="B101" s="7" t="s">
        <v>110</v>
      </c>
      <c r="C101" s="7" t="s">
        <v>127</v>
      </c>
      <c r="D101" s="7">
        <v>15</v>
      </c>
      <c r="E101" s="7">
        <v>2.0699999999999998</v>
      </c>
      <c r="F101" s="7">
        <v>1.22</v>
      </c>
      <c r="G101" s="7">
        <v>2</v>
      </c>
      <c r="H101" s="7">
        <v>1.25</v>
      </c>
      <c r="I101" s="7">
        <v>15</v>
      </c>
      <c r="J101" s="7">
        <v>2.5299999999999998</v>
      </c>
      <c r="K101" s="7">
        <v>1.06</v>
      </c>
      <c r="L101" s="7">
        <v>2.5299999999999998</v>
      </c>
      <c r="M101" s="7">
        <v>1.06</v>
      </c>
    </row>
    <row r="102" spans="1:13" x14ac:dyDescent="0.3">
      <c r="A102" s="12"/>
      <c r="B102" s="7" t="s">
        <v>110</v>
      </c>
      <c r="C102" s="7" t="s">
        <v>128</v>
      </c>
      <c r="D102" s="7">
        <v>15</v>
      </c>
      <c r="E102" s="7">
        <v>47.67</v>
      </c>
      <c r="F102" s="7">
        <v>18.21</v>
      </c>
      <c r="G102" s="7">
        <v>38.47</v>
      </c>
      <c r="H102" s="7">
        <v>18.05</v>
      </c>
      <c r="I102" s="7">
        <v>15</v>
      </c>
      <c r="J102" s="7">
        <v>43.8</v>
      </c>
      <c r="K102" s="7">
        <v>12.59</v>
      </c>
      <c r="L102" s="7">
        <v>35.4</v>
      </c>
      <c r="M102" s="7">
        <v>11.13</v>
      </c>
    </row>
    <row r="103" spans="1:13" x14ac:dyDescent="0.3">
      <c r="A103" s="12"/>
      <c r="B103" s="7" t="s">
        <v>110</v>
      </c>
      <c r="C103" s="7" t="s">
        <v>129</v>
      </c>
      <c r="D103" s="7">
        <v>15</v>
      </c>
      <c r="E103" s="7">
        <v>1.7</v>
      </c>
      <c r="F103" s="7">
        <v>0.56999999999999995</v>
      </c>
      <c r="G103" s="7">
        <v>1.37</v>
      </c>
      <c r="H103" s="7">
        <v>0.54</v>
      </c>
      <c r="I103" s="7">
        <v>15</v>
      </c>
      <c r="J103" s="7">
        <v>2.31</v>
      </c>
      <c r="K103" s="7">
        <v>0.67</v>
      </c>
      <c r="L103" s="7">
        <v>1.87</v>
      </c>
      <c r="M103" s="7">
        <v>0.68</v>
      </c>
    </row>
    <row r="104" spans="1:13" x14ac:dyDescent="0.3">
      <c r="A104" s="12"/>
      <c r="B104" s="7" t="s">
        <v>110</v>
      </c>
      <c r="C104" s="7" t="s">
        <v>130</v>
      </c>
      <c r="D104" s="7">
        <v>15</v>
      </c>
      <c r="E104" s="7">
        <v>42</v>
      </c>
      <c r="F104" s="7">
        <v>14.05</v>
      </c>
      <c r="G104" s="7">
        <v>32.799999999999997</v>
      </c>
      <c r="H104" s="7">
        <v>13.25</v>
      </c>
      <c r="I104" s="7">
        <v>15</v>
      </c>
      <c r="J104" s="7">
        <v>36.07</v>
      </c>
      <c r="K104" s="7">
        <v>14.31</v>
      </c>
      <c r="L104" s="7">
        <v>29.6</v>
      </c>
      <c r="M104" s="7">
        <v>12.25</v>
      </c>
    </row>
    <row r="105" spans="1:13" x14ac:dyDescent="0.3">
      <c r="A105" s="12">
        <v>9</v>
      </c>
      <c r="B105" s="7" t="s">
        <v>156</v>
      </c>
      <c r="C105" s="7" t="s">
        <v>137</v>
      </c>
      <c r="D105" s="7">
        <v>40</v>
      </c>
      <c r="E105" s="7">
        <v>54.72</v>
      </c>
      <c r="F105" s="7">
        <v>4.0199999999999996</v>
      </c>
      <c r="G105" s="7">
        <v>61.48</v>
      </c>
      <c r="H105" s="7">
        <v>3.62</v>
      </c>
      <c r="I105" s="7">
        <v>38</v>
      </c>
      <c r="J105" s="7">
        <v>54.78</v>
      </c>
      <c r="K105" s="7">
        <v>4.13</v>
      </c>
      <c r="L105" s="7">
        <v>58.77</v>
      </c>
      <c r="M105" s="7">
        <v>3.72</v>
      </c>
    </row>
    <row r="106" spans="1:13" x14ac:dyDescent="0.3">
      <c r="A106" s="12"/>
      <c r="B106" s="7" t="s">
        <v>134</v>
      </c>
      <c r="C106" s="7" t="s">
        <v>138</v>
      </c>
      <c r="D106" s="7">
        <v>40</v>
      </c>
      <c r="E106" s="7">
        <v>60.8</v>
      </c>
      <c r="F106" s="7">
        <v>4.63</v>
      </c>
      <c r="G106" s="7">
        <v>68.7</v>
      </c>
      <c r="H106" s="7">
        <v>4.08</v>
      </c>
      <c r="I106" s="7">
        <v>38</v>
      </c>
      <c r="J106" s="7">
        <v>60.63</v>
      </c>
      <c r="K106" s="7">
        <v>4.75</v>
      </c>
      <c r="L106" s="7">
        <v>66.84</v>
      </c>
      <c r="M106" s="7">
        <v>4.1900000000000004</v>
      </c>
    </row>
    <row r="107" spans="1:13" x14ac:dyDescent="0.3">
      <c r="A107" s="12"/>
      <c r="B107" s="7" t="s">
        <v>134</v>
      </c>
      <c r="C107" s="7" t="s">
        <v>139</v>
      </c>
      <c r="D107" s="7">
        <v>40</v>
      </c>
      <c r="E107" s="7">
        <v>50.09</v>
      </c>
      <c r="F107" s="7">
        <v>3.75</v>
      </c>
      <c r="G107" s="7">
        <v>60.17</v>
      </c>
      <c r="H107" s="7">
        <v>3.53</v>
      </c>
      <c r="I107" s="7">
        <v>38</v>
      </c>
      <c r="J107" s="7">
        <v>52.08</v>
      </c>
      <c r="K107" s="7">
        <v>3.85</v>
      </c>
      <c r="L107" s="7">
        <v>55.72</v>
      </c>
      <c r="M107" s="7">
        <v>3.62</v>
      </c>
    </row>
    <row r="108" spans="1:13" x14ac:dyDescent="0.3">
      <c r="A108" s="12"/>
      <c r="B108" s="7" t="s">
        <v>134</v>
      </c>
      <c r="C108" s="7" t="s">
        <v>140</v>
      </c>
      <c r="D108" s="7">
        <v>40</v>
      </c>
      <c r="E108" s="7">
        <v>45.6</v>
      </c>
      <c r="F108" s="7">
        <v>3.77</v>
      </c>
      <c r="G108" s="7">
        <v>51.91</v>
      </c>
      <c r="H108" s="7">
        <v>3.53</v>
      </c>
      <c r="I108" s="7">
        <v>38</v>
      </c>
      <c r="J108" s="7">
        <v>43.62</v>
      </c>
      <c r="K108" s="7">
        <v>3.86</v>
      </c>
      <c r="L108" s="7">
        <v>47.49</v>
      </c>
      <c r="M108" s="7">
        <v>3.62</v>
      </c>
    </row>
    <row r="109" spans="1:13" ht="17.25" customHeight="1" x14ac:dyDescent="0.3">
      <c r="A109" s="12"/>
      <c r="B109" s="7" t="s">
        <v>134</v>
      </c>
      <c r="C109" s="7" t="s">
        <v>141</v>
      </c>
      <c r="D109" s="7">
        <v>40</v>
      </c>
      <c r="E109" s="7">
        <v>13.05</v>
      </c>
      <c r="F109" s="7">
        <v>1.1299999999999999</v>
      </c>
      <c r="G109" s="7">
        <v>14.67</v>
      </c>
      <c r="H109" s="7">
        <v>1.02</v>
      </c>
      <c r="I109" s="7">
        <v>38</v>
      </c>
      <c r="J109" s="7">
        <v>13.29</v>
      </c>
      <c r="K109" s="7">
        <v>1.1599999999999999</v>
      </c>
      <c r="L109" s="7">
        <v>14.66</v>
      </c>
      <c r="M109" s="7">
        <v>1.05</v>
      </c>
    </row>
    <row r="110" spans="1:13" x14ac:dyDescent="0.3">
      <c r="A110" s="12"/>
      <c r="B110" s="7" t="s">
        <v>134</v>
      </c>
      <c r="C110" s="7" t="s">
        <v>159</v>
      </c>
      <c r="D110" s="7">
        <v>40</v>
      </c>
      <c r="E110" s="7">
        <v>47.2</v>
      </c>
      <c r="F110" s="7">
        <v>0.71</v>
      </c>
      <c r="G110" s="7">
        <v>49.35</v>
      </c>
      <c r="H110" s="7">
        <v>0.53</v>
      </c>
      <c r="I110" s="7">
        <v>38</v>
      </c>
      <c r="J110" s="7">
        <v>48.05</v>
      </c>
      <c r="K110" s="7">
        <v>0.72</v>
      </c>
      <c r="L110" s="7">
        <v>48.84</v>
      </c>
      <c r="M110" s="7">
        <v>0.54</v>
      </c>
    </row>
    <row r="111" spans="1:13" ht="17.25" customHeight="1" x14ac:dyDescent="0.3">
      <c r="A111" s="12"/>
      <c r="B111" s="7" t="s">
        <v>134</v>
      </c>
      <c r="C111" s="7" t="s">
        <v>158</v>
      </c>
      <c r="D111" s="7">
        <v>40</v>
      </c>
      <c r="E111" s="7">
        <v>55.8</v>
      </c>
      <c r="F111" s="7">
        <v>0.96</v>
      </c>
      <c r="G111" s="7">
        <v>56.7</v>
      </c>
      <c r="H111" s="7">
        <v>0.95</v>
      </c>
      <c r="I111" s="7">
        <v>38</v>
      </c>
      <c r="J111" s="7">
        <v>56.95</v>
      </c>
      <c r="K111" s="7">
        <v>0.98</v>
      </c>
      <c r="L111" s="7">
        <v>56.95</v>
      </c>
      <c r="M111" s="7">
        <v>0.98</v>
      </c>
    </row>
    <row r="112" spans="1:13" ht="17.25" customHeight="1" x14ac:dyDescent="0.3">
      <c r="A112" s="12"/>
      <c r="B112" s="7" t="s">
        <v>134</v>
      </c>
      <c r="C112" s="7" t="s">
        <v>160</v>
      </c>
      <c r="D112" s="7">
        <v>40</v>
      </c>
      <c r="E112" s="7">
        <v>63.05</v>
      </c>
      <c r="F112" s="7">
        <v>0.51</v>
      </c>
      <c r="G112" s="7">
        <v>63.9</v>
      </c>
      <c r="H112" s="7">
        <v>0.48</v>
      </c>
      <c r="I112" s="7">
        <v>38</v>
      </c>
      <c r="J112" s="7">
        <v>63.32</v>
      </c>
      <c r="K112" s="7">
        <v>0.53</v>
      </c>
      <c r="L112" s="7">
        <v>63.87</v>
      </c>
      <c r="M112" s="7">
        <v>0.49</v>
      </c>
    </row>
    <row r="113" spans="1:13" x14ac:dyDescent="0.3">
      <c r="A113" s="12"/>
      <c r="B113" s="7" t="s">
        <v>134</v>
      </c>
      <c r="C113" s="7" t="s">
        <v>161</v>
      </c>
      <c r="D113" s="7">
        <v>40</v>
      </c>
      <c r="E113" s="7">
        <v>44.93</v>
      </c>
      <c r="F113" s="7">
        <v>0.82</v>
      </c>
      <c r="G113" s="7">
        <v>45.78</v>
      </c>
      <c r="H113" s="7">
        <v>0.69</v>
      </c>
      <c r="I113" s="7">
        <v>38</v>
      </c>
      <c r="J113" s="7">
        <v>44.92</v>
      </c>
      <c r="K113" s="7">
        <v>0.84</v>
      </c>
      <c r="L113" s="7">
        <v>45.53</v>
      </c>
      <c r="M113" s="7">
        <v>0.71</v>
      </c>
    </row>
    <row r="114" spans="1:13" x14ac:dyDescent="0.3">
      <c r="A114" s="12">
        <v>10</v>
      </c>
      <c r="B114" s="7" t="s">
        <v>135</v>
      </c>
      <c r="C114" s="7" t="s">
        <v>142</v>
      </c>
      <c r="D114" s="7">
        <v>19</v>
      </c>
      <c r="E114" s="7">
        <v>38.700000000000003</v>
      </c>
      <c r="F114" s="7">
        <v>6</v>
      </c>
      <c r="G114" s="7">
        <v>43.8</v>
      </c>
      <c r="H114" s="7">
        <v>6.1</v>
      </c>
      <c r="I114" s="7">
        <v>19</v>
      </c>
      <c r="J114" s="7">
        <v>36.700000000000003</v>
      </c>
      <c r="K114" s="7">
        <v>6.1</v>
      </c>
      <c r="L114" s="7">
        <v>40.200000000000003</v>
      </c>
      <c r="M114" s="7">
        <v>5.4</v>
      </c>
    </row>
    <row r="115" spans="1:13" x14ac:dyDescent="0.3">
      <c r="A115" s="12"/>
      <c r="B115" s="7" t="s">
        <v>135</v>
      </c>
      <c r="C115" s="7" t="s">
        <v>144</v>
      </c>
      <c r="D115" s="7">
        <v>19</v>
      </c>
      <c r="E115" s="7">
        <v>9.9</v>
      </c>
      <c r="F115" s="7">
        <v>3.4</v>
      </c>
      <c r="G115" s="7">
        <v>18.600000000000001</v>
      </c>
      <c r="H115" s="7">
        <v>3.6</v>
      </c>
      <c r="I115" s="7">
        <v>19</v>
      </c>
      <c r="J115" s="7">
        <v>8.9</v>
      </c>
      <c r="K115" s="7">
        <v>2.7</v>
      </c>
      <c r="L115" s="7">
        <v>14.7</v>
      </c>
      <c r="M115" s="7">
        <v>3.1</v>
      </c>
    </row>
    <row r="116" spans="1:13" x14ac:dyDescent="0.3">
      <c r="A116" s="12"/>
      <c r="B116" s="7" t="s">
        <v>135</v>
      </c>
      <c r="C116" s="7" t="s">
        <v>143</v>
      </c>
      <c r="D116" s="7">
        <v>19</v>
      </c>
      <c r="E116" s="7">
        <v>81.900000000000006</v>
      </c>
      <c r="F116" s="7">
        <v>5.2</v>
      </c>
      <c r="G116" s="7">
        <v>88.9</v>
      </c>
      <c r="H116" s="7">
        <v>6.9</v>
      </c>
      <c r="I116" s="7">
        <v>19</v>
      </c>
      <c r="J116" s="7">
        <v>80.599999999999994</v>
      </c>
      <c r="K116" s="7">
        <v>4.9000000000000004</v>
      </c>
      <c r="L116" s="7">
        <v>86.6</v>
      </c>
      <c r="M116" s="7">
        <v>5.0999999999999996</v>
      </c>
    </row>
    <row r="117" spans="1:13" x14ac:dyDescent="0.3">
      <c r="A117" s="12"/>
      <c r="B117" s="7" t="s">
        <v>135</v>
      </c>
      <c r="C117" s="7" t="s">
        <v>157</v>
      </c>
      <c r="D117" s="7">
        <v>19</v>
      </c>
      <c r="E117" s="7">
        <v>86.8</v>
      </c>
      <c r="F117" s="7">
        <v>12.3</v>
      </c>
      <c r="G117" s="7">
        <v>95.2</v>
      </c>
      <c r="H117" s="7">
        <v>12.9</v>
      </c>
      <c r="I117" s="7">
        <v>19</v>
      </c>
      <c r="J117" s="7">
        <v>86.7</v>
      </c>
      <c r="K117" s="7">
        <v>11.4</v>
      </c>
      <c r="L117" s="7">
        <v>89.5</v>
      </c>
      <c r="M117" s="7">
        <v>14.2</v>
      </c>
    </row>
    <row r="118" spans="1:13" x14ac:dyDescent="0.3">
      <c r="A118" s="12">
        <v>11</v>
      </c>
      <c r="B118" s="7" t="s">
        <v>136</v>
      </c>
      <c r="C118" s="7" t="s">
        <v>69</v>
      </c>
      <c r="D118" s="7">
        <v>10</v>
      </c>
      <c r="E118" s="7">
        <v>7.11</v>
      </c>
      <c r="F118" s="7">
        <v>4.7</v>
      </c>
      <c r="G118" s="7">
        <v>9</v>
      </c>
      <c r="H118" s="7">
        <v>5.57</v>
      </c>
      <c r="I118" s="7">
        <v>10</v>
      </c>
      <c r="J118" s="7">
        <v>7.44</v>
      </c>
      <c r="K118" s="7">
        <v>4.45</v>
      </c>
      <c r="L118" s="7">
        <v>10.78</v>
      </c>
      <c r="M118" s="7">
        <v>5.43</v>
      </c>
    </row>
    <row r="119" spans="1:13" x14ac:dyDescent="0.3">
      <c r="A119" s="12"/>
      <c r="B119" s="7" t="s">
        <v>136</v>
      </c>
      <c r="C119" s="7" t="s">
        <v>145</v>
      </c>
      <c r="D119" s="7">
        <v>10</v>
      </c>
      <c r="E119" s="7">
        <v>1.76</v>
      </c>
      <c r="F119" s="7">
        <v>0.56000000000000005</v>
      </c>
      <c r="G119" s="7">
        <v>2.4</v>
      </c>
      <c r="H119" s="7">
        <v>1.21</v>
      </c>
      <c r="I119" s="7">
        <v>10</v>
      </c>
      <c r="J119" s="7">
        <v>1.41</v>
      </c>
      <c r="K119" s="7">
        <v>0.86</v>
      </c>
      <c r="L119" s="7">
        <v>1.34</v>
      </c>
      <c r="M119" s="7">
        <v>0.67</v>
      </c>
    </row>
    <row r="120" spans="1:13" x14ac:dyDescent="0.3">
      <c r="A120" s="12"/>
      <c r="B120" s="7" t="s">
        <v>136</v>
      </c>
      <c r="C120" s="7" t="s">
        <v>150</v>
      </c>
      <c r="D120" s="7">
        <v>10</v>
      </c>
      <c r="E120" s="7">
        <v>1.76</v>
      </c>
      <c r="F120" s="7">
        <v>0.56000000000000005</v>
      </c>
      <c r="G120" s="7">
        <v>1.96</v>
      </c>
      <c r="H120" s="7">
        <v>0.94</v>
      </c>
      <c r="I120" s="7">
        <v>10</v>
      </c>
      <c r="J120" s="7">
        <v>1.41</v>
      </c>
      <c r="K120" s="7">
        <v>0.86</v>
      </c>
      <c r="L120" s="7">
        <v>1.34</v>
      </c>
      <c r="M120" s="7">
        <v>0.67</v>
      </c>
    </row>
    <row r="121" spans="1:13" x14ac:dyDescent="0.3">
      <c r="A121" s="12"/>
      <c r="B121" s="7" t="s">
        <v>136</v>
      </c>
      <c r="C121" s="7" t="s">
        <v>151</v>
      </c>
      <c r="D121" s="7">
        <v>10</v>
      </c>
      <c r="E121" s="7">
        <v>2.3199999999999998</v>
      </c>
      <c r="F121" s="7">
        <v>0.59</v>
      </c>
      <c r="G121" s="7">
        <v>2.2599999999999998</v>
      </c>
      <c r="H121" s="7">
        <v>0.84</v>
      </c>
      <c r="I121" s="7">
        <v>10</v>
      </c>
      <c r="J121" s="7">
        <v>1.76</v>
      </c>
      <c r="K121" s="7">
        <v>1.37</v>
      </c>
      <c r="L121" s="7">
        <v>1.59</v>
      </c>
      <c r="M121" s="7">
        <v>0.86</v>
      </c>
    </row>
    <row r="122" spans="1:13" x14ac:dyDescent="0.3">
      <c r="A122" s="12"/>
      <c r="B122" s="7" t="s">
        <v>136</v>
      </c>
      <c r="C122" s="7" t="s">
        <v>148</v>
      </c>
      <c r="D122" s="7">
        <v>10</v>
      </c>
      <c r="E122" s="7">
        <v>70</v>
      </c>
      <c r="F122" s="7">
        <v>40.44</v>
      </c>
      <c r="G122" s="7">
        <v>73.33</v>
      </c>
      <c r="H122" s="7">
        <v>44.88</v>
      </c>
      <c r="I122" s="7">
        <v>10</v>
      </c>
      <c r="J122" s="7">
        <v>67.78</v>
      </c>
      <c r="K122" s="7">
        <v>36.24</v>
      </c>
      <c r="L122" s="7">
        <v>84.44</v>
      </c>
      <c r="M122" s="7">
        <v>35.549999999999997</v>
      </c>
    </row>
    <row r="123" spans="1:13" x14ac:dyDescent="0.3">
      <c r="A123" s="12"/>
      <c r="B123" s="7" t="s">
        <v>136</v>
      </c>
      <c r="C123" s="7" t="s">
        <v>146</v>
      </c>
      <c r="D123" s="7">
        <v>10</v>
      </c>
      <c r="E123" s="7">
        <v>129.25</v>
      </c>
      <c r="F123" s="7">
        <v>11.68</v>
      </c>
      <c r="G123" s="7">
        <v>127.88</v>
      </c>
      <c r="H123" s="7">
        <v>23.61</v>
      </c>
      <c r="I123" s="7">
        <v>10</v>
      </c>
      <c r="J123" s="7">
        <v>134.56</v>
      </c>
      <c r="K123" s="7">
        <v>20.309999999999999</v>
      </c>
      <c r="L123" s="7">
        <v>137.11000000000001</v>
      </c>
      <c r="M123" s="7">
        <v>17.559999999999999</v>
      </c>
    </row>
    <row r="124" spans="1:13" ht="17.25" thickBot="1" x14ac:dyDescent="0.35">
      <c r="A124" s="13"/>
      <c r="B124" s="14" t="s">
        <v>136</v>
      </c>
      <c r="C124" s="14" t="s">
        <v>147</v>
      </c>
      <c r="D124" s="14">
        <v>10</v>
      </c>
      <c r="E124" s="14">
        <v>0.31</v>
      </c>
      <c r="F124" s="14">
        <v>0.77</v>
      </c>
      <c r="G124" s="14">
        <v>0.8</v>
      </c>
      <c r="H124" s="14">
        <v>0.81</v>
      </c>
      <c r="I124" s="14">
        <v>10</v>
      </c>
      <c r="J124" s="14">
        <v>0.25</v>
      </c>
      <c r="K124" s="14">
        <v>0.78</v>
      </c>
      <c r="L124" s="14">
        <v>1.22</v>
      </c>
      <c r="M124" s="14">
        <v>0.72</v>
      </c>
    </row>
    <row r="125" spans="1:13" ht="17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6.899999999999999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7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7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</sheetData>
  <mergeCells count="6">
    <mergeCell ref="D1:H1"/>
    <mergeCell ref="I1:M1"/>
    <mergeCell ref="E2:F2"/>
    <mergeCell ref="G2:H2"/>
    <mergeCell ref="J2:K2"/>
    <mergeCell ref="L2:M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35" sqref="H35"/>
    </sheetView>
  </sheetViews>
  <sheetFormatPr defaultColWidth="8.75" defaultRowHeight="16.5" x14ac:dyDescent="0.3"/>
  <cols>
    <col min="1" max="1" width="8.75" style="1"/>
    <col min="2" max="2" width="11.25" style="1" customWidth="1"/>
    <col min="3" max="3" width="6.75" style="1" customWidth="1"/>
    <col min="4" max="4" width="13.25" style="1" customWidth="1"/>
    <col min="5" max="6" width="10.125" style="1" customWidth="1"/>
    <col min="7" max="7" width="8.75" style="1"/>
    <col min="8" max="8" width="10.25" style="1" customWidth="1"/>
    <col min="9" max="9" width="12.875" style="1" customWidth="1"/>
    <col min="10" max="10" width="13.375" style="1" customWidth="1"/>
    <col min="11" max="11" width="8.75" style="1"/>
    <col min="12" max="12" width="10.75" style="1" customWidth="1"/>
    <col min="13" max="13" width="13" style="1" customWidth="1"/>
    <col min="14" max="14" width="13.25" style="1" customWidth="1"/>
    <col min="15" max="16384" width="8.75" style="1"/>
  </cols>
  <sheetData>
    <row r="1" spans="1:14" ht="26.25" x14ac:dyDescent="0.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25" x14ac:dyDescent="0.3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 x14ac:dyDescent="0.35">
      <c r="A3" s="21" t="s">
        <v>9</v>
      </c>
      <c r="B3" s="21"/>
      <c r="C3" s="21"/>
      <c r="D3" s="21"/>
      <c r="E3" s="21"/>
      <c r="F3" s="21"/>
      <c r="G3" s="21"/>
      <c r="H3" s="23" t="s">
        <v>10</v>
      </c>
      <c r="I3" s="23"/>
      <c r="J3" s="23"/>
      <c r="K3" s="23"/>
      <c r="L3" s="23" t="s">
        <v>11</v>
      </c>
      <c r="M3" s="23"/>
      <c r="N3" s="23"/>
    </row>
    <row r="4" spans="1:14" x14ac:dyDescent="0.3">
      <c r="B4" s="2" t="s">
        <v>12</v>
      </c>
      <c r="C4" s="1" t="s">
        <v>13</v>
      </c>
      <c r="D4" s="2" t="s">
        <v>14</v>
      </c>
      <c r="E4" s="1" t="s">
        <v>15</v>
      </c>
      <c r="H4" s="1" t="s">
        <v>16</v>
      </c>
      <c r="I4" s="1" t="s">
        <v>17</v>
      </c>
      <c r="L4" s="1" t="s">
        <v>16</v>
      </c>
      <c r="M4" s="1" t="s">
        <v>17</v>
      </c>
    </row>
    <row r="5" spans="1:14" x14ac:dyDescent="0.3">
      <c r="B5" s="1">
        <v>0</v>
      </c>
      <c r="C5" s="1">
        <v>3</v>
      </c>
      <c r="D5" s="1">
        <v>11</v>
      </c>
      <c r="E5" s="1">
        <v>7</v>
      </c>
      <c r="H5" s="1">
        <f>($B5+2*$C5+$D5)/4</f>
        <v>4.25</v>
      </c>
      <c r="I5" s="1">
        <f>($B5+2*$C5+$D5)/4</f>
        <v>4.25</v>
      </c>
      <c r="L5" s="1">
        <f>($D5-$B5)/(2*_xlfn.NORM.INV(($E5-0.375)/($E5+0.25),0,1))</f>
        <v>4.0308137442504135</v>
      </c>
      <c r="M5" s="1">
        <f>IF($E5&lt;=15,SQRT(($D5-$B5)*($D5-$B5)+($B5+$D5-2*$C5)*($B5+$D5-2*$C5)/4)/SQRT(12),IF($E5&lt;=70,($D5-$B5)/4,($D5-$B5)/6))</f>
        <v>3.2564039470966542</v>
      </c>
    </row>
    <row r="8" spans="1:14" ht="20.25" x14ac:dyDescent="0.35">
      <c r="A8" s="26" t="s">
        <v>18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20.25" x14ac:dyDescent="0.35">
      <c r="A9" s="21" t="s">
        <v>9</v>
      </c>
      <c r="B9" s="21"/>
      <c r="C9" s="21"/>
      <c r="D9" s="21"/>
      <c r="E9" s="21"/>
      <c r="F9" s="21"/>
      <c r="G9" s="21"/>
      <c r="H9" s="23" t="s">
        <v>10</v>
      </c>
      <c r="I9" s="23"/>
      <c r="J9" s="23"/>
      <c r="K9" s="23"/>
      <c r="L9" s="23" t="s">
        <v>11</v>
      </c>
      <c r="M9" s="23"/>
      <c r="N9" s="23"/>
    </row>
    <row r="10" spans="1:14" x14ac:dyDescent="0.3">
      <c r="A10" s="1" t="s">
        <v>12</v>
      </c>
      <c r="B10" s="1" t="s">
        <v>19</v>
      </c>
      <c r="C10" s="1" t="s">
        <v>13</v>
      </c>
      <c r="D10" s="1" t="s">
        <v>20</v>
      </c>
      <c r="E10" s="1" t="s">
        <v>14</v>
      </c>
      <c r="F10" s="1" t="s">
        <v>15</v>
      </c>
      <c r="H10" s="1" t="s">
        <v>16</v>
      </c>
      <c r="J10" s="1" t="s">
        <v>21</v>
      </c>
      <c r="L10" s="1" t="s">
        <v>16</v>
      </c>
      <c r="N10" s="1" t="s">
        <v>21</v>
      </c>
    </row>
    <row r="11" spans="1:14" x14ac:dyDescent="0.3">
      <c r="A11" s="1">
        <v>0.01</v>
      </c>
      <c r="B11" s="1">
        <v>0.02</v>
      </c>
      <c r="C11" s="1">
        <v>0.03</v>
      </c>
      <c r="D11" s="1">
        <v>0.04</v>
      </c>
      <c r="E11" s="1">
        <v>0.05</v>
      </c>
      <c r="F11" s="1">
        <v>100</v>
      </c>
      <c r="H11" s="1">
        <f>($A11+2*$B11+2*$C11+2*$D11+$E11)/8</f>
        <v>0.03</v>
      </c>
      <c r="J11" s="1">
        <f>($A11+2*$B11+2*$C11+2*$D11+$E11)/8</f>
        <v>0.03</v>
      </c>
      <c r="L11" s="1">
        <f>(($E11-$A11)/(4*_xlfn.NORM.INV(($F11-0.375)/($F11+0.25),0,1))) + (($D11-$B11)/(4*_xlfn.NORM.INV((0.75*$F11-0.125)/($F11+0.25),0,1)))</f>
        <v>1.1524305677169534E-2</v>
      </c>
      <c r="N11" s="1">
        <f>SQRT((($A11*$A11+2*$B11*$B11+2*$C11*$C11+2*$D11*$D11+$E11*$E11)/16)+(($A11*$B11+$B11*$C11+$C11*$D11+$D11*$E11)/8)-(($A11+2*$B11+2*$C11+2*$D11+$E11)*($A11+2*$B11+2*$C11+2*$D11+$E11)/64))</f>
        <v>1.1180339887498954E-2</v>
      </c>
    </row>
    <row r="14" spans="1:14" ht="20.25" x14ac:dyDescent="0.35">
      <c r="A14" s="26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20.25" x14ac:dyDescent="0.35">
      <c r="A15" s="21" t="s">
        <v>9</v>
      </c>
      <c r="B15" s="22"/>
      <c r="C15" s="22"/>
      <c r="D15" s="22"/>
      <c r="E15" s="22"/>
      <c r="F15" s="22"/>
      <c r="G15" s="22"/>
      <c r="H15" s="23" t="s">
        <v>10</v>
      </c>
      <c r="I15" s="24"/>
      <c r="J15" s="24"/>
      <c r="K15" s="24"/>
      <c r="L15" s="23" t="s">
        <v>11</v>
      </c>
      <c r="M15" s="25"/>
      <c r="N15" s="25"/>
    </row>
    <row r="16" spans="1:14" x14ac:dyDescent="0.3">
      <c r="B16" s="1" t="s">
        <v>19</v>
      </c>
      <c r="C16" s="1" t="s">
        <v>13</v>
      </c>
      <c r="D16" s="1" t="s">
        <v>20</v>
      </c>
      <c r="E16" s="1" t="s">
        <v>15</v>
      </c>
      <c r="H16" s="1" t="s">
        <v>16</v>
      </c>
      <c r="L16" s="1" t="s">
        <v>16</v>
      </c>
    </row>
    <row r="17" spans="1:12" x14ac:dyDescent="0.3">
      <c r="B17" s="1">
        <v>4</v>
      </c>
      <c r="C17" s="1">
        <v>4.7</v>
      </c>
      <c r="D17" s="1">
        <v>5.4</v>
      </c>
      <c r="E17" s="1">
        <v>45</v>
      </c>
      <c r="H17" s="1">
        <f>($B17+$C17+$D17)/3</f>
        <v>4.7</v>
      </c>
      <c r="L17" s="1">
        <f>($D17-$B17)/(2*_xlfn.NORM.INV((0.75*$E17-0.125)/($E17+0.25),0,1))</f>
        <v>1.0721177951836847</v>
      </c>
    </row>
    <row r="20" spans="1:12" ht="20.25" x14ac:dyDescent="0.35">
      <c r="A20" s="29" t="s">
        <v>23</v>
      </c>
      <c r="B20" s="29"/>
      <c r="C20" s="29"/>
      <c r="D20" s="29"/>
      <c r="E20" s="28"/>
      <c r="F20" s="28"/>
      <c r="G20" s="28"/>
      <c r="H20" s="28"/>
    </row>
    <row r="21" spans="1:12" x14ac:dyDescent="0.3">
      <c r="A21" s="28" t="s">
        <v>24</v>
      </c>
      <c r="B21" s="28"/>
      <c r="C21" s="28"/>
      <c r="D21" s="28"/>
      <c r="E21" s="28"/>
      <c r="F21" s="28"/>
      <c r="G21" s="28"/>
      <c r="H21" s="28"/>
    </row>
    <row r="22" spans="1:12" x14ac:dyDescent="0.3">
      <c r="A22" s="28" t="s">
        <v>25</v>
      </c>
      <c r="B22" s="28"/>
      <c r="C22" s="28"/>
      <c r="D22" s="28"/>
      <c r="E22" s="28"/>
      <c r="F22" s="28"/>
      <c r="G22" s="28"/>
      <c r="H22" s="28"/>
    </row>
    <row r="23" spans="1:12" x14ac:dyDescent="0.3">
      <c r="A23" s="28" t="s">
        <v>26</v>
      </c>
      <c r="B23" s="28"/>
      <c r="C23" s="28"/>
      <c r="D23" s="28"/>
      <c r="E23" s="28"/>
      <c r="F23" s="28"/>
      <c r="G23" s="28"/>
      <c r="H23" s="28"/>
    </row>
  </sheetData>
  <mergeCells count="17">
    <mergeCell ref="A21:H21"/>
    <mergeCell ref="A22:H22"/>
    <mergeCell ref="A23:H23"/>
    <mergeCell ref="A20:H20"/>
    <mergeCell ref="H9:K9"/>
    <mergeCell ref="A9:G9"/>
    <mergeCell ref="A1:N1"/>
    <mergeCell ref="A15:G15"/>
    <mergeCell ref="H15:K15"/>
    <mergeCell ref="L15:N15"/>
    <mergeCell ref="A2:N2"/>
    <mergeCell ref="A8:N8"/>
    <mergeCell ref="A14:N14"/>
    <mergeCell ref="L9:N9"/>
    <mergeCell ref="L3:N3"/>
    <mergeCell ref="H3:K3"/>
    <mergeCell ref="A3:G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effect size coding</vt:lpstr>
      <vt:lpstr>median</vt:lpstr>
    </vt:vector>
  </TitlesOfParts>
  <Company>Daegu Uni.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2020-03-05T05:45:47Z</dcterms:created>
  <dcterms:modified xsi:type="dcterms:W3CDTF">2023-04-20T14:11:20Z</dcterms:modified>
</cp:coreProperties>
</file>