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t\Dropbox\Paper Fatima\6 Envio Peer J\2023 ms replica\Raw data\"/>
    </mc:Choice>
  </mc:AlternateContent>
  <xr:revisionPtr revIDLastSave="0" documentId="13_ncr:1_{46BCCDCF-F0AA-40E4-BE55-80AA2DBF836E}" xr6:coauthVersionLast="47" xr6:coauthVersionMax="47" xr10:uidLastSave="{00000000-0000-0000-0000-000000000000}"/>
  <bookViews>
    <workbookView xWindow="-110" yWindow="-110" windowWidth="19420" windowHeight="10300" activeTab="1" xr2:uid="{86B21BE1-88C1-4FA1-84CD-6990E667B15C}"/>
  </bookViews>
  <sheets>
    <sheet name="wild strains" sheetId="1" r:id="rId1"/>
    <sheet name="B051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AI4" i="1"/>
  <c r="M3" i="2"/>
  <c r="F20" i="2" s="1"/>
  <c r="N31" i="1"/>
  <c r="M37" i="1"/>
  <c r="N37" i="1" s="1"/>
  <c r="M44" i="1"/>
  <c r="N44" i="1" s="1"/>
  <c r="M46" i="1"/>
  <c r="N46" i="1" s="1"/>
  <c r="M45" i="1"/>
  <c r="N45" i="1" s="1"/>
  <c r="N39" i="1"/>
  <c r="M39" i="1"/>
  <c r="M38" i="1"/>
  <c r="N38" i="1" s="1"/>
  <c r="M33" i="1"/>
  <c r="N33" i="1" s="1"/>
  <c r="M32" i="1"/>
  <c r="N32" i="1" s="1"/>
  <c r="AI13" i="1"/>
  <c r="AI14" i="1"/>
  <c r="AI15" i="1"/>
  <c r="AI16" i="1"/>
  <c r="AI19" i="1"/>
  <c r="AI20" i="1"/>
  <c r="AI21" i="1"/>
  <c r="AI22" i="1"/>
  <c r="AH13" i="1"/>
  <c r="AH14" i="1"/>
  <c r="AH15" i="1"/>
  <c r="AH16" i="1"/>
  <c r="AH19" i="1"/>
  <c r="AH20" i="1"/>
  <c r="AH21" i="1"/>
  <c r="AH22" i="1"/>
  <c r="AH4" i="1"/>
  <c r="AI7" i="1"/>
  <c r="AH7" i="1"/>
  <c r="AI6" i="1"/>
  <c r="AH6" i="1"/>
  <c r="AI5" i="1"/>
  <c r="AH5" i="1"/>
  <c r="AG6" i="2"/>
  <c r="AF6" i="2"/>
  <c r="J15" i="2" s="1"/>
  <c r="AG5" i="2"/>
  <c r="AF5" i="2"/>
  <c r="J14" i="2" s="1"/>
  <c r="AG4" i="2"/>
  <c r="AF4" i="2"/>
  <c r="J13" i="2" s="1"/>
  <c r="AG3" i="2"/>
  <c r="AF3" i="2"/>
  <c r="J12" i="2" s="1"/>
  <c r="AB6" i="2"/>
  <c r="J23" i="2" s="1"/>
  <c r="AA6" i="2"/>
  <c r="I15" i="2" s="1"/>
  <c r="AB5" i="2"/>
  <c r="J22" i="2" s="1"/>
  <c r="AA5" i="2"/>
  <c r="I14" i="2" s="1"/>
  <c r="AB4" i="2"/>
  <c r="J21" i="2" s="1"/>
  <c r="AA4" i="2"/>
  <c r="I13" i="2" s="1"/>
  <c r="AB3" i="2"/>
  <c r="J20" i="2" s="1"/>
  <c r="AA3" i="2"/>
  <c r="I12" i="2" s="1"/>
  <c r="W6" i="2"/>
  <c r="I23" i="2" s="1"/>
  <c r="V6" i="2"/>
  <c r="H15" i="2" s="1"/>
  <c r="W5" i="2"/>
  <c r="H22" i="2" s="1"/>
  <c r="V5" i="2"/>
  <c r="H14" i="2" s="1"/>
  <c r="W4" i="2"/>
  <c r="I21" i="2" s="1"/>
  <c r="V4" i="2"/>
  <c r="H13" i="2" s="1"/>
  <c r="W3" i="2"/>
  <c r="I20" i="2" s="1"/>
  <c r="V3" i="2"/>
  <c r="H12" i="2" s="1"/>
  <c r="R6" i="2"/>
  <c r="G23" i="2" s="1"/>
  <c r="Q6" i="2"/>
  <c r="G15" i="2" s="1"/>
  <c r="R5" i="2"/>
  <c r="G22" i="2" s="1"/>
  <c r="Q5" i="2"/>
  <c r="G14" i="2" s="1"/>
  <c r="R4" i="2"/>
  <c r="G21" i="2" s="1"/>
  <c r="Q4" i="2"/>
  <c r="G13" i="2" s="1"/>
  <c r="R3" i="2"/>
  <c r="G20" i="2" s="1"/>
  <c r="Q3" i="2"/>
  <c r="G12" i="2" s="1"/>
  <c r="M6" i="2"/>
  <c r="F23" i="2" s="1"/>
  <c r="L6" i="2"/>
  <c r="F15" i="2" s="1"/>
  <c r="M5" i="2"/>
  <c r="F22" i="2" s="1"/>
  <c r="L5" i="2"/>
  <c r="F14" i="2" s="1"/>
  <c r="M4" i="2"/>
  <c r="F21" i="2" s="1"/>
  <c r="L4" i="2"/>
  <c r="F13" i="2" s="1"/>
  <c r="L3" i="2"/>
  <c r="F12" i="2" s="1"/>
  <c r="H4" i="2"/>
  <c r="E21" i="2" s="1"/>
  <c r="H5" i="2"/>
  <c r="E22" i="2" s="1"/>
  <c r="H6" i="2"/>
  <c r="E23" i="2" s="1"/>
  <c r="G4" i="2"/>
  <c r="E13" i="2" s="1"/>
  <c r="G5" i="2"/>
  <c r="E14" i="2" s="1"/>
  <c r="G6" i="2"/>
  <c r="E15" i="2" s="1"/>
  <c r="H3" i="2"/>
  <c r="E20" i="2" s="1"/>
  <c r="G3" i="2"/>
  <c r="E12" i="2" s="1"/>
  <c r="AC21" i="1"/>
  <c r="AC22" i="1"/>
  <c r="AC23" i="1"/>
  <c r="AC20" i="1"/>
  <c r="AC14" i="1"/>
  <c r="AC15" i="1"/>
  <c r="AC16" i="1"/>
  <c r="AC13" i="1"/>
  <c r="AC5" i="1"/>
  <c r="AC6" i="1"/>
  <c r="AC7" i="1"/>
  <c r="AC4" i="1"/>
  <c r="X21" i="1"/>
  <c r="X22" i="1"/>
  <c r="X23" i="1"/>
  <c r="X20" i="1"/>
  <c r="X14" i="1"/>
  <c r="X15" i="1"/>
  <c r="X16" i="1"/>
  <c r="X13" i="1"/>
  <c r="X5" i="1"/>
  <c r="X6" i="1"/>
  <c r="X7" i="1"/>
  <c r="X4" i="1"/>
  <c r="R21" i="1"/>
  <c r="R22" i="1"/>
  <c r="R23" i="1"/>
  <c r="R20" i="1"/>
  <c r="R14" i="1"/>
  <c r="R15" i="1"/>
  <c r="R16" i="1"/>
  <c r="R13" i="1"/>
  <c r="R5" i="1"/>
  <c r="R6" i="1"/>
  <c r="R7" i="1"/>
  <c r="R4" i="1"/>
  <c r="L21" i="1"/>
  <c r="L22" i="1"/>
  <c r="L23" i="1"/>
  <c r="L20" i="1"/>
  <c r="L14" i="1"/>
  <c r="L15" i="1"/>
  <c r="L16" i="1"/>
  <c r="L13" i="1"/>
  <c r="L5" i="1"/>
  <c r="L6" i="1"/>
  <c r="L7" i="1"/>
  <c r="L4" i="1"/>
  <c r="G21" i="1"/>
  <c r="G22" i="1"/>
  <c r="G23" i="1"/>
  <c r="G20" i="1"/>
  <c r="G14" i="1"/>
  <c r="G15" i="1"/>
  <c r="G16" i="1"/>
  <c r="G13" i="1"/>
  <c r="G5" i="1"/>
  <c r="G6" i="1"/>
  <c r="G7" i="1"/>
  <c r="G4" i="1"/>
  <c r="AB5" i="1"/>
  <c r="AB6" i="1"/>
  <c r="AB7" i="1"/>
  <c r="AB13" i="1"/>
  <c r="AB14" i="1"/>
  <c r="AB15" i="1"/>
  <c r="AB16" i="1"/>
  <c r="AB20" i="1"/>
  <c r="AB21" i="1"/>
  <c r="AB22" i="1"/>
  <c r="AB23" i="1"/>
  <c r="AB4" i="1"/>
  <c r="W5" i="1"/>
  <c r="W6" i="1"/>
  <c r="W7" i="1"/>
  <c r="W13" i="1"/>
  <c r="W14" i="1"/>
  <c r="W15" i="1"/>
  <c r="W16" i="1"/>
  <c r="W20" i="1"/>
  <c r="W21" i="1"/>
  <c r="W22" i="1"/>
  <c r="W23" i="1"/>
  <c r="W4" i="1"/>
  <c r="Q5" i="1"/>
  <c r="Q6" i="1"/>
  <c r="Q7" i="1"/>
  <c r="Q13" i="1"/>
  <c r="Q14" i="1"/>
  <c r="Q15" i="1"/>
  <c r="Q16" i="1"/>
  <c r="Q20" i="1"/>
  <c r="Q21" i="1"/>
  <c r="Q22" i="1"/>
  <c r="Q23" i="1"/>
  <c r="Q4" i="1"/>
  <c r="K5" i="1"/>
  <c r="K6" i="1"/>
  <c r="K7" i="1"/>
  <c r="K13" i="1"/>
  <c r="K14" i="1"/>
  <c r="K15" i="1"/>
  <c r="K16" i="1"/>
  <c r="K20" i="1"/>
  <c r="K21" i="1"/>
  <c r="K22" i="1"/>
  <c r="K23" i="1"/>
  <c r="K4" i="1"/>
  <c r="F5" i="1"/>
  <c r="F6" i="1"/>
  <c r="F7" i="1"/>
  <c r="F13" i="1"/>
  <c r="F14" i="1"/>
  <c r="F15" i="1"/>
  <c r="F16" i="1"/>
  <c r="F20" i="1"/>
  <c r="F21" i="1"/>
  <c r="F22" i="1"/>
  <c r="F23" i="1"/>
  <c r="F4" i="1"/>
  <c r="H20" i="2" l="1"/>
  <c r="H23" i="2"/>
  <c r="H21" i="2"/>
  <c r="I22" i="2"/>
</calcChain>
</file>

<file path=xl/sharedStrings.xml><?xml version="1.0" encoding="utf-8"?>
<sst xmlns="http://schemas.openxmlformats.org/spreadsheetml/2006/main" count="151" uniqueCount="25">
  <si>
    <t>Control</t>
  </si>
  <si>
    <t>Cu</t>
  </si>
  <si>
    <t>CuFe</t>
  </si>
  <si>
    <t>Fe</t>
  </si>
  <si>
    <t>r1</t>
  </si>
  <si>
    <t>r2</t>
  </si>
  <si>
    <t>r3</t>
  </si>
  <si>
    <t>sd</t>
  </si>
  <si>
    <t>Days</t>
  </si>
  <si>
    <t>Bc.po03</t>
  </si>
  <si>
    <t>Bc.vi09</t>
  </si>
  <si>
    <t>Bc.ad03</t>
  </si>
  <si>
    <t>Day 1</t>
  </si>
  <si>
    <t>Day 2</t>
  </si>
  <si>
    <t>Day 3</t>
  </si>
  <si>
    <t>Day 4</t>
  </si>
  <si>
    <t>Day 5</t>
  </si>
  <si>
    <t xml:space="preserve">Day 6 </t>
  </si>
  <si>
    <t>average</t>
  </si>
  <si>
    <t>SD for days</t>
  </si>
  <si>
    <t>Average data for days</t>
  </si>
  <si>
    <t>B05.10</t>
  </si>
  <si>
    <t xml:space="preserve">Day 4 </t>
  </si>
  <si>
    <t xml:space="preserve">Day 5 </t>
  </si>
  <si>
    <t>Day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</si>
</sst>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1" xfId="0" applyFill="1" applyBorder="1"/>
    <xf numFmtId="0" fontId="1" fillId="0" borderId="0" xfId="0" applyFont="1"/>
    <xf numFmtId="0" fontId="3" fillId="0" borderId="0" xfId="0" applyFont="1"/>
    <xf numFmtId="0" fontId="2" fillId="2" borderId="0" xfId="0" applyFont="1" applyFill="1"/>
    <xf numFmtId="0" fontId="3" fillId="3" borderId="1" xfId="0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2" fontId="3" fillId="4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/>
    <xf numFmtId="0" fontId="3" fillId="5" borderId="0" xfId="0" applyFont="1" applyFill="1"/>
    <xf numFmtId="0" fontId="0" fillId="0" borderId="1" xfId="0" applyBorder="1"/>
    <xf numFmtId="2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CL" sz="1200" b="0" i="1" u="none" strike="noStrike" baseline="0">
                <a:effectLst/>
              </a:rPr>
              <a:t>Bc.po03 </a:t>
            </a:r>
            <a:endParaRPr lang="es-CL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Bc.po03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strains'!$G$51:$L$51</c:f>
                <c:numCache>
                  <c:formatCode>General</c:formatCode>
                  <c:ptCount val="6"/>
                  <c:pt idx="0">
                    <c:v>0.37986839826445146</c:v>
                  </c:pt>
                  <c:pt idx="1">
                    <c:v>0.35594943461115236</c:v>
                  </c:pt>
                  <c:pt idx="2">
                    <c:v>0.3481857741685222</c:v>
                  </c:pt>
                  <c:pt idx="3">
                    <c:v>0.82518684752808202</c:v>
                  </c:pt>
                  <c:pt idx="4">
                    <c:v>0.64732784069074056</c:v>
                  </c:pt>
                  <c:pt idx="5">
                    <c:v>0.42193996413391421</c:v>
                  </c:pt>
                </c:numCache>
              </c:numRef>
            </c:plus>
            <c:minus>
              <c:numRef>
                <c:f>'wild strains'!$G$51:$L$51</c:f>
                <c:numCache>
                  <c:formatCode>General</c:formatCode>
                  <c:ptCount val="6"/>
                  <c:pt idx="0">
                    <c:v>0.37986839826445146</c:v>
                  </c:pt>
                  <c:pt idx="1">
                    <c:v>0.35594943461115236</c:v>
                  </c:pt>
                  <c:pt idx="2">
                    <c:v>0.3481857741685222</c:v>
                  </c:pt>
                  <c:pt idx="3">
                    <c:v>0.82518684752808202</c:v>
                  </c:pt>
                  <c:pt idx="4">
                    <c:v>0.64732784069074056</c:v>
                  </c:pt>
                  <c:pt idx="5">
                    <c:v>0.42193996413391421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strains'!$G$30:$L$30</c:f>
              <c:numCache>
                <c:formatCode>0.00</c:formatCode>
                <c:ptCount val="6"/>
                <c:pt idx="0">
                  <c:v>12.87</c:v>
                </c:pt>
                <c:pt idx="1">
                  <c:v>30.72</c:v>
                </c:pt>
                <c:pt idx="2">
                  <c:v>52.203333333333326</c:v>
                </c:pt>
                <c:pt idx="3">
                  <c:v>75.906666666666652</c:v>
                </c:pt>
                <c:pt idx="4">
                  <c:v>82.506666666666661</c:v>
                </c:pt>
                <c:pt idx="5" formatCode="General">
                  <c:v>83.626666666666665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16-417F-ACAC-64566742E7E2}"/>
            </c:ext>
          </c:extLst>
        </c:ser>
        <c:ser>
          <c:idx val="1"/>
          <c:order val="1"/>
          <c:tx>
            <c:v>Cu- Bc.po03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strains'!$G$52:$L$52</c:f>
                <c:numCache>
                  <c:formatCode>General</c:formatCode>
                  <c:ptCount val="6"/>
                  <c:pt idx="0">
                    <c:v>0.19553345834749944</c:v>
                  </c:pt>
                  <c:pt idx="1">
                    <c:v>0.11930353445448884</c:v>
                  </c:pt>
                  <c:pt idx="2">
                    <c:v>6.5064070986477041E-2</c:v>
                  </c:pt>
                  <c:pt idx="3">
                    <c:v>0.46292547996410816</c:v>
                  </c:pt>
                  <c:pt idx="4">
                    <c:v>0.32145502536643233</c:v>
                  </c:pt>
                  <c:pt idx="5">
                    <c:v>0.26388128644019759</c:v>
                  </c:pt>
                </c:numCache>
              </c:numRef>
            </c:plus>
            <c:minus>
              <c:numRef>
                <c:f>'wild strains'!$G$52:$L$52</c:f>
                <c:numCache>
                  <c:formatCode>General</c:formatCode>
                  <c:ptCount val="6"/>
                  <c:pt idx="0">
                    <c:v>0.19553345834749944</c:v>
                  </c:pt>
                  <c:pt idx="1">
                    <c:v>0.11930353445448884</c:v>
                  </c:pt>
                  <c:pt idx="2">
                    <c:v>6.5064070986477041E-2</c:v>
                  </c:pt>
                  <c:pt idx="3">
                    <c:v>0.46292547996410816</c:v>
                  </c:pt>
                  <c:pt idx="4">
                    <c:v>0.32145502536643233</c:v>
                  </c:pt>
                  <c:pt idx="5">
                    <c:v>0.26388128644019759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strains'!$G$31:$L$31</c:f>
              <c:numCache>
                <c:formatCode>0.00</c:formatCode>
                <c:ptCount val="6"/>
                <c:pt idx="0">
                  <c:v>6.2133333333333338</c:v>
                </c:pt>
                <c:pt idx="1">
                  <c:v>6.7366666666666672</c:v>
                </c:pt>
                <c:pt idx="2">
                  <c:v>7.5066666666666677</c:v>
                </c:pt>
                <c:pt idx="3">
                  <c:v>9.3800000000000008</c:v>
                </c:pt>
                <c:pt idx="4">
                  <c:v>11.013333333333334</c:v>
                </c:pt>
                <c:pt idx="5" formatCode="General">
                  <c:v>12.156666666666666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816-417F-ACAC-64566742E7E2}"/>
            </c:ext>
          </c:extLst>
        </c:ser>
        <c:ser>
          <c:idx val="2"/>
          <c:order val="2"/>
          <c:tx>
            <c:v>Cu-Fe-Bc.po03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strains'!$G$53:$L$53</c:f>
                <c:numCache>
                  <c:formatCode>General</c:formatCode>
                  <c:ptCount val="6"/>
                  <c:pt idx="0">
                    <c:v>0.14798648586948762</c:v>
                  </c:pt>
                  <c:pt idx="1">
                    <c:v>5.0332229568471949E-2</c:v>
                  </c:pt>
                  <c:pt idx="2">
                    <c:v>0.18770544300401457</c:v>
                  </c:pt>
                  <c:pt idx="3">
                    <c:v>0.40706264874095244</c:v>
                  </c:pt>
                  <c:pt idx="4">
                    <c:v>0.1955334583474998</c:v>
                  </c:pt>
                  <c:pt idx="5">
                    <c:v>0.11239810200058227</c:v>
                  </c:pt>
                </c:numCache>
              </c:numRef>
            </c:plus>
            <c:minus>
              <c:numRef>
                <c:f>'wild strains'!$G$53:$L$53</c:f>
                <c:numCache>
                  <c:formatCode>General</c:formatCode>
                  <c:ptCount val="6"/>
                  <c:pt idx="0">
                    <c:v>0.14798648586948762</c:v>
                  </c:pt>
                  <c:pt idx="1">
                    <c:v>5.0332229568471949E-2</c:v>
                  </c:pt>
                  <c:pt idx="2">
                    <c:v>0.18770544300401457</c:v>
                  </c:pt>
                  <c:pt idx="3">
                    <c:v>0.40706264874095244</c:v>
                  </c:pt>
                  <c:pt idx="4">
                    <c:v>0.1955334583474998</c:v>
                  </c:pt>
                  <c:pt idx="5">
                    <c:v>0.11239810200058227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strains'!$G$32:$L$32</c:f>
              <c:numCache>
                <c:formatCode>0.00</c:formatCode>
                <c:ptCount val="6"/>
                <c:pt idx="0">
                  <c:v>5.73</c:v>
                </c:pt>
                <c:pt idx="1">
                  <c:v>5.6133333333333333</c:v>
                </c:pt>
                <c:pt idx="2">
                  <c:v>5.003333333333333</c:v>
                </c:pt>
                <c:pt idx="3">
                  <c:v>5.4499999999999993</c:v>
                </c:pt>
                <c:pt idx="4">
                  <c:v>5.4966666666666661</c:v>
                </c:pt>
                <c:pt idx="5" formatCode="General">
                  <c:v>5.7833333333333323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816-417F-ACAC-64566742E7E2}"/>
            </c:ext>
          </c:extLst>
        </c:ser>
        <c:ser>
          <c:idx val="3"/>
          <c:order val="3"/>
          <c:tx>
            <c:v>Fe-Bc.po03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strains'!$G$54:$L$54</c:f>
                <c:numCache>
                  <c:formatCode>General</c:formatCode>
                  <c:ptCount val="6"/>
                  <c:pt idx="0">
                    <c:v>0.14525839046333952</c:v>
                  </c:pt>
                  <c:pt idx="1">
                    <c:v>0.2424871130596426</c:v>
                  </c:pt>
                  <c:pt idx="2">
                    <c:v>0.35921210076128191</c:v>
                  </c:pt>
                  <c:pt idx="3">
                    <c:v>0.13316656236958824</c:v>
                  </c:pt>
                  <c:pt idx="4">
                    <c:v>0.39399661589071183</c:v>
                  </c:pt>
                  <c:pt idx="5">
                    <c:v>0.60434537586824744</c:v>
                  </c:pt>
                </c:numCache>
              </c:numRef>
            </c:plus>
            <c:minus>
              <c:numRef>
                <c:f>'wild strains'!$G$54:$L$54</c:f>
                <c:numCache>
                  <c:formatCode>General</c:formatCode>
                  <c:ptCount val="6"/>
                  <c:pt idx="0">
                    <c:v>0.14525839046333952</c:v>
                  </c:pt>
                  <c:pt idx="1">
                    <c:v>0.2424871130596426</c:v>
                  </c:pt>
                  <c:pt idx="2">
                    <c:v>0.35921210076128191</c:v>
                  </c:pt>
                  <c:pt idx="3">
                    <c:v>0.13316656236958824</c:v>
                  </c:pt>
                  <c:pt idx="4">
                    <c:v>0.39399661589071183</c:v>
                  </c:pt>
                  <c:pt idx="5">
                    <c:v>0.60434537586824744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strains'!$G$33:$L$33</c:f>
              <c:numCache>
                <c:formatCode>0.00</c:formatCode>
                <c:ptCount val="6"/>
                <c:pt idx="0">
                  <c:v>5.94</c:v>
                </c:pt>
                <c:pt idx="1">
                  <c:v>5.63</c:v>
                </c:pt>
                <c:pt idx="2">
                  <c:v>5.7633333333333345</c:v>
                </c:pt>
                <c:pt idx="3">
                  <c:v>5.916666666666667</c:v>
                </c:pt>
                <c:pt idx="4">
                  <c:v>6.2133333333333338</c:v>
                </c:pt>
                <c:pt idx="5" formatCode="General">
                  <c:v>6.6466666666666674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816-417F-ACAC-64566742E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238752"/>
        <c:axId val="550239408"/>
      </c:scatterChart>
      <c:valAx>
        <c:axId val="550238752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50239408"/>
        <c:crosses val="autoZero"/>
        <c:crossBetween val="midCat"/>
        <c:majorUnit val="1"/>
      </c:valAx>
      <c:valAx>
        <c:axId val="550239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Mycelial growth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5023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33577541937695"/>
          <c:y val="0.30833117510399849"/>
          <c:w val="0.2418671231313477"/>
          <c:h val="0.249299183869099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CL" sz="1200" b="0" i="1" u="none" strike="noStrike" baseline="0">
                <a:effectLst/>
              </a:rPr>
              <a:t>Bc.ad03 </a:t>
            </a:r>
            <a:endParaRPr lang="es-CL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Bc.ad03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strains'!$G$51:$L$51</c:f>
                <c:numCache>
                  <c:formatCode>General</c:formatCode>
                  <c:ptCount val="6"/>
                  <c:pt idx="0">
                    <c:v>0.37986839826445146</c:v>
                  </c:pt>
                  <c:pt idx="1">
                    <c:v>0.35594943461115236</c:v>
                  </c:pt>
                  <c:pt idx="2">
                    <c:v>0.3481857741685222</c:v>
                  </c:pt>
                  <c:pt idx="3">
                    <c:v>0.82518684752808202</c:v>
                  </c:pt>
                  <c:pt idx="4">
                    <c:v>0.64732784069074056</c:v>
                  </c:pt>
                  <c:pt idx="5">
                    <c:v>0.42193996413391421</c:v>
                  </c:pt>
                </c:numCache>
              </c:numRef>
            </c:plus>
            <c:minus>
              <c:numRef>
                <c:f>'wild strains'!$G$51:$L$51</c:f>
                <c:numCache>
                  <c:formatCode>General</c:formatCode>
                  <c:ptCount val="6"/>
                  <c:pt idx="0">
                    <c:v>0.37986839826445146</c:v>
                  </c:pt>
                  <c:pt idx="1">
                    <c:v>0.35594943461115236</c:v>
                  </c:pt>
                  <c:pt idx="2">
                    <c:v>0.3481857741685222</c:v>
                  </c:pt>
                  <c:pt idx="3">
                    <c:v>0.82518684752808202</c:v>
                  </c:pt>
                  <c:pt idx="4">
                    <c:v>0.64732784069074056</c:v>
                  </c:pt>
                  <c:pt idx="5">
                    <c:v>0.42193996413391421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strains'!$G$36:$L$36</c:f>
              <c:numCache>
                <c:formatCode>0.00</c:formatCode>
                <c:ptCount val="6"/>
                <c:pt idx="0">
                  <c:v>12.439999999999998</c:v>
                </c:pt>
                <c:pt idx="1">
                  <c:v>30.060000000000002</c:v>
                </c:pt>
                <c:pt idx="2">
                  <c:v>53.123333333333335</c:v>
                </c:pt>
                <c:pt idx="3">
                  <c:v>75.003333333333345</c:v>
                </c:pt>
                <c:pt idx="4">
                  <c:v>82.096666666666678</c:v>
                </c:pt>
                <c:pt idx="5" formatCode="General">
                  <c:v>83.176666666666677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E5-465D-A399-D0CE2EBDFCAC}"/>
            </c:ext>
          </c:extLst>
        </c:ser>
        <c:ser>
          <c:idx val="1"/>
          <c:order val="1"/>
          <c:tx>
            <c:v>Cu-Bc.ad03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strains'!$G$52:$L$52</c:f>
                <c:numCache>
                  <c:formatCode>General</c:formatCode>
                  <c:ptCount val="6"/>
                  <c:pt idx="0">
                    <c:v>0.19553345834749944</c:v>
                  </c:pt>
                  <c:pt idx="1">
                    <c:v>0.11930353445448884</c:v>
                  </c:pt>
                  <c:pt idx="2">
                    <c:v>6.5064070986477041E-2</c:v>
                  </c:pt>
                  <c:pt idx="3">
                    <c:v>0.46292547996410816</c:v>
                  </c:pt>
                  <c:pt idx="4">
                    <c:v>0.32145502536643233</c:v>
                  </c:pt>
                  <c:pt idx="5">
                    <c:v>0.26388128644019759</c:v>
                  </c:pt>
                </c:numCache>
              </c:numRef>
            </c:plus>
            <c:minus>
              <c:numRef>
                <c:f>'wild strains'!$G$52:$L$52</c:f>
                <c:numCache>
                  <c:formatCode>General</c:formatCode>
                  <c:ptCount val="6"/>
                  <c:pt idx="0">
                    <c:v>0.19553345834749944</c:v>
                  </c:pt>
                  <c:pt idx="1">
                    <c:v>0.11930353445448884</c:v>
                  </c:pt>
                  <c:pt idx="2">
                    <c:v>6.5064070986477041E-2</c:v>
                  </c:pt>
                  <c:pt idx="3">
                    <c:v>0.46292547996410816</c:v>
                  </c:pt>
                  <c:pt idx="4">
                    <c:v>0.32145502536643233</c:v>
                  </c:pt>
                  <c:pt idx="5">
                    <c:v>0.26388128644019759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strains'!$G$37:$L$37</c:f>
              <c:numCache>
                <c:formatCode>0.00</c:formatCode>
                <c:ptCount val="6"/>
                <c:pt idx="0">
                  <c:v>5.9733333333333336</c:v>
                </c:pt>
                <c:pt idx="1">
                  <c:v>6.8533333333333344</c:v>
                </c:pt>
                <c:pt idx="2">
                  <c:v>9.4266666666666676</c:v>
                </c:pt>
                <c:pt idx="3">
                  <c:v>14.823333333333332</c:v>
                </c:pt>
                <c:pt idx="4">
                  <c:v>16.493333333333336</c:v>
                </c:pt>
                <c:pt idx="5" formatCode="General">
                  <c:v>17.956666666666667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E5-465D-A399-D0CE2EBDFCAC}"/>
            </c:ext>
          </c:extLst>
        </c:ser>
        <c:ser>
          <c:idx val="2"/>
          <c:order val="2"/>
          <c:tx>
            <c:v>Cu-Fe-Bc.ad03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strains'!$G$59:$L$59</c:f>
                <c:numCache>
                  <c:formatCode>General</c:formatCode>
                  <c:ptCount val="6"/>
                  <c:pt idx="0">
                    <c:v>0.28023799409311612</c:v>
                  </c:pt>
                  <c:pt idx="1">
                    <c:v>0.24704925284917051</c:v>
                  </c:pt>
                  <c:pt idx="2">
                    <c:v>0.37509998667022104</c:v>
                  </c:pt>
                  <c:pt idx="3">
                    <c:v>0.45544849690533989</c:v>
                  </c:pt>
                  <c:pt idx="4">
                    <c:v>0.38734136537856789</c:v>
                  </c:pt>
                  <c:pt idx="5">
                    <c:v>0.30789608636681287</c:v>
                  </c:pt>
                </c:numCache>
              </c:numRef>
            </c:plus>
            <c:minus>
              <c:numRef>
                <c:f>'wild strains'!$G$59:$L$59</c:f>
                <c:numCache>
                  <c:formatCode>General</c:formatCode>
                  <c:ptCount val="6"/>
                  <c:pt idx="0">
                    <c:v>0.28023799409311612</c:v>
                  </c:pt>
                  <c:pt idx="1">
                    <c:v>0.24704925284917051</c:v>
                  </c:pt>
                  <c:pt idx="2">
                    <c:v>0.37509998667022104</c:v>
                  </c:pt>
                  <c:pt idx="3">
                    <c:v>0.45544849690533989</c:v>
                  </c:pt>
                  <c:pt idx="4">
                    <c:v>0.38734136537856789</c:v>
                  </c:pt>
                  <c:pt idx="5">
                    <c:v>0.30789608636681287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strains'!$G$38:$L$38</c:f>
              <c:numCache>
                <c:formatCode>0.00</c:formatCode>
                <c:ptCount val="6"/>
                <c:pt idx="0">
                  <c:v>5.8566666666666665</c:v>
                </c:pt>
                <c:pt idx="1">
                  <c:v>5.8033333333333337</c:v>
                </c:pt>
                <c:pt idx="2">
                  <c:v>5.68</c:v>
                </c:pt>
                <c:pt idx="3">
                  <c:v>5.5733333333333333</c:v>
                </c:pt>
                <c:pt idx="4">
                  <c:v>5.5766666666666671</c:v>
                </c:pt>
                <c:pt idx="5" formatCode="General">
                  <c:v>6.62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E5-465D-A399-D0CE2EBDFCAC}"/>
            </c:ext>
          </c:extLst>
        </c:ser>
        <c:ser>
          <c:idx val="3"/>
          <c:order val="3"/>
          <c:tx>
            <c:v>Fe-Bc.ad03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strains'!$G$60:$L$60</c:f>
                <c:numCache>
                  <c:formatCode>General</c:formatCode>
                  <c:ptCount val="6"/>
                  <c:pt idx="0">
                    <c:v>0.30989245446337249</c:v>
                  </c:pt>
                  <c:pt idx="1">
                    <c:v>7.6376261582597069E-2</c:v>
                  </c:pt>
                  <c:pt idx="2">
                    <c:v>4.0414518843273822E-2</c:v>
                  </c:pt>
                  <c:pt idx="3">
                    <c:v>0.2145538005567216</c:v>
                  </c:pt>
                  <c:pt idx="4">
                    <c:v>0.21283796653792755</c:v>
                  </c:pt>
                  <c:pt idx="5">
                    <c:v>0.14011899704655822</c:v>
                  </c:pt>
                </c:numCache>
              </c:numRef>
            </c:plus>
            <c:minus>
              <c:numRef>
                <c:f>'wild strains'!$G$60:$L$60</c:f>
                <c:numCache>
                  <c:formatCode>General</c:formatCode>
                  <c:ptCount val="6"/>
                  <c:pt idx="0">
                    <c:v>0.30989245446337249</c:v>
                  </c:pt>
                  <c:pt idx="1">
                    <c:v>7.6376261582597069E-2</c:v>
                  </c:pt>
                  <c:pt idx="2">
                    <c:v>4.0414518843273822E-2</c:v>
                  </c:pt>
                  <c:pt idx="3">
                    <c:v>0.2145538005567216</c:v>
                  </c:pt>
                  <c:pt idx="4">
                    <c:v>0.21283796653792755</c:v>
                  </c:pt>
                  <c:pt idx="5">
                    <c:v>0.14011899704655822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strains'!$G$39:$L$39</c:f>
              <c:numCache>
                <c:formatCode>0.00</c:formatCode>
                <c:ptCount val="6"/>
                <c:pt idx="0">
                  <c:v>5.6333333333333329</c:v>
                </c:pt>
                <c:pt idx="1">
                  <c:v>5.9766666666666666</c:v>
                </c:pt>
                <c:pt idx="2">
                  <c:v>5.6933333333333342</c:v>
                </c:pt>
                <c:pt idx="3">
                  <c:v>5.5333333333333341</c:v>
                </c:pt>
                <c:pt idx="4">
                  <c:v>5.7100000000000009</c:v>
                </c:pt>
                <c:pt idx="5" formatCode="General">
                  <c:v>6.0733333333333333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DE5-465D-A399-D0CE2EBDF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238752"/>
        <c:axId val="550239408"/>
      </c:scatterChart>
      <c:valAx>
        <c:axId val="550238752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Tíme</a:t>
                </a:r>
                <a:r>
                  <a:rPr lang="es-CL" baseline="0"/>
                  <a:t> (days)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50239408"/>
        <c:crosses val="autoZero"/>
        <c:crossBetween val="midCat"/>
        <c:majorUnit val="1"/>
      </c:valAx>
      <c:valAx>
        <c:axId val="550239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Mycelial growth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5023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1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CL"/>
              <a:t>Bc.vi09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1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Bc.vi09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strains'!$G$64:$L$64</c:f>
                <c:numCache>
                  <c:formatCode>General</c:formatCode>
                  <c:ptCount val="6"/>
                  <c:pt idx="0">
                    <c:v>0.11239810200058276</c:v>
                  </c:pt>
                  <c:pt idx="1">
                    <c:v>1.4333643407498797</c:v>
                  </c:pt>
                  <c:pt idx="2">
                    <c:v>1.3576818478568513</c:v>
                  </c:pt>
                  <c:pt idx="3">
                    <c:v>0.91007325712457554</c:v>
                  </c:pt>
                  <c:pt idx="4">
                    <c:v>1.0802931700854759</c:v>
                  </c:pt>
                  <c:pt idx="5">
                    <c:v>1.1424972647669642</c:v>
                  </c:pt>
                </c:numCache>
              </c:numRef>
            </c:plus>
            <c:minus>
              <c:numRef>
                <c:f>'wild strains'!$G$64:$L$64</c:f>
                <c:numCache>
                  <c:formatCode>General</c:formatCode>
                  <c:ptCount val="6"/>
                  <c:pt idx="0">
                    <c:v>0.11239810200058276</c:v>
                  </c:pt>
                  <c:pt idx="1">
                    <c:v>1.4333643407498797</c:v>
                  </c:pt>
                  <c:pt idx="2">
                    <c:v>1.3576818478568513</c:v>
                  </c:pt>
                  <c:pt idx="3">
                    <c:v>0.91007325712457554</c:v>
                  </c:pt>
                  <c:pt idx="4">
                    <c:v>1.0802931700854759</c:v>
                  </c:pt>
                  <c:pt idx="5">
                    <c:v>1.1424972647669642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strains'!$G$43:$L$43</c:f>
              <c:numCache>
                <c:formatCode>0.00</c:formatCode>
                <c:ptCount val="6"/>
                <c:pt idx="0">
                  <c:v>9.2933333333333348</c:v>
                </c:pt>
                <c:pt idx="1">
                  <c:v>21.046666666666667</c:v>
                </c:pt>
                <c:pt idx="2">
                  <c:v>39.29</c:v>
                </c:pt>
                <c:pt idx="3">
                  <c:v>59.923333333333339</c:v>
                </c:pt>
                <c:pt idx="4">
                  <c:v>80.976666666666674</c:v>
                </c:pt>
                <c:pt idx="5" formatCode="General">
                  <c:v>81.96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DA-41FA-9486-5C013B2D29E5}"/>
            </c:ext>
          </c:extLst>
        </c:ser>
        <c:ser>
          <c:idx val="1"/>
          <c:order val="1"/>
          <c:tx>
            <c:v>Cu-Bc.vi09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strains'!$G$65:$L$65</c:f>
                <c:numCache>
                  <c:formatCode>General</c:formatCode>
                  <c:ptCount val="6"/>
                  <c:pt idx="0">
                    <c:v>1.5275252316519626E-2</c:v>
                  </c:pt>
                  <c:pt idx="1">
                    <c:v>8.1853527718724603E-2</c:v>
                  </c:pt>
                  <c:pt idx="2">
                    <c:v>0.32347076117221696</c:v>
                  </c:pt>
                  <c:pt idx="3">
                    <c:v>0.22678918257565422</c:v>
                  </c:pt>
                  <c:pt idx="4">
                    <c:v>0.73082145562373846</c:v>
                  </c:pt>
                  <c:pt idx="5">
                    <c:v>0.78936683487463555</c:v>
                  </c:pt>
                </c:numCache>
              </c:numRef>
            </c:plus>
            <c:minus>
              <c:numRef>
                <c:f>'wild strains'!$G$65:$L$65</c:f>
                <c:numCache>
                  <c:formatCode>General</c:formatCode>
                  <c:ptCount val="6"/>
                  <c:pt idx="0">
                    <c:v>1.5275252316519626E-2</c:v>
                  </c:pt>
                  <c:pt idx="1">
                    <c:v>8.1853527718724603E-2</c:v>
                  </c:pt>
                  <c:pt idx="2">
                    <c:v>0.32347076117221696</c:v>
                  </c:pt>
                  <c:pt idx="3">
                    <c:v>0.22678918257565422</c:v>
                  </c:pt>
                  <c:pt idx="4">
                    <c:v>0.73082145562373846</c:v>
                  </c:pt>
                  <c:pt idx="5">
                    <c:v>0.78936683487463555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strains'!$G$44:$L$44</c:f>
              <c:numCache>
                <c:formatCode>0.00</c:formatCode>
                <c:ptCount val="6"/>
                <c:pt idx="0">
                  <c:v>5.4733333333333336</c:v>
                </c:pt>
                <c:pt idx="1">
                  <c:v>5.13</c:v>
                </c:pt>
                <c:pt idx="2">
                  <c:v>5.456666666666667</c:v>
                </c:pt>
                <c:pt idx="3">
                  <c:v>6.0633333333333335</c:v>
                </c:pt>
                <c:pt idx="4">
                  <c:v>8.49</c:v>
                </c:pt>
                <c:pt idx="5" formatCode="General">
                  <c:v>9.36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DA-41FA-9486-5C013B2D29E5}"/>
            </c:ext>
          </c:extLst>
        </c:ser>
        <c:ser>
          <c:idx val="2"/>
          <c:order val="2"/>
          <c:tx>
            <c:v>Cu-Fe-Bc.vi09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strains'!$G$66:$L$66</c:f>
                <c:numCache>
                  <c:formatCode>General</c:formatCode>
                  <c:ptCount val="6"/>
                  <c:pt idx="0">
                    <c:v>0.2050203241957568</c:v>
                  </c:pt>
                  <c:pt idx="1">
                    <c:v>0.27736858750286303</c:v>
                  </c:pt>
                  <c:pt idx="2">
                    <c:v>9.291573243177606E-2</c:v>
                  </c:pt>
                  <c:pt idx="3">
                    <c:v>0.62265560304232426</c:v>
                  </c:pt>
                  <c:pt idx="4">
                    <c:v>8.1445278152470879E-2</c:v>
                  </c:pt>
                  <c:pt idx="5">
                    <c:v>0.10816653826391959</c:v>
                  </c:pt>
                </c:numCache>
              </c:numRef>
            </c:plus>
            <c:minus>
              <c:numRef>
                <c:f>'wild strains'!$G$66:$L$66</c:f>
                <c:numCache>
                  <c:formatCode>General</c:formatCode>
                  <c:ptCount val="6"/>
                  <c:pt idx="0">
                    <c:v>0.2050203241957568</c:v>
                  </c:pt>
                  <c:pt idx="1">
                    <c:v>0.27736858750286303</c:v>
                  </c:pt>
                  <c:pt idx="2">
                    <c:v>9.291573243177606E-2</c:v>
                  </c:pt>
                  <c:pt idx="3">
                    <c:v>0.62265560304232426</c:v>
                  </c:pt>
                  <c:pt idx="4">
                    <c:v>8.1445278152470879E-2</c:v>
                  </c:pt>
                  <c:pt idx="5">
                    <c:v>0.10816653826391959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strains'!$G$45:$L$45</c:f>
              <c:numCache>
                <c:formatCode>0.00</c:formatCode>
                <c:ptCount val="6"/>
                <c:pt idx="0">
                  <c:v>5.5166666666666666</c:v>
                </c:pt>
                <c:pt idx="1">
                  <c:v>5.3433333333333337</c:v>
                </c:pt>
                <c:pt idx="2">
                  <c:v>5.123333333333334</c:v>
                </c:pt>
                <c:pt idx="3">
                  <c:v>5.54</c:v>
                </c:pt>
                <c:pt idx="4">
                  <c:v>5.3933333333333335</c:v>
                </c:pt>
                <c:pt idx="5" formatCode="General">
                  <c:v>6.44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4DA-41FA-9486-5C013B2D29E5}"/>
            </c:ext>
          </c:extLst>
        </c:ser>
        <c:ser>
          <c:idx val="3"/>
          <c:order val="3"/>
          <c:tx>
            <c:v>Fe-Bc.vi09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'wild strains'!$G$67:$L$67</c:f>
                <c:numCache>
                  <c:formatCode>General</c:formatCode>
                  <c:ptCount val="6"/>
                  <c:pt idx="0">
                    <c:v>0.17578395831246957</c:v>
                  </c:pt>
                  <c:pt idx="1">
                    <c:v>0.32868424564212612</c:v>
                  </c:pt>
                  <c:pt idx="2">
                    <c:v>0.57552874240417684</c:v>
                  </c:pt>
                  <c:pt idx="3">
                    <c:v>0.27495454169735045</c:v>
                  </c:pt>
                  <c:pt idx="4">
                    <c:v>0.5430776494511016</c:v>
                  </c:pt>
                  <c:pt idx="5">
                    <c:v>0.46518813398452025</c:v>
                  </c:pt>
                </c:numCache>
              </c:numRef>
            </c:plus>
            <c:minus>
              <c:numRef>
                <c:f>'wild strains'!$G$67:$L$67</c:f>
                <c:numCache>
                  <c:formatCode>General</c:formatCode>
                  <c:ptCount val="6"/>
                  <c:pt idx="0">
                    <c:v>0.17578395831246957</c:v>
                  </c:pt>
                  <c:pt idx="1">
                    <c:v>0.32868424564212612</c:v>
                  </c:pt>
                  <c:pt idx="2">
                    <c:v>0.57552874240417684</c:v>
                  </c:pt>
                  <c:pt idx="3">
                    <c:v>0.27495454169735045</c:v>
                  </c:pt>
                  <c:pt idx="4">
                    <c:v>0.5430776494511016</c:v>
                  </c:pt>
                  <c:pt idx="5">
                    <c:v>0.46518813398452025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'wild strains'!$G$29:$L$29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'wild strains'!$G$46:$L$46</c:f>
              <c:numCache>
                <c:formatCode>0.00</c:formatCode>
                <c:ptCount val="6"/>
                <c:pt idx="0">
                  <c:v>5.669999999999999</c:v>
                </c:pt>
                <c:pt idx="1">
                  <c:v>5.3833333333333329</c:v>
                </c:pt>
                <c:pt idx="2">
                  <c:v>5.376666666666666</c:v>
                </c:pt>
                <c:pt idx="3">
                  <c:v>5.47</c:v>
                </c:pt>
                <c:pt idx="4">
                  <c:v>5.5633333333333335</c:v>
                </c:pt>
                <c:pt idx="5" formatCode="General">
                  <c:v>6.54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4DA-41FA-9486-5C013B2D2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238752"/>
        <c:axId val="550239408"/>
      </c:scatterChart>
      <c:valAx>
        <c:axId val="550238752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b="0" i="0"/>
                  <a:t>Tíme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50239408"/>
        <c:crosses val="autoZero"/>
        <c:crossBetween val="midCat"/>
        <c:majorUnit val="1"/>
      </c:valAx>
      <c:valAx>
        <c:axId val="550239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i="0"/>
                  <a:t>Mycelial growth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55023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i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CL" sz="1200" i="1"/>
              <a:t>B05.10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B05.10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'B0510'!$E$20:$J$20</c:f>
                <c:numCache>
                  <c:formatCode>General</c:formatCode>
                  <c:ptCount val="6"/>
                  <c:pt idx="0">
                    <c:v>0.21702534414210703</c:v>
                  </c:pt>
                  <c:pt idx="1">
                    <c:v>0.1664331697709325</c:v>
                  </c:pt>
                  <c:pt idx="2">
                    <c:v>0.2050203241957563</c:v>
                  </c:pt>
                  <c:pt idx="3">
                    <c:v>4.5092497528227068E-2</c:v>
                  </c:pt>
                  <c:pt idx="4">
                    <c:v>4.5092497528227068E-2</c:v>
                  </c:pt>
                  <c:pt idx="5">
                    <c:v>0.93343451832466195</c:v>
                  </c:pt>
                </c:numCache>
              </c:numRef>
            </c:plus>
            <c:minus>
              <c:numRef>
                <c:f>'B0510'!$E$20:$J$20</c:f>
                <c:numCache>
                  <c:formatCode>General</c:formatCode>
                  <c:ptCount val="6"/>
                  <c:pt idx="0">
                    <c:v>0.21702534414210703</c:v>
                  </c:pt>
                  <c:pt idx="1">
                    <c:v>0.1664331697709325</c:v>
                  </c:pt>
                  <c:pt idx="2">
                    <c:v>0.2050203241957563</c:v>
                  </c:pt>
                  <c:pt idx="3">
                    <c:v>4.5092497528227068E-2</c:v>
                  </c:pt>
                  <c:pt idx="4">
                    <c:v>4.5092497528227068E-2</c:v>
                  </c:pt>
                  <c:pt idx="5">
                    <c:v>0.93343451832466195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'B0510'!$E$11:$J$11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'B0510'!$E$12:$J$12</c:f>
              <c:numCache>
                <c:formatCode>0.00</c:formatCode>
                <c:ptCount val="6"/>
                <c:pt idx="0">
                  <c:v>7.0799999999999992</c:v>
                </c:pt>
                <c:pt idx="1">
                  <c:v>13.200000000000001</c:v>
                </c:pt>
                <c:pt idx="2">
                  <c:v>31.053333333333331</c:v>
                </c:pt>
                <c:pt idx="3">
                  <c:v>53.073333333333331</c:v>
                </c:pt>
                <c:pt idx="4">
                  <c:v>70.959999999999994</c:v>
                </c:pt>
                <c:pt idx="5">
                  <c:v>78.100000000000009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25-4D82-83B7-AB126F7EB686}"/>
            </c:ext>
          </c:extLst>
        </c:ser>
        <c:ser>
          <c:idx val="1"/>
          <c:order val="1"/>
          <c:tx>
            <c:v>Fe-B05.10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'B0510'!$E$21:$J$21</c:f>
                <c:numCache>
                  <c:formatCode>General</c:formatCode>
                  <c:ptCount val="6"/>
                  <c:pt idx="0">
                    <c:v>9.8488578017960793E-2</c:v>
                  </c:pt>
                  <c:pt idx="1">
                    <c:v>0.12999999999999928</c:v>
                  </c:pt>
                  <c:pt idx="2">
                    <c:v>0.26457513110645881</c:v>
                  </c:pt>
                  <c:pt idx="3">
                    <c:v>0.50239426748321836</c:v>
                  </c:pt>
                  <c:pt idx="4">
                    <c:v>0.50239426748321836</c:v>
                  </c:pt>
                  <c:pt idx="5">
                    <c:v>0.71430619018270614</c:v>
                  </c:pt>
                </c:numCache>
              </c:numRef>
            </c:plus>
            <c:minus>
              <c:numRef>
                <c:f>'B0510'!$E$21:$J$21</c:f>
                <c:numCache>
                  <c:formatCode>General</c:formatCode>
                  <c:ptCount val="6"/>
                  <c:pt idx="0">
                    <c:v>9.8488578017960793E-2</c:v>
                  </c:pt>
                  <c:pt idx="1">
                    <c:v>0.12999999999999928</c:v>
                  </c:pt>
                  <c:pt idx="2">
                    <c:v>0.26457513110645881</c:v>
                  </c:pt>
                  <c:pt idx="3">
                    <c:v>0.50239426748321836</c:v>
                  </c:pt>
                  <c:pt idx="4">
                    <c:v>0.50239426748321836</c:v>
                  </c:pt>
                  <c:pt idx="5">
                    <c:v>0.71430619018270614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'B0510'!$E$11:$J$11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'B0510'!$E$13:$J$13</c:f>
              <c:numCache>
                <c:formatCode>0.00</c:formatCode>
                <c:ptCount val="6"/>
                <c:pt idx="0">
                  <c:v>5.93</c:v>
                </c:pt>
                <c:pt idx="1">
                  <c:v>8.2100000000000009</c:v>
                </c:pt>
                <c:pt idx="2">
                  <c:v>14.31</c:v>
                </c:pt>
                <c:pt idx="3">
                  <c:v>20.310000000000002</c:v>
                </c:pt>
                <c:pt idx="4">
                  <c:v>23.943333333333332</c:v>
                </c:pt>
                <c:pt idx="5">
                  <c:v>28.00333333333333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E25-4D82-83B7-AB126F7EB686}"/>
            </c:ext>
          </c:extLst>
        </c:ser>
        <c:ser>
          <c:idx val="2"/>
          <c:order val="2"/>
          <c:tx>
            <c:v>Cu-B05.10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'B0510'!$E$22:$J$22</c:f>
                <c:numCache>
                  <c:formatCode>General</c:formatCode>
                  <c:ptCount val="6"/>
                  <c:pt idx="0">
                    <c:v>6.4291005073286514E-2</c:v>
                  </c:pt>
                  <c:pt idx="1">
                    <c:v>0.42146569650842725</c:v>
                  </c:pt>
                  <c:pt idx="2">
                    <c:v>0.54261711485478648</c:v>
                  </c:pt>
                  <c:pt idx="3">
                    <c:v>0.23245071162148062</c:v>
                  </c:pt>
                  <c:pt idx="4">
                    <c:v>0.23245071162148062</c:v>
                  </c:pt>
                  <c:pt idx="5">
                    <c:v>0.34559128075420786</c:v>
                  </c:pt>
                </c:numCache>
              </c:numRef>
            </c:plus>
            <c:minus>
              <c:numRef>
                <c:f>'B0510'!$E$22:$J$22</c:f>
                <c:numCache>
                  <c:formatCode>General</c:formatCode>
                  <c:ptCount val="6"/>
                  <c:pt idx="0">
                    <c:v>6.4291005073286514E-2</c:v>
                  </c:pt>
                  <c:pt idx="1">
                    <c:v>0.42146569650842725</c:v>
                  </c:pt>
                  <c:pt idx="2">
                    <c:v>0.54261711485478648</c:v>
                  </c:pt>
                  <c:pt idx="3">
                    <c:v>0.23245071162148062</c:v>
                  </c:pt>
                  <c:pt idx="4">
                    <c:v>0.23245071162148062</c:v>
                  </c:pt>
                  <c:pt idx="5">
                    <c:v>0.34559128075420786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'B0510'!$E$11:$J$11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'B0510'!$E$14:$J$14</c:f>
              <c:numCache>
                <c:formatCode>0.00</c:formatCode>
                <c:ptCount val="6"/>
                <c:pt idx="0">
                  <c:v>6.1566666666666663</c:v>
                </c:pt>
                <c:pt idx="1">
                  <c:v>9.6566666666666663</c:v>
                </c:pt>
                <c:pt idx="2">
                  <c:v>16.713333333333335</c:v>
                </c:pt>
                <c:pt idx="3">
                  <c:v>23.566666666666666</c:v>
                </c:pt>
                <c:pt idx="4">
                  <c:v>28.036666666666665</c:v>
                </c:pt>
                <c:pt idx="5">
                  <c:v>31.946666666666669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E25-4D82-83B7-AB126F7EB686}"/>
            </c:ext>
          </c:extLst>
        </c:ser>
        <c:ser>
          <c:idx val="3"/>
          <c:order val="3"/>
          <c:tx>
            <c:v>Cu-Fe-B05.10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'B0510'!$E$23:$J$23</c:f>
                <c:numCache>
                  <c:formatCode>General</c:formatCode>
                  <c:ptCount val="6"/>
                  <c:pt idx="0">
                    <c:v>0.10440306508910532</c:v>
                  </c:pt>
                  <c:pt idx="1">
                    <c:v>7.8102496759066706E-2</c:v>
                  </c:pt>
                  <c:pt idx="2">
                    <c:v>0.1126942766958466</c:v>
                  </c:pt>
                  <c:pt idx="3">
                    <c:v>4.725815626252608E-2</c:v>
                  </c:pt>
                  <c:pt idx="4">
                    <c:v>4.725815626252608E-2</c:v>
                  </c:pt>
                  <c:pt idx="5">
                    <c:v>0.19672315572905988</c:v>
                  </c:pt>
                </c:numCache>
              </c:numRef>
            </c:plus>
            <c:minus>
              <c:numRef>
                <c:f>'B0510'!$E$23:$J$23</c:f>
                <c:numCache>
                  <c:formatCode>General</c:formatCode>
                  <c:ptCount val="6"/>
                  <c:pt idx="0">
                    <c:v>0.10440306508910532</c:v>
                  </c:pt>
                  <c:pt idx="1">
                    <c:v>7.8102496759066706E-2</c:v>
                  </c:pt>
                  <c:pt idx="2">
                    <c:v>0.1126942766958466</c:v>
                  </c:pt>
                  <c:pt idx="3">
                    <c:v>4.725815626252608E-2</c:v>
                  </c:pt>
                  <c:pt idx="4">
                    <c:v>4.725815626252608E-2</c:v>
                  </c:pt>
                  <c:pt idx="5">
                    <c:v>0.19672315572905988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'B0510'!$E$11:$J$11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'B0510'!$E$15:$J$15</c:f>
              <c:numCache>
                <c:formatCode>0.00</c:formatCode>
                <c:ptCount val="6"/>
                <c:pt idx="0">
                  <c:v>4.9799999999999995</c:v>
                </c:pt>
                <c:pt idx="1">
                  <c:v>4.8599999999999994</c:v>
                </c:pt>
                <c:pt idx="2">
                  <c:v>4.8</c:v>
                </c:pt>
                <c:pt idx="3">
                  <c:v>4.8166666666666664</c:v>
                </c:pt>
                <c:pt idx="4">
                  <c:v>5.33</c:v>
                </c:pt>
                <c:pt idx="5">
                  <c:v>4.82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E25-4D82-83B7-AB126F7EB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395000"/>
        <c:axId val="459393360"/>
      </c:scatterChart>
      <c:valAx>
        <c:axId val="459395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Time</a:t>
                </a:r>
                <a:r>
                  <a:rPr lang="es-CL" baseline="0"/>
                  <a:t> (days)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459393360"/>
        <c:crosses val="autoZero"/>
        <c:crossBetween val="midCat"/>
      </c:valAx>
      <c:valAx>
        <c:axId val="459393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/>
                  <a:t>Mycellial</a:t>
                </a:r>
                <a:r>
                  <a:rPr lang="es-CL" baseline="0"/>
                  <a:t> growth (mm)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459395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257402</xdr:colOff>
      <xdr:row>26</xdr:row>
      <xdr:rowOff>37871</xdr:rowOff>
    </xdr:from>
    <xdr:to>
      <xdr:col>21</xdr:col>
      <xdr:colOff>400277</xdr:colOff>
      <xdr:row>46</xdr:row>
      <xdr:rowOff>131534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0A550F2-70EF-44D9-8D96-B0DF61E9D5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26</xdr:row>
      <xdr:rowOff>0</xdr:rowOff>
    </xdr:from>
    <xdr:to>
      <xdr:col>28</xdr:col>
      <xdr:colOff>142875</xdr:colOff>
      <xdr:row>46</xdr:row>
      <xdr:rowOff>93663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FD52266-228A-4654-9CC7-E4BA6DDA0C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50</xdr:row>
      <xdr:rowOff>0</xdr:rowOff>
    </xdr:from>
    <xdr:to>
      <xdr:col>20</xdr:col>
      <xdr:colOff>142875</xdr:colOff>
      <xdr:row>70</xdr:row>
      <xdr:rowOff>93663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9F00798-F0D4-4FFF-BAD1-91128E4AF7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589755</xdr:colOff>
      <xdr:row>7</xdr:row>
      <xdr:rowOff>63500</xdr:rowOff>
    </xdr:from>
    <xdr:to>
      <xdr:col>20</xdr:col>
      <xdr:colOff>27780</xdr:colOff>
      <xdr:row>30</xdr:row>
      <xdr:rowOff>158750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27323C9-0C03-4D88-B6D9-2182BFF2EA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86BF1-7830-46FE-809E-9CDF879463EB}">
  <dimension ref="A1:AI67"/>
  <sheetViews>
    <sheetView zoomScale="60" zoomScaleNormal="60" workbookViewId="0">
      <selection sqref="A1:E1"/>
    </sheetView>
  </sheetViews>
  <sheetFormatPr baseColWidth="10" defaultRowHeight="14.5" x14ac:dyDescent="0.35"/>
  <cols>
    <col min="1" max="3" width="11.453125" style="3"/>
    <col min="4" max="4" width="6" style="3" customWidth="1"/>
    <col min="5" max="5" width="15" style="3" customWidth="1"/>
    <col min="6" max="35" width="11.453125" style="3"/>
  </cols>
  <sheetData>
    <row r="1" spans="1:35" x14ac:dyDescent="0.35">
      <c r="A1" s="10" t="s">
        <v>12</v>
      </c>
      <c r="B1" s="10"/>
      <c r="C1" s="10"/>
      <c r="D1" s="10"/>
      <c r="E1" s="10"/>
      <c r="G1" s="11" t="s">
        <v>13</v>
      </c>
      <c r="H1" s="11"/>
      <c r="I1" s="11"/>
      <c r="J1" s="11"/>
      <c r="K1" s="11"/>
      <c r="M1" s="11" t="s">
        <v>14</v>
      </c>
      <c r="N1" s="11"/>
      <c r="O1" s="11"/>
      <c r="P1" s="11"/>
      <c r="Q1" s="11"/>
      <c r="S1" s="11" t="s">
        <v>15</v>
      </c>
      <c r="T1" s="11"/>
      <c r="U1" s="11"/>
      <c r="V1" s="11"/>
      <c r="W1" s="11"/>
      <c r="Y1" s="11" t="s">
        <v>16</v>
      </c>
      <c r="Z1" s="11"/>
      <c r="AA1" s="11"/>
      <c r="AB1" s="11"/>
      <c r="AC1" s="11"/>
      <c r="AE1" s="12" t="s">
        <v>17</v>
      </c>
      <c r="AF1" s="13"/>
      <c r="AG1" s="13"/>
      <c r="AH1" s="13"/>
      <c r="AI1" s="14"/>
    </row>
    <row r="2" spans="1:35" x14ac:dyDescent="0.35">
      <c r="B2" s="4" t="s">
        <v>9</v>
      </c>
    </row>
    <row r="3" spans="1:35" x14ac:dyDescent="0.35">
      <c r="C3" s="3" t="s">
        <v>4</v>
      </c>
      <c r="D3" s="3" t="s">
        <v>5</v>
      </c>
      <c r="E3" s="3" t="s">
        <v>6</v>
      </c>
      <c r="F3" s="5" t="s">
        <v>18</v>
      </c>
      <c r="G3" s="5" t="s">
        <v>7</v>
      </c>
      <c r="H3" s="3" t="s">
        <v>4</v>
      </c>
      <c r="I3" s="3" t="s">
        <v>5</v>
      </c>
      <c r="J3" s="3" t="s">
        <v>6</v>
      </c>
      <c r="K3" s="5" t="s">
        <v>18</v>
      </c>
      <c r="L3" s="5" t="s">
        <v>7</v>
      </c>
      <c r="N3" s="3" t="s">
        <v>4</v>
      </c>
      <c r="O3" s="3" t="s">
        <v>5</v>
      </c>
      <c r="P3" s="3" t="s">
        <v>6</v>
      </c>
      <c r="Q3" s="5" t="s">
        <v>18</v>
      </c>
      <c r="R3" s="5" t="s">
        <v>7</v>
      </c>
      <c r="T3" s="3" t="s">
        <v>4</v>
      </c>
      <c r="U3" s="3" t="s">
        <v>5</v>
      </c>
      <c r="V3" s="3" t="s">
        <v>6</v>
      </c>
      <c r="W3" s="5" t="s">
        <v>18</v>
      </c>
      <c r="X3" s="5" t="s">
        <v>7</v>
      </c>
      <c r="Y3" s="3" t="s">
        <v>4</v>
      </c>
      <c r="Z3" s="3" t="s">
        <v>5</v>
      </c>
      <c r="AA3" s="3" t="s">
        <v>6</v>
      </c>
      <c r="AB3" s="5" t="s">
        <v>18</v>
      </c>
      <c r="AC3" s="5" t="s">
        <v>7</v>
      </c>
      <c r="AE3" s="3" t="s">
        <v>4</v>
      </c>
      <c r="AF3" s="3" t="s">
        <v>5</v>
      </c>
      <c r="AG3" s="3" t="s">
        <v>6</v>
      </c>
      <c r="AH3" s="18" t="s">
        <v>18</v>
      </c>
      <c r="AI3" s="18" t="s">
        <v>7</v>
      </c>
    </row>
    <row r="4" spans="1:35" x14ac:dyDescent="0.35">
      <c r="B4" s="3" t="s">
        <v>0</v>
      </c>
      <c r="C4" s="8">
        <v>12.46</v>
      </c>
      <c r="D4" s="8">
        <v>13.21</v>
      </c>
      <c r="E4" s="8">
        <v>12.94</v>
      </c>
      <c r="F4" s="5">
        <f>AVERAGE(C4:E4)</f>
        <v>12.87</v>
      </c>
      <c r="G4" s="5">
        <f>STDEVA(C4:E4)</f>
        <v>0.37986839826445146</v>
      </c>
      <c r="H4" s="3">
        <v>31.06</v>
      </c>
      <c r="I4" s="3">
        <v>30.35</v>
      </c>
      <c r="J4" s="3">
        <v>30.75</v>
      </c>
      <c r="K4" s="5">
        <f>AVERAGE(H4:J4)</f>
        <v>30.72</v>
      </c>
      <c r="L4" s="5">
        <f>STDEVA(H4:J4)</f>
        <v>0.35594943461115236</v>
      </c>
      <c r="N4" s="3">
        <v>52.29</v>
      </c>
      <c r="O4" s="3">
        <v>52.5</v>
      </c>
      <c r="P4" s="3">
        <v>51.82</v>
      </c>
      <c r="Q4" s="5">
        <f>AVERAGE(N4:P4)</f>
        <v>52.203333333333326</v>
      </c>
      <c r="R4" s="5">
        <f>STDEVA(N4:P4)</f>
        <v>0.3481857741685222</v>
      </c>
      <c r="T4" s="3">
        <v>76.78</v>
      </c>
      <c r="U4" s="3">
        <v>75.8</v>
      </c>
      <c r="V4" s="3">
        <v>75.14</v>
      </c>
      <c r="W4" s="5">
        <f>AVERAGE(T4:V4)</f>
        <v>75.906666666666652</v>
      </c>
      <c r="X4" s="5">
        <f>STDEVA(T4:V4)</f>
        <v>0.82518684752808202</v>
      </c>
      <c r="Y4" s="3">
        <v>83.12</v>
      </c>
      <c r="Z4" s="3">
        <v>82.57</v>
      </c>
      <c r="AA4" s="3">
        <v>81.83</v>
      </c>
      <c r="AB4" s="5">
        <f>AVERAGE(Y4:AA4)</f>
        <v>82.506666666666661</v>
      </c>
      <c r="AC4" s="5">
        <f>STDEVA(Y4:AA4)</f>
        <v>0.64732784069074056</v>
      </c>
      <c r="AE4" s="3">
        <v>84.07</v>
      </c>
      <c r="AF4" s="3">
        <v>83.23</v>
      </c>
      <c r="AG4" s="3">
        <v>83.58</v>
      </c>
      <c r="AH4" s="19">
        <f>AVERAGE(AE4:AG4)</f>
        <v>83.626666666666665</v>
      </c>
      <c r="AI4" s="19">
        <f>STDEVA(AE4:AG4)</f>
        <v>0.42193996413391421</v>
      </c>
    </row>
    <row r="5" spans="1:35" x14ac:dyDescent="0.35">
      <c r="B5" s="3" t="s">
        <v>1</v>
      </c>
      <c r="C5" s="8">
        <v>6.43</v>
      </c>
      <c r="D5" s="8">
        <v>6.16</v>
      </c>
      <c r="E5" s="8">
        <v>6.05</v>
      </c>
      <c r="F5" s="5">
        <f t="shared" ref="F5:F23" si="0">AVERAGE(C5:E5)</f>
        <v>6.2133333333333338</v>
      </c>
      <c r="G5" s="5">
        <f t="shared" ref="G5:G7" si="1">STDEVA(C5:E5)</f>
        <v>0.19553345834749944</v>
      </c>
      <c r="H5" s="3">
        <v>6.82</v>
      </c>
      <c r="I5" s="3">
        <v>6.79</v>
      </c>
      <c r="J5" s="3">
        <v>6.6</v>
      </c>
      <c r="K5" s="5">
        <f t="shared" ref="K5:K23" si="2">AVERAGE(H5:J5)</f>
        <v>6.7366666666666672</v>
      </c>
      <c r="L5" s="5">
        <f t="shared" ref="L5:L7" si="3">STDEVA(H5:J5)</f>
        <v>0.11930353445448884</v>
      </c>
      <c r="N5" s="3">
        <v>7.57</v>
      </c>
      <c r="O5" s="3">
        <v>7.44</v>
      </c>
      <c r="P5" s="3">
        <v>7.51</v>
      </c>
      <c r="Q5" s="5">
        <f t="shared" ref="Q5:Q23" si="4">AVERAGE(N5:P5)</f>
        <v>7.5066666666666677</v>
      </c>
      <c r="R5" s="5">
        <f t="shared" ref="R5:R7" si="5">STDEVA(N5:P5)</f>
        <v>6.5064070986477041E-2</v>
      </c>
      <c r="T5" s="3">
        <v>9.44</v>
      </c>
      <c r="U5" s="3">
        <v>9.81</v>
      </c>
      <c r="V5" s="3">
        <v>8.89</v>
      </c>
      <c r="W5" s="5">
        <f t="shared" ref="W5:W23" si="6">AVERAGE(T5:V5)</f>
        <v>9.3800000000000008</v>
      </c>
      <c r="X5" s="5">
        <f t="shared" ref="X5:X7" si="7">STDEVA(T5:V5)</f>
        <v>0.46292547996410816</v>
      </c>
      <c r="Y5" s="3">
        <v>11.38</v>
      </c>
      <c r="Z5" s="3">
        <v>10.88</v>
      </c>
      <c r="AA5" s="3">
        <v>10.78</v>
      </c>
      <c r="AB5" s="5">
        <f t="shared" ref="AB5:AB23" si="8">AVERAGE(Y5:AA5)</f>
        <v>11.013333333333334</v>
      </c>
      <c r="AC5" s="5">
        <f t="shared" ref="AC5:AC7" si="9">STDEVA(Y5:AA5)</f>
        <v>0.32145502536643233</v>
      </c>
      <c r="AE5" s="3">
        <v>12.46</v>
      </c>
      <c r="AF5" s="3">
        <v>11.98</v>
      </c>
      <c r="AG5" s="3">
        <v>12.03</v>
      </c>
      <c r="AH5" s="19">
        <f t="shared" ref="AH5:AH22" si="10">AVERAGE(AE5:AG5)</f>
        <v>12.156666666666666</v>
      </c>
      <c r="AI5" s="19">
        <f t="shared" ref="AI5:AI22" si="11">STDEVA(AE5:AG5)</f>
        <v>0.26388128644019759</v>
      </c>
    </row>
    <row r="6" spans="1:35" x14ac:dyDescent="0.35">
      <c r="B6" s="3" t="s">
        <v>2</v>
      </c>
      <c r="C6" s="8">
        <v>5.56</v>
      </c>
      <c r="D6" s="8">
        <v>5.83</v>
      </c>
      <c r="E6" s="8">
        <v>5.8</v>
      </c>
      <c r="F6" s="5">
        <f t="shared" si="0"/>
        <v>5.73</v>
      </c>
      <c r="G6" s="5">
        <f t="shared" si="1"/>
        <v>0.14798648586948762</v>
      </c>
      <c r="H6" s="3">
        <v>5.66</v>
      </c>
      <c r="I6" s="3">
        <v>5.56</v>
      </c>
      <c r="J6" s="3">
        <v>5.62</v>
      </c>
      <c r="K6" s="5">
        <f t="shared" si="2"/>
        <v>5.6133333333333333</v>
      </c>
      <c r="L6" s="5">
        <f t="shared" si="3"/>
        <v>5.0332229568471949E-2</v>
      </c>
      <c r="N6" s="3">
        <v>5.04</v>
      </c>
      <c r="O6" s="3">
        <v>4.8</v>
      </c>
      <c r="P6" s="3">
        <v>5.17</v>
      </c>
      <c r="Q6" s="5">
        <f t="shared" si="4"/>
        <v>5.003333333333333</v>
      </c>
      <c r="R6" s="5">
        <f t="shared" si="5"/>
        <v>0.18770544300401457</v>
      </c>
      <c r="T6" s="3">
        <v>5.92</v>
      </c>
      <c r="U6" s="3">
        <v>5.21</v>
      </c>
      <c r="V6" s="3">
        <v>5.22</v>
      </c>
      <c r="W6" s="5">
        <f t="shared" si="6"/>
        <v>5.4499999999999993</v>
      </c>
      <c r="X6" s="5">
        <f t="shared" si="7"/>
        <v>0.40706264874095244</v>
      </c>
      <c r="Y6" s="3">
        <v>5.31</v>
      </c>
      <c r="Z6" s="3">
        <v>5.48</v>
      </c>
      <c r="AA6" s="3">
        <v>5.7</v>
      </c>
      <c r="AB6" s="5">
        <f t="shared" si="8"/>
        <v>5.4966666666666661</v>
      </c>
      <c r="AC6" s="5">
        <f t="shared" si="9"/>
        <v>0.1955334583474998</v>
      </c>
      <c r="AE6" s="3">
        <v>5.66</v>
      </c>
      <c r="AF6" s="3">
        <v>5.88</v>
      </c>
      <c r="AG6" s="3">
        <v>5.81</v>
      </c>
      <c r="AH6" s="19">
        <f t="shared" si="10"/>
        <v>5.7833333333333323</v>
      </c>
      <c r="AI6" s="19">
        <f t="shared" si="11"/>
        <v>0.11239810200058227</v>
      </c>
    </row>
    <row r="7" spans="1:35" x14ac:dyDescent="0.35">
      <c r="B7" s="3" t="s">
        <v>3</v>
      </c>
      <c r="C7" s="8">
        <v>5.93</v>
      </c>
      <c r="D7" s="8">
        <v>6.09</v>
      </c>
      <c r="E7" s="8">
        <v>5.8</v>
      </c>
      <c r="F7" s="5">
        <f t="shared" si="0"/>
        <v>5.94</v>
      </c>
      <c r="G7" s="5">
        <f t="shared" si="1"/>
        <v>0.14525839046333952</v>
      </c>
      <c r="H7" s="3">
        <v>5.37</v>
      </c>
      <c r="I7" s="3">
        <v>5.67</v>
      </c>
      <c r="J7" s="3">
        <v>5.85</v>
      </c>
      <c r="K7" s="5">
        <f t="shared" si="2"/>
        <v>5.63</v>
      </c>
      <c r="L7" s="5">
        <f t="shared" si="3"/>
        <v>0.2424871130596426</v>
      </c>
      <c r="N7" s="3">
        <v>5.7</v>
      </c>
      <c r="O7" s="3">
        <v>6.15</v>
      </c>
      <c r="P7" s="3">
        <v>5.44</v>
      </c>
      <c r="Q7" s="5">
        <f t="shared" si="4"/>
        <v>5.7633333333333345</v>
      </c>
      <c r="R7" s="5">
        <f t="shared" si="5"/>
        <v>0.35921210076128191</v>
      </c>
      <c r="T7" s="3">
        <v>6.03</v>
      </c>
      <c r="U7" s="3">
        <v>5.77</v>
      </c>
      <c r="V7" s="3">
        <v>5.95</v>
      </c>
      <c r="W7" s="5">
        <f t="shared" si="6"/>
        <v>5.916666666666667</v>
      </c>
      <c r="X7" s="5">
        <f t="shared" si="7"/>
        <v>0.13316656236958824</v>
      </c>
      <c r="Y7" s="3">
        <v>5.78</v>
      </c>
      <c r="Z7" s="3">
        <v>6.55</v>
      </c>
      <c r="AA7" s="3">
        <v>6.31</v>
      </c>
      <c r="AB7" s="5">
        <f t="shared" si="8"/>
        <v>6.2133333333333338</v>
      </c>
      <c r="AC7" s="5">
        <f t="shared" si="9"/>
        <v>0.39399661589071183</v>
      </c>
      <c r="AE7" s="3">
        <v>5.95</v>
      </c>
      <c r="AF7" s="3">
        <v>6.96</v>
      </c>
      <c r="AG7" s="3">
        <v>7.03</v>
      </c>
      <c r="AH7" s="19">
        <f t="shared" si="10"/>
        <v>6.6466666666666674</v>
      </c>
      <c r="AI7" s="19">
        <f t="shared" si="11"/>
        <v>0.60434537586824744</v>
      </c>
    </row>
    <row r="8" spans="1:35" x14ac:dyDescent="0.35">
      <c r="C8" s="8"/>
      <c r="D8" s="8"/>
      <c r="E8" s="8"/>
      <c r="F8" s="5"/>
      <c r="G8" s="5"/>
      <c r="K8" s="5"/>
      <c r="L8" s="5"/>
      <c r="Q8" s="5"/>
      <c r="R8" s="5"/>
      <c r="W8" s="5"/>
      <c r="X8" s="5"/>
      <c r="AB8" s="5"/>
      <c r="AC8" s="5"/>
      <c r="AH8" s="19"/>
      <c r="AI8" s="19"/>
    </row>
    <row r="9" spans="1:35" x14ac:dyDescent="0.35">
      <c r="C9" s="8"/>
      <c r="D9" s="8"/>
      <c r="E9" s="8"/>
      <c r="F9" s="5"/>
      <c r="G9" s="5"/>
      <c r="K9" s="5"/>
      <c r="L9" s="5"/>
      <c r="Q9" s="5"/>
      <c r="R9" s="5"/>
      <c r="W9" s="5"/>
      <c r="X9" s="5"/>
      <c r="AB9" s="5"/>
      <c r="AC9" s="5"/>
      <c r="AH9" s="19"/>
      <c r="AI9" s="19"/>
    </row>
    <row r="10" spans="1:35" x14ac:dyDescent="0.35">
      <c r="B10" s="4" t="s">
        <v>11</v>
      </c>
      <c r="C10" s="8"/>
      <c r="D10" s="8"/>
      <c r="E10" s="8"/>
      <c r="F10" s="5"/>
      <c r="G10" s="5"/>
      <c r="K10" s="5"/>
      <c r="L10" s="5"/>
      <c r="Q10" s="5"/>
      <c r="R10" s="5"/>
      <c r="W10" s="5"/>
      <c r="X10" s="5"/>
      <c r="AB10" s="5"/>
      <c r="AC10" s="5"/>
      <c r="AH10" s="19"/>
      <c r="AI10" s="19"/>
    </row>
    <row r="11" spans="1:35" x14ac:dyDescent="0.35">
      <c r="C11" s="8"/>
      <c r="D11" s="8"/>
      <c r="E11" s="8"/>
      <c r="F11" s="5"/>
      <c r="G11" s="5"/>
      <c r="K11" s="5"/>
      <c r="L11" s="5"/>
      <c r="Q11" s="5"/>
      <c r="R11" s="5"/>
      <c r="W11" s="5"/>
      <c r="X11" s="5"/>
      <c r="AB11" s="5"/>
      <c r="AC11" s="5"/>
      <c r="AH11" s="19"/>
      <c r="AI11" s="19"/>
    </row>
    <row r="12" spans="1:35" x14ac:dyDescent="0.35">
      <c r="C12" s="8"/>
      <c r="D12" s="8"/>
      <c r="E12" s="8"/>
      <c r="F12" s="5" t="s">
        <v>18</v>
      </c>
      <c r="G12" s="5" t="s">
        <v>7</v>
      </c>
      <c r="K12" s="5" t="s">
        <v>18</v>
      </c>
      <c r="L12" s="5" t="s">
        <v>7</v>
      </c>
      <c r="Q12" s="5" t="s">
        <v>18</v>
      </c>
      <c r="R12" s="5" t="s">
        <v>7</v>
      </c>
      <c r="W12" s="5" t="s">
        <v>18</v>
      </c>
      <c r="X12" s="5" t="s">
        <v>7</v>
      </c>
      <c r="AB12" s="5" t="s">
        <v>18</v>
      </c>
      <c r="AC12" s="5" t="s">
        <v>7</v>
      </c>
      <c r="AH12" s="18" t="s">
        <v>18</v>
      </c>
      <c r="AI12" s="18" t="s">
        <v>7</v>
      </c>
    </row>
    <row r="13" spans="1:35" x14ac:dyDescent="0.35">
      <c r="B13" s="3" t="s">
        <v>0</v>
      </c>
      <c r="C13" s="8">
        <v>12.12</v>
      </c>
      <c r="D13" s="8">
        <v>12.54</v>
      </c>
      <c r="E13" s="8">
        <v>12.66</v>
      </c>
      <c r="F13" s="5">
        <f t="shared" si="0"/>
        <v>12.439999999999998</v>
      </c>
      <c r="G13" s="5">
        <f>STDEVA(C13:E13)</f>
        <v>0.28354893757515687</v>
      </c>
      <c r="H13" s="3">
        <v>30.69</v>
      </c>
      <c r="I13" s="3">
        <v>28.94</v>
      </c>
      <c r="J13" s="3">
        <v>30.55</v>
      </c>
      <c r="K13" s="5">
        <f t="shared" si="2"/>
        <v>30.060000000000002</v>
      </c>
      <c r="L13" s="5">
        <f>STDEVA(H13:J13)</f>
        <v>0.97247107926148613</v>
      </c>
      <c r="N13" s="3">
        <v>52.71</v>
      </c>
      <c r="O13" s="3">
        <v>51.93</v>
      </c>
      <c r="P13" s="3">
        <v>54.73</v>
      </c>
      <c r="Q13" s="5">
        <f t="shared" si="4"/>
        <v>53.123333333333335</v>
      </c>
      <c r="R13" s="5">
        <f>STDEVA(N13:P13)</f>
        <v>1.4450374850962615</v>
      </c>
      <c r="T13" s="3">
        <v>75.430000000000007</v>
      </c>
      <c r="U13" s="3">
        <v>73.989999999999995</v>
      </c>
      <c r="V13" s="3">
        <v>75.59</v>
      </c>
      <c r="W13" s="5">
        <f t="shared" si="6"/>
        <v>75.003333333333345</v>
      </c>
      <c r="X13" s="5">
        <f>STDEVA(T13:V13)</f>
        <v>0.88121128756578204</v>
      </c>
      <c r="Y13" s="3">
        <v>81.540000000000006</v>
      </c>
      <c r="Z13" s="3">
        <v>82.92</v>
      </c>
      <c r="AA13" s="3">
        <v>81.83</v>
      </c>
      <c r="AB13" s="5">
        <f t="shared" si="8"/>
        <v>82.096666666666678</v>
      </c>
      <c r="AC13" s="5">
        <f>STDEVA(Y13:AA13)</f>
        <v>0.72762169657956999</v>
      </c>
      <c r="AE13" s="3">
        <v>82.89</v>
      </c>
      <c r="AF13" s="3">
        <v>83.65</v>
      </c>
      <c r="AG13" s="3">
        <v>82.99</v>
      </c>
      <c r="AH13" s="19">
        <f t="shared" si="10"/>
        <v>83.176666666666677</v>
      </c>
      <c r="AI13" s="19">
        <f t="shared" si="11"/>
        <v>0.41295681775863297</v>
      </c>
    </row>
    <row r="14" spans="1:35" x14ac:dyDescent="0.35">
      <c r="B14" s="3" t="s">
        <v>1</v>
      </c>
      <c r="C14" s="8">
        <v>6.03</v>
      </c>
      <c r="D14" s="8">
        <v>6.13</v>
      </c>
      <c r="E14" s="8">
        <v>5.76</v>
      </c>
      <c r="F14" s="5">
        <f t="shared" si="0"/>
        <v>5.9733333333333336</v>
      </c>
      <c r="G14" s="5">
        <f t="shared" ref="G14:G16" si="12">STDEVA(C14:E14)</f>
        <v>0.19139836293274134</v>
      </c>
      <c r="H14" s="3">
        <v>6.99</v>
      </c>
      <c r="I14" s="3">
        <v>6.56</v>
      </c>
      <c r="J14" s="3">
        <v>7.01</v>
      </c>
      <c r="K14" s="5">
        <f t="shared" si="2"/>
        <v>6.8533333333333344</v>
      </c>
      <c r="L14" s="5">
        <f t="shared" ref="L14:L16" si="13">STDEVA(H14:J14)</f>
        <v>0.2542308662089115</v>
      </c>
      <c r="N14" s="3">
        <v>8.9600000000000009</v>
      </c>
      <c r="O14" s="3">
        <v>9.0500000000000007</v>
      </c>
      <c r="P14" s="3">
        <v>10.27</v>
      </c>
      <c r="Q14" s="5">
        <f t="shared" si="4"/>
        <v>9.4266666666666676</v>
      </c>
      <c r="R14" s="5">
        <f t="shared" ref="R14:R16" si="14">STDEVA(N14:P14)</f>
        <v>0.73173310252668788</v>
      </c>
      <c r="T14" s="3">
        <v>14.58</v>
      </c>
      <c r="U14" s="3">
        <v>14.69</v>
      </c>
      <c r="V14" s="3">
        <v>15.2</v>
      </c>
      <c r="W14" s="5">
        <f t="shared" si="6"/>
        <v>14.823333333333332</v>
      </c>
      <c r="X14" s="5">
        <f t="shared" ref="X14:X16" si="15">STDEVA(T14:V14)</f>
        <v>0.33080709383768225</v>
      </c>
      <c r="Y14" s="3">
        <v>15.1</v>
      </c>
      <c r="Z14" s="3">
        <v>17.329999999999998</v>
      </c>
      <c r="AA14" s="3">
        <v>17.05</v>
      </c>
      <c r="AB14" s="5">
        <f t="shared" si="8"/>
        <v>16.493333333333336</v>
      </c>
      <c r="AC14" s="5">
        <f t="shared" ref="AC14:AC16" si="16">STDEVA(Y14:AA14)</f>
        <v>1.2147564913732023</v>
      </c>
      <c r="AE14" s="3">
        <v>16.52</v>
      </c>
      <c r="AF14" s="3">
        <v>18.46</v>
      </c>
      <c r="AG14" s="3">
        <v>18.89</v>
      </c>
      <c r="AH14" s="19">
        <f t="shared" si="10"/>
        <v>17.956666666666667</v>
      </c>
      <c r="AI14" s="19">
        <f t="shared" si="11"/>
        <v>1.2626295313089009</v>
      </c>
    </row>
    <row r="15" spans="1:35" x14ac:dyDescent="0.35">
      <c r="B15" s="3" t="s">
        <v>2</v>
      </c>
      <c r="C15" s="8">
        <v>5.63</v>
      </c>
      <c r="D15" s="8">
        <v>6.17</v>
      </c>
      <c r="E15" s="8">
        <v>5.77</v>
      </c>
      <c r="F15" s="5">
        <f t="shared" si="0"/>
        <v>5.8566666666666665</v>
      </c>
      <c r="G15" s="5">
        <f t="shared" si="12"/>
        <v>0.28023799409311612</v>
      </c>
      <c r="H15" s="3">
        <v>5.84</v>
      </c>
      <c r="I15" s="3">
        <v>5.54</v>
      </c>
      <c r="J15" s="3">
        <v>6.03</v>
      </c>
      <c r="K15" s="5">
        <f t="shared" si="2"/>
        <v>5.8033333333333337</v>
      </c>
      <c r="L15" s="5">
        <f t="shared" si="13"/>
        <v>0.24704925284917051</v>
      </c>
      <c r="N15" s="3">
        <v>5.67</v>
      </c>
      <c r="O15" s="3">
        <v>5.31</v>
      </c>
      <c r="P15" s="3">
        <v>6.06</v>
      </c>
      <c r="Q15" s="5">
        <f t="shared" si="4"/>
        <v>5.68</v>
      </c>
      <c r="R15" s="5">
        <f t="shared" si="14"/>
        <v>0.37509998667022104</v>
      </c>
      <c r="T15" s="3">
        <v>6.04</v>
      </c>
      <c r="U15" s="3">
        <v>5.55</v>
      </c>
      <c r="V15" s="3">
        <v>5.13</v>
      </c>
      <c r="W15" s="5">
        <f t="shared" si="6"/>
        <v>5.5733333333333333</v>
      </c>
      <c r="X15" s="5">
        <f t="shared" si="15"/>
        <v>0.45544849690533989</v>
      </c>
      <c r="Y15" s="3">
        <v>6</v>
      </c>
      <c r="Z15" s="3">
        <v>5.49</v>
      </c>
      <c r="AA15" s="3">
        <v>5.24</v>
      </c>
      <c r="AB15" s="5">
        <f t="shared" si="8"/>
        <v>5.5766666666666671</v>
      </c>
      <c r="AC15" s="5">
        <f t="shared" si="16"/>
        <v>0.38734136537856789</v>
      </c>
      <c r="AE15" s="3">
        <v>6.96</v>
      </c>
      <c r="AF15" s="3">
        <v>6.54</v>
      </c>
      <c r="AG15" s="3">
        <v>6.36</v>
      </c>
      <c r="AH15" s="19">
        <f t="shared" si="10"/>
        <v>6.62</v>
      </c>
      <c r="AI15" s="19">
        <f t="shared" si="11"/>
        <v>0.30789608636681287</v>
      </c>
    </row>
    <row r="16" spans="1:35" x14ac:dyDescent="0.35">
      <c r="B16" s="3" t="s">
        <v>3</v>
      </c>
      <c r="C16" s="8">
        <v>5.99</v>
      </c>
      <c r="D16" s="8">
        <v>5.43</v>
      </c>
      <c r="E16" s="8">
        <v>5.48</v>
      </c>
      <c r="F16" s="5">
        <f t="shared" si="0"/>
        <v>5.6333333333333329</v>
      </c>
      <c r="G16" s="5">
        <f t="shared" si="12"/>
        <v>0.30989245446337249</v>
      </c>
      <c r="H16" s="3">
        <v>5.96</v>
      </c>
      <c r="I16" s="3">
        <v>5.91</v>
      </c>
      <c r="J16" s="3">
        <v>6.06</v>
      </c>
      <c r="K16" s="5">
        <f t="shared" si="2"/>
        <v>5.9766666666666666</v>
      </c>
      <c r="L16" s="5">
        <f t="shared" si="13"/>
        <v>7.6376261582597069E-2</v>
      </c>
      <c r="N16" s="3">
        <v>5.65</v>
      </c>
      <c r="O16" s="3">
        <v>5.73</v>
      </c>
      <c r="P16" s="3">
        <v>5.7</v>
      </c>
      <c r="Q16" s="5">
        <f t="shared" si="4"/>
        <v>5.6933333333333342</v>
      </c>
      <c r="R16" s="5">
        <f t="shared" si="14"/>
        <v>4.0414518843273822E-2</v>
      </c>
      <c r="T16" s="3">
        <v>5.39</v>
      </c>
      <c r="U16" s="3">
        <v>5.43</v>
      </c>
      <c r="V16" s="3">
        <v>5.78</v>
      </c>
      <c r="W16" s="5">
        <f t="shared" si="6"/>
        <v>5.5333333333333341</v>
      </c>
      <c r="X16" s="5">
        <f t="shared" si="15"/>
        <v>0.2145538005567216</v>
      </c>
      <c r="Y16" s="3">
        <v>5.75</v>
      </c>
      <c r="Z16" s="3">
        <v>5.48</v>
      </c>
      <c r="AA16" s="3">
        <v>5.9</v>
      </c>
      <c r="AB16" s="5">
        <f t="shared" si="8"/>
        <v>5.7100000000000009</v>
      </c>
      <c r="AC16" s="5">
        <f t="shared" si="16"/>
        <v>0.21283796653792755</v>
      </c>
      <c r="AE16" s="3">
        <v>6.03</v>
      </c>
      <c r="AF16" s="3">
        <v>5.96</v>
      </c>
      <c r="AG16" s="3">
        <v>6.23</v>
      </c>
      <c r="AH16" s="19">
        <f t="shared" si="10"/>
        <v>6.0733333333333333</v>
      </c>
      <c r="AI16" s="19">
        <f t="shared" si="11"/>
        <v>0.14011899704655822</v>
      </c>
    </row>
    <row r="17" spans="2:35" x14ac:dyDescent="0.35">
      <c r="C17" s="8"/>
      <c r="D17" s="8"/>
      <c r="E17" s="8"/>
      <c r="F17" s="5"/>
      <c r="G17" s="5"/>
      <c r="K17" s="5"/>
      <c r="L17" s="5"/>
      <c r="Q17" s="5"/>
      <c r="R17" s="5"/>
      <c r="W17" s="5"/>
      <c r="X17" s="5"/>
      <c r="AB17" s="5"/>
      <c r="AC17" s="5"/>
      <c r="AH17" s="19"/>
      <c r="AI17" s="19"/>
    </row>
    <row r="18" spans="2:35" x14ac:dyDescent="0.35">
      <c r="B18" s="4" t="s">
        <v>10</v>
      </c>
      <c r="C18" s="8"/>
      <c r="D18" s="8"/>
      <c r="E18" s="8"/>
      <c r="F18" s="5"/>
      <c r="G18" s="5"/>
      <c r="K18" s="5"/>
      <c r="L18" s="5"/>
      <c r="Q18" s="5"/>
      <c r="R18" s="5"/>
      <c r="W18" s="5"/>
      <c r="X18" s="5"/>
      <c r="AB18" s="5"/>
      <c r="AC18" s="5"/>
      <c r="AH18" s="18" t="s">
        <v>18</v>
      </c>
      <c r="AI18" s="18" t="s">
        <v>7</v>
      </c>
    </row>
    <row r="19" spans="2:35" x14ac:dyDescent="0.35">
      <c r="C19" s="8"/>
      <c r="D19" s="8"/>
      <c r="E19" s="8"/>
      <c r="F19" s="5" t="s">
        <v>18</v>
      </c>
      <c r="G19" s="5" t="s">
        <v>7</v>
      </c>
      <c r="K19" s="5" t="s">
        <v>18</v>
      </c>
      <c r="L19" s="5" t="s">
        <v>7</v>
      </c>
      <c r="Q19" s="5" t="s">
        <v>18</v>
      </c>
      <c r="R19" s="5" t="s">
        <v>7</v>
      </c>
      <c r="W19" s="5" t="s">
        <v>18</v>
      </c>
      <c r="X19" s="5" t="s">
        <v>7</v>
      </c>
      <c r="AB19" s="5" t="s">
        <v>18</v>
      </c>
      <c r="AC19" s="5" t="s">
        <v>7</v>
      </c>
      <c r="AE19" s="3">
        <v>82.75</v>
      </c>
      <c r="AF19" s="3">
        <v>80.650000000000006</v>
      </c>
      <c r="AG19" s="3">
        <v>82.48</v>
      </c>
      <c r="AH19" s="19">
        <f t="shared" si="10"/>
        <v>81.96</v>
      </c>
      <c r="AI19" s="19">
        <f t="shared" si="11"/>
        <v>1.1424972647669642</v>
      </c>
    </row>
    <row r="20" spans="2:35" x14ac:dyDescent="0.35">
      <c r="B20" s="3" t="s">
        <v>0</v>
      </c>
      <c r="C20" s="8">
        <v>9.17</v>
      </c>
      <c r="D20" s="8">
        <v>9.32</v>
      </c>
      <c r="E20" s="8">
        <v>9.39</v>
      </c>
      <c r="F20" s="5">
        <f t="shared" si="0"/>
        <v>9.2933333333333348</v>
      </c>
      <c r="G20" s="5">
        <f>STDEVA(C20:E20)</f>
        <v>0.11239810200058276</v>
      </c>
      <c r="H20" s="3">
        <v>22.42</v>
      </c>
      <c r="I20" s="3">
        <v>21.16</v>
      </c>
      <c r="J20" s="3">
        <v>19.559999999999999</v>
      </c>
      <c r="K20" s="5">
        <f t="shared" si="2"/>
        <v>21.046666666666667</v>
      </c>
      <c r="L20" s="5">
        <f>STDEVA(H20:J20)</f>
        <v>1.4333643407498797</v>
      </c>
      <c r="N20" s="3">
        <v>40.799999999999997</v>
      </c>
      <c r="O20" s="3">
        <v>38.9</v>
      </c>
      <c r="P20" s="3">
        <v>38.17</v>
      </c>
      <c r="Q20" s="5">
        <f t="shared" si="4"/>
        <v>39.29</v>
      </c>
      <c r="R20" s="5">
        <f>STDEVA(N20:P20)</f>
        <v>1.3576818478568513</v>
      </c>
      <c r="T20" s="3">
        <v>60.84</v>
      </c>
      <c r="U20" s="3">
        <v>59.91</v>
      </c>
      <c r="V20" s="3">
        <v>59.02</v>
      </c>
      <c r="W20" s="5">
        <f t="shared" si="6"/>
        <v>59.923333333333339</v>
      </c>
      <c r="X20" s="5">
        <f>STDEVA(T20:V20)</f>
        <v>0.91007325712457554</v>
      </c>
      <c r="Y20" s="3">
        <v>81.88</v>
      </c>
      <c r="Z20" s="3">
        <v>79.78</v>
      </c>
      <c r="AA20" s="3">
        <v>81.27</v>
      </c>
      <c r="AB20" s="5">
        <f t="shared" si="8"/>
        <v>80.976666666666674</v>
      </c>
      <c r="AC20" s="5">
        <f>STDEVA(Y20:AA20)</f>
        <v>1.0802931700854759</v>
      </c>
      <c r="AE20" s="3">
        <v>8.4499999999999993</v>
      </c>
      <c r="AF20" s="3">
        <v>9.77</v>
      </c>
      <c r="AG20" s="3">
        <v>9.86</v>
      </c>
      <c r="AH20" s="19">
        <f t="shared" si="10"/>
        <v>9.36</v>
      </c>
      <c r="AI20" s="19">
        <f t="shared" si="11"/>
        <v>0.78936683487463555</v>
      </c>
    </row>
    <row r="21" spans="2:35" x14ac:dyDescent="0.35">
      <c r="B21" s="3" t="s">
        <v>1</v>
      </c>
      <c r="C21" s="8">
        <v>5.46</v>
      </c>
      <c r="D21" s="8">
        <v>5.47</v>
      </c>
      <c r="E21" s="8">
        <v>5.49</v>
      </c>
      <c r="F21" s="5">
        <f t="shared" si="0"/>
        <v>5.4733333333333336</v>
      </c>
      <c r="G21" s="5">
        <f t="shared" ref="G21:G23" si="17">STDEVA(C21:E21)</f>
        <v>1.5275252316519626E-2</v>
      </c>
      <c r="H21" s="3">
        <v>5.2</v>
      </c>
      <c r="I21" s="3">
        <v>5.15</v>
      </c>
      <c r="J21" s="3">
        <v>5.04</v>
      </c>
      <c r="K21" s="5">
        <f t="shared" si="2"/>
        <v>5.13</v>
      </c>
      <c r="L21" s="5">
        <f t="shared" ref="L21:L23" si="18">STDEVA(H21:J21)</f>
        <v>8.1853527718724603E-2</v>
      </c>
      <c r="N21" s="3">
        <v>5.35</v>
      </c>
      <c r="O21" s="3">
        <v>5.82</v>
      </c>
      <c r="P21" s="3">
        <v>5.2</v>
      </c>
      <c r="Q21" s="5">
        <f t="shared" si="4"/>
        <v>5.456666666666667</v>
      </c>
      <c r="R21" s="5">
        <f t="shared" ref="R21:R23" si="19">STDEVA(N21:P21)</f>
        <v>0.32347076117221696</v>
      </c>
      <c r="T21" s="3">
        <v>5.98</v>
      </c>
      <c r="U21" s="3">
        <v>5.89</v>
      </c>
      <c r="V21" s="3">
        <v>6.32</v>
      </c>
      <c r="W21" s="5">
        <f t="shared" si="6"/>
        <v>6.0633333333333335</v>
      </c>
      <c r="X21" s="5">
        <f t="shared" ref="X21:X23" si="20">STDEVA(T21:V21)</f>
        <v>0.22678918257565422</v>
      </c>
      <c r="Y21" s="3">
        <v>7.65</v>
      </c>
      <c r="Z21" s="3">
        <v>8.98</v>
      </c>
      <c r="AA21" s="3">
        <v>8.84</v>
      </c>
      <c r="AB21" s="5">
        <f t="shared" si="8"/>
        <v>8.49</v>
      </c>
      <c r="AC21" s="5">
        <f t="shared" ref="AC21:AC23" si="21">STDEVA(Y21:AA21)</f>
        <v>0.73082145562373846</v>
      </c>
      <c r="AE21" s="3">
        <v>6.41</v>
      </c>
      <c r="AF21" s="3">
        <v>6.35</v>
      </c>
      <c r="AG21" s="3">
        <v>6.56</v>
      </c>
      <c r="AH21" s="19">
        <f t="shared" si="10"/>
        <v>6.44</v>
      </c>
      <c r="AI21" s="19">
        <f t="shared" si="11"/>
        <v>0.10816653826391959</v>
      </c>
    </row>
    <row r="22" spans="2:35" x14ac:dyDescent="0.35">
      <c r="B22" s="3" t="s">
        <v>2</v>
      </c>
      <c r="C22" s="8">
        <v>5.64</v>
      </c>
      <c r="D22" s="8">
        <v>5.28</v>
      </c>
      <c r="E22" s="8">
        <v>5.63</v>
      </c>
      <c r="F22" s="5">
        <f t="shared" si="0"/>
        <v>5.5166666666666666</v>
      </c>
      <c r="G22" s="5">
        <f t="shared" si="17"/>
        <v>0.2050203241957568</v>
      </c>
      <c r="H22" s="3">
        <v>5.27</v>
      </c>
      <c r="I22" s="3">
        <v>5.1100000000000003</v>
      </c>
      <c r="J22" s="3">
        <v>5.65</v>
      </c>
      <c r="K22" s="5">
        <f t="shared" si="2"/>
        <v>5.3433333333333337</v>
      </c>
      <c r="L22" s="5">
        <f t="shared" si="18"/>
        <v>0.27736858750286303</v>
      </c>
      <c r="N22" s="3">
        <v>5.0199999999999996</v>
      </c>
      <c r="O22" s="3">
        <v>5.15</v>
      </c>
      <c r="P22" s="3">
        <v>5.2</v>
      </c>
      <c r="Q22" s="5">
        <f t="shared" si="4"/>
        <v>5.123333333333334</v>
      </c>
      <c r="R22" s="5">
        <f t="shared" si="19"/>
        <v>9.291573243177606E-2</v>
      </c>
      <c r="T22" s="3">
        <v>5.37</v>
      </c>
      <c r="U22" s="3">
        <v>5.0199999999999996</v>
      </c>
      <c r="V22" s="3">
        <v>6.23</v>
      </c>
      <c r="W22" s="5">
        <f t="shared" si="6"/>
        <v>5.54</v>
      </c>
      <c r="X22" s="5">
        <f t="shared" si="20"/>
        <v>0.62265560304232426</v>
      </c>
      <c r="Y22" s="3">
        <v>5.3</v>
      </c>
      <c r="Z22" s="3">
        <v>5.45</v>
      </c>
      <c r="AA22" s="3">
        <v>5.43</v>
      </c>
      <c r="AB22" s="5">
        <f t="shared" si="8"/>
        <v>5.3933333333333335</v>
      </c>
      <c r="AC22" s="5">
        <f t="shared" si="21"/>
        <v>8.1445278152470879E-2</v>
      </c>
      <c r="AE22" s="3">
        <v>6.12</v>
      </c>
      <c r="AF22" s="3">
        <v>6.46</v>
      </c>
      <c r="AG22" s="3">
        <v>7.04</v>
      </c>
      <c r="AH22" s="19">
        <f t="shared" si="10"/>
        <v>6.54</v>
      </c>
      <c r="AI22" s="19">
        <f t="shared" si="11"/>
        <v>0.46518813398452025</v>
      </c>
    </row>
    <row r="23" spans="2:35" x14ac:dyDescent="0.35">
      <c r="B23" s="3" t="s">
        <v>3</v>
      </c>
      <c r="C23" s="8">
        <v>5.87</v>
      </c>
      <c r="D23" s="8">
        <v>5.54</v>
      </c>
      <c r="E23" s="8">
        <v>5.6</v>
      </c>
      <c r="F23" s="5">
        <f t="shared" si="0"/>
        <v>5.669999999999999</v>
      </c>
      <c r="G23" s="5">
        <f t="shared" si="17"/>
        <v>0.17578395831246957</v>
      </c>
      <c r="H23" s="3">
        <v>5.47</v>
      </c>
      <c r="I23" s="3">
        <v>5.0199999999999996</v>
      </c>
      <c r="J23" s="3">
        <v>5.66</v>
      </c>
      <c r="K23" s="5">
        <f t="shared" si="2"/>
        <v>5.3833333333333329</v>
      </c>
      <c r="L23" s="5">
        <f t="shared" si="18"/>
        <v>0.32868424564212612</v>
      </c>
      <c r="N23" s="3">
        <v>5.01</v>
      </c>
      <c r="O23" s="3">
        <v>5.08</v>
      </c>
      <c r="P23" s="3">
        <v>6.04</v>
      </c>
      <c r="Q23" s="5">
        <f t="shared" si="4"/>
        <v>5.376666666666666</v>
      </c>
      <c r="R23" s="5">
        <f t="shared" si="19"/>
        <v>0.57552874240417684</v>
      </c>
      <c r="T23" s="3">
        <v>5.53</v>
      </c>
      <c r="U23" s="3">
        <v>5.17</v>
      </c>
      <c r="V23" s="3">
        <v>5.71</v>
      </c>
      <c r="W23" s="5">
        <f t="shared" si="6"/>
        <v>5.47</v>
      </c>
      <c r="X23" s="5">
        <f t="shared" si="20"/>
        <v>0.27495454169735045</v>
      </c>
      <c r="Y23" s="3">
        <v>5.23</v>
      </c>
      <c r="Z23" s="3">
        <v>5.27</v>
      </c>
      <c r="AA23" s="3">
        <v>6.19</v>
      </c>
      <c r="AB23" s="5">
        <f t="shared" si="8"/>
        <v>5.5633333333333335</v>
      </c>
      <c r="AC23" s="5">
        <f t="shared" si="21"/>
        <v>0.5430776494511016</v>
      </c>
    </row>
    <row r="27" spans="2:35" x14ac:dyDescent="0.35">
      <c r="H27" s="3" t="s">
        <v>20</v>
      </c>
    </row>
    <row r="28" spans="2:35" x14ac:dyDescent="0.35">
      <c r="G28" s="15" t="s">
        <v>8</v>
      </c>
      <c r="H28" s="16"/>
      <c r="I28" s="16"/>
      <c r="J28" s="16"/>
      <c r="K28" s="16"/>
      <c r="L28" s="17"/>
    </row>
    <row r="29" spans="2:35" x14ac:dyDescent="0.35">
      <c r="E29" s="6"/>
      <c r="F29" s="6"/>
      <c r="G29" s="7">
        <v>1</v>
      </c>
      <c r="H29" s="7">
        <v>2</v>
      </c>
      <c r="I29" s="7">
        <v>3</v>
      </c>
      <c r="J29" s="7">
        <v>4</v>
      </c>
      <c r="K29" s="7">
        <v>5</v>
      </c>
      <c r="L29" s="7">
        <v>6</v>
      </c>
      <c r="M29" s="8">
        <v>7</v>
      </c>
    </row>
    <row r="30" spans="2:35" x14ac:dyDescent="0.35">
      <c r="E30" s="6" t="s">
        <v>9</v>
      </c>
      <c r="F30" s="6" t="s">
        <v>0</v>
      </c>
      <c r="G30" s="9">
        <v>12.87</v>
      </c>
      <c r="H30" s="9">
        <v>30.72</v>
      </c>
      <c r="I30" s="9">
        <v>52.203333333333326</v>
      </c>
      <c r="J30" s="9">
        <v>75.906666666666652</v>
      </c>
      <c r="K30" s="9">
        <v>82.506666666666661</v>
      </c>
      <c r="L30" s="6">
        <v>83.626666666666665</v>
      </c>
    </row>
    <row r="31" spans="2:35" x14ac:dyDescent="0.35">
      <c r="E31" s="6"/>
      <c r="F31" s="6" t="s">
        <v>1</v>
      </c>
      <c r="G31" s="9">
        <v>6.2133333333333338</v>
      </c>
      <c r="H31" s="9">
        <v>6.7366666666666672</v>
      </c>
      <c r="I31" s="9">
        <v>7.5066666666666677</v>
      </c>
      <c r="J31" s="9">
        <v>9.3800000000000008</v>
      </c>
      <c r="K31" s="9">
        <v>11.013333333333334</v>
      </c>
      <c r="L31" s="6">
        <v>12.156666666666666</v>
      </c>
      <c r="M31" s="3">
        <f>(L31*100)/(L30)</f>
        <v>14.536830357142856</v>
      </c>
      <c r="N31" s="3">
        <f>100-M31</f>
        <v>85.463169642857139</v>
      </c>
    </row>
    <row r="32" spans="2:35" x14ac:dyDescent="0.35">
      <c r="E32" s="6"/>
      <c r="F32" s="6" t="s">
        <v>2</v>
      </c>
      <c r="G32" s="9">
        <v>5.73</v>
      </c>
      <c r="H32" s="9">
        <v>5.6133333333333333</v>
      </c>
      <c r="I32" s="9">
        <v>5.003333333333333</v>
      </c>
      <c r="J32" s="9">
        <v>5.4499999999999993</v>
      </c>
      <c r="K32" s="9">
        <v>5.4966666666666661</v>
      </c>
      <c r="L32" s="6">
        <v>5.7833333333333323</v>
      </c>
      <c r="M32" s="3">
        <f>(L32*100)/(L30)</f>
        <v>6.9156568877551017</v>
      </c>
      <c r="N32" s="3">
        <f>100-M32</f>
        <v>93.084343112244895</v>
      </c>
    </row>
    <row r="33" spans="5:14" x14ac:dyDescent="0.35">
      <c r="E33" s="6"/>
      <c r="F33" s="6" t="s">
        <v>3</v>
      </c>
      <c r="G33" s="9">
        <v>5.94</v>
      </c>
      <c r="H33" s="9">
        <v>5.63</v>
      </c>
      <c r="I33" s="9">
        <v>5.7633333333333345</v>
      </c>
      <c r="J33" s="9">
        <v>5.916666666666667</v>
      </c>
      <c r="K33" s="9">
        <v>6.2133333333333338</v>
      </c>
      <c r="L33" s="6">
        <v>6.6466666666666674</v>
      </c>
      <c r="M33" s="3">
        <f>(L33*100)/(L30)</f>
        <v>7.9480229591836746</v>
      </c>
      <c r="N33" s="3">
        <f>100-M33</f>
        <v>92.051977040816325</v>
      </c>
    </row>
    <row r="34" spans="5:14" x14ac:dyDescent="0.35">
      <c r="E34" s="6"/>
      <c r="F34" s="6"/>
      <c r="G34" s="9"/>
      <c r="H34" s="9"/>
      <c r="I34" s="9"/>
      <c r="J34" s="9"/>
      <c r="K34" s="9"/>
      <c r="L34" s="6"/>
    </row>
    <row r="35" spans="5:14" x14ac:dyDescent="0.35">
      <c r="E35" s="6"/>
      <c r="F35" s="6"/>
      <c r="G35" s="9"/>
      <c r="H35" s="9"/>
      <c r="I35" s="9"/>
      <c r="J35" s="9"/>
      <c r="K35" s="9"/>
      <c r="L35" s="6"/>
    </row>
    <row r="36" spans="5:14" x14ac:dyDescent="0.35">
      <c r="E36" s="6" t="s">
        <v>11</v>
      </c>
      <c r="F36" s="6" t="s">
        <v>0</v>
      </c>
      <c r="G36" s="9">
        <v>12.439999999999998</v>
      </c>
      <c r="H36" s="9">
        <v>30.060000000000002</v>
      </c>
      <c r="I36" s="9">
        <v>53.123333333333335</v>
      </c>
      <c r="J36" s="9">
        <v>75.003333333333345</v>
      </c>
      <c r="K36" s="9">
        <v>82.096666666666678</v>
      </c>
      <c r="L36" s="6">
        <v>83.176666666666677</v>
      </c>
    </row>
    <row r="37" spans="5:14" x14ac:dyDescent="0.35">
      <c r="E37" s="6"/>
      <c r="F37" s="6" t="s">
        <v>1</v>
      </c>
      <c r="G37" s="9">
        <v>5.9733333333333336</v>
      </c>
      <c r="H37" s="9">
        <v>6.8533333333333344</v>
      </c>
      <c r="I37" s="9">
        <v>9.4266666666666676</v>
      </c>
      <c r="J37" s="9">
        <v>14.823333333333332</v>
      </c>
      <c r="K37" s="9">
        <v>16.493333333333336</v>
      </c>
      <c r="L37" s="6">
        <v>17.956666666666667</v>
      </c>
      <c r="M37" s="3">
        <f>(L37*100)/(L36)</f>
        <v>21.588586542700273</v>
      </c>
      <c r="N37" s="3">
        <f>100-M37</f>
        <v>78.41141345729973</v>
      </c>
    </row>
    <row r="38" spans="5:14" x14ac:dyDescent="0.35">
      <c r="E38" s="6"/>
      <c r="F38" s="6" t="s">
        <v>2</v>
      </c>
      <c r="G38" s="9">
        <v>5.8566666666666665</v>
      </c>
      <c r="H38" s="9">
        <v>5.8033333333333337</v>
      </c>
      <c r="I38" s="9">
        <v>5.68</v>
      </c>
      <c r="J38" s="9">
        <v>5.5733333333333333</v>
      </c>
      <c r="K38" s="9">
        <v>5.5766666666666671</v>
      </c>
      <c r="L38" s="6">
        <v>6.62</v>
      </c>
      <c r="M38" s="3">
        <f>(L38*100)/(L36)</f>
        <v>7.9589628501582963</v>
      </c>
      <c r="N38" s="3">
        <f>100-M38</f>
        <v>92.041037149841699</v>
      </c>
    </row>
    <row r="39" spans="5:14" x14ac:dyDescent="0.35">
      <c r="E39" s="6"/>
      <c r="F39" s="6" t="s">
        <v>3</v>
      </c>
      <c r="G39" s="9">
        <v>5.6333333333333329</v>
      </c>
      <c r="H39" s="9">
        <v>5.9766666666666666</v>
      </c>
      <c r="I39" s="9">
        <v>5.6933333333333342</v>
      </c>
      <c r="J39" s="9">
        <v>5.5333333333333341</v>
      </c>
      <c r="K39" s="9">
        <v>5.7100000000000009</v>
      </c>
      <c r="L39" s="6">
        <v>6.0733333333333333</v>
      </c>
      <c r="M39" s="3">
        <f>(L39*100)/(L36)</f>
        <v>7.3017272472247825</v>
      </c>
      <c r="N39" s="3">
        <f>100-M39</f>
        <v>92.69827275277521</v>
      </c>
    </row>
    <row r="40" spans="5:14" x14ac:dyDescent="0.35">
      <c r="E40" s="6"/>
      <c r="F40" s="6"/>
      <c r="G40" s="9"/>
      <c r="H40" s="9"/>
      <c r="I40" s="9"/>
      <c r="J40" s="9"/>
      <c r="K40" s="9"/>
      <c r="L40" s="6"/>
    </row>
    <row r="41" spans="5:14" x14ac:dyDescent="0.35">
      <c r="E41" s="6"/>
      <c r="F41" s="6"/>
      <c r="G41" s="9"/>
      <c r="H41" s="9"/>
      <c r="I41" s="9"/>
      <c r="J41" s="9"/>
      <c r="K41" s="9"/>
      <c r="L41" s="6"/>
    </row>
    <row r="42" spans="5:14" x14ac:dyDescent="0.35">
      <c r="E42" s="6"/>
      <c r="F42" s="6"/>
      <c r="G42" s="9"/>
      <c r="H42" s="9"/>
      <c r="I42" s="9"/>
      <c r="J42" s="9"/>
      <c r="K42" s="9"/>
      <c r="L42" s="6"/>
    </row>
    <row r="43" spans="5:14" x14ac:dyDescent="0.35">
      <c r="E43" s="6" t="s">
        <v>10</v>
      </c>
      <c r="F43" s="6" t="s">
        <v>0</v>
      </c>
      <c r="G43" s="9">
        <v>9.2933333333333348</v>
      </c>
      <c r="H43" s="9">
        <v>21.046666666666667</v>
      </c>
      <c r="I43" s="9">
        <v>39.29</v>
      </c>
      <c r="J43" s="9">
        <v>59.923333333333339</v>
      </c>
      <c r="K43" s="9">
        <v>80.976666666666674</v>
      </c>
      <c r="L43" s="6">
        <v>81.96</v>
      </c>
    </row>
    <row r="44" spans="5:14" x14ac:dyDescent="0.35">
      <c r="E44" s="6"/>
      <c r="F44" s="6" t="s">
        <v>1</v>
      </c>
      <c r="G44" s="9">
        <v>5.4733333333333336</v>
      </c>
      <c r="H44" s="9">
        <v>5.13</v>
      </c>
      <c r="I44" s="9">
        <v>5.456666666666667</v>
      </c>
      <c r="J44" s="9">
        <v>6.0633333333333335</v>
      </c>
      <c r="K44" s="9">
        <v>8.49</v>
      </c>
      <c r="L44" s="6">
        <v>9.36</v>
      </c>
      <c r="M44" s="3">
        <f>(L44*100)/(L43)</f>
        <v>11.420204978038068</v>
      </c>
      <c r="N44" s="3">
        <f>100-M44</f>
        <v>88.579795021961928</v>
      </c>
    </row>
    <row r="45" spans="5:14" x14ac:dyDescent="0.35">
      <c r="E45" s="6"/>
      <c r="F45" s="6" t="s">
        <v>2</v>
      </c>
      <c r="G45" s="9">
        <v>5.5166666666666666</v>
      </c>
      <c r="H45" s="9">
        <v>5.3433333333333337</v>
      </c>
      <c r="I45" s="9">
        <v>5.123333333333334</v>
      </c>
      <c r="J45" s="9">
        <v>5.54</v>
      </c>
      <c r="K45" s="9">
        <v>5.3933333333333335</v>
      </c>
      <c r="L45" s="6">
        <v>6.44</v>
      </c>
      <c r="M45" s="3">
        <f>(L45*100)/(L43)</f>
        <v>7.8574914592484149</v>
      </c>
      <c r="N45" s="3">
        <f>100-M45</f>
        <v>92.142508540751578</v>
      </c>
    </row>
    <row r="46" spans="5:14" x14ac:dyDescent="0.35">
      <c r="E46" s="6"/>
      <c r="F46" s="6" t="s">
        <v>3</v>
      </c>
      <c r="G46" s="9">
        <v>5.669999999999999</v>
      </c>
      <c r="H46" s="9">
        <v>5.3833333333333329</v>
      </c>
      <c r="I46" s="9">
        <v>5.376666666666666</v>
      </c>
      <c r="J46" s="9">
        <v>5.47</v>
      </c>
      <c r="K46" s="9">
        <v>5.5633333333333335</v>
      </c>
      <c r="L46" s="6">
        <v>6.54</v>
      </c>
      <c r="M46" s="3">
        <f>(L46*100)/(L43)</f>
        <v>7.9795021961932653</v>
      </c>
      <c r="N46" s="3">
        <f>100-M46</f>
        <v>92.020497803806734</v>
      </c>
    </row>
    <row r="48" spans="5:14" x14ac:dyDescent="0.35">
      <c r="H48" s="3" t="s">
        <v>19</v>
      </c>
    </row>
    <row r="49" spans="5:22" x14ac:dyDescent="0.35">
      <c r="G49" s="15" t="s">
        <v>8</v>
      </c>
      <c r="H49" s="16"/>
      <c r="I49" s="16"/>
      <c r="J49" s="16"/>
      <c r="K49" s="16"/>
      <c r="L49" s="17"/>
    </row>
    <row r="50" spans="5:22" x14ac:dyDescent="0.35">
      <c r="E50" s="20"/>
      <c r="F50" s="20"/>
      <c r="G50" s="20">
        <v>1</v>
      </c>
      <c r="H50" s="20">
        <v>2</v>
      </c>
      <c r="I50" s="20">
        <v>3</v>
      </c>
      <c r="J50" s="20">
        <v>4</v>
      </c>
      <c r="K50" s="20">
        <v>5</v>
      </c>
      <c r="L50" s="20">
        <v>6</v>
      </c>
    </row>
    <row r="51" spans="5:22" x14ac:dyDescent="0.35">
      <c r="E51" s="20" t="s">
        <v>9</v>
      </c>
      <c r="F51" s="20" t="s">
        <v>0</v>
      </c>
      <c r="G51" s="20">
        <v>0.37986839826445146</v>
      </c>
      <c r="H51" s="20">
        <v>0.35594943461115236</v>
      </c>
      <c r="I51" s="20">
        <v>0.3481857741685222</v>
      </c>
      <c r="J51" s="20">
        <v>0.82518684752808202</v>
      </c>
      <c r="K51" s="20">
        <v>0.64732784069074056</v>
      </c>
      <c r="L51" s="20">
        <v>0.42193996413391421</v>
      </c>
    </row>
    <row r="52" spans="5:22" x14ac:dyDescent="0.35">
      <c r="E52" s="20"/>
      <c r="F52" s="20" t="s">
        <v>1</v>
      </c>
      <c r="G52" s="20">
        <v>0.19553345834749944</v>
      </c>
      <c r="H52" s="20">
        <v>0.11930353445448884</v>
      </c>
      <c r="I52" s="20">
        <v>6.5064070986477041E-2</v>
      </c>
      <c r="J52" s="20">
        <v>0.46292547996410816</v>
      </c>
      <c r="K52" s="20">
        <v>0.32145502536643233</v>
      </c>
      <c r="L52" s="20">
        <v>0.26388128644019759</v>
      </c>
    </row>
    <row r="53" spans="5:22" x14ac:dyDescent="0.35">
      <c r="E53" s="20"/>
      <c r="F53" s="20" t="s">
        <v>2</v>
      </c>
      <c r="G53" s="20">
        <v>0.14798648586948762</v>
      </c>
      <c r="H53" s="20">
        <v>5.0332229568471949E-2</v>
      </c>
      <c r="I53" s="20">
        <v>0.18770544300401457</v>
      </c>
      <c r="J53" s="20">
        <v>0.40706264874095244</v>
      </c>
      <c r="K53" s="20">
        <v>0.1955334583474998</v>
      </c>
      <c r="L53" s="20">
        <v>0.11239810200058227</v>
      </c>
      <c r="V53" s="3">
        <v>8</v>
      </c>
    </row>
    <row r="54" spans="5:22" x14ac:dyDescent="0.35">
      <c r="E54" s="20"/>
      <c r="F54" s="20" t="s">
        <v>3</v>
      </c>
      <c r="G54" s="20">
        <v>0.14525839046333952</v>
      </c>
      <c r="H54" s="20">
        <v>0.2424871130596426</v>
      </c>
      <c r="I54" s="20">
        <v>0.35921210076128191</v>
      </c>
      <c r="J54" s="20">
        <v>0.13316656236958824</v>
      </c>
      <c r="K54" s="20">
        <v>0.39399661589071183</v>
      </c>
      <c r="L54" s="20">
        <v>0.60434537586824744</v>
      </c>
    </row>
    <row r="55" spans="5:22" x14ac:dyDescent="0.35">
      <c r="E55" s="20"/>
      <c r="F55" s="20"/>
      <c r="G55" s="20"/>
      <c r="H55" s="20"/>
      <c r="I55" s="20"/>
      <c r="J55" s="20"/>
      <c r="K55" s="20"/>
      <c r="L55" s="20"/>
    </row>
    <row r="56" spans="5:22" x14ac:dyDescent="0.35">
      <c r="E56" s="20"/>
      <c r="F56" s="20"/>
      <c r="G56" s="20"/>
      <c r="H56" s="20" t="s">
        <v>7</v>
      </c>
      <c r="I56" s="20" t="s">
        <v>7</v>
      </c>
      <c r="J56" s="20" t="s">
        <v>7</v>
      </c>
      <c r="K56" s="20" t="s">
        <v>7</v>
      </c>
      <c r="L56" s="20"/>
    </row>
    <row r="57" spans="5:22" x14ac:dyDescent="0.35">
      <c r="E57" s="20" t="s">
        <v>11</v>
      </c>
      <c r="F57" s="20" t="s">
        <v>0</v>
      </c>
      <c r="G57" s="20">
        <v>0.28354893757515687</v>
      </c>
      <c r="H57" s="20">
        <v>0.97247107926148613</v>
      </c>
      <c r="I57" s="20">
        <v>1.4450374850962615</v>
      </c>
      <c r="J57" s="20">
        <v>0.88121128756578204</v>
      </c>
      <c r="K57" s="20">
        <v>0.72762169657956999</v>
      </c>
      <c r="L57" s="20">
        <v>0.41295681775863297</v>
      </c>
    </row>
    <row r="58" spans="5:22" x14ac:dyDescent="0.35">
      <c r="E58" s="20"/>
      <c r="F58" s="20" t="s">
        <v>1</v>
      </c>
      <c r="G58" s="20">
        <v>0.19139836293274134</v>
      </c>
      <c r="H58" s="20">
        <v>0.2542308662089115</v>
      </c>
      <c r="I58" s="20">
        <v>0.73173310252668788</v>
      </c>
      <c r="J58" s="20">
        <v>0.33080709383768225</v>
      </c>
      <c r="K58" s="20">
        <v>1.2147564913732023</v>
      </c>
      <c r="L58" s="20">
        <v>1.2626295313089009</v>
      </c>
    </row>
    <row r="59" spans="5:22" x14ac:dyDescent="0.35">
      <c r="E59" s="20"/>
      <c r="F59" s="20" t="s">
        <v>2</v>
      </c>
      <c r="G59" s="20">
        <v>0.28023799409311612</v>
      </c>
      <c r="H59" s="20">
        <v>0.24704925284917051</v>
      </c>
      <c r="I59" s="20">
        <v>0.37509998667022104</v>
      </c>
      <c r="J59" s="20">
        <v>0.45544849690533989</v>
      </c>
      <c r="K59" s="20">
        <v>0.38734136537856789</v>
      </c>
      <c r="L59" s="20">
        <v>0.30789608636681287</v>
      </c>
    </row>
    <row r="60" spans="5:22" x14ac:dyDescent="0.35">
      <c r="E60" s="20"/>
      <c r="F60" s="20" t="s">
        <v>3</v>
      </c>
      <c r="G60" s="20">
        <v>0.30989245446337249</v>
      </c>
      <c r="H60" s="20">
        <v>7.6376261582597069E-2</v>
      </c>
      <c r="I60" s="20">
        <v>4.0414518843273822E-2</v>
      </c>
      <c r="J60" s="20">
        <v>0.2145538005567216</v>
      </c>
      <c r="K60" s="20">
        <v>0.21283796653792755</v>
      </c>
      <c r="L60" s="20">
        <v>0.14011899704655822</v>
      </c>
    </row>
    <row r="61" spans="5:22" x14ac:dyDescent="0.35">
      <c r="E61" s="20"/>
      <c r="F61" s="20"/>
      <c r="G61" s="20"/>
      <c r="H61" s="20"/>
      <c r="I61" s="20"/>
      <c r="J61" s="20"/>
      <c r="K61" s="20"/>
      <c r="L61" s="20"/>
    </row>
    <row r="62" spans="5:22" x14ac:dyDescent="0.35">
      <c r="E62" s="20"/>
      <c r="F62" s="20"/>
      <c r="G62" s="20"/>
      <c r="H62" s="20"/>
      <c r="I62" s="20"/>
      <c r="J62" s="20"/>
      <c r="K62" s="20"/>
      <c r="L62" s="20"/>
    </row>
    <row r="63" spans="5:22" x14ac:dyDescent="0.35">
      <c r="E63" s="20"/>
      <c r="F63" s="20"/>
      <c r="G63" s="20"/>
      <c r="H63" s="20" t="s">
        <v>7</v>
      </c>
      <c r="I63" s="20" t="s">
        <v>7</v>
      </c>
      <c r="J63" s="20" t="s">
        <v>7</v>
      </c>
      <c r="K63" s="20" t="s">
        <v>7</v>
      </c>
      <c r="L63" s="20"/>
    </row>
    <row r="64" spans="5:22" x14ac:dyDescent="0.35">
      <c r="E64" s="20" t="s">
        <v>10</v>
      </c>
      <c r="F64" s="20" t="s">
        <v>0</v>
      </c>
      <c r="G64" s="20">
        <v>0.11239810200058276</v>
      </c>
      <c r="H64" s="20">
        <v>1.4333643407498797</v>
      </c>
      <c r="I64" s="20">
        <v>1.3576818478568513</v>
      </c>
      <c r="J64" s="20">
        <v>0.91007325712457554</v>
      </c>
      <c r="K64" s="20">
        <v>1.0802931700854759</v>
      </c>
      <c r="L64" s="20">
        <v>1.1424972647669642</v>
      </c>
    </row>
    <row r="65" spans="5:12" x14ac:dyDescent="0.35">
      <c r="E65" s="20"/>
      <c r="F65" s="20" t="s">
        <v>1</v>
      </c>
      <c r="G65" s="20">
        <v>1.5275252316519626E-2</v>
      </c>
      <c r="H65" s="20">
        <v>8.1853527718724603E-2</v>
      </c>
      <c r="I65" s="20">
        <v>0.32347076117221696</v>
      </c>
      <c r="J65" s="20">
        <v>0.22678918257565422</v>
      </c>
      <c r="K65" s="20">
        <v>0.73082145562373846</v>
      </c>
      <c r="L65" s="20">
        <v>0.78936683487463555</v>
      </c>
    </row>
    <row r="66" spans="5:12" x14ac:dyDescent="0.35">
      <c r="E66" s="20"/>
      <c r="F66" s="20" t="s">
        <v>2</v>
      </c>
      <c r="G66" s="20">
        <v>0.2050203241957568</v>
      </c>
      <c r="H66" s="20">
        <v>0.27736858750286303</v>
      </c>
      <c r="I66" s="20">
        <v>9.291573243177606E-2</v>
      </c>
      <c r="J66" s="20">
        <v>0.62265560304232426</v>
      </c>
      <c r="K66" s="20">
        <v>8.1445278152470879E-2</v>
      </c>
      <c r="L66" s="20">
        <v>0.10816653826391959</v>
      </c>
    </row>
    <row r="67" spans="5:12" x14ac:dyDescent="0.35">
      <c r="E67" s="20"/>
      <c r="F67" s="20" t="s">
        <v>3</v>
      </c>
      <c r="G67" s="20">
        <v>0.17578395831246957</v>
      </c>
      <c r="H67" s="20">
        <v>0.32868424564212612</v>
      </c>
      <c r="I67" s="20">
        <v>0.57552874240417684</v>
      </c>
      <c r="J67" s="20">
        <v>0.27495454169735045</v>
      </c>
      <c r="K67" s="20">
        <v>0.5430776494511016</v>
      </c>
      <c r="L67" s="20">
        <v>0.46518813398452025</v>
      </c>
    </row>
  </sheetData>
  <mergeCells count="8">
    <mergeCell ref="G28:L28"/>
    <mergeCell ref="AE1:AI1"/>
    <mergeCell ref="G49:L49"/>
    <mergeCell ref="A1:E1"/>
    <mergeCell ref="G1:K1"/>
    <mergeCell ref="M1:Q1"/>
    <mergeCell ref="S1:W1"/>
    <mergeCell ref="Y1:A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81FEA-2A7E-4021-9FEF-B053AF9BF180}">
  <dimension ref="C1:AG23"/>
  <sheetViews>
    <sheetView tabSelected="1" zoomScale="80" zoomScaleNormal="80" workbookViewId="0">
      <selection activeCell="C22" sqref="C22"/>
    </sheetView>
  </sheetViews>
  <sheetFormatPr baseColWidth="10" defaultRowHeight="14.5" x14ac:dyDescent="0.35"/>
  <sheetData>
    <row r="1" spans="3:33" x14ac:dyDescent="0.35">
      <c r="C1" t="s">
        <v>12</v>
      </c>
      <c r="I1" s="2" t="s">
        <v>13</v>
      </c>
      <c r="N1" s="2" t="s">
        <v>14</v>
      </c>
      <c r="S1" s="2" t="s">
        <v>22</v>
      </c>
      <c r="W1" t="s">
        <v>23</v>
      </c>
      <c r="AC1" s="2" t="s">
        <v>24</v>
      </c>
    </row>
    <row r="2" spans="3:33" x14ac:dyDescent="0.35">
      <c r="D2">
        <v>1</v>
      </c>
      <c r="E2">
        <v>2</v>
      </c>
      <c r="F2">
        <v>3</v>
      </c>
      <c r="G2" s="5" t="s">
        <v>18</v>
      </c>
      <c r="H2" s="1" t="s">
        <v>7</v>
      </c>
      <c r="I2">
        <v>1</v>
      </c>
      <c r="J2">
        <v>2</v>
      </c>
      <c r="K2">
        <v>3</v>
      </c>
      <c r="L2" s="5" t="s">
        <v>18</v>
      </c>
      <c r="M2" s="1" t="s">
        <v>7</v>
      </c>
      <c r="N2">
        <v>1</v>
      </c>
      <c r="O2">
        <v>2</v>
      </c>
      <c r="P2">
        <v>3</v>
      </c>
      <c r="Q2" s="5" t="s">
        <v>18</v>
      </c>
      <c r="R2" s="1" t="s">
        <v>7</v>
      </c>
      <c r="S2">
        <v>1</v>
      </c>
      <c r="T2">
        <v>2</v>
      </c>
      <c r="U2">
        <v>3</v>
      </c>
      <c r="V2" s="5" t="s">
        <v>18</v>
      </c>
      <c r="W2" s="1" t="s">
        <v>7</v>
      </c>
      <c r="X2">
        <v>1</v>
      </c>
      <c r="Y2">
        <v>2</v>
      </c>
      <c r="Z2">
        <v>3</v>
      </c>
      <c r="AA2" s="5" t="s">
        <v>18</v>
      </c>
      <c r="AB2" s="1" t="s">
        <v>7</v>
      </c>
      <c r="AC2">
        <v>1</v>
      </c>
      <c r="AD2">
        <v>2</v>
      </c>
      <c r="AE2">
        <v>3</v>
      </c>
      <c r="AF2" s="5" t="s">
        <v>18</v>
      </c>
      <c r="AG2" s="1" t="s">
        <v>7</v>
      </c>
    </row>
    <row r="3" spans="3:33" x14ac:dyDescent="0.35">
      <c r="C3" t="s">
        <v>21</v>
      </c>
      <c r="D3">
        <v>6.83</v>
      </c>
      <c r="E3">
        <v>7.19</v>
      </c>
      <c r="F3">
        <v>7.22</v>
      </c>
      <c r="G3" s="1">
        <f>AVERAGE(D3:F3)</f>
        <v>7.0799999999999992</v>
      </c>
      <c r="H3" s="1">
        <f>STDEVA(D3:F3)</f>
        <v>0.21702534414210703</v>
      </c>
      <c r="I3">
        <v>13.01</v>
      </c>
      <c r="J3">
        <v>13.27</v>
      </c>
      <c r="K3">
        <v>13.32</v>
      </c>
      <c r="L3" s="1">
        <f>AVERAGE(I3:K3)</f>
        <v>13.200000000000001</v>
      </c>
      <c r="M3" s="1">
        <f>STDEVA(I3:K3)</f>
        <v>0.1664331697709325</v>
      </c>
      <c r="N3">
        <v>30.93</v>
      </c>
      <c r="O3">
        <v>30.94</v>
      </c>
      <c r="P3">
        <v>31.29</v>
      </c>
      <c r="Q3" s="1">
        <f>AVERAGE(N3:P3)</f>
        <v>31.053333333333331</v>
      </c>
      <c r="R3" s="1">
        <f>STDEVA(N3:P3)</f>
        <v>0.2050203241957563</v>
      </c>
      <c r="S3">
        <v>53.12</v>
      </c>
      <c r="T3">
        <v>53.07</v>
      </c>
      <c r="U3">
        <v>53.03</v>
      </c>
      <c r="V3" s="1">
        <f>AVERAGE(S3:U3)</f>
        <v>53.073333333333331</v>
      </c>
      <c r="W3" s="1">
        <f>STDEVA(S3:U3)</f>
        <v>4.5092497528227068E-2</v>
      </c>
      <c r="X3">
        <v>71.75</v>
      </c>
      <c r="Y3">
        <v>71.2</v>
      </c>
      <c r="Z3">
        <v>69.930000000000007</v>
      </c>
      <c r="AA3" s="1">
        <f>AVERAGE(X3:Z3)</f>
        <v>70.959999999999994</v>
      </c>
      <c r="AB3" s="1">
        <f>STDEVA(X3:Z3)</f>
        <v>0.93343451832466195</v>
      </c>
      <c r="AC3">
        <v>78.31</v>
      </c>
      <c r="AD3">
        <v>78.2</v>
      </c>
      <c r="AE3">
        <v>77.790000000000006</v>
      </c>
      <c r="AF3" s="1">
        <f>AVERAGE(AC3:AE3)</f>
        <v>78.100000000000009</v>
      </c>
      <c r="AG3" s="1">
        <f>STDEVA(AC3:AE3)</f>
        <v>0.2740437921208923</v>
      </c>
    </row>
    <row r="4" spans="3:33" x14ac:dyDescent="0.35">
      <c r="C4" t="s">
        <v>3</v>
      </c>
      <c r="D4">
        <v>5.82</v>
      </c>
      <c r="E4">
        <v>6.01</v>
      </c>
      <c r="F4">
        <v>5.96</v>
      </c>
      <c r="G4" s="1">
        <f t="shared" ref="G4:G6" si="0">AVERAGE(D4:F4)</f>
        <v>5.93</v>
      </c>
      <c r="H4" s="1">
        <f t="shared" ref="H4:H6" si="1">STDEVA(D4:F4)</f>
        <v>9.8488578017960793E-2</v>
      </c>
      <c r="I4">
        <v>8.14</v>
      </c>
      <c r="J4">
        <v>8.36</v>
      </c>
      <c r="K4">
        <v>8.1300000000000008</v>
      </c>
      <c r="L4" s="1">
        <f t="shared" ref="L4:L6" si="2">AVERAGE(I4:K4)</f>
        <v>8.2100000000000009</v>
      </c>
      <c r="M4" s="1">
        <f t="shared" ref="M4:M6" si="3">STDEVA(I4:K4)</f>
        <v>0.12999999999999928</v>
      </c>
      <c r="N4">
        <v>14.21</v>
      </c>
      <c r="O4">
        <v>14.11</v>
      </c>
      <c r="P4">
        <v>14.61</v>
      </c>
      <c r="Q4" s="1">
        <f t="shared" ref="Q4:Q6" si="4">AVERAGE(N4:P4)</f>
        <v>14.31</v>
      </c>
      <c r="R4" s="1">
        <f t="shared" ref="R4:R6" si="5">STDEVA(N4:P4)</f>
        <v>0.26457513110645881</v>
      </c>
      <c r="S4">
        <v>20.03</v>
      </c>
      <c r="T4">
        <v>20.89</v>
      </c>
      <c r="U4">
        <v>20.010000000000002</v>
      </c>
      <c r="V4" s="1">
        <f t="shared" ref="V4:V6" si="6">AVERAGE(S4:U4)</f>
        <v>20.310000000000002</v>
      </c>
      <c r="W4" s="1">
        <f t="shared" ref="W4:W6" si="7">STDEVA(S4:U4)</f>
        <v>0.50239426748321836</v>
      </c>
      <c r="X4">
        <v>24.74</v>
      </c>
      <c r="Y4">
        <v>23.36</v>
      </c>
      <c r="Z4">
        <v>23.73</v>
      </c>
      <c r="AA4" s="1">
        <f t="shared" ref="AA4:AA6" si="8">AVERAGE(X4:Z4)</f>
        <v>23.943333333333332</v>
      </c>
      <c r="AB4" s="1">
        <f t="shared" ref="AB4:AB6" si="9">STDEVA(X4:Z4)</f>
        <v>0.71430619018270614</v>
      </c>
      <c r="AC4">
        <v>27.52</v>
      </c>
      <c r="AD4">
        <v>28.61</v>
      </c>
      <c r="AE4">
        <v>27.88</v>
      </c>
      <c r="AF4" s="1">
        <f t="shared" ref="AF4:AF6" si="10">AVERAGE(AC4:AE4)</f>
        <v>28.00333333333333</v>
      </c>
      <c r="AG4" s="1">
        <f t="shared" ref="AG4:AG6" si="11">STDEVA(AC4:AE4)</f>
        <v>0.55536774603260253</v>
      </c>
    </row>
    <row r="5" spans="3:33" x14ac:dyDescent="0.35">
      <c r="C5" t="s">
        <v>1</v>
      </c>
      <c r="D5">
        <v>6.11</v>
      </c>
      <c r="E5">
        <v>6.23</v>
      </c>
      <c r="F5">
        <v>6.13</v>
      </c>
      <c r="G5" s="1">
        <f t="shared" si="0"/>
        <v>6.1566666666666663</v>
      </c>
      <c r="H5" s="1">
        <f t="shared" si="1"/>
        <v>6.4291005073286514E-2</v>
      </c>
      <c r="I5">
        <v>9.98</v>
      </c>
      <c r="J5">
        <v>9.18</v>
      </c>
      <c r="K5">
        <v>9.81</v>
      </c>
      <c r="L5" s="1">
        <f t="shared" si="2"/>
        <v>9.6566666666666663</v>
      </c>
      <c r="M5" s="1">
        <f t="shared" si="3"/>
        <v>0.42146569650842725</v>
      </c>
      <c r="N5">
        <v>16.97</v>
      </c>
      <c r="O5">
        <v>16.09</v>
      </c>
      <c r="P5">
        <v>17.079999999999998</v>
      </c>
      <c r="Q5" s="1">
        <f t="shared" si="4"/>
        <v>16.713333333333335</v>
      </c>
      <c r="R5" s="1">
        <f t="shared" si="5"/>
        <v>0.54261711485478648</v>
      </c>
      <c r="S5">
        <v>23.48</v>
      </c>
      <c r="T5">
        <v>23.39</v>
      </c>
      <c r="U5">
        <v>23.83</v>
      </c>
      <c r="V5" s="1">
        <f t="shared" si="6"/>
        <v>23.566666666666666</v>
      </c>
      <c r="W5" s="1">
        <f t="shared" si="7"/>
        <v>0.23245071162148062</v>
      </c>
      <c r="X5">
        <v>28.06</v>
      </c>
      <c r="Y5">
        <v>27.68</v>
      </c>
      <c r="Z5">
        <v>28.37</v>
      </c>
      <c r="AA5" s="1">
        <f t="shared" si="8"/>
        <v>28.036666666666665</v>
      </c>
      <c r="AB5" s="1">
        <f t="shared" si="9"/>
        <v>0.34559128075420786</v>
      </c>
      <c r="AC5">
        <v>31.21</v>
      </c>
      <c r="AD5">
        <v>32.04</v>
      </c>
      <c r="AE5">
        <v>32.590000000000003</v>
      </c>
      <c r="AF5" s="1">
        <f t="shared" si="10"/>
        <v>31.946666666666669</v>
      </c>
      <c r="AG5" s="1">
        <f t="shared" si="11"/>
        <v>0.69471816827641319</v>
      </c>
    </row>
    <row r="6" spans="3:33" x14ac:dyDescent="0.35">
      <c r="C6" t="s">
        <v>2</v>
      </c>
      <c r="D6">
        <v>4.91</v>
      </c>
      <c r="E6">
        <v>5.0999999999999996</v>
      </c>
      <c r="F6">
        <v>4.93</v>
      </c>
      <c r="G6" s="1">
        <f t="shared" si="0"/>
        <v>4.9799999999999995</v>
      </c>
      <c r="H6" s="1">
        <f t="shared" si="1"/>
        <v>0.10440306508910532</v>
      </c>
      <c r="I6">
        <v>4.8099999999999996</v>
      </c>
      <c r="J6">
        <v>4.82</v>
      </c>
      <c r="K6">
        <v>4.95</v>
      </c>
      <c r="L6" s="1">
        <f t="shared" si="2"/>
        <v>4.8599999999999994</v>
      </c>
      <c r="M6" s="1">
        <f t="shared" si="3"/>
        <v>7.8102496759066706E-2</v>
      </c>
      <c r="N6">
        <v>4.87</v>
      </c>
      <c r="O6">
        <v>4.8600000000000003</v>
      </c>
      <c r="P6">
        <v>4.67</v>
      </c>
      <c r="Q6" s="1">
        <f t="shared" si="4"/>
        <v>4.8</v>
      </c>
      <c r="R6" s="1">
        <f t="shared" si="5"/>
        <v>0.1126942766958466</v>
      </c>
      <c r="S6">
        <v>4.8</v>
      </c>
      <c r="T6">
        <v>4.87</v>
      </c>
      <c r="U6">
        <v>4.78</v>
      </c>
      <c r="V6" s="1">
        <f t="shared" si="6"/>
        <v>4.8166666666666664</v>
      </c>
      <c r="W6" s="1">
        <f t="shared" si="7"/>
        <v>4.725815626252608E-2</v>
      </c>
      <c r="X6">
        <v>5.54</v>
      </c>
      <c r="Y6">
        <v>5.3</v>
      </c>
      <c r="Z6">
        <v>5.15</v>
      </c>
      <c r="AA6" s="1">
        <f t="shared" si="8"/>
        <v>5.33</v>
      </c>
      <c r="AB6" s="1">
        <f t="shared" si="9"/>
        <v>0.19672315572905988</v>
      </c>
      <c r="AC6">
        <v>5</v>
      </c>
      <c r="AD6">
        <v>5</v>
      </c>
      <c r="AE6">
        <v>4.46</v>
      </c>
      <c r="AF6" s="1">
        <f t="shared" si="10"/>
        <v>4.82</v>
      </c>
      <c r="AG6" s="1">
        <f t="shared" si="11"/>
        <v>0.31176914536239797</v>
      </c>
    </row>
    <row r="9" spans="3:33" x14ac:dyDescent="0.35">
      <c r="C9" t="s">
        <v>20</v>
      </c>
      <c r="E9" s="23" t="s">
        <v>8</v>
      </c>
      <c r="F9" s="24"/>
      <c r="G9" s="24"/>
      <c r="H9" s="24"/>
      <c r="I9" s="24"/>
      <c r="J9" s="25"/>
    </row>
    <row r="10" spans="3:33" x14ac:dyDescent="0.35">
      <c r="D10" s="21"/>
      <c r="E10" s="21"/>
      <c r="F10" s="21"/>
      <c r="G10" s="21"/>
      <c r="H10" s="21"/>
      <c r="I10" s="21"/>
      <c r="J10" s="21"/>
    </row>
    <row r="11" spans="3:33" x14ac:dyDescent="0.35">
      <c r="D11" s="21"/>
      <c r="E11" s="21">
        <v>1</v>
      </c>
      <c r="F11" s="21">
        <v>2</v>
      </c>
      <c r="G11" s="21">
        <v>3</v>
      </c>
      <c r="H11" s="21">
        <v>4</v>
      </c>
      <c r="I11" s="21">
        <v>5</v>
      </c>
      <c r="J11" s="21">
        <v>6</v>
      </c>
    </row>
    <row r="12" spans="3:33" x14ac:dyDescent="0.35">
      <c r="D12" s="21" t="s">
        <v>21</v>
      </c>
      <c r="E12" s="22">
        <f>G3</f>
        <v>7.0799999999999992</v>
      </c>
      <c r="F12" s="22">
        <f>L3</f>
        <v>13.200000000000001</v>
      </c>
      <c r="G12" s="22">
        <f>Q3</f>
        <v>31.053333333333331</v>
      </c>
      <c r="H12" s="22">
        <f>V3</f>
        <v>53.073333333333331</v>
      </c>
      <c r="I12" s="22">
        <f>AA3</f>
        <v>70.959999999999994</v>
      </c>
      <c r="J12" s="22">
        <f>AF3</f>
        <v>78.100000000000009</v>
      </c>
    </row>
    <row r="13" spans="3:33" x14ac:dyDescent="0.35">
      <c r="D13" s="21" t="s">
        <v>3</v>
      </c>
      <c r="E13" s="22">
        <f>G4</f>
        <v>5.93</v>
      </c>
      <c r="F13" s="22">
        <f>L4</f>
        <v>8.2100000000000009</v>
      </c>
      <c r="G13" s="22">
        <f>Q4</f>
        <v>14.31</v>
      </c>
      <c r="H13" s="22">
        <f>V4</f>
        <v>20.310000000000002</v>
      </c>
      <c r="I13" s="22">
        <f>AA4</f>
        <v>23.943333333333332</v>
      </c>
      <c r="J13" s="22">
        <f>AF4</f>
        <v>28.00333333333333</v>
      </c>
    </row>
    <row r="14" spans="3:33" x14ac:dyDescent="0.35">
      <c r="D14" s="21" t="s">
        <v>1</v>
      </c>
      <c r="E14" s="22">
        <f>G5</f>
        <v>6.1566666666666663</v>
      </c>
      <c r="F14" s="22">
        <f>L5</f>
        <v>9.6566666666666663</v>
      </c>
      <c r="G14" s="22">
        <f>Q5</f>
        <v>16.713333333333335</v>
      </c>
      <c r="H14" s="22">
        <f>V5</f>
        <v>23.566666666666666</v>
      </c>
      <c r="I14" s="22">
        <f>AA5</f>
        <v>28.036666666666665</v>
      </c>
      <c r="J14" s="22">
        <f>AF5</f>
        <v>31.946666666666669</v>
      </c>
    </row>
    <row r="15" spans="3:33" x14ac:dyDescent="0.35">
      <c r="D15" s="21" t="s">
        <v>2</v>
      </c>
      <c r="E15" s="22">
        <f>G6</f>
        <v>4.9799999999999995</v>
      </c>
      <c r="F15" s="22">
        <f>L6</f>
        <v>4.8599999999999994</v>
      </c>
      <c r="G15" s="22">
        <f>Q6</f>
        <v>4.8</v>
      </c>
      <c r="H15" s="22">
        <f>V6</f>
        <v>4.8166666666666664</v>
      </c>
      <c r="I15" s="22">
        <f>AA6</f>
        <v>5.33</v>
      </c>
      <c r="J15" s="22">
        <f>AF6</f>
        <v>4.82</v>
      </c>
    </row>
    <row r="18" spans="3:10" x14ac:dyDescent="0.35">
      <c r="C18" t="s">
        <v>19</v>
      </c>
      <c r="E18" s="23" t="s">
        <v>8</v>
      </c>
      <c r="F18" s="24"/>
      <c r="G18" s="24"/>
      <c r="H18" s="24"/>
      <c r="I18" s="24"/>
      <c r="J18" s="25"/>
    </row>
    <row r="19" spans="3:10" x14ac:dyDescent="0.35">
      <c r="D19" s="21"/>
      <c r="E19" s="21">
        <v>1</v>
      </c>
      <c r="F19" s="21">
        <v>2</v>
      </c>
      <c r="G19" s="21">
        <v>3</v>
      </c>
      <c r="H19" s="21">
        <v>4</v>
      </c>
      <c r="I19" s="21">
        <v>5</v>
      </c>
      <c r="J19" s="21">
        <v>6</v>
      </c>
    </row>
    <row r="20" spans="3:10" x14ac:dyDescent="0.35">
      <c r="D20" s="21" t="s">
        <v>21</v>
      </c>
      <c r="E20" s="21">
        <f>H3</f>
        <v>0.21702534414210703</v>
      </c>
      <c r="F20" s="21">
        <f>M3</f>
        <v>0.1664331697709325</v>
      </c>
      <c r="G20" s="21">
        <f>R3</f>
        <v>0.2050203241957563</v>
      </c>
      <c r="H20" s="21">
        <f>W3</f>
        <v>4.5092497528227068E-2</v>
      </c>
      <c r="I20" s="21">
        <f>W3</f>
        <v>4.5092497528227068E-2</v>
      </c>
      <c r="J20" s="21">
        <f>AB3</f>
        <v>0.93343451832466195</v>
      </c>
    </row>
    <row r="21" spans="3:10" x14ac:dyDescent="0.35">
      <c r="D21" s="21" t="s">
        <v>3</v>
      </c>
      <c r="E21" s="21">
        <f>H4</f>
        <v>9.8488578017960793E-2</v>
      </c>
      <c r="F21" s="21">
        <f>M4</f>
        <v>0.12999999999999928</v>
      </c>
      <c r="G21" s="21">
        <f>R4</f>
        <v>0.26457513110645881</v>
      </c>
      <c r="H21" s="21">
        <f>W4</f>
        <v>0.50239426748321836</v>
      </c>
      <c r="I21" s="21">
        <f>W4</f>
        <v>0.50239426748321836</v>
      </c>
      <c r="J21" s="21">
        <f>AB4</f>
        <v>0.71430619018270614</v>
      </c>
    </row>
    <row r="22" spans="3:10" x14ac:dyDescent="0.35">
      <c r="D22" s="21" t="s">
        <v>1</v>
      </c>
      <c r="E22" s="21">
        <f>H5</f>
        <v>6.4291005073286514E-2</v>
      </c>
      <c r="F22" s="21">
        <f>M5</f>
        <v>0.42146569650842725</v>
      </c>
      <c r="G22" s="21">
        <f>R5</f>
        <v>0.54261711485478648</v>
      </c>
      <c r="H22" s="21">
        <f>W5</f>
        <v>0.23245071162148062</v>
      </c>
      <c r="I22" s="21">
        <f>W5</f>
        <v>0.23245071162148062</v>
      </c>
      <c r="J22" s="21">
        <f>AB5</f>
        <v>0.34559128075420786</v>
      </c>
    </row>
    <row r="23" spans="3:10" x14ac:dyDescent="0.35">
      <c r="D23" s="21" t="s">
        <v>2</v>
      </c>
      <c r="E23" s="21">
        <f>H6</f>
        <v>0.10440306508910532</v>
      </c>
      <c r="F23" s="21">
        <f>M6</f>
        <v>7.8102496759066706E-2</v>
      </c>
      <c r="G23" s="21">
        <f>R6</f>
        <v>0.1126942766958466</v>
      </c>
      <c r="H23" s="21">
        <f>W6</f>
        <v>4.725815626252608E-2</v>
      </c>
      <c r="I23" s="21">
        <f>W6</f>
        <v>4.725815626252608E-2</v>
      </c>
      <c r="J23" s="21">
        <f>AB6</f>
        <v>0.19672315572905988</v>
      </c>
    </row>
  </sheetData>
  <mergeCells count="2">
    <mergeCell ref="E9:J9"/>
    <mergeCell ref="E18:J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wild strains</vt:lpstr>
      <vt:lpstr>B0510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Fatimajrb</dc:creator>
  <cp:lastModifiedBy>Luis Castillo</cp:lastModifiedBy>
  <dcterms:created xsi:type="dcterms:W3CDTF">2021-05-23T12:00:52Z</dcterms:created>
  <dcterms:modified xsi:type="dcterms:W3CDTF">2023-03-02T14:52:21Z</dcterms:modified>
</cp:coreProperties>
</file>