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0FE7DA8A-0D7B-4039-AD57-1CAE8FAE83D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U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B36" i="1"/>
  <c r="C10" i="1"/>
  <c r="C28" i="1" s="1"/>
  <c r="D10" i="1"/>
  <c r="D28" i="1" s="1"/>
  <c r="C11" i="1"/>
  <c r="C33" i="1" s="1"/>
  <c r="D11" i="1"/>
  <c r="D33" i="1" s="1"/>
  <c r="D24" i="1"/>
  <c r="D34" i="1" s="1"/>
  <c r="D23" i="1"/>
  <c r="D29" i="1" s="1"/>
  <c r="C24" i="1"/>
  <c r="C34" i="1" s="1"/>
  <c r="C23" i="1"/>
  <c r="C29" i="1" s="1"/>
  <c r="E24" i="1"/>
  <c r="E34" i="1" s="1"/>
  <c r="B24" i="1"/>
  <c r="B34" i="1" s="1"/>
  <c r="E23" i="1"/>
  <c r="E29" i="1" s="1"/>
  <c r="B23" i="1"/>
  <c r="B29" i="1" s="1"/>
  <c r="E11" i="1"/>
  <c r="E33" i="1" s="1"/>
  <c r="B11" i="1"/>
  <c r="B33" i="1" s="1"/>
  <c r="E10" i="1"/>
  <c r="E28" i="1" s="1"/>
  <c r="B10" i="1"/>
  <c r="B28" i="1" s="1"/>
</calcChain>
</file>

<file path=xl/sharedStrings.xml><?xml version="1.0" encoding="utf-8"?>
<sst xmlns="http://schemas.openxmlformats.org/spreadsheetml/2006/main" count="31" uniqueCount="22">
  <si>
    <t>BF12-11-1</t>
  </si>
  <si>
    <t>BF4-3-2</t>
  </si>
  <si>
    <t>BF4-3-3</t>
  </si>
  <si>
    <t>BF4-3-4</t>
  </si>
  <si>
    <t>DF4-4-5</t>
  </si>
  <si>
    <t>DF4-3-6</t>
  </si>
  <si>
    <t>DF4-5-1</t>
  </si>
  <si>
    <t>BF12-12-2</t>
  </si>
  <si>
    <t>BF12-12-3</t>
  </si>
  <si>
    <t>DF4-6-4</t>
  </si>
  <si>
    <t>DF4-6-5</t>
  </si>
  <si>
    <t>DF4-6-6</t>
  </si>
  <si>
    <t>Fast</t>
    <phoneticPr fontId="2" type="noConversion"/>
  </si>
  <si>
    <t>Mean</t>
    <phoneticPr fontId="2" type="noConversion"/>
  </si>
  <si>
    <t>SD</t>
    <phoneticPr fontId="2" type="noConversion"/>
  </si>
  <si>
    <t>Normal</t>
    <phoneticPr fontId="2" type="noConversion"/>
  </si>
  <si>
    <t>mean</t>
    <phoneticPr fontId="2" type="noConversion"/>
  </si>
  <si>
    <t>control</t>
    <phoneticPr fontId="2" type="noConversion"/>
  </si>
  <si>
    <t>Fasting</t>
    <phoneticPr fontId="2" type="noConversion"/>
  </si>
  <si>
    <t>day</t>
    <phoneticPr fontId="2" type="noConversion"/>
  </si>
  <si>
    <t>SUA(ug/mL)</t>
    <phoneticPr fontId="2" type="noConversion"/>
  </si>
  <si>
    <t>P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</si>
</sst>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000000000000_ "/>
    <numFmt numFmtId="178" formatCode="0.00000_ "/>
    <numFmt numFmtId="179" formatCode="0.00_ "/>
  </numFmts>
  <fonts count="3" x14ac:knownFonts="1"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179" fontId="0" fillId="0" borderId="0" xfId="0" applyNumberFormat="1"/>
    <xf numFmtId="2" fontId="1" fillId="0" borderId="0" xfId="0" applyNumberFormat="1" applyFont="1" applyAlignment="1">
      <alignment vertical="center"/>
    </xf>
    <xf numFmtId="2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28873766344819"/>
          <c:y val="5.0925925925925923E-2"/>
          <c:w val="0.73663584755525469"/>
          <c:h val="0.75797025371828508"/>
        </c:manualLayout>
      </c:layout>
      <c:scatterChart>
        <c:scatterStyle val="lineMarker"/>
        <c:varyColors val="0"/>
        <c:ser>
          <c:idx val="0"/>
          <c:order val="0"/>
          <c:tx>
            <c:strRef>
              <c:f>SUA!$A$28</c:f>
              <c:strCache>
                <c:ptCount val="1"/>
                <c:pt idx="0">
                  <c:v>Normal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SUA!$B$33:$E$33</c:f>
                <c:numCache>
                  <c:formatCode>General</c:formatCode>
                  <c:ptCount val="4"/>
                  <c:pt idx="0">
                    <c:v>13.498729816788963</c:v>
                  </c:pt>
                  <c:pt idx="1">
                    <c:v>10.209902546057847</c:v>
                  </c:pt>
                  <c:pt idx="2">
                    <c:v>12.564906286956543</c:v>
                  </c:pt>
                  <c:pt idx="3">
                    <c:v>14.719402727918904</c:v>
                  </c:pt>
                </c:numCache>
              </c:numRef>
            </c:plus>
            <c:minus>
              <c:numRef>
                <c:f>SUA!$B$33:$E$33</c:f>
                <c:numCache>
                  <c:formatCode>General</c:formatCode>
                  <c:ptCount val="4"/>
                  <c:pt idx="0">
                    <c:v>13.498729816788963</c:v>
                  </c:pt>
                  <c:pt idx="1">
                    <c:v>10.209902546057847</c:v>
                  </c:pt>
                  <c:pt idx="2">
                    <c:v>12.564906286956543</c:v>
                  </c:pt>
                  <c:pt idx="3">
                    <c:v>14.719402727918904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xVal>
            <c:numRef>
              <c:f>SUA!$B$27:$E$27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SUA!$B$28:$E$28</c:f>
              <c:numCache>
                <c:formatCode>0.00</c:formatCode>
                <c:ptCount val="4"/>
                <c:pt idx="0">
                  <c:v>64.326666666666668</c:v>
                </c:pt>
                <c:pt idx="1">
                  <c:v>61.445000000000014</c:v>
                </c:pt>
                <c:pt idx="2">
                  <c:v>62.705000000000005</c:v>
                </c:pt>
                <c:pt idx="3">
                  <c:v>65.25833333333334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70-4231-B8B2-AC7410CD1A1F}"/>
            </c:ext>
          </c:extLst>
        </c:ser>
        <c:ser>
          <c:idx val="1"/>
          <c:order val="1"/>
          <c:tx>
            <c:strRef>
              <c:f>SUA!$A$29</c:f>
              <c:strCache>
                <c:ptCount val="1"/>
                <c:pt idx="0">
                  <c:v>Fast</c:v>
                </c:pt>
              </c:strCache>
            </c:strRef>
          </c:tx>
          <c:spPr>
            <a:ln w="19050" cap="sq">
              <a:solidFill>
                <a:schemeClr val="tx1"/>
              </a:solidFill>
              <a:prstDash val="dash"/>
              <a:bevel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SUA!$B$34:$E$34</c:f>
                <c:numCache>
                  <c:formatCode>General</c:formatCode>
                  <c:ptCount val="4"/>
                  <c:pt idx="0">
                    <c:v>13.835898236110301</c:v>
                  </c:pt>
                  <c:pt idx="1">
                    <c:v>14.629751080133454</c:v>
                  </c:pt>
                  <c:pt idx="2">
                    <c:v>12.755348682023481</c:v>
                  </c:pt>
                  <c:pt idx="3">
                    <c:v>14.07554534171471</c:v>
                  </c:pt>
                </c:numCache>
              </c:numRef>
            </c:plus>
            <c:minus>
              <c:numRef>
                <c:f>SUA!$B$34:$E$34</c:f>
                <c:numCache>
                  <c:formatCode>General</c:formatCode>
                  <c:ptCount val="4"/>
                  <c:pt idx="0">
                    <c:v>13.835898236110301</c:v>
                  </c:pt>
                  <c:pt idx="1">
                    <c:v>14.629751080133454</c:v>
                  </c:pt>
                  <c:pt idx="2">
                    <c:v>12.755348682023481</c:v>
                  </c:pt>
                  <c:pt idx="3">
                    <c:v>14.07554534171471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SUA!$B$27:$E$27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SUA!$B$29:$E$29</c:f>
              <c:numCache>
                <c:formatCode>0.00</c:formatCode>
                <c:ptCount val="4"/>
                <c:pt idx="0">
                  <c:v>59.800000000000004</c:v>
                </c:pt>
                <c:pt idx="1">
                  <c:v>62.141666666666673</c:v>
                </c:pt>
                <c:pt idx="2">
                  <c:v>84.73</c:v>
                </c:pt>
                <c:pt idx="3">
                  <c:v>103.29166666666667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70-4231-B8B2-AC7410CD1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6878400"/>
        <c:axId val="1946887136"/>
      </c:scatterChart>
      <c:valAx>
        <c:axId val="1946878400"/>
        <c:scaling>
          <c:orientation val="minMax"/>
          <c:max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Day</a:t>
                </a:r>
                <a:endParaRPr lang="zh-CN" alt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6887136"/>
        <c:crosses val="autoZero"/>
        <c:crossBetween val="midCat"/>
        <c:majorUnit val="1"/>
      </c:valAx>
      <c:valAx>
        <c:axId val="1946887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SUA(</a:t>
                </a:r>
                <a:r>
                  <a:rPr lang="el-GR" altLang="zh-CN" sz="1200"/>
                  <a:t>μ</a:t>
                </a:r>
                <a:r>
                  <a:rPr lang="en-US" altLang="zh-CN" sz="1200"/>
                  <a:t>g/ml)</a:t>
                </a:r>
                <a:endParaRPr lang="zh-CN" alt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6878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9167176824076613"/>
          <c:y val="5.0900376583361877E-2"/>
          <c:w val="0.38260855797851007"/>
          <c:h val="0.138310731991834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251460</xdr:colOff>
      <xdr:row>25</xdr:row>
      <xdr:rowOff>106680</xdr:rowOff>
    </xdr:from>
    <xdr:to>
      <xdr:col>11</xdr:col>
      <xdr:colOff>45720</xdr:colOff>
      <xdr:row>40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75F2D4B-E64A-401F-9037-E27A6F85E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topLeftCell="A15" workbookViewId="0">
      <selection activeCell="D36" sqref="D36"/>
    </sheetView>
  </sheetViews>
  <sheetFormatPr defaultRowHeight="13.8" x14ac:dyDescent="0.25"/>
  <cols>
    <col min="8" max="8" width="9.5546875" bestFit="1" customWidth="1"/>
    <col min="9" max="10" width="18.33203125" bestFit="1" customWidth="1"/>
  </cols>
  <sheetData>
    <row r="1" spans="1:13" ht="14.4" x14ac:dyDescent="0.25">
      <c r="A1" s="1" t="s">
        <v>20</v>
      </c>
    </row>
    <row r="2" spans="1:13" x14ac:dyDescent="0.25">
      <c r="A2" t="s">
        <v>17</v>
      </c>
    </row>
    <row r="3" spans="1:13" ht="14.4" x14ac:dyDescent="0.25">
      <c r="A3" s="1" t="s">
        <v>19</v>
      </c>
      <c r="B3" s="1">
        <v>0</v>
      </c>
      <c r="C3" s="1">
        <v>1</v>
      </c>
      <c r="D3" s="1">
        <v>2</v>
      </c>
      <c r="E3" s="1">
        <v>3</v>
      </c>
    </row>
    <row r="4" spans="1:13" ht="14.4" x14ac:dyDescent="0.25">
      <c r="A4" s="1" t="s">
        <v>6</v>
      </c>
      <c r="B4" s="7">
        <v>46.93</v>
      </c>
      <c r="C4" s="7">
        <v>47.3</v>
      </c>
      <c r="D4" s="7">
        <v>50.61</v>
      </c>
      <c r="E4" s="7">
        <v>45.56</v>
      </c>
      <c r="I4" s="4"/>
      <c r="J4" s="6"/>
      <c r="K4" s="6"/>
      <c r="L4" s="6"/>
      <c r="M4" s="6"/>
    </row>
    <row r="5" spans="1:13" ht="14.4" x14ac:dyDescent="0.25">
      <c r="A5" s="1" t="s">
        <v>7</v>
      </c>
      <c r="B5" s="7">
        <v>58.14</v>
      </c>
      <c r="C5" s="7">
        <v>56.23</v>
      </c>
      <c r="D5" s="7">
        <v>54.83</v>
      </c>
      <c r="E5" s="7">
        <v>62.6</v>
      </c>
      <c r="I5" s="4"/>
      <c r="J5" s="6"/>
      <c r="K5" s="6"/>
      <c r="L5" s="6"/>
      <c r="M5" s="6"/>
    </row>
    <row r="6" spans="1:13" ht="14.4" x14ac:dyDescent="0.25">
      <c r="A6" s="1" t="s">
        <v>8</v>
      </c>
      <c r="B6" s="7">
        <v>56.89</v>
      </c>
      <c r="C6" s="7">
        <v>54.62</v>
      </c>
      <c r="D6" s="7">
        <v>53.62</v>
      </c>
      <c r="E6" s="7">
        <v>52.22</v>
      </c>
      <c r="I6" s="4"/>
      <c r="J6" s="6"/>
      <c r="K6" s="6"/>
      <c r="L6" s="6"/>
      <c r="M6" s="6"/>
    </row>
    <row r="7" spans="1:13" ht="14.4" x14ac:dyDescent="0.25">
      <c r="A7" s="1" t="s">
        <v>9</v>
      </c>
      <c r="B7" s="7">
        <v>83.31</v>
      </c>
      <c r="C7" s="7">
        <v>73.510000000000005</v>
      </c>
      <c r="D7" s="7">
        <v>80.67</v>
      </c>
      <c r="E7" s="7">
        <v>80.239999999999995</v>
      </c>
      <c r="I7" s="4"/>
      <c r="J7" s="6"/>
      <c r="K7" s="6"/>
      <c r="L7" s="6"/>
      <c r="M7" s="6"/>
    </row>
    <row r="8" spans="1:13" ht="14.4" x14ac:dyDescent="0.25">
      <c r="A8" s="1" t="s">
        <v>10</v>
      </c>
      <c r="B8" s="7">
        <v>63.94</v>
      </c>
      <c r="C8" s="7">
        <v>67.48</v>
      </c>
      <c r="D8" s="7">
        <v>60.69</v>
      </c>
      <c r="E8" s="7">
        <v>68.930000000000007</v>
      </c>
      <c r="I8" s="4"/>
      <c r="J8" s="6"/>
      <c r="K8" s="6"/>
      <c r="L8" s="6"/>
      <c r="M8" s="6"/>
    </row>
    <row r="9" spans="1:13" ht="14.4" x14ac:dyDescent="0.25">
      <c r="A9" s="1" t="s">
        <v>11</v>
      </c>
      <c r="B9" s="7">
        <v>76.75</v>
      </c>
      <c r="C9" s="7">
        <v>69.53</v>
      </c>
      <c r="D9" s="7">
        <v>75.81</v>
      </c>
      <c r="E9" s="7">
        <v>82</v>
      </c>
      <c r="I9" s="4"/>
      <c r="J9" s="6"/>
      <c r="K9" s="6"/>
      <c r="L9" s="6"/>
      <c r="M9" s="6"/>
    </row>
    <row r="10" spans="1:13" ht="14.4" x14ac:dyDescent="0.25">
      <c r="A10" s="1" t="s">
        <v>13</v>
      </c>
      <c r="B10" s="2">
        <f>AVERAGE(B4:B9)</f>
        <v>64.326666666666668</v>
      </c>
      <c r="C10" s="2">
        <f t="shared" ref="C10:D10" si="0">AVERAGE(C4:C9)</f>
        <v>61.445000000000014</v>
      </c>
      <c r="D10" s="2">
        <f t="shared" si="0"/>
        <v>62.705000000000005</v>
      </c>
      <c r="E10" s="2">
        <f>AVERAGE(E4:E9)</f>
        <v>65.25833333333334</v>
      </c>
    </row>
    <row r="11" spans="1:13" ht="14.4" x14ac:dyDescent="0.25">
      <c r="A11" s="1" t="s">
        <v>14</v>
      </c>
      <c r="B11" s="3">
        <f>_xlfn.STDEV.S(B4:B9)</f>
        <v>13.498729816788963</v>
      </c>
      <c r="C11" s="3">
        <f t="shared" ref="C11:D11" si="1">_xlfn.STDEV.S(C4:C9)</f>
        <v>10.209902546057847</v>
      </c>
      <c r="D11" s="3">
        <f t="shared" si="1"/>
        <v>12.564906286956543</v>
      </c>
      <c r="E11" s="3">
        <f>_xlfn.STDEV.S(E4:E9)</f>
        <v>14.719402727918904</v>
      </c>
    </row>
    <row r="14" spans="1:13" ht="14.4" x14ac:dyDescent="0.25">
      <c r="A14" s="1" t="s">
        <v>20</v>
      </c>
    </row>
    <row r="15" spans="1:13" x14ac:dyDescent="0.25">
      <c r="A15" t="s">
        <v>18</v>
      </c>
    </row>
    <row r="16" spans="1:13" ht="14.4" x14ac:dyDescent="0.25">
      <c r="A16" t="s">
        <v>19</v>
      </c>
      <c r="B16" s="1">
        <v>0</v>
      </c>
      <c r="C16" s="1">
        <v>1</v>
      </c>
      <c r="D16" s="1">
        <v>2</v>
      </c>
      <c r="E16" s="1">
        <v>3</v>
      </c>
    </row>
    <row r="17" spans="1:13" ht="14.4" x14ac:dyDescent="0.25">
      <c r="A17" s="1" t="s">
        <v>0</v>
      </c>
      <c r="B17" s="2">
        <v>86.14</v>
      </c>
      <c r="C17" s="2">
        <v>85.47</v>
      </c>
      <c r="D17" s="2">
        <v>81.13</v>
      </c>
      <c r="E17" s="2">
        <v>115.1</v>
      </c>
      <c r="H17" s="5"/>
      <c r="I17" s="5"/>
      <c r="J17" s="6"/>
      <c r="K17" s="6"/>
      <c r="L17" s="6"/>
      <c r="M17" s="6"/>
    </row>
    <row r="18" spans="1:13" ht="14.4" x14ac:dyDescent="0.25">
      <c r="A18" s="1" t="s">
        <v>1</v>
      </c>
      <c r="B18" s="2">
        <v>57.31</v>
      </c>
      <c r="C18" s="2">
        <v>60.76</v>
      </c>
      <c r="D18" s="2">
        <v>80.19</v>
      </c>
      <c r="E18" s="2">
        <v>85.85</v>
      </c>
      <c r="H18" s="5"/>
      <c r="I18" s="5"/>
      <c r="J18" s="6"/>
      <c r="K18" s="6"/>
      <c r="L18" s="6"/>
      <c r="M18" s="6"/>
    </row>
    <row r="19" spans="1:13" ht="14.4" x14ac:dyDescent="0.25">
      <c r="A19" s="1" t="s">
        <v>2</v>
      </c>
      <c r="B19" s="2">
        <v>46.06</v>
      </c>
      <c r="C19" s="2">
        <v>70.180000000000007</v>
      </c>
      <c r="D19" s="2">
        <v>68.94</v>
      </c>
      <c r="E19" s="2">
        <v>111.35</v>
      </c>
      <c r="H19" s="5"/>
      <c r="I19" s="5"/>
      <c r="J19" s="6"/>
      <c r="K19" s="6"/>
      <c r="L19" s="6"/>
      <c r="M19" s="6"/>
    </row>
    <row r="20" spans="1:13" ht="14.4" x14ac:dyDescent="0.25">
      <c r="A20" s="1" t="s">
        <v>3</v>
      </c>
      <c r="B20" s="2">
        <v>51.69</v>
      </c>
      <c r="C20" s="2">
        <v>42.24</v>
      </c>
      <c r="D20" s="2">
        <v>79.25</v>
      </c>
      <c r="E20" s="2">
        <v>95.25</v>
      </c>
      <c r="H20" s="5"/>
      <c r="I20" s="5"/>
      <c r="J20" s="6"/>
      <c r="K20" s="6"/>
      <c r="L20" s="6"/>
      <c r="M20" s="6"/>
    </row>
    <row r="21" spans="1:13" ht="14.4" x14ac:dyDescent="0.25">
      <c r="A21" s="1" t="s">
        <v>4</v>
      </c>
      <c r="B21" s="2">
        <v>59.35</v>
      </c>
      <c r="C21" s="2">
        <v>59.6</v>
      </c>
      <c r="D21" s="2">
        <v>93.6</v>
      </c>
      <c r="E21" s="2">
        <v>120.27</v>
      </c>
      <c r="H21" s="5"/>
      <c r="I21" s="5"/>
      <c r="J21" s="6"/>
      <c r="K21" s="6"/>
      <c r="L21" s="6"/>
      <c r="M21" s="6"/>
    </row>
    <row r="22" spans="1:13" ht="14.4" x14ac:dyDescent="0.25">
      <c r="A22" s="1" t="s">
        <v>5</v>
      </c>
      <c r="B22" s="2">
        <v>58.25</v>
      </c>
      <c r="C22" s="2">
        <v>54.6</v>
      </c>
      <c r="D22" s="2">
        <v>105.27</v>
      </c>
      <c r="E22" s="2">
        <v>91.93</v>
      </c>
      <c r="H22" s="5"/>
      <c r="I22" s="5"/>
      <c r="J22" s="6"/>
      <c r="K22" s="6"/>
      <c r="L22" s="6"/>
      <c r="M22" s="6"/>
    </row>
    <row r="23" spans="1:13" ht="14.4" x14ac:dyDescent="0.25">
      <c r="A23" s="1" t="s">
        <v>13</v>
      </c>
      <c r="B23" s="2">
        <f>AVERAGE(B17:B22)</f>
        <v>59.800000000000004</v>
      </c>
      <c r="C23" s="2">
        <f>AVERAGE(C17:C22)</f>
        <v>62.141666666666673</v>
      </c>
      <c r="D23" s="2">
        <f>AVERAGE(D17:D22)</f>
        <v>84.73</v>
      </c>
      <c r="E23" s="2">
        <f>AVERAGE(E17:E22)</f>
        <v>103.29166666666667</v>
      </c>
    </row>
    <row r="24" spans="1:13" ht="14.4" x14ac:dyDescent="0.25">
      <c r="A24" s="1" t="s">
        <v>14</v>
      </c>
      <c r="B24" s="3">
        <f>_xlfn.STDEV.S(B17:B22)</f>
        <v>13.835898236110301</v>
      </c>
      <c r="C24" s="3">
        <f>_xlfn.STDEV.S(C17:C22)</f>
        <v>14.629751080133454</v>
      </c>
      <c r="D24" s="3">
        <f>_xlfn.STDEV.S(D17:D22)</f>
        <v>12.755348682023481</v>
      </c>
      <c r="E24" s="3">
        <f>_xlfn.STDEV.S(E17:E22)</f>
        <v>14.07554534171471</v>
      </c>
    </row>
    <row r="26" spans="1:13" ht="14.4" x14ac:dyDescent="0.25">
      <c r="A26" s="1" t="s">
        <v>20</v>
      </c>
    </row>
    <row r="27" spans="1:13" ht="14.4" x14ac:dyDescent="0.25">
      <c r="A27" s="1" t="s">
        <v>16</v>
      </c>
      <c r="B27">
        <v>0</v>
      </c>
      <c r="C27">
        <v>1</v>
      </c>
      <c r="D27">
        <v>2</v>
      </c>
      <c r="E27">
        <v>3</v>
      </c>
    </row>
    <row r="28" spans="1:13" ht="14.4" x14ac:dyDescent="0.25">
      <c r="A28" s="1" t="s">
        <v>15</v>
      </c>
      <c r="B28" s="8">
        <f>B10</f>
        <v>64.326666666666668</v>
      </c>
      <c r="C28" s="8">
        <f t="shared" ref="C28:D28" si="2">C10</f>
        <v>61.445000000000014</v>
      </c>
      <c r="D28" s="8">
        <f t="shared" si="2"/>
        <v>62.705000000000005</v>
      </c>
      <c r="E28" s="8">
        <f t="shared" ref="E28" si="3">E10</f>
        <v>65.25833333333334</v>
      </c>
    </row>
    <row r="29" spans="1:13" ht="14.4" x14ac:dyDescent="0.25">
      <c r="A29" s="1" t="s">
        <v>12</v>
      </c>
      <c r="B29" s="8">
        <f>B23</f>
        <v>59.800000000000004</v>
      </c>
      <c r="C29" s="8">
        <f t="shared" ref="C29:E29" si="4">C23</f>
        <v>62.141666666666673</v>
      </c>
      <c r="D29" s="8">
        <f t="shared" si="4"/>
        <v>84.73</v>
      </c>
      <c r="E29" s="8">
        <f t="shared" si="4"/>
        <v>103.29166666666667</v>
      </c>
    </row>
    <row r="31" spans="1:13" ht="14.4" x14ac:dyDescent="0.25">
      <c r="A31" s="1" t="s">
        <v>20</v>
      </c>
    </row>
    <row r="32" spans="1:13" ht="14.4" x14ac:dyDescent="0.25">
      <c r="A32" s="1" t="s">
        <v>14</v>
      </c>
    </row>
    <row r="33" spans="1:5" ht="14.4" x14ac:dyDescent="0.25">
      <c r="A33" s="1" t="s">
        <v>15</v>
      </c>
      <c r="B33" s="8">
        <f>B11</f>
        <v>13.498729816788963</v>
      </c>
      <c r="C33" s="8">
        <f t="shared" ref="C33:D33" si="5">C11</f>
        <v>10.209902546057847</v>
      </c>
      <c r="D33" s="8">
        <f t="shared" si="5"/>
        <v>12.564906286956543</v>
      </c>
      <c r="E33" s="8">
        <f t="shared" ref="E33" si="6">E11</f>
        <v>14.719402727918904</v>
      </c>
    </row>
    <row r="34" spans="1:5" ht="14.4" x14ac:dyDescent="0.25">
      <c r="A34" s="1" t="s">
        <v>12</v>
      </c>
      <c r="B34" s="8">
        <f>B24</f>
        <v>13.835898236110301</v>
      </c>
      <c r="C34" s="8">
        <f t="shared" ref="C34:E34" si="7">C24</f>
        <v>14.629751080133454</v>
      </c>
      <c r="D34" s="8">
        <f t="shared" si="7"/>
        <v>12.755348682023481</v>
      </c>
      <c r="E34" s="8">
        <f t="shared" si="7"/>
        <v>14.07554534171471</v>
      </c>
    </row>
    <row r="36" spans="1:5" ht="14.4" x14ac:dyDescent="0.25">
      <c r="A36" s="1" t="s">
        <v>21</v>
      </c>
      <c r="B36">
        <f>_xlfn.T.TEST(B4:B9,B17:B22,2,2)</f>
        <v>0.57889758013633752</v>
      </c>
      <c r="C36">
        <f t="shared" ref="C36:E36" si="8">_xlfn.T.TEST(C4:C9,C17:C22,2,2)</f>
        <v>0.92568535634070304</v>
      </c>
      <c r="D36">
        <f t="shared" si="8"/>
        <v>1.3046379433693921E-2</v>
      </c>
      <c r="E36">
        <f t="shared" si="8"/>
        <v>1.0194152140162367E-3</v>
      </c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2023-03-19T14:02:37Z</dcterms:modified>
</cp:coreProperties>
</file>