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841DC781-1EA6-425B-B441-582CD7A94FC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U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E13" i="1"/>
  <c r="M28" i="1" s="1"/>
  <c r="E14" i="1"/>
  <c r="M32" i="1" s="1"/>
  <c r="D14" i="1"/>
  <c r="L32" i="1" s="1"/>
  <c r="C14" i="1"/>
  <c r="K32" i="1" s="1"/>
  <c r="D13" i="1"/>
  <c r="L28" i="1" s="1"/>
  <c r="C13" i="1"/>
  <c r="K28" i="1" s="1"/>
</calcChain>
</file>

<file path=xl/sharedStrings.xml><?xml version="1.0" encoding="utf-8"?>
<sst xmlns="http://schemas.openxmlformats.org/spreadsheetml/2006/main" count="18" uniqueCount="8">
  <si>
    <t>SD</t>
    <phoneticPr fontId="1" type="noConversion"/>
  </si>
  <si>
    <t>mean</t>
    <phoneticPr fontId="1" type="noConversion"/>
  </si>
  <si>
    <t>T1</t>
    <phoneticPr fontId="1" type="noConversion"/>
  </si>
  <si>
    <t>SUA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</si>
  <si>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</si>
  <si>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</si>
  <si>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</si>
  <si>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SUA(ug/ml)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</si>
</sst>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2" borderId="0" xfId="0" applyNumberFormat="1" applyFill="1" applyAlignment="1">
      <alignment vertical="center"/>
    </xf>
    <xf numFmtId="2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06748105084995"/>
          <c:y val="0.11109421340382995"/>
          <c:w val="0.74883647721604896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SUA!$K$27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SUA!$K$32:$K$41</c:f>
                <c:numCache>
                  <c:formatCode>General</c:formatCode>
                  <c:ptCount val="10"/>
                  <c:pt idx="0">
                    <c:v>21.408668727098977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SUA!$K$28</c:f>
              <c:numCache>
                <c:formatCode>General</c:formatCode>
                <c:ptCount val="1"/>
                <c:pt idx="0">
                  <c:v>82.638333333333335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SUA!$L$27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20249221183800634"/>
                  <c:y val="6.016847172081829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 sz="1200" b="1"/>
                      <a:t>*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338-449E-8811-7DD0E00FAA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SUA!$L$32:$L$41</c:f>
                <c:numCache>
                  <c:formatCode>General</c:formatCode>
                  <c:ptCount val="10"/>
                  <c:pt idx="0">
                    <c:v>13.942812843899222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SUA!$L$28</c:f>
              <c:numCache>
                <c:formatCode>General</c:formatCode>
                <c:ptCount val="1"/>
                <c:pt idx="0">
                  <c:v>65.124999999999986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SUA!$M$27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SUA!$E$14</c:f>
                <c:numCache>
                  <c:formatCode>General</c:formatCode>
                  <c:ptCount val="1"/>
                  <c:pt idx="0">
                    <c:v>13.067888378260166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SUA!$M$28</c:f>
              <c:numCache>
                <c:formatCode>General</c:formatCode>
                <c:ptCount val="1"/>
                <c:pt idx="0">
                  <c:v>45.276666666666664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SUA(</a:t>
                </a:r>
                <a:r>
                  <a:rPr lang="el-GR" altLang="zh-CN"/>
                  <a:t>μ</a:t>
                </a:r>
                <a:r>
                  <a:rPr lang="en-US" altLang="zh-CN"/>
                  <a:t>g/ml)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0.47664</cdr:x>
      <cdr:y>0.16606</cdr:y>
    </cdr:from>
    <cdr:to>
      <cdr:x>0.85047</cdr:x>
      <cdr:y>0.59928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7CA7444C-DC71-E4FE-3943-E32656F79DC9}"/>
            </a:ext>
          </a:extLst>
        </cdr:cNvPr>
        <cdr:cNvSpPr txBox="1"/>
      </cdr:nvSpPr>
      <cdr:spPr>
        <a:xfrm xmlns:a="http://schemas.openxmlformats.org/drawingml/2006/main">
          <a:off x="1165860" y="3505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100"/>
        </a:p>
      </cdr:txBody>
    </cdr:sp>
  </cdr:relSizeAnchor>
  <cdr:relSizeAnchor xmlns:cdr="http://schemas.openxmlformats.org/drawingml/2006/chartDrawing">
    <cdr:from>
      <cdr:x>0.52336</cdr:x>
      <cdr:y>0.23105</cdr:y>
    </cdr:from>
    <cdr:to>
      <cdr:x>0.8972</cdr:x>
      <cdr:y>0.66426</cdr:y>
    </cdr:to>
    <cdr:sp macro="" textlink="">
      <cdr:nvSpPr>
        <cdr:cNvPr id="3" name="文本框 2">
          <a:extLst xmlns:a="http://schemas.openxmlformats.org/drawingml/2006/main">
            <a:ext uri="{FF2B5EF4-FFF2-40B4-BE49-F238E27FC236}">
              <a16:creationId xmlns:a16="http://schemas.microsoft.com/office/drawing/2014/main" id="{E70B595D-46C3-1D35-1DB3-B6D52A24BF1B}"/>
            </a:ext>
          </a:extLst>
        </cdr:cNvPr>
        <cdr:cNvSpPr txBox="1"/>
      </cdr:nvSpPr>
      <cdr:spPr>
        <a:xfrm xmlns:a="http://schemas.openxmlformats.org/drawingml/2006/main">
          <a:off x="1280160" y="487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100"/>
            <a:t>*</a:t>
          </a:r>
          <a:endParaRPr lang="zh-CN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O9" sqref="O9"/>
    </sheetView>
  </sheetViews>
  <sheetFormatPr defaultRowHeight="13.8" x14ac:dyDescent="0.25"/>
  <sheetData>
    <row r="1" spans="1:11" x14ac:dyDescent="0.25">
      <c r="A1" t="s">
        <v>3</v>
      </c>
      <c r="C1" t="s">
        <v>4</v>
      </c>
      <c r="D1" t="s">
        <v>5</v>
      </c>
      <c r="E1" t="s">
        <v>6</v>
      </c>
    </row>
    <row r="2" spans="1:11" x14ac:dyDescent="0.25">
      <c r="C2" t="s">
        <v>7</v>
      </c>
      <c r="D2" t="s">
        <v>7</v>
      </c>
      <c r="E2" t="s">
        <v>7</v>
      </c>
    </row>
    <row r="3" spans="1:11" x14ac:dyDescent="0.25">
      <c r="C3" s="1">
        <v>100.5</v>
      </c>
      <c r="D3" s="1">
        <v>82.21</v>
      </c>
      <c r="E3" s="1">
        <v>52.98</v>
      </c>
      <c r="I3" s="2"/>
      <c r="J3" s="2"/>
      <c r="K3" s="2"/>
    </row>
    <row r="4" spans="1:11" x14ac:dyDescent="0.25">
      <c r="C4" s="1">
        <v>90.89</v>
      </c>
      <c r="D4" s="1">
        <v>81.5</v>
      </c>
      <c r="E4" s="1">
        <v>37.22</v>
      </c>
      <c r="I4" s="2"/>
      <c r="J4" s="2"/>
      <c r="K4" s="2"/>
    </row>
    <row r="5" spans="1:11" x14ac:dyDescent="0.25">
      <c r="C5" s="1">
        <v>98.86</v>
      </c>
      <c r="D5" s="1">
        <v>59</v>
      </c>
      <c r="E5" s="1">
        <v>49.14</v>
      </c>
      <c r="I5" s="2"/>
      <c r="J5" s="2"/>
      <c r="K5" s="2"/>
    </row>
    <row r="6" spans="1:11" x14ac:dyDescent="0.25">
      <c r="C6" s="1">
        <v>94.84</v>
      </c>
      <c r="D6" s="1">
        <v>65.069999999999993</v>
      </c>
      <c r="E6" s="1">
        <v>60.2</v>
      </c>
      <c r="I6" s="2"/>
      <c r="J6" s="2"/>
      <c r="K6" s="2"/>
    </row>
    <row r="7" spans="1:11" x14ac:dyDescent="0.25">
      <c r="C7" s="1">
        <v>57.01</v>
      </c>
      <c r="D7" s="1">
        <v>52.57</v>
      </c>
      <c r="E7" s="1">
        <v>48.75</v>
      </c>
      <c r="I7" s="2"/>
      <c r="J7" s="2"/>
      <c r="K7" s="2"/>
    </row>
    <row r="8" spans="1:11" x14ac:dyDescent="0.25">
      <c r="C8" s="1">
        <v>53.73</v>
      </c>
      <c r="D8" s="1">
        <v>50.4</v>
      </c>
      <c r="E8" s="1">
        <v>23.37</v>
      </c>
      <c r="I8" s="2"/>
      <c r="J8" s="2"/>
      <c r="K8" s="2"/>
    </row>
    <row r="13" spans="1:11" x14ac:dyDescent="0.25">
      <c r="B13" t="s">
        <v>1</v>
      </c>
      <c r="C13">
        <f>AVERAGE(C3:C12)</f>
        <v>82.638333333333335</v>
      </c>
      <c r="D13">
        <f t="shared" ref="D13" si="0">AVERAGE(D3:D12)</f>
        <v>65.124999999999986</v>
      </c>
      <c r="E13">
        <f>AVERAGE(E3:E12)</f>
        <v>45.276666666666664</v>
      </c>
    </row>
    <row r="14" spans="1:11" x14ac:dyDescent="0.25">
      <c r="B14" t="s">
        <v>0</v>
      </c>
      <c r="C14">
        <f>_xlfn.STDEV.S(C3:C12)</f>
        <v>21.408668727098977</v>
      </c>
      <c r="D14">
        <f t="shared" ref="D14" si="1">_xlfn.STDEV.S(D3:D12)</f>
        <v>13.942812843899222</v>
      </c>
      <c r="E14">
        <f>_xlfn.STDEV.S(E3:E12)</f>
        <v>13.067888378260166</v>
      </c>
    </row>
    <row r="15" spans="1:11" x14ac:dyDescent="0.25">
      <c r="B15" t="s">
        <v>2</v>
      </c>
      <c r="D15">
        <f>_xlfn.T.TEST($C3:$C8,D3:D8,2,1)</f>
        <v>3.3486190745653947E-2</v>
      </c>
      <c r="E15">
        <f>_xlfn.T.TEST($C3:$C8,E3:E8,2,1)</f>
        <v>2.8937393541978548E-3</v>
      </c>
    </row>
    <row r="27" spans="10:13" x14ac:dyDescent="0.25">
      <c r="K27" t="s">
        <v>4</v>
      </c>
      <c r="L27" t="s">
        <v>5</v>
      </c>
      <c r="M27" t="s">
        <v>6</v>
      </c>
    </row>
    <row r="28" spans="10:13" x14ac:dyDescent="0.25">
      <c r="J28" t="s">
        <v>1</v>
      </c>
      <c r="K28">
        <f>C13</f>
        <v>82.638333333333335</v>
      </c>
      <c r="L28">
        <f>D13</f>
        <v>65.124999999999986</v>
      </c>
      <c r="M28">
        <f>E13</f>
        <v>45.276666666666664</v>
      </c>
    </row>
    <row r="31" spans="10:13" x14ac:dyDescent="0.25">
      <c r="K31" t="s">
        <v>4</v>
      </c>
      <c r="L31" t="s">
        <v>5</v>
      </c>
      <c r="M31" t="s">
        <v>6</v>
      </c>
    </row>
    <row r="32" spans="10:13" x14ac:dyDescent="0.25">
      <c r="J32" t="s">
        <v>0</v>
      </c>
      <c r="K32">
        <f>C14</f>
        <v>21.408668727098977</v>
      </c>
      <c r="L32">
        <f>D14</f>
        <v>13.942812843899222</v>
      </c>
      <c r="M32">
        <f>E14</f>
        <v>13.067888378260166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2023-03-20T02:45:29Z</dcterms:modified>
</cp:coreProperties>
</file>