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4FC9616C-9925-45A9-A4CA-F4109E17E47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U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E13" i="1"/>
  <c r="M28" i="1" s="1"/>
  <c r="E14" i="1"/>
  <c r="M32" i="1" s="1"/>
  <c r="D14" i="1"/>
  <c r="L32" i="1" s="1"/>
  <c r="C14" i="1"/>
  <c r="K32" i="1" s="1"/>
  <c r="D13" i="1"/>
  <c r="L28" i="1" s="1"/>
  <c r="C13" i="1"/>
  <c r="K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<sst xmlns="http://schemas.openxmlformats.org/spreadsheetml/2006/main" count="15" uniqueCount="7">
  <si>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</si>
  <si>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</si>
  <si>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</si>
  <si>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</si>
  <si>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</si>
  <si>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</si>
  <si>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FUA(ug/g)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</si>
</sst>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FUA!$K$27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FUA!$K$32:$K$41</c:f>
                <c:numCache>
                  <c:formatCode>General</c:formatCode>
                  <c:ptCount val="10"/>
                  <c:pt idx="0">
                    <c:v>69.682054696074175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FUA!$K$28</c:f>
              <c:numCache>
                <c:formatCode>General</c:formatCode>
                <c:ptCount val="1"/>
                <c:pt idx="0">
                  <c:v>134.30333333333331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FUA!$L$27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FUA!$L$32:$L$41</c:f>
                <c:numCache>
                  <c:formatCode>General</c:formatCode>
                  <c:ptCount val="10"/>
                  <c:pt idx="0">
                    <c:v>42.373811133765166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FUA!$L$28</c:f>
              <c:numCache>
                <c:formatCode>General</c:formatCode>
                <c:ptCount val="1"/>
                <c:pt idx="0">
                  <c:v>69.524999999999991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FUA!$M$27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FUA!$E$14</c:f>
                <c:numCache>
                  <c:formatCode>General</c:formatCode>
                  <c:ptCount val="1"/>
                  <c:pt idx="0">
                    <c:v>40.260920340532032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FUA!$J$28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FUA!$M$28</c:f>
              <c:numCache>
                <c:formatCode>General</c:formatCode>
                <c:ptCount val="1"/>
                <c:pt idx="0">
                  <c:v>103.10333333333334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Urine</a:t>
                </a:r>
                <a:r>
                  <a:rPr lang="en-US" altLang="zh-CN" baseline="0"/>
                  <a:t> </a:t>
                </a:r>
                <a:r>
                  <a:rPr lang="en-US" altLang="zh-CN"/>
                  <a:t>UA(</a:t>
                </a:r>
                <a:r>
                  <a:rPr lang="el-GR" altLang="zh-CN"/>
                  <a:t>μ</a:t>
                </a:r>
                <a:r>
                  <a:rPr lang="en-US" altLang="zh-CN"/>
                  <a:t>g/ml)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H4" sqref="H4"/>
    </sheetView>
  </sheetViews>
  <sheetFormatPr defaultRowHeight="13.8" x14ac:dyDescent="0.25"/>
  <sheetData>
    <row r="1" spans="1:5" x14ac:dyDescent="0.25">
      <c r="A1" t="s">
        <v>6</v>
      </c>
    </row>
    <row r="2" spans="1:5" x14ac:dyDescent="0.25">
      <c r="C2" t="s">
        <v>3</v>
      </c>
      <c r="D2" t="s">
        <v>4</v>
      </c>
      <c r="E2" t="s">
        <v>5</v>
      </c>
    </row>
    <row r="3" spans="1:5" x14ac:dyDescent="0.25">
      <c r="C3" s="1">
        <v>182.88</v>
      </c>
      <c r="D3" s="1">
        <v>48.86</v>
      </c>
      <c r="E3" s="1">
        <v>107.08</v>
      </c>
    </row>
    <row r="4" spans="1:5" x14ac:dyDescent="0.25">
      <c r="C4" s="1">
        <v>150.99</v>
      </c>
      <c r="D4" s="1">
        <v>130.29</v>
      </c>
      <c r="E4" s="1">
        <v>122.46</v>
      </c>
    </row>
    <row r="5" spans="1:5" x14ac:dyDescent="0.25">
      <c r="C5" s="1">
        <v>40.76</v>
      </c>
      <c r="D5" s="1">
        <v>48.86</v>
      </c>
      <c r="E5" s="1">
        <v>46.31</v>
      </c>
    </row>
    <row r="6" spans="1:5" x14ac:dyDescent="0.25">
      <c r="C6" s="1">
        <v>127.08</v>
      </c>
      <c r="D6" s="1">
        <v>114.57</v>
      </c>
      <c r="E6" s="1">
        <v>79.38</v>
      </c>
    </row>
    <row r="7" spans="1:5" x14ac:dyDescent="0.25">
      <c r="C7" s="1">
        <v>73.930000000000007</v>
      </c>
      <c r="D7" s="1">
        <v>24.57</v>
      </c>
      <c r="E7" s="1">
        <v>97.85</v>
      </c>
    </row>
    <row r="8" spans="1:5" x14ac:dyDescent="0.25">
      <c r="C8" s="1">
        <v>230.18</v>
      </c>
      <c r="D8" s="1">
        <v>50</v>
      </c>
      <c r="E8" s="1">
        <v>165.54</v>
      </c>
    </row>
    <row r="13" spans="1:5" x14ac:dyDescent="0.25">
      <c r="B13" t="s">
        <v>1</v>
      </c>
      <c r="C13">
        <f>AVERAGE(C3:C12)</f>
        <v>134.30333333333331</v>
      </c>
      <c r="D13">
        <f t="shared" ref="D13" si="0">AVERAGE(D3:D12)</f>
        <v>69.524999999999991</v>
      </c>
      <c r="E13">
        <f>AVERAGE(E3:E12)</f>
        <v>103.10333333333334</v>
      </c>
    </row>
    <row r="14" spans="1:5" x14ac:dyDescent="0.25">
      <c r="B14" t="s">
        <v>0</v>
      </c>
      <c r="C14">
        <f>_xlfn.STDEV.S(C3:C12)</f>
        <v>69.682054696074175</v>
      </c>
      <c r="D14">
        <f t="shared" ref="D14" si="1">_xlfn.STDEV.S(D3:D12)</f>
        <v>42.373811133765166</v>
      </c>
      <c r="E14">
        <f>_xlfn.STDEV.S(E3:E12)</f>
        <v>40.260920340532032</v>
      </c>
    </row>
    <row r="15" spans="1:5" x14ac:dyDescent="0.25">
      <c r="B15" t="s">
        <v>2</v>
      </c>
      <c r="D15">
        <f>_xlfn.T.TEST($C3:$C8,D3:D8,2,1)</f>
        <v>8.8873212084753517E-2</v>
      </c>
      <c r="E15">
        <f>_xlfn.T.TEST($C3:$C8,E3:E8,2,1)</f>
        <v>0.1103558164923553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134.30333333333331</v>
      </c>
      <c r="L28">
        <f>D13</f>
        <v>69.524999999999991</v>
      </c>
      <c r="M28">
        <f>E13</f>
        <v>103.10333333333334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69.682054696074175</v>
      </c>
      <c r="L32">
        <f>D14</f>
        <v>42.373811133765166</v>
      </c>
      <c r="M32">
        <f>E14</f>
        <v>40.260920340532032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2023-03-20T02:48:10Z</dcterms:modified>
</cp:coreProperties>
</file>