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20E8594D-565C-41D1-B30D-7407E64A904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FUA-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N3" i="1"/>
  <c r="M4" i="1"/>
  <c r="N4" i="1"/>
  <c r="M5" i="1"/>
  <c r="N5" i="1"/>
  <c r="M6" i="1"/>
  <c r="N6" i="1"/>
  <c r="M7" i="1"/>
  <c r="N7" i="1"/>
  <c r="M8" i="1"/>
  <c r="N8" i="1"/>
  <c r="L4" i="1"/>
  <c r="L5" i="1"/>
  <c r="L6" i="1"/>
  <c r="L7" i="1"/>
  <c r="L8" i="1"/>
  <c r="L3" i="1"/>
  <c r="D3" i="1" l="1"/>
  <c r="E3" i="1"/>
  <c r="D4" i="1"/>
  <c r="E4" i="1"/>
  <c r="D5" i="1"/>
  <c r="D14" i="1" s="1"/>
  <c r="L32" i="1" s="1"/>
  <c r="E5" i="1"/>
  <c r="D6" i="1"/>
  <c r="E6" i="1"/>
  <c r="D7" i="1"/>
  <c r="E7" i="1"/>
  <c r="D8" i="1"/>
  <c r="E8" i="1"/>
  <c r="C4" i="1"/>
  <c r="C5" i="1"/>
  <c r="C14" i="1" s="1"/>
  <c r="K32" i="1" s="1"/>
  <c r="C6" i="1"/>
  <c r="C7" i="1"/>
  <c r="C8" i="1"/>
  <c r="C3" i="1"/>
  <c r="D13" i="1" l="1"/>
  <c r="L28" i="1" s="1"/>
  <c r="C13" i="1"/>
  <c r="K28" i="1" s="1"/>
  <c r="D15" i="1"/>
  <c r="E15" i="1"/>
  <c r="E14" i="1"/>
  <c r="M32" i="1" s="1"/>
  <c r="E13" i="1"/>
  <c r="M28" i="1" s="1"/>
</calcChain>
</file>

<file path=xl/sharedStrings.xml><?xml version="1.0" encoding="utf-8"?>
<sst xmlns="http://schemas.openxmlformats.org/spreadsheetml/2006/main" count="31" uniqueCount="11">
  <si>
    <t>SD</t>
    <phoneticPr fontId="1" type="noConversion"/>
  </si>
  <si>
    <t>mean</t>
    <phoneticPr fontId="1" type="noConversion"/>
  </si>
  <si>
    <t>T1</t>
    <phoneticPr fontId="1" type="noConversion"/>
  </si>
  <si>
    <t>W0</t>
    <phoneticPr fontId="1" type="noConversion"/>
  </si>
  <si>
    <t>W1</t>
    <phoneticPr fontId="1" type="noConversion"/>
  </si>
  <si>
    <t>W2</t>
    <phoneticPr fontId="1" type="noConversion"/>
  </si>
  <si>
    <t>body weight (g)</t>
    <phoneticPr fontId="1" type="noConversion"/>
  </si>
  <si>
    <t>FUAT (mg/200g)</t>
    <phoneticPr fontId="1" type="noConversion"/>
  </si>
  <si>
    <t>24-h FUA (mg)</t>
    <phoneticPr fontId="1" type="noConversion"/>
  </si>
  <si>
    <t>24-h feces (g)</t>
    <phoneticPr fontId="1" type="noConversion"/>
  </si>
  <si>
    <t>FUA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</si>
</sst>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2" fontId="0" fillId="0" borderId="0" xfId="0" applyNumberFormat="1" applyAlignment="1">
      <alignment vertical="center"/>
    </xf>
    <xf numFmtId="2" fontId="0" fillId="2" borderId="0" xfId="0" applyNumberForma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6043450176204"/>
          <c:y val="0.11109421340382995"/>
          <c:w val="0.70729961324927837"/>
          <c:h val="0.69178487165638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'FUA-T'!$K$27</c:f>
              <c:strCache>
                <c:ptCount val="1"/>
                <c:pt idx="0">
                  <c:v>W0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'FUA-T'!$K$32:$K$41</c:f>
                <c:numCache>
                  <c:formatCode>General</c:formatCode>
                  <c:ptCount val="10"/>
                  <c:pt idx="0">
                    <c:v>0.83964547011534485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'FUA-T'!$J$28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'FUA-T'!$K$28</c:f>
              <c:numCache>
                <c:formatCode>General</c:formatCode>
                <c:ptCount val="1"/>
                <c:pt idx="0">
                  <c:v>1.2874563096311775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8-449E-8811-7DD0E00FAA2C}"/>
            </c:ext>
          </c:extLst>
        </c:ser>
        <c:ser>
          <c:idx val="1"/>
          <c:order val="1"/>
          <c:tx>
            <c:strRef>
              <c:f>'FUA-T'!$L$27</c:f>
              <c:strCache>
                <c:ptCount val="1"/>
                <c:pt idx="0">
                  <c:v>W1</c:v>
                </c:pt>
              </c:strCache>
            </c:strRef>
          </c:tx>
          <c:spPr>
            <a:solidFill>
              <a:schemeClr val="bg2"/>
            </a:solidFill>
            <a:ln w="12700">
              <a:solidFill>
                <a:schemeClr val="bg2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'FUA-T'!$L$32:$L$41</c:f>
                <c:numCache>
                  <c:formatCode>General</c:formatCode>
                  <c:ptCount val="10"/>
                  <c:pt idx="0">
                    <c:v>0.42756672623308489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'FUA-T'!$J$28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'FUA-T'!$L$28</c:f>
              <c:numCache>
                <c:formatCode>General</c:formatCode>
                <c:ptCount val="1"/>
                <c:pt idx="0">
                  <c:v>0.65424666491434003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8-449E-8811-7DD0E00FAA2C}"/>
            </c:ext>
          </c:extLst>
        </c:ser>
        <c:ser>
          <c:idx val="2"/>
          <c:order val="2"/>
          <c:tx>
            <c:strRef>
              <c:f>'FUA-T'!$M$27</c:f>
              <c:strCache>
                <c:ptCount val="1"/>
                <c:pt idx="0">
                  <c:v>W2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'FUA-T'!$E$14</c:f>
                <c:numCache>
                  <c:formatCode>General</c:formatCode>
                  <c:ptCount val="1"/>
                  <c:pt idx="0">
                    <c:v>0.30952552407867034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22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'FUA-T'!$J$28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'FUA-T'!$M$28</c:f>
              <c:numCache>
                <c:formatCode>General</c:formatCode>
                <c:ptCount val="1"/>
                <c:pt idx="0">
                  <c:v>0.75413742762457892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B-45CD-BB36-0B9DA461D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19837936"/>
        <c:axId val="319815472"/>
      </c:barChart>
      <c:catAx>
        <c:axId val="31983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15472"/>
        <c:crosses val="autoZero"/>
        <c:auto val="1"/>
        <c:lblAlgn val="ctr"/>
        <c:lblOffset val="100"/>
        <c:noMultiLvlLbl val="0"/>
      </c:catAx>
      <c:valAx>
        <c:axId val="319815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24-h feces UA(mg/200g)</a:t>
                </a:r>
              </a:p>
            </c:rich>
          </c:tx>
          <c:layout>
            <c:manualLayout>
              <c:xMode val="edge"/>
              <c:yMode val="edge"/>
              <c:x val="3.0292475122852634E-2"/>
              <c:y val="0.14119218852156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3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10555923500213"/>
          <c:y val="0.82812852364573564"/>
          <c:w val="0.65845414183040196"/>
          <c:h val="0.1088021262685124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548640</xdr:colOff>
      <xdr:row>11</xdr:row>
      <xdr:rowOff>53340</xdr:rowOff>
    </xdr:from>
    <xdr:to>
      <xdr:col>11</xdr:col>
      <xdr:colOff>556260</xdr:colOff>
      <xdr:row>23</xdr:row>
      <xdr:rowOff>60960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DC4063F3-0AE2-4661-B2F6-975B4E89A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0.53894</cdr:x>
      <cdr:y>0.15162</cdr:y>
    </cdr:from>
    <cdr:to>
      <cdr:x>0.65109</cdr:x>
      <cdr:y>0.27798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CDCE0F32-016E-40DF-93FD-34BA9B18B325}"/>
            </a:ext>
          </a:extLst>
        </cdr:cNvPr>
        <cdr:cNvSpPr txBox="1"/>
      </cdr:nvSpPr>
      <cdr:spPr>
        <a:xfrm xmlns:a="http://schemas.openxmlformats.org/drawingml/2006/main">
          <a:off x="1318260" y="320040"/>
          <a:ext cx="2743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zh-CN" altLang="en-US" sz="12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"/>
  <sheetViews>
    <sheetView tabSelected="1" workbookViewId="0">
      <selection activeCell="G15" sqref="G15"/>
    </sheetView>
  </sheetViews>
  <sheetFormatPr defaultRowHeight="13.8" x14ac:dyDescent="0.25"/>
  <cols>
    <col min="3" max="3" width="7.21875" customWidth="1"/>
    <col min="4" max="4" width="7.109375" customWidth="1"/>
    <col min="5" max="5" width="5.6640625" customWidth="1"/>
  </cols>
  <sheetData>
    <row r="1" spans="1:22" x14ac:dyDescent="0.25">
      <c r="A1" t="s">
        <v>7</v>
      </c>
      <c r="H1" t="s">
        <v>6</v>
      </c>
      <c r="L1" t="s">
        <v>8</v>
      </c>
      <c r="P1" t="s">
        <v>9</v>
      </c>
      <c r="T1" t="s">
        <v>10</v>
      </c>
    </row>
    <row r="2" spans="1:22" x14ac:dyDescent="0.25">
      <c r="C2" s="2" t="s">
        <v>3</v>
      </c>
      <c r="D2" s="2" t="s">
        <v>4</v>
      </c>
      <c r="E2" s="2" t="s">
        <v>5</v>
      </c>
      <c r="H2" t="s">
        <v>3</v>
      </c>
      <c r="I2" t="s">
        <v>4</v>
      </c>
      <c r="J2" t="s">
        <v>5</v>
      </c>
      <c r="L2" t="s">
        <v>3</v>
      </c>
      <c r="M2" t="s">
        <v>4</v>
      </c>
      <c r="N2" t="s">
        <v>5</v>
      </c>
      <c r="P2" t="s">
        <v>3</v>
      </c>
      <c r="Q2" t="s">
        <v>4</v>
      </c>
      <c r="R2" t="s">
        <v>5</v>
      </c>
      <c r="T2" t="s">
        <v>3</v>
      </c>
      <c r="U2" t="s">
        <v>4</v>
      </c>
      <c r="V2" t="s">
        <v>5</v>
      </c>
    </row>
    <row r="3" spans="1:22" x14ac:dyDescent="0.25">
      <c r="C3" s="4">
        <f>L3/H3*200</f>
        <v>1.8638541374474054</v>
      </c>
      <c r="D3" s="4">
        <f t="shared" ref="D3:E8" si="0">M3/I3*200</f>
        <v>0.41402792489167067</v>
      </c>
      <c r="E3" s="4">
        <f t="shared" si="0"/>
        <v>0.66618847209515097</v>
      </c>
      <c r="H3" s="1">
        <v>213.9</v>
      </c>
      <c r="I3" s="1">
        <v>207.7</v>
      </c>
      <c r="J3" s="1">
        <v>218.6</v>
      </c>
      <c r="L3" s="1">
        <f>P3*T3/1000</f>
        <v>1.9933920000000001</v>
      </c>
      <c r="M3" s="1">
        <f t="shared" ref="M3:N8" si="1">Q3*U3/1000</f>
        <v>0.42996800000000002</v>
      </c>
      <c r="N3" s="1">
        <f t="shared" si="1"/>
        <v>0.72814400000000001</v>
      </c>
      <c r="P3" s="1">
        <v>10.9</v>
      </c>
      <c r="Q3" s="1">
        <v>8.8000000000000007</v>
      </c>
      <c r="R3" s="1">
        <v>6.8</v>
      </c>
      <c r="T3" s="3">
        <v>182.88</v>
      </c>
      <c r="U3" s="3">
        <v>48.86</v>
      </c>
      <c r="V3" s="3">
        <v>107.08</v>
      </c>
    </row>
    <row r="4" spans="1:22" x14ac:dyDescent="0.25">
      <c r="C4" s="4">
        <f t="shared" ref="C4:C8" si="2">L4/H4*200</f>
        <v>1.3056103763987792</v>
      </c>
      <c r="D4" s="4">
        <f t="shared" si="0"/>
        <v>1.4004048216976392</v>
      </c>
      <c r="E4" s="4">
        <f t="shared" si="0"/>
        <v>0.75396248196248195</v>
      </c>
      <c r="H4" s="1">
        <v>196.6</v>
      </c>
      <c r="I4" s="1">
        <v>199.1</v>
      </c>
      <c r="J4" s="1">
        <v>207.9</v>
      </c>
      <c r="L4" s="1">
        <f t="shared" ref="L4:L8" si="3">P4*T4/1000</f>
        <v>1.283415</v>
      </c>
      <c r="M4" s="1">
        <f t="shared" si="1"/>
        <v>1.3941029999999999</v>
      </c>
      <c r="N4" s="1">
        <f t="shared" si="1"/>
        <v>0.783744</v>
      </c>
      <c r="P4" s="1">
        <v>8.5</v>
      </c>
      <c r="Q4" s="1">
        <v>10.7</v>
      </c>
      <c r="R4" s="1">
        <v>6.4</v>
      </c>
      <c r="T4" s="3">
        <v>150.99</v>
      </c>
      <c r="U4" s="3">
        <v>130.29</v>
      </c>
      <c r="V4" s="3">
        <v>122.46</v>
      </c>
    </row>
    <row r="5" spans="1:22" x14ac:dyDescent="0.25">
      <c r="C5" s="4">
        <f t="shared" si="2"/>
        <v>0.28423988842398884</v>
      </c>
      <c r="D5" s="4">
        <f t="shared" si="0"/>
        <v>0.5111074856046065</v>
      </c>
      <c r="E5" s="4">
        <f t="shared" si="0"/>
        <v>0.31894517444494791</v>
      </c>
      <c r="H5" s="1">
        <v>215.1</v>
      </c>
      <c r="I5" s="1">
        <v>208.4</v>
      </c>
      <c r="J5" s="1">
        <v>220.7</v>
      </c>
      <c r="L5" s="1">
        <f t="shared" si="3"/>
        <v>0.30569999999999997</v>
      </c>
      <c r="M5" s="1">
        <f t="shared" si="1"/>
        <v>0.53257399999999999</v>
      </c>
      <c r="N5" s="1">
        <f t="shared" si="1"/>
        <v>0.35195599999999999</v>
      </c>
      <c r="P5" s="1">
        <v>7.5</v>
      </c>
      <c r="Q5" s="1">
        <v>10.9</v>
      </c>
      <c r="R5" s="1">
        <v>7.6</v>
      </c>
      <c r="T5" s="3">
        <v>40.76</v>
      </c>
      <c r="U5" s="3">
        <v>48.86</v>
      </c>
      <c r="V5" s="3">
        <v>46.31</v>
      </c>
    </row>
    <row r="6" spans="1:22" x14ac:dyDescent="0.25">
      <c r="C6" s="4">
        <f t="shared" si="2"/>
        <v>1.1943850429509855</v>
      </c>
      <c r="D6" s="4">
        <f t="shared" si="0"/>
        <v>0.90001910828025466</v>
      </c>
      <c r="E6" s="4">
        <f t="shared" si="0"/>
        <v>0.95953846153846145</v>
      </c>
      <c r="H6" s="1">
        <v>197.9</v>
      </c>
      <c r="I6" s="1">
        <v>188.4</v>
      </c>
      <c r="J6" s="1">
        <v>200.2</v>
      </c>
      <c r="L6" s="1">
        <f t="shared" si="3"/>
        <v>1.1818440000000001</v>
      </c>
      <c r="M6" s="1">
        <f t="shared" si="1"/>
        <v>0.84781799999999996</v>
      </c>
      <c r="N6" s="1">
        <f t="shared" si="1"/>
        <v>0.96049799999999996</v>
      </c>
      <c r="P6" s="1">
        <v>9.3000000000000007</v>
      </c>
      <c r="Q6" s="1">
        <v>7.4</v>
      </c>
      <c r="R6" s="1">
        <v>12.1</v>
      </c>
      <c r="T6" s="3">
        <v>127.08</v>
      </c>
      <c r="U6" s="3">
        <v>114.57</v>
      </c>
      <c r="V6" s="3">
        <v>79.38</v>
      </c>
    </row>
    <row r="7" spans="1:22" x14ac:dyDescent="0.25">
      <c r="C7" s="4">
        <f t="shared" si="2"/>
        <v>0.52553506243996173</v>
      </c>
      <c r="D7" s="4">
        <f t="shared" si="0"/>
        <v>0.22046859421734794</v>
      </c>
      <c r="E7" s="4">
        <f t="shared" si="0"/>
        <v>0.60554149085794651</v>
      </c>
      <c r="H7" s="1">
        <v>208.2</v>
      </c>
      <c r="I7" s="1">
        <v>200.6</v>
      </c>
      <c r="J7" s="1">
        <v>213.3</v>
      </c>
      <c r="L7" s="1">
        <f t="shared" si="3"/>
        <v>0.54708200000000007</v>
      </c>
      <c r="M7" s="1">
        <f t="shared" si="1"/>
        <v>0.22112999999999999</v>
      </c>
      <c r="N7" s="1">
        <f t="shared" si="1"/>
        <v>0.64581</v>
      </c>
      <c r="P7" s="1">
        <v>7.4</v>
      </c>
      <c r="Q7" s="1">
        <v>9</v>
      </c>
      <c r="R7" s="1">
        <v>6.6</v>
      </c>
      <c r="T7" s="3">
        <v>73.930000000000007</v>
      </c>
      <c r="U7" s="3">
        <v>24.57</v>
      </c>
      <c r="V7" s="3">
        <v>97.85</v>
      </c>
    </row>
    <row r="8" spans="1:22" x14ac:dyDescent="0.25">
      <c r="C8" s="4">
        <f t="shared" si="2"/>
        <v>2.5511133501259446</v>
      </c>
      <c r="D8" s="4">
        <f t="shared" si="0"/>
        <v>0.47945205479452058</v>
      </c>
      <c r="E8" s="4">
        <f t="shared" si="0"/>
        <v>1.2206484848484849</v>
      </c>
      <c r="H8" s="1">
        <v>198.5</v>
      </c>
      <c r="I8" s="1">
        <v>189.8</v>
      </c>
      <c r="J8" s="1">
        <v>198</v>
      </c>
      <c r="L8" s="1">
        <f t="shared" si="3"/>
        <v>2.5319799999999999</v>
      </c>
      <c r="M8" s="1">
        <f t="shared" si="1"/>
        <v>0.45500000000000002</v>
      </c>
      <c r="N8" s="1">
        <f t="shared" si="1"/>
        <v>1.208442</v>
      </c>
      <c r="P8" s="1">
        <v>11</v>
      </c>
      <c r="Q8" s="1">
        <v>9.1</v>
      </c>
      <c r="R8" s="1">
        <v>7.3</v>
      </c>
      <c r="T8" s="3">
        <v>230.18</v>
      </c>
      <c r="U8" s="3">
        <v>50</v>
      </c>
      <c r="V8" s="3">
        <v>165.54</v>
      </c>
    </row>
    <row r="9" spans="1:22" x14ac:dyDescent="0.25">
      <c r="C9" s="2"/>
      <c r="D9" s="2"/>
      <c r="E9" s="2"/>
    </row>
    <row r="10" spans="1:22" x14ac:dyDescent="0.25">
      <c r="C10" s="2"/>
      <c r="D10" s="2"/>
      <c r="E10" s="2"/>
    </row>
    <row r="11" spans="1:22" x14ac:dyDescent="0.25">
      <c r="C11" s="2"/>
      <c r="D11" s="2"/>
      <c r="E11" s="2"/>
    </row>
    <row r="12" spans="1:22" x14ac:dyDescent="0.25">
      <c r="C12" s="2"/>
      <c r="D12" s="2"/>
      <c r="E12" s="2"/>
    </row>
    <row r="13" spans="1:22" x14ac:dyDescent="0.25">
      <c r="B13" t="s">
        <v>1</v>
      </c>
      <c r="C13" s="2">
        <f>AVERAGE(C3:C12)</f>
        <v>1.2874563096311775</v>
      </c>
      <c r="D13" s="2">
        <f t="shared" ref="D13" si="4">AVERAGE(D3:D12)</f>
        <v>0.65424666491434003</v>
      </c>
      <c r="E13" s="2">
        <f>AVERAGE(E3:E12)</f>
        <v>0.75413742762457892</v>
      </c>
    </row>
    <row r="14" spans="1:22" x14ac:dyDescent="0.25">
      <c r="B14" t="s">
        <v>0</v>
      </c>
      <c r="C14" s="2">
        <f>_xlfn.STDEV.S(C3:C12)</f>
        <v>0.83964547011534485</v>
      </c>
      <c r="D14" s="2">
        <f t="shared" ref="D14" si="5">_xlfn.STDEV.S(D3:D12)</f>
        <v>0.42756672623308489</v>
      </c>
      <c r="E14" s="2">
        <f>_xlfn.STDEV.S(E3:E12)</f>
        <v>0.30952552407867034</v>
      </c>
    </row>
    <row r="15" spans="1:22" x14ac:dyDescent="0.25">
      <c r="B15" t="s">
        <v>2</v>
      </c>
      <c r="C15" s="2"/>
      <c r="D15" s="2">
        <f>_xlfn.T.TEST($C3:$C8,D3:D8,2,1)</f>
        <v>0.1524753014814331</v>
      </c>
      <c r="E15" s="2">
        <f>_xlfn.T.TEST($C3:$C8,E3:E8,2,1)</f>
        <v>8.5429205525855742E-2</v>
      </c>
    </row>
    <row r="27" spans="10:13" x14ac:dyDescent="0.25">
      <c r="K27" t="s">
        <v>3</v>
      </c>
      <c r="L27" t="s">
        <v>4</v>
      </c>
      <c r="M27" t="s">
        <v>5</v>
      </c>
    </row>
    <row r="28" spans="10:13" x14ac:dyDescent="0.25">
      <c r="J28" t="s">
        <v>1</v>
      </c>
      <c r="K28">
        <f>C13</f>
        <v>1.2874563096311775</v>
      </c>
      <c r="L28">
        <f>D13</f>
        <v>0.65424666491434003</v>
      </c>
      <c r="M28">
        <f>E13</f>
        <v>0.75413742762457892</v>
      </c>
    </row>
    <row r="31" spans="10:13" x14ac:dyDescent="0.25">
      <c r="K31" t="s">
        <v>3</v>
      </c>
      <c r="L31" t="s">
        <v>4</v>
      </c>
      <c r="M31" t="s">
        <v>5</v>
      </c>
    </row>
    <row r="32" spans="10:13" x14ac:dyDescent="0.25">
      <c r="J32" t="s">
        <v>0</v>
      </c>
      <c r="K32">
        <f>C14</f>
        <v>0.83964547011534485</v>
      </c>
      <c r="L32">
        <f>D14</f>
        <v>0.42756672623308489</v>
      </c>
      <c r="M32">
        <f>E14</f>
        <v>0.30952552407867034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FUA-T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2023-03-20T02:51:05Z</dcterms:modified>
</cp:coreProperties>
</file>