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5169B9D5-22C4-4F5B-B10F-E3AD7FDACEC5}" xr6:coauthVersionLast="47" xr6:coauthVersionMax="47" xr10:uidLastSave="{00000000-0000-0000-0000-000000000000}"/>
  <bookViews>
    <workbookView xWindow="768" yWindow="1404" windowWidth="18084" windowHeight="10776" xr2:uid="{00000000-000D-0000-FFFF-FFFF00000000}"/>
  </bookViews>
  <sheets>
    <sheet name="T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D3" i="1" s="1"/>
  <c r="N3" i="1"/>
  <c r="M4" i="1"/>
  <c r="N4" i="1"/>
  <c r="E4" i="1" s="1"/>
  <c r="M5" i="1"/>
  <c r="N5" i="1"/>
  <c r="M6" i="1"/>
  <c r="N6" i="1"/>
  <c r="E6" i="1" s="1"/>
  <c r="M7" i="1"/>
  <c r="D7" i="1" s="1"/>
  <c r="N7" i="1"/>
  <c r="M8" i="1"/>
  <c r="N8" i="1"/>
  <c r="E8" i="1" s="1"/>
  <c r="L4" i="1"/>
  <c r="C4" i="1" s="1"/>
  <c r="L5" i="1"/>
  <c r="C5" i="1" s="1"/>
  <c r="L6" i="1"/>
  <c r="L7" i="1"/>
  <c r="L8" i="1"/>
  <c r="C8" i="1" s="1"/>
  <c r="L3" i="1"/>
  <c r="C3" i="1" s="1"/>
  <c r="E3" i="1"/>
  <c r="D4" i="1"/>
  <c r="D5" i="1"/>
  <c r="E5" i="1"/>
  <c r="D6" i="1"/>
  <c r="E7" i="1"/>
  <c r="D8" i="1"/>
  <c r="C6" i="1"/>
  <c r="C7" i="1"/>
  <c r="D13" i="1" l="1"/>
  <c r="L28" i="1" s="1"/>
  <c r="C13" i="1"/>
  <c r="K28" i="1" s="1"/>
  <c r="C14" i="1"/>
  <c r="K32" i="1" s="1"/>
  <c r="D14" i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<sst xmlns="http://schemas.openxmlformats.org/spreadsheetml/2006/main" count="31" uniqueCount="14">
  <si>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</si>
  <si>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</si>
  <si>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</si>
  <si>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</si>
  <si>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</si>
  <si>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</si>
  <si>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</si>
  <si>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TUA (mg/200g)</t>
    <phoneticPr fontId="1" type="noConversion"/>
  </si>
  <si>
    <t>24-h TUA (mg)</t>
    <phoneticPr fontId="1" type="noConversion"/>
  </si>
  <si>
    <t>24-h UUA (mg)</t>
    <phoneticPr fontId="1" type="noConversion"/>
  </si>
  <si>
    <t>24-h FUA (mg)</t>
  </si>
  <si>
    <t>W0</t>
  </si>
  <si>
    <t>W1</t>
  </si>
  <si>
    <t>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</si>
</sst>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TUA!$K$27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TUA!$K$32:$K$41</c:f>
                <c:numCache>
                  <c:formatCode>General</c:formatCode>
                  <c:ptCount val="10"/>
                  <c:pt idx="0">
                    <c:v>8.6980588505949221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TUA!$K$28</c:f>
              <c:numCache>
                <c:formatCode>General</c:formatCode>
                <c:ptCount val="1"/>
                <c:pt idx="0">
                  <c:v>57.413012672604772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TUA!$L$27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TUA!$L$32:$L$41</c:f>
                <c:numCache>
                  <c:formatCode>General</c:formatCode>
                  <c:ptCount val="10"/>
                  <c:pt idx="0">
                    <c:v>3.4747063220991996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TUA!$L$28</c:f>
              <c:numCache>
                <c:formatCode>General</c:formatCode>
                <c:ptCount val="1"/>
                <c:pt idx="0">
                  <c:v>25.078244330117727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TUA!$M$27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TUA!$E$14</c:f>
                <c:numCache>
                  <c:formatCode>General</c:formatCode>
                  <c:ptCount val="1"/>
                  <c:pt idx="0">
                    <c:v>5.513128531004944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TUA!$J$28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TUA!$M$28</c:f>
              <c:numCache>
                <c:formatCode>General</c:formatCode>
                <c:ptCount val="1"/>
                <c:pt idx="0">
                  <c:v>15.613268944994175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 UA excreted (mg/200g)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0.53271</cdr:x>
      <cdr:y>0.38989</cdr:y>
    </cdr:from>
    <cdr:to>
      <cdr:x>0.66044</cdr:x>
      <cdr:y>0.54513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71820E23-3734-4E87-8888-845816831008}"/>
            </a:ext>
          </a:extLst>
        </cdr:cNvPr>
        <cdr:cNvSpPr txBox="1"/>
      </cdr:nvSpPr>
      <cdr:spPr>
        <a:xfrm xmlns:a="http://schemas.openxmlformats.org/drawingml/2006/main">
          <a:off x="1303020" y="82296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L3" sqref="L3:N8"/>
    </sheetView>
  </sheetViews>
  <sheetFormatPr defaultRowHeight="13.8" x14ac:dyDescent="0.25"/>
  <sheetData>
    <row r="1" spans="1:22" x14ac:dyDescent="0.25">
      <c r="A1" t="s">
        <v>7</v>
      </c>
      <c r="H1" t="s">
        <v>6</v>
      </c>
      <c r="L1" t="s">
        <v>8</v>
      </c>
      <c r="P1" t="s">
        <v>9</v>
      </c>
      <c r="T1" t="s">
        <v>10</v>
      </c>
    </row>
    <row r="2" spans="1:22" x14ac:dyDescent="0.25">
      <c r="C2" t="s">
        <v>3</v>
      </c>
      <c r="D2" t="s">
        <v>4</v>
      </c>
      <c r="E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  <c r="P2" t="s">
        <v>3</v>
      </c>
      <c r="Q2" t="s">
        <v>4</v>
      </c>
      <c r="R2" t="s">
        <v>5</v>
      </c>
      <c r="T2" t="s">
        <v>11</v>
      </c>
      <c r="U2" t="s">
        <v>12</v>
      </c>
      <c r="V2" t="s">
        <v>13</v>
      </c>
    </row>
    <row r="3" spans="1:22" x14ac:dyDescent="0.25">
      <c r="C3" s="1">
        <f>L3/H3*200</f>
        <v>64.838757699859755</v>
      </c>
      <c r="D3" s="1">
        <f t="shared" ref="D3:E8" si="0">M3/I3*200</f>
        <v>25.210069468326562</v>
      </c>
      <c r="E3" s="1">
        <f t="shared" si="0"/>
        <v>22.494306425504966</v>
      </c>
      <c r="H3" s="1">
        <v>213.9</v>
      </c>
      <c r="I3" s="1">
        <v>207.7</v>
      </c>
      <c r="J3" s="1">
        <v>218.6</v>
      </c>
      <c r="L3" s="1">
        <f>P3+T3</f>
        <v>69.345051360000014</v>
      </c>
      <c r="M3" s="1">
        <f t="shared" ref="M3:N8" si="1">Q3+U3</f>
        <v>26.180657142857132</v>
      </c>
      <c r="N3" s="1">
        <f t="shared" si="1"/>
        <v>24.586276923076927</v>
      </c>
      <c r="P3">
        <v>67.351676800000007</v>
      </c>
      <c r="Q3">
        <v>25.750714285714274</v>
      </c>
      <c r="R3">
        <v>23.858153846153851</v>
      </c>
      <c r="T3">
        <v>1.9933745599999999</v>
      </c>
      <c r="U3">
        <v>0.42994285714285752</v>
      </c>
      <c r="V3">
        <v>0.72812307692307643</v>
      </c>
    </row>
    <row r="4" spans="1:22" x14ac:dyDescent="0.25">
      <c r="C4" s="1">
        <f t="shared" ref="C4:C8" si="2">L4/H4*200</f>
        <v>50.194706205493375</v>
      </c>
      <c r="D4" s="1">
        <f t="shared" si="0"/>
        <v>23.442261605797519</v>
      </c>
      <c r="E4" s="1">
        <f t="shared" si="0"/>
        <v>8.9155881155881183</v>
      </c>
      <c r="H4" s="1">
        <v>196.6</v>
      </c>
      <c r="I4" s="1">
        <v>199.1</v>
      </c>
      <c r="J4" s="1">
        <v>207.9</v>
      </c>
      <c r="L4" s="1">
        <f t="shared" ref="L4:L8" si="3">P4+T4</f>
        <v>49.341396199999991</v>
      </c>
      <c r="M4" s="1">
        <f t="shared" si="1"/>
        <v>23.336771428571431</v>
      </c>
      <c r="N4" s="1">
        <f t="shared" si="1"/>
        <v>9.26775384615385</v>
      </c>
      <c r="P4">
        <v>48.057964199999994</v>
      </c>
      <c r="Q4">
        <v>21.942714285714292</v>
      </c>
      <c r="R4">
        <v>8.484</v>
      </c>
      <c r="T4">
        <v>1.2834319999999999</v>
      </c>
      <c r="U4">
        <v>1.3940571428571396</v>
      </c>
      <c r="V4">
        <v>0.78375384615384969</v>
      </c>
    </row>
    <row r="5" spans="1:22" x14ac:dyDescent="0.25">
      <c r="C5" s="1">
        <f t="shared" si="2"/>
        <v>70.382432357043228</v>
      </c>
      <c r="D5" s="1">
        <f t="shared" si="0"/>
        <v>22.42576089936934</v>
      </c>
      <c r="E5" s="1">
        <f t="shared" si="0"/>
        <v>21.400801645115141</v>
      </c>
      <c r="H5" s="1">
        <v>215.1</v>
      </c>
      <c r="I5" s="1">
        <v>208.4</v>
      </c>
      <c r="J5" s="1">
        <v>220.7</v>
      </c>
      <c r="L5" s="1">
        <f t="shared" si="3"/>
        <v>75.696305999999993</v>
      </c>
      <c r="M5" s="1">
        <f t="shared" si="1"/>
        <v>23.367642857142854</v>
      </c>
      <c r="N5" s="1">
        <f t="shared" si="1"/>
        <v>23.615784615384559</v>
      </c>
      <c r="P5">
        <v>75.390599999999992</v>
      </c>
      <c r="Q5">
        <v>22.835099999999997</v>
      </c>
      <c r="R5">
        <v>23.263846153846096</v>
      </c>
      <c r="T5">
        <v>0.30570600000000003</v>
      </c>
      <c r="U5">
        <v>0.53254285714285754</v>
      </c>
      <c r="V5">
        <v>0.35193846153846148</v>
      </c>
    </row>
    <row r="6" spans="1:22" x14ac:dyDescent="0.25">
      <c r="C6" s="1">
        <f t="shared" si="2"/>
        <v>58.442202688226374</v>
      </c>
      <c r="D6" s="1">
        <f t="shared" si="0"/>
        <v>30.643433424325149</v>
      </c>
      <c r="E6" s="1">
        <f t="shared" si="0"/>
        <v>14.829724122031815</v>
      </c>
      <c r="H6" s="1">
        <v>197.9</v>
      </c>
      <c r="I6" s="1">
        <v>188.4</v>
      </c>
      <c r="J6" s="1">
        <v>200.2</v>
      </c>
      <c r="L6" s="1">
        <f t="shared" si="3"/>
        <v>57.828559560000002</v>
      </c>
      <c r="M6" s="1">
        <f t="shared" si="1"/>
        <v>28.866114285714293</v>
      </c>
      <c r="N6" s="1">
        <f t="shared" si="1"/>
        <v>14.844553846153847</v>
      </c>
      <c r="P6">
        <v>56.646741599999999</v>
      </c>
      <c r="Q6">
        <v>28.018285714285717</v>
      </c>
      <c r="R6">
        <v>13.884</v>
      </c>
      <c r="T6">
        <v>1.1818179600000001</v>
      </c>
      <c r="U6">
        <v>0.8478285714285746</v>
      </c>
      <c r="V6">
        <v>0.96055384615384631</v>
      </c>
    </row>
    <row r="7" spans="1:22" x14ac:dyDescent="0.25">
      <c r="C7" s="1">
        <f t="shared" si="2"/>
        <v>49.652524188280502</v>
      </c>
      <c r="D7" s="1">
        <f t="shared" si="0"/>
        <v>27.429710867397805</v>
      </c>
      <c r="E7" s="1">
        <f t="shared" si="0"/>
        <v>15.489574092105741</v>
      </c>
      <c r="H7" s="1">
        <v>208.2</v>
      </c>
      <c r="I7" s="1">
        <v>200.6</v>
      </c>
      <c r="J7" s="1">
        <v>213.3</v>
      </c>
      <c r="L7" s="1">
        <f t="shared" si="3"/>
        <v>51.688277679999999</v>
      </c>
      <c r="M7" s="1">
        <f t="shared" si="1"/>
        <v>27.511999999999997</v>
      </c>
      <c r="N7" s="1">
        <f t="shared" si="1"/>
        <v>16.519630769230773</v>
      </c>
      <c r="P7">
        <v>51.141171999999997</v>
      </c>
      <c r="Q7">
        <v>27.290857142857138</v>
      </c>
      <c r="R7">
        <v>15.873846153846157</v>
      </c>
      <c r="T7">
        <v>0.54710568000000004</v>
      </c>
      <c r="U7">
        <v>0.22114285714285742</v>
      </c>
      <c r="V7">
        <v>0.64578461538461562</v>
      </c>
    </row>
    <row r="8" spans="1:22" x14ac:dyDescent="0.25">
      <c r="C8" s="1">
        <f t="shared" si="2"/>
        <v>50.967452896725426</v>
      </c>
      <c r="D8" s="1">
        <f t="shared" si="0"/>
        <v>21.318229715489988</v>
      </c>
      <c r="E8" s="1">
        <f t="shared" si="0"/>
        <v>10.549619269619265</v>
      </c>
      <c r="H8" s="1">
        <v>198.5</v>
      </c>
      <c r="I8" s="1">
        <v>189.8</v>
      </c>
      <c r="J8" s="1">
        <v>198</v>
      </c>
      <c r="L8" s="1">
        <f t="shared" si="3"/>
        <v>50.585196999999994</v>
      </c>
      <c r="M8" s="1">
        <f t="shared" si="1"/>
        <v>20.230999999999998</v>
      </c>
      <c r="N8" s="1">
        <f t="shared" si="1"/>
        <v>10.444123076923074</v>
      </c>
      <c r="P8">
        <v>48.053216999999997</v>
      </c>
      <c r="Q8">
        <v>19.776</v>
      </c>
      <c r="R8">
        <v>9.2356923076923003</v>
      </c>
      <c r="T8">
        <v>2.5319799999999999</v>
      </c>
      <c r="U8">
        <v>0.45500000000000002</v>
      </c>
      <c r="V8">
        <v>1.2084307692307725</v>
      </c>
    </row>
    <row r="13" spans="1:22" x14ac:dyDescent="0.25">
      <c r="B13" t="s">
        <v>1</v>
      </c>
      <c r="C13">
        <f>AVERAGE(C3:C12)</f>
        <v>57.413012672604772</v>
      </c>
      <c r="D13">
        <f t="shared" ref="D13" si="4">AVERAGE(D3:D12)</f>
        <v>25.078244330117727</v>
      </c>
      <c r="E13">
        <f>AVERAGE(E3:E12)</f>
        <v>15.613268944994175</v>
      </c>
    </row>
    <row r="14" spans="1:22" x14ac:dyDescent="0.25">
      <c r="B14" t="s">
        <v>0</v>
      </c>
      <c r="C14">
        <f>_xlfn.STDEV.S(C3:C12)</f>
        <v>8.6980588505949221</v>
      </c>
      <c r="D14">
        <f t="shared" ref="D14" si="5">_xlfn.STDEV.S(D3:D12)</f>
        <v>3.4747063220991996</v>
      </c>
      <c r="E14">
        <f>_xlfn.STDEV.S(E3:E12)</f>
        <v>5.513128531004944</v>
      </c>
    </row>
    <row r="15" spans="1:22" x14ac:dyDescent="0.25">
      <c r="B15" t="s">
        <v>2</v>
      </c>
      <c r="D15">
        <f>_xlfn.T.TEST($C3:$C8,D3:D8,2,1)</f>
        <v>4.2136625236538912E-4</v>
      </c>
      <c r="E15">
        <f>_xlfn.T.TEST($C3:$C8,E3:E8,2,1)</f>
        <v>4.2404377507945838E-6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57.413012672604772</v>
      </c>
      <c r="L28">
        <f>D13</f>
        <v>25.078244330117727</v>
      </c>
      <c r="M28">
        <f>E13</f>
        <v>15.613268944994175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8.6980588505949221</v>
      </c>
      <c r="L32">
        <f>D14</f>
        <v>3.4747063220991996</v>
      </c>
      <c r="M32">
        <f>E14</f>
        <v>5.513128531004944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2023-01-26T14:30:31Z</dcterms:modified>
</cp:coreProperties>
</file>