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BRU\Desktop\LBD_MS\Submit makale\PeerJ\"/>
    </mc:Choice>
  </mc:AlternateContent>
  <bookViews>
    <workbookView xWindow="0" yWindow="0" windowWidth="23040" windowHeight="8652"/>
  </bookViews>
  <sheets>
    <sheet name="Values" sheetId="1" r:id="rId1"/>
  </sheets>
  <calcPr calcId="162913"/>
</workbook>
</file>

<file path=xl/calcChain.xml><?xml version="1.0" encoding="utf-8"?>
<calcChain xmlns="http://schemas.openxmlformats.org/spreadsheetml/2006/main">
  <c r="C50" i="1" l="1"/>
  <c r="W14" i="1" l="1"/>
  <c r="W17" i="1"/>
  <c r="W20" i="1"/>
  <c r="W23" i="1"/>
  <c r="W26" i="1"/>
  <c r="W29" i="1"/>
  <c r="W32" i="1"/>
  <c r="W35" i="1"/>
  <c r="X35" i="1" s="1"/>
  <c r="W38" i="1"/>
  <c r="W41" i="1"/>
  <c r="W44" i="1"/>
  <c r="W47" i="1"/>
  <c r="W50" i="1"/>
  <c r="V47" i="1"/>
  <c r="V14" i="1"/>
  <c r="V17" i="1"/>
  <c r="V20" i="1"/>
  <c r="V23" i="1"/>
  <c r="V26" i="1"/>
  <c r="X26" i="1" s="1"/>
  <c r="V29" i="1"/>
  <c r="V32" i="1"/>
  <c r="V35" i="1"/>
  <c r="V38" i="1"/>
  <c r="V41" i="1"/>
  <c r="V44" i="1"/>
  <c r="V50" i="1"/>
  <c r="X50" i="1" s="1"/>
  <c r="AM14" i="1"/>
  <c r="AM17" i="1"/>
  <c r="AM20" i="1"/>
  <c r="AM23" i="1"/>
  <c r="AM26" i="1"/>
  <c r="AM29" i="1"/>
  <c r="AM32" i="1"/>
  <c r="AM35" i="1"/>
  <c r="AM38" i="1"/>
  <c r="AM41" i="1"/>
  <c r="AM44" i="1"/>
  <c r="AM47" i="1"/>
  <c r="AM50" i="1"/>
  <c r="AL38" i="1"/>
  <c r="AL14" i="1"/>
  <c r="AL17" i="1"/>
  <c r="AL20" i="1"/>
  <c r="AL23" i="1"/>
  <c r="AL26" i="1"/>
  <c r="AL29" i="1"/>
  <c r="AL32" i="1"/>
  <c r="AL35" i="1"/>
  <c r="AL41" i="1"/>
  <c r="AL44" i="1"/>
  <c r="AL47" i="1"/>
  <c r="AL50" i="1"/>
  <c r="X32" i="1" l="1"/>
  <c r="AN38" i="1"/>
  <c r="X47" i="1"/>
  <c r="AN32" i="1"/>
  <c r="X44" i="1"/>
  <c r="X20" i="1"/>
  <c r="X38" i="1"/>
  <c r="X14" i="1"/>
  <c r="AN41" i="1"/>
  <c r="X41" i="1"/>
  <c r="X17" i="1"/>
  <c r="X23" i="1"/>
  <c r="X29" i="1"/>
  <c r="AN23" i="1"/>
  <c r="AN50" i="1"/>
  <c r="AN44" i="1"/>
  <c r="AN20" i="1"/>
  <c r="AN14" i="1"/>
  <c r="AN29" i="1"/>
  <c r="AN17" i="1"/>
  <c r="AN35" i="1"/>
  <c r="AN26" i="1"/>
  <c r="AN47" i="1"/>
  <c r="AD47" i="1"/>
  <c r="AE47" i="1"/>
  <c r="AE14" i="1"/>
  <c r="AE17" i="1"/>
  <c r="AE20" i="1"/>
  <c r="AE23" i="1"/>
  <c r="AE26" i="1"/>
  <c r="AE29" i="1"/>
  <c r="AE32" i="1"/>
  <c r="AE35" i="1"/>
  <c r="AE38" i="1"/>
  <c r="AE41" i="1"/>
  <c r="AE44" i="1"/>
  <c r="AE50" i="1"/>
  <c r="AD14" i="1"/>
  <c r="AD17" i="1"/>
  <c r="AD20" i="1"/>
  <c r="AD23" i="1"/>
  <c r="AD26" i="1"/>
  <c r="AD29" i="1"/>
  <c r="AD32" i="1"/>
  <c r="AD35" i="1"/>
  <c r="AD38" i="1"/>
  <c r="AD41" i="1"/>
  <c r="AD44" i="1"/>
  <c r="AD50" i="1"/>
  <c r="O14" i="1"/>
  <c r="O17" i="1"/>
  <c r="O20" i="1"/>
  <c r="O23" i="1"/>
  <c r="O26" i="1"/>
  <c r="O29" i="1"/>
  <c r="O32" i="1"/>
  <c r="O35" i="1"/>
  <c r="O38" i="1"/>
  <c r="O41" i="1"/>
  <c r="O44" i="1"/>
  <c r="O47" i="1"/>
  <c r="O50" i="1"/>
  <c r="N14" i="1"/>
  <c r="N17" i="1"/>
  <c r="N20" i="1"/>
  <c r="N23" i="1"/>
  <c r="N26" i="1"/>
  <c r="N29" i="1"/>
  <c r="N32" i="1"/>
  <c r="N35" i="1"/>
  <c r="N38" i="1"/>
  <c r="N41" i="1"/>
  <c r="N44" i="1"/>
  <c r="N47" i="1"/>
  <c r="N50" i="1"/>
  <c r="G14" i="1"/>
  <c r="G17" i="1"/>
  <c r="G20" i="1"/>
  <c r="G23" i="1"/>
  <c r="G26" i="1"/>
  <c r="G29" i="1"/>
  <c r="G32" i="1"/>
  <c r="G35" i="1"/>
  <c r="G38" i="1"/>
  <c r="G41" i="1"/>
  <c r="G44" i="1"/>
  <c r="G47" i="1"/>
  <c r="G50" i="1"/>
  <c r="F14" i="1"/>
  <c r="F17" i="1"/>
  <c r="F20" i="1"/>
  <c r="F23" i="1"/>
  <c r="F26" i="1"/>
  <c r="F29" i="1"/>
  <c r="F32" i="1"/>
  <c r="F35" i="1"/>
  <c r="F38" i="1"/>
  <c r="F41" i="1"/>
  <c r="F44" i="1"/>
  <c r="F47" i="1"/>
  <c r="F50" i="1"/>
  <c r="P50" i="1" l="1"/>
  <c r="P47" i="1"/>
  <c r="P20" i="1"/>
  <c r="AF35" i="1"/>
  <c r="AF47" i="1"/>
  <c r="P14" i="1"/>
  <c r="AF41" i="1"/>
  <c r="AF44" i="1"/>
  <c r="P23" i="1"/>
  <c r="AF32" i="1"/>
  <c r="AF50" i="1"/>
  <c r="P17" i="1"/>
  <c r="P32" i="1"/>
  <c r="P29" i="1"/>
  <c r="P26" i="1"/>
  <c r="AF14" i="1"/>
  <c r="AF29" i="1"/>
  <c r="AF38" i="1"/>
  <c r="AF26" i="1"/>
  <c r="AF23" i="1"/>
  <c r="AF17" i="1"/>
  <c r="AF20" i="1"/>
  <c r="P44" i="1"/>
  <c r="P41" i="1"/>
  <c r="P38" i="1"/>
  <c r="P35" i="1"/>
  <c r="H32" i="1"/>
  <c r="H23" i="1"/>
  <c r="H38" i="1"/>
  <c r="H35" i="1"/>
  <c r="H26" i="1"/>
  <c r="H50" i="1"/>
  <c r="H47" i="1"/>
  <c r="H44" i="1"/>
  <c r="H29" i="1"/>
  <c r="H20" i="1"/>
  <c r="H41" i="1"/>
  <c r="H17" i="1"/>
  <c r="H14" i="1"/>
  <c r="C47" i="1"/>
  <c r="C44" i="1"/>
  <c r="C41" i="1"/>
  <c r="Y41" i="1" s="1"/>
  <c r="Z41" i="1" s="1"/>
  <c r="AA41" i="1" s="1"/>
  <c r="C38" i="1"/>
  <c r="Y38" i="1" s="1"/>
  <c r="Z38" i="1" s="1"/>
  <c r="AA38" i="1" s="1"/>
  <c r="C35" i="1"/>
  <c r="Y35" i="1" s="1"/>
  <c r="Z35" i="1" s="1"/>
  <c r="AA35" i="1" s="1"/>
  <c r="C32" i="1"/>
  <c r="Y32" i="1" s="1"/>
  <c r="Z32" i="1" s="1"/>
  <c r="AA32" i="1" s="1"/>
  <c r="C29" i="1"/>
  <c r="Y29" i="1" s="1"/>
  <c r="Z29" i="1" s="1"/>
  <c r="AA29" i="1" s="1"/>
  <c r="C26" i="1"/>
  <c r="Y26" i="1" s="1"/>
  <c r="Z26" i="1" s="1"/>
  <c r="AA26" i="1" s="1"/>
  <c r="C23" i="1"/>
  <c r="C20" i="1"/>
  <c r="Y20" i="1" s="1"/>
  <c r="Z20" i="1" s="1"/>
  <c r="AA20" i="1" s="1"/>
  <c r="C17" i="1"/>
  <c r="Y17" i="1" s="1"/>
  <c r="Z17" i="1" s="1"/>
  <c r="AA17" i="1" s="1"/>
  <c r="C14" i="1"/>
  <c r="Y14" i="1" s="1"/>
  <c r="Z14" i="1" s="1"/>
  <c r="AA14" i="1" s="1"/>
  <c r="C5" i="1"/>
  <c r="C8" i="1"/>
  <c r="C11" i="1"/>
  <c r="AO23" i="1" l="1"/>
  <c r="AP23" i="1" s="1"/>
  <c r="AQ23" i="1" s="1"/>
  <c r="Y23" i="1"/>
  <c r="Z23" i="1" s="1"/>
  <c r="AA23" i="1" s="1"/>
  <c r="AO50" i="1"/>
  <c r="AP50" i="1" s="1"/>
  <c r="AQ50" i="1" s="1"/>
  <c r="Y50" i="1"/>
  <c r="Z50" i="1" s="1"/>
  <c r="AA50" i="1" s="1"/>
  <c r="AG44" i="1"/>
  <c r="AH44" i="1" s="1"/>
  <c r="Y44" i="1"/>
  <c r="Z44" i="1" s="1"/>
  <c r="AA44" i="1" s="1"/>
  <c r="AG47" i="1"/>
  <c r="AH47" i="1" s="1"/>
  <c r="AI47" i="1" s="1"/>
  <c r="Y47" i="1"/>
  <c r="Z47" i="1" s="1"/>
  <c r="AA47" i="1" s="1"/>
  <c r="I17" i="1"/>
  <c r="J17" i="1" s="1"/>
  <c r="K17" i="1" s="1"/>
  <c r="AO17" i="1"/>
  <c r="AP17" i="1" s="1"/>
  <c r="AQ17" i="1" s="1"/>
  <c r="I47" i="1"/>
  <c r="J47" i="1" s="1"/>
  <c r="AO47" i="1"/>
  <c r="AP47" i="1" s="1"/>
  <c r="AQ47" i="1" s="1"/>
  <c r="Q17" i="1"/>
  <c r="R17" i="1" s="1"/>
  <c r="S17" i="1" s="1"/>
  <c r="I38" i="1"/>
  <c r="J38" i="1" s="1"/>
  <c r="K38" i="1" s="1"/>
  <c r="AO38" i="1"/>
  <c r="AP38" i="1" s="1"/>
  <c r="AQ38" i="1" s="1"/>
  <c r="I41" i="1"/>
  <c r="J41" i="1" s="1"/>
  <c r="K41" i="1" s="1"/>
  <c r="AO41" i="1"/>
  <c r="AP41" i="1" s="1"/>
  <c r="AQ41" i="1" s="1"/>
  <c r="I20" i="1"/>
  <c r="J20" i="1" s="1"/>
  <c r="K20" i="1" s="1"/>
  <c r="AO20" i="1"/>
  <c r="AP20" i="1" s="1"/>
  <c r="AQ20" i="1" s="1"/>
  <c r="I29" i="1"/>
  <c r="J29" i="1" s="1"/>
  <c r="K29" i="1" s="1"/>
  <c r="AO29" i="1"/>
  <c r="AP29" i="1" s="1"/>
  <c r="AQ29" i="1" s="1"/>
  <c r="I14" i="1"/>
  <c r="J14" i="1" s="1"/>
  <c r="K14" i="1" s="1"/>
  <c r="AO14" i="1"/>
  <c r="AP14" i="1" s="1"/>
  <c r="AQ14" i="1" s="1"/>
  <c r="I44" i="1"/>
  <c r="J44" i="1" s="1"/>
  <c r="K44" i="1" s="1"/>
  <c r="AO44" i="1"/>
  <c r="AP44" i="1" s="1"/>
  <c r="AQ44" i="1" s="1"/>
  <c r="I26" i="1"/>
  <c r="J26" i="1" s="1"/>
  <c r="K26" i="1" s="1"/>
  <c r="AO26" i="1"/>
  <c r="AP26" i="1" s="1"/>
  <c r="AQ26" i="1" s="1"/>
  <c r="I32" i="1"/>
  <c r="J32" i="1" s="1"/>
  <c r="K32" i="1" s="1"/>
  <c r="AO32" i="1"/>
  <c r="AP32" i="1" s="1"/>
  <c r="AQ32" i="1" s="1"/>
  <c r="I35" i="1"/>
  <c r="J35" i="1" s="1"/>
  <c r="K35" i="1" s="1"/>
  <c r="AO35" i="1"/>
  <c r="AP35" i="1" s="1"/>
  <c r="AQ35" i="1" s="1"/>
  <c r="Q41" i="1"/>
  <c r="R41" i="1" s="1"/>
  <c r="S41" i="1" s="1"/>
  <c r="Q35" i="1"/>
  <c r="R35" i="1" s="1"/>
  <c r="S35" i="1" s="1"/>
  <c r="Q44" i="1"/>
  <c r="R44" i="1" s="1"/>
  <c r="AG32" i="1"/>
  <c r="AH32" i="1" s="1"/>
  <c r="AI32" i="1" s="1"/>
  <c r="Q20" i="1"/>
  <c r="R20" i="1" s="1"/>
  <c r="S20" i="1" s="1"/>
  <c r="AI44" i="1"/>
  <c r="I50" i="1"/>
  <c r="J50" i="1" s="1"/>
  <c r="K50" i="1" s="1"/>
  <c r="Q50" i="1"/>
  <c r="R50" i="1" s="1"/>
  <c r="S50" i="1" s="1"/>
  <c r="Q29" i="1"/>
  <c r="R29" i="1" s="1"/>
  <c r="S29" i="1" s="1"/>
  <c r="AG17" i="1"/>
  <c r="AH17" i="1" s="1"/>
  <c r="AI17" i="1" s="1"/>
  <c r="S44" i="1"/>
  <c r="AG20" i="1"/>
  <c r="AH20" i="1" s="1"/>
  <c r="AI20" i="1" s="1"/>
  <c r="AG26" i="1"/>
  <c r="AH26" i="1" s="1"/>
  <c r="AI26" i="1" s="1"/>
  <c r="Q14" i="1"/>
  <c r="R14" i="1" s="1"/>
  <c r="S14" i="1" s="1"/>
  <c r="Q47" i="1"/>
  <c r="R47" i="1" s="1"/>
  <c r="S47" i="1" s="1"/>
  <c r="AG50" i="1"/>
  <c r="AH50" i="1" s="1"/>
  <c r="AI50" i="1" s="1"/>
  <c r="AG41" i="1"/>
  <c r="AH41" i="1" s="1"/>
  <c r="AI41" i="1" s="1"/>
  <c r="AG14" i="1"/>
  <c r="AH14" i="1" s="1"/>
  <c r="AI14" i="1" s="1"/>
  <c r="Q38" i="1"/>
  <c r="R38" i="1" s="1"/>
  <c r="S38" i="1" s="1"/>
  <c r="Q26" i="1"/>
  <c r="R26" i="1" s="1"/>
  <c r="S26" i="1" s="1"/>
  <c r="Q32" i="1"/>
  <c r="R32" i="1" s="1"/>
  <c r="S32" i="1" s="1"/>
  <c r="AG38" i="1"/>
  <c r="AH38" i="1" s="1"/>
  <c r="AI38" i="1" s="1"/>
  <c r="I23" i="1"/>
  <c r="J23" i="1" s="1"/>
  <c r="K23" i="1" s="1"/>
  <c r="Q23" i="1"/>
  <c r="R23" i="1" s="1"/>
  <c r="S23" i="1" s="1"/>
  <c r="AG23" i="1"/>
  <c r="AH23" i="1" s="1"/>
  <c r="AI23" i="1" s="1"/>
  <c r="AG29" i="1"/>
  <c r="AH29" i="1" s="1"/>
  <c r="AI29" i="1" s="1"/>
  <c r="AG35" i="1"/>
  <c r="AH35" i="1" s="1"/>
  <c r="AI35" i="1" s="1"/>
  <c r="K47" i="1"/>
  <c r="AM11" i="1" l="1"/>
  <c r="AM8" i="1"/>
  <c r="AM5" i="1"/>
  <c r="AM2" i="1"/>
  <c r="AE11" i="1"/>
  <c r="AE8" i="1"/>
  <c r="AE5" i="1"/>
  <c r="AE2" i="1"/>
  <c r="W11" i="1"/>
  <c r="W8" i="1"/>
  <c r="W5" i="1"/>
  <c r="W2" i="1"/>
  <c r="O11" i="1"/>
  <c r="O8" i="1"/>
  <c r="O5" i="1"/>
  <c r="O2" i="1"/>
  <c r="G11" i="1"/>
  <c r="G8" i="1"/>
  <c r="G5" i="1"/>
  <c r="G2" i="1"/>
  <c r="V2" i="1"/>
  <c r="C2" i="1"/>
  <c r="AL11" i="1"/>
  <c r="AL8" i="1"/>
  <c r="AL5" i="1"/>
  <c r="AL2" i="1"/>
  <c r="AD11" i="1"/>
  <c r="AD8" i="1"/>
  <c r="AD5" i="1"/>
  <c r="AD2" i="1"/>
  <c r="V11" i="1"/>
  <c r="V8" i="1"/>
  <c r="V5" i="1"/>
  <c r="N11" i="1"/>
  <c r="N8" i="1"/>
  <c r="N5" i="1"/>
  <c r="N2" i="1"/>
  <c r="F11" i="1"/>
  <c r="F8" i="1"/>
  <c r="F5" i="1"/>
  <c r="F2" i="1"/>
  <c r="H2" i="1" l="1"/>
  <c r="X2" i="1"/>
  <c r="P8" i="1"/>
  <c r="H5" i="1"/>
  <c r="P2" i="1"/>
  <c r="AN2" i="1"/>
  <c r="H8" i="1"/>
  <c r="P11" i="1"/>
  <c r="AN8" i="1"/>
  <c r="Y11" i="1"/>
  <c r="Z11" i="1" s="1"/>
  <c r="AF8" i="1"/>
  <c r="X8" i="1"/>
  <c r="H11" i="1"/>
  <c r="P5" i="1"/>
  <c r="AN5" i="1"/>
  <c r="Y2" i="1"/>
  <c r="Z2" i="1" s="1"/>
  <c r="X11" i="1"/>
  <c r="AF11" i="1"/>
  <c r="AF2" i="1"/>
  <c r="X5" i="1"/>
  <c r="AF5" i="1"/>
  <c r="AN11" i="1"/>
  <c r="Y8" i="1"/>
  <c r="Z8" i="1" s="1"/>
  <c r="Y5" i="1"/>
  <c r="Z5" i="1" s="1"/>
  <c r="AA5" i="1" s="1"/>
  <c r="I2" i="1"/>
  <c r="J2" i="1" s="1"/>
  <c r="Q5" i="1"/>
  <c r="R5" i="1" s="1"/>
  <c r="AG5" i="1"/>
  <c r="AH5" i="1" s="1"/>
  <c r="AO5" i="1"/>
  <c r="AP5" i="1" s="1"/>
  <c r="Q11" i="1"/>
  <c r="R11" i="1" s="1"/>
  <c r="I5" i="1"/>
  <c r="J5" i="1" s="1"/>
  <c r="AG11" i="1"/>
  <c r="AH11" i="1" s="1"/>
  <c r="AO11" i="1"/>
  <c r="AP11" i="1" s="1"/>
  <c r="Q8" i="1"/>
  <c r="R8" i="1" s="1"/>
  <c r="AG8" i="1"/>
  <c r="AH8" i="1" s="1"/>
  <c r="AO8" i="1"/>
  <c r="AP8" i="1" s="1"/>
  <c r="I11" i="1"/>
  <c r="J11" i="1" s="1"/>
  <c r="I8" i="1"/>
  <c r="J8" i="1" s="1"/>
  <c r="Q2" i="1"/>
  <c r="R2" i="1" s="1"/>
  <c r="AG2" i="1"/>
  <c r="AH2" i="1" s="1"/>
  <c r="AO2" i="1"/>
  <c r="AP2" i="1" s="1"/>
  <c r="AA2" i="1" l="1"/>
  <c r="AI5" i="1"/>
  <c r="S8" i="1"/>
  <c r="AQ5" i="1"/>
  <c r="K8" i="1"/>
  <c r="S11" i="1"/>
  <c r="K11" i="1"/>
  <c r="K2" i="1"/>
  <c r="S2" i="1"/>
  <c r="K5" i="1"/>
  <c r="AA8" i="1"/>
  <c r="AI2" i="1"/>
  <c r="AI8" i="1"/>
  <c r="AI11" i="1"/>
  <c r="AQ8" i="1"/>
  <c r="S5" i="1"/>
  <c r="AQ2" i="1"/>
  <c r="AQ11" i="1"/>
  <c r="AA11" i="1"/>
</calcChain>
</file>

<file path=xl/sharedStrings.xml><?xml version="1.0" encoding="utf-8"?>
<sst xmlns="http://schemas.openxmlformats.org/spreadsheetml/2006/main" count="374" uniqueCount="51">
  <si>
    <t>Name</t>
  </si>
  <si>
    <t>Average</t>
  </si>
  <si>
    <t>Expression</t>
  </si>
  <si>
    <t>CT</t>
  </si>
  <si>
    <t>SD</t>
  </si>
  <si>
    <t>%</t>
  </si>
  <si>
    <t>No_1</t>
  </si>
  <si>
    <t>No_6</t>
  </si>
  <si>
    <t>No_7</t>
  </si>
  <si>
    <t>No_8</t>
  </si>
  <si>
    <t>No_9</t>
  </si>
  <si>
    <t>No_10</t>
  </si>
  <si>
    <t>No_11</t>
  </si>
  <si>
    <t>No_3</t>
  </si>
  <si>
    <t>No_4</t>
  </si>
  <si>
    <t>No_5</t>
  </si>
  <si>
    <t>No_12</t>
  </si>
  <si>
    <t>No_13</t>
  </si>
  <si>
    <t>No_14</t>
  </si>
  <si>
    <t>No_15</t>
  </si>
  <si>
    <t>No_16</t>
  </si>
  <si>
    <t>No_17</t>
  </si>
  <si>
    <t>No_18</t>
  </si>
  <si>
    <t xml:space="preserve">Leaf </t>
  </si>
  <si>
    <t>Root</t>
  </si>
  <si>
    <t>Stem</t>
  </si>
  <si>
    <t>Female Flower</t>
  </si>
  <si>
    <t>Male Flower</t>
  </si>
  <si>
    <t>Ovary</t>
  </si>
  <si>
    <t>CmLBD01</t>
  </si>
  <si>
    <t>CmLBD03</t>
  </si>
  <si>
    <t>CmLBD14</t>
  </si>
  <si>
    <t>CmLBD16</t>
  </si>
  <si>
    <t>CmLBD18</t>
  </si>
  <si>
    <t>Actin_No_1</t>
  </si>
  <si>
    <t>Actin_No_3</t>
  </si>
  <si>
    <t>Actin_No_4</t>
  </si>
  <si>
    <t>Actin_No_5</t>
  </si>
  <si>
    <t>Actin_No_6</t>
  </si>
  <si>
    <t>Actin_No_7</t>
  </si>
  <si>
    <t>Actin_No_8</t>
  </si>
  <si>
    <t>Actin_No_9</t>
  </si>
  <si>
    <t>Actin_No_10</t>
  </si>
  <si>
    <t>Actin_No_11</t>
  </si>
  <si>
    <t>Actin_No_12</t>
  </si>
  <si>
    <t>Actin_No_13</t>
  </si>
  <si>
    <t>Actin_No_14</t>
  </si>
  <si>
    <t>Actin_No_15</t>
  </si>
  <si>
    <t>Actin_No_16</t>
  </si>
  <si>
    <t>Actin_No_17</t>
  </si>
  <si>
    <t>Actin_No_18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</si>
</sst>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"/>
    <numFmt numFmtId="165" formatCode="0.00000"/>
    <numFmt numFmtId="166" formatCode="#,##0.0"/>
    <numFmt numFmtId="167" formatCode="0.00000000000"/>
    <numFmt numFmtId="168" formatCode="0.000000000"/>
    <numFmt numFmtId="169" formatCode="0.0000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222222"/>
      <name val="Times New Roman"/>
      <family val="1"/>
      <charset val="16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0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0" borderId="5" applyNumberFormat="0" applyAlignment="0" applyProtection="0"/>
    <xf numFmtId="0" fontId="11" fillId="21" borderId="6" applyNumberFormat="0" applyAlignment="0" applyProtection="0"/>
    <xf numFmtId="0" fontId="12" fillId="20" borderId="6" applyNumberFormat="0" applyAlignment="0" applyProtection="0"/>
    <xf numFmtId="0" fontId="13" fillId="22" borderId="7" applyNumberFormat="0" applyAlignment="0" applyProtection="0"/>
    <xf numFmtId="0" fontId="14" fillId="23" borderId="0" applyNumberFormat="0" applyBorder="0" applyAlignment="0" applyProtection="0"/>
    <xf numFmtId="0" fontId="15" fillId="24" borderId="0" applyNumberFormat="0" applyBorder="0" applyAlignment="0" applyProtection="0"/>
    <xf numFmtId="0" fontId="2" fillId="25" borderId="8" applyNumberFormat="0" applyFont="0" applyAlignment="0" applyProtection="0"/>
    <xf numFmtId="0" fontId="16" fillId="26" borderId="0" applyNumberFormat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25">
    <xf numFmtId="0" fontId="0" fillId="0" borderId="0" xfId="0"/>
    <xf numFmtId="0" fontId="17" fillId="0" borderId="0" xfId="0" applyFont="1" applyAlignment="1">
      <alignment horizontal="left" vertical="center"/>
    </xf>
    <xf numFmtId="2" fontId="19" fillId="0" borderId="0" xfId="0" applyNumberFormat="1" applyFont="1" applyBorder="1" applyAlignment="1">
      <alignment horizontal="left" vertical="center"/>
    </xf>
    <xf numFmtId="2" fontId="19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2" fontId="0" fillId="0" borderId="0" xfId="0" applyNumberFormat="1"/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167" fontId="19" fillId="0" borderId="0" xfId="0" applyNumberFormat="1" applyFont="1" applyFill="1" applyBorder="1" applyAlignment="1">
      <alignment horizontal="left" vertical="center"/>
    </xf>
    <xf numFmtId="167" fontId="0" fillId="0" borderId="0" xfId="0" applyNumberFormat="1" applyAlignment="1">
      <alignment horizontal="left" vertical="center"/>
    </xf>
    <xf numFmtId="168" fontId="19" fillId="0" borderId="0" xfId="0" applyNumberFormat="1" applyFont="1" applyFill="1" applyBorder="1" applyAlignment="1">
      <alignment horizontal="left" vertical="center"/>
    </xf>
    <xf numFmtId="168" fontId="0" fillId="0" borderId="0" xfId="0" applyNumberFormat="1" applyAlignment="1">
      <alignment horizontal="left" vertical="center"/>
    </xf>
    <xf numFmtId="169" fontId="19" fillId="0" borderId="0" xfId="0" applyNumberFormat="1" applyFont="1" applyFill="1" applyBorder="1" applyAlignment="1">
      <alignment horizontal="left" vertical="center"/>
    </xf>
    <xf numFmtId="169" fontId="0" fillId="0" borderId="0" xfId="0" applyNumberForma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NumberFormat="1" applyAlignment="1">
      <alignment horizontal="left" vertical="center"/>
    </xf>
  </cellXfs>
  <cellStyles count="42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i="1">
                <a:latin typeface="Times New Roman" panose="02020603050405020304" pitchFamily="18" charset="0"/>
                <a:cs typeface="Times New Roman" panose="02020603050405020304" pitchFamily="18" charset="0"/>
              </a:rPr>
              <a:t>CmLBD01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ln>
                <a:noFill/>
              </a:ln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7.3854416100031212E-2"/>
          <c:y val="0.1526268883022015"/>
          <c:w val="0.92280482636873085"/>
          <c:h val="0.701948249135831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Values!$B$55</c:f>
              <c:strCache>
                <c:ptCount val="1"/>
                <c:pt idx="0">
                  <c:v>CmLBD01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86B7-449D-842C-6E9FE83BBF5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B7-449D-842C-6E9FE83BBF5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6B7-449D-842C-6E9FE83BBF5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6B7-449D-842C-6E9FE83BBF5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6B7-449D-842C-6E9FE83BBF5A}"/>
              </c:ext>
            </c:extLst>
          </c:dPt>
          <c:errBars>
            <c:errBarType val="both"/>
            <c:errValType val="cust"/>
            <c:noEndCap val="0"/>
            <c:plus>
              <c:numRef>
                <c:f>Values!$C$56:$C$61</c:f>
                <c:numCache>
                  <c:formatCode>General</c:formatCode>
                  <c:ptCount val="6"/>
                  <c:pt idx="0">
                    <c:v>1.6171459768494201E-2</c:v>
                  </c:pt>
                  <c:pt idx="1">
                    <c:v>9.5615548864750807E-3</c:v>
                  </c:pt>
                  <c:pt idx="2">
                    <c:v>8.6516178798718302E-3</c:v>
                  </c:pt>
                  <c:pt idx="3">
                    <c:v>2.4649392959221701E-2</c:v>
                  </c:pt>
                  <c:pt idx="4">
                    <c:v>1.22689008634553E-2</c:v>
                  </c:pt>
                  <c:pt idx="5">
                    <c:v>6.8852992338235899E-3</c:v>
                  </c:pt>
                </c:numCache>
              </c:numRef>
            </c:plus>
            <c:minus>
              <c:numRef>
                <c:f>Values!$C$56:$C$62</c:f>
                <c:numCache>
                  <c:formatCode>General</c:formatCode>
                  <c:ptCount val="7"/>
                  <c:pt idx="0">
                    <c:v>1.6171459768494201E-2</c:v>
                  </c:pt>
                  <c:pt idx="1">
                    <c:v>9.5615548864750807E-3</c:v>
                  </c:pt>
                  <c:pt idx="2">
                    <c:v>8.6516178798718302E-3</c:v>
                  </c:pt>
                  <c:pt idx="3">
                    <c:v>2.4649392959221701E-2</c:v>
                  </c:pt>
                  <c:pt idx="4">
                    <c:v>1.22689008634553E-2</c:v>
                  </c:pt>
                  <c:pt idx="5">
                    <c:v>6.8852992338235899E-3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95000"/>
                    <a:lumOff val="5000"/>
                  </a:schemeClr>
                </a:solidFill>
                <a:round/>
              </a:ln>
              <a:effectLst/>
            </c:spPr>
          </c:errBars>
          <c:cat>
            <c:strRef>
              <c:f>Values!$A$56:$A$61</c:f>
              <c:strCache>
                <c:ptCount val="6"/>
                <c:pt idx="0">
                  <c:v>Leaf </c:v>
                </c:pt>
                <c:pt idx="1">
                  <c:v>Root</c:v>
                </c:pt>
                <c:pt idx="2">
                  <c:v>Stem</c:v>
                </c:pt>
                <c:pt idx="3">
                  <c:v>Female Flower</c:v>
                </c:pt>
                <c:pt idx="4">
                  <c:v>Male Flower</c:v>
                </c:pt>
                <c:pt idx="5">
                  <c:v>Ovary</c:v>
                </c:pt>
              </c:strCache>
            </c:strRef>
          </c:cat>
          <c:val>
            <c:numRef>
              <c:f>Values!$B$56:$B$61</c:f>
              <c:numCache>
                <c:formatCode>General</c:formatCode>
                <c:ptCount val="6"/>
                <c:pt idx="0">
                  <c:v>0.96565599999999996</c:v>
                </c:pt>
                <c:pt idx="1">
                  <c:v>2.2667988399999999</c:v>
                </c:pt>
                <c:pt idx="2">
                  <c:v>1.26484</c:v>
                </c:pt>
                <c:pt idx="3">
                  <c:v>0.36565989900000001</c:v>
                </c:pt>
                <c:pt idx="4">
                  <c:v>0.29875232499999999</c:v>
                </c:pt>
                <c:pt idx="5">
                  <c:v>0.115137859311083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17-48C6-81F8-068EC23E5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1027759"/>
        <c:axId val="621040239"/>
      </c:barChart>
      <c:catAx>
        <c:axId val="62102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ln>
                  <a:noFill/>
                </a:ln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tr-TR"/>
          </a:p>
        </c:txPr>
        <c:crossAx val="621040239"/>
        <c:crosses val="autoZero"/>
        <c:auto val="1"/>
        <c:lblAlgn val="ctr"/>
        <c:lblOffset val="100"/>
        <c:noMultiLvlLbl val="0"/>
      </c:catAx>
      <c:valAx>
        <c:axId val="621040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210277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tr-T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i="1">
                <a:latin typeface="Times New Roman" panose="02020603050405020304" pitchFamily="18" charset="0"/>
                <a:cs typeface="Times New Roman" panose="02020603050405020304" pitchFamily="18" charset="0"/>
              </a:rPr>
              <a:t>CmLBD14</a:t>
            </a:r>
          </a:p>
        </c:rich>
      </c:tx>
      <c:layout>
        <c:manualLayout>
          <c:xMode val="edge"/>
          <c:yMode val="edge"/>
          <c:x val="0.4298510802469136"/>
          <c:y val="5.45965608465608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7.4666666666666673E-2"/>
          <c:y val="0.16416765873015876"/>
          <c:w val="0.90490935672514616"/>
          <c:h val="0.738405753968253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Values!$E$55</c:f>
              <c:strCache>
                <c:ptCount val="1"/>
                <c:pt idx="0">
                  <c:v>CmLBD14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2CA3-4C36-838F-039741C4633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CA3-4C36-838F-039741C4633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CA3-4C36-838F-039741C4633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CA3-4C36-838F-039741C4633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CA3-4C36-838F-039741C4633C}"/>
              </c:ext>
            </c:extLst>
          </c:dPt>
          <c:errBars>
            <c:errBarType val="both"/>
            <c:errValType val="cust"/>
            <c:noEndCap val="0"/>
            <c:plus>
              <c:numRef>
                <c:f>Values!$F$56:$F$61</c:f>
                <c:numCache>
                  <c:formatCode>General</c:formatCode>
                  <c:ptCount val="6"/>
                  <c:pt idx="0">
                    <c:v>2.1099607332222901E-2</c:v>
                  </c:pt>
                  <c:pt idx="1">
                    <c:v>8.3896621448573197E-3</c:v>
                  </c:pt>
                  <c:pt idx="2">
                    <c:v>8.5807916584735595E-3</c:v>
                  </c:pt>
                  <c:pt idx="3">
                    <c:v>9.3419475795575597E-3</c:v>
                  </c:pt>
                  <c:pt idx="4">
                    <c:v>8.8226098026702206E-3</c:v>
                  </c:pt>
                  <c:pt idx="5">
                    <c:v>8.7710759423352495E-3</c:v>
                  </c:pt>
                </c:numCache>
              </c:numRef>
            </c:plus>
            <c:minus>
              <c:numRef>
                <c:f>Values!$F$56:$F$61</c:f>
                <c:numCache>
                  <c:formatCode>General</c:formatCode>
                  <c:ptCount val="6"/>
                  <c:pt idx="0">
                    <c:v>2.1099607332222901E-2</c:v>
                  </c:pt>
                  <c:pt idx="1">
                    <c:v>8.3896621448573197E-3</c:v>
                  </c:pt>
                  <c:pt idx="2">
                    <c:v>8.5807916584735595E-3</c:v>
                  </c:pt>
                  <c:pt idx="3">
                    <c:v>9.3419475795575597E-3</c:v>
                  </c:pt>
                  <c:pt idx="4">
                    <c:v>8.8226098026702206E-3</c:v>
                  </c:pt>
                  <c:pt idx="5">
                    <c:v>8.7710759423352495E-3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Values!$D$56:$D$61</c:f>
              <c:strCache>
                <c:ptCount val="6"/>
                <c:pt idx="0">
                  <c:v>Leaf </c:v>
                </c:pt>
                <c:pt idx="1">
                  <c:v>Root</c:v>
                </c:pt>
                <c:pt idx="2">
                  <c:v>Stem</c:v>
                </c:pt>
                <c:pt idx="3">
                  <c:v>Female Flower</c:v>
                </c:pt>
                <c:pt idx="4">
                  <c:v>Male Flower</c:v>
                </c:pt>
                <c:pt idx="5">
                  <c:v>Ovary</c:v>
                </c:pt>
              </c:strCache>
            </c:strRef>
          </c:cat>
          <c:val>
            <c:numRef>
              <c:f>Values!$E$56:$E$61</c:f>
              <c:numCache>
                <c:formatCode>General</c:formatCode>
                <c:ptCount val="6"/>
                <c:pt idx="0">
                  <c:v>1.0788307415544001</c:v>
                </c:pt>
                <c:pt idx="1">
                  <c:v>1.04316373685307</c:v>
                </c:pt>
                <c:pt idx="2" formatCode="0.00">
                  <c:v>0.12645243003774101</c:v>
                </c:pt>
                <c:pt idx="3" formatCode="0.00">
                  <c:v>1.6932087373079701</c:v>
                </c:pt>
                <c:pt idx="4">
                  <c:v>2.3886832026771199</c:v>
                </c:pt>
                <c:pt idx="5" formatCode="0.00">
                  <c:v>1.8058431640453101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76-43AD-BE26-867DB2B01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1367711"/>
        <c:axId val="721386015"/>
      </c:barChart>
      <c:catAx>
        <c:axId val="721367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tr-TR"/>
          </a:p>
        </c:txPr>
        <c:crossAx val="721386015"/>
        <c:crosses val="autoZero"/>
        <c:auto val="1"/>
        <c:lblAlgn val="ctr"/>
        <c:lblOffset val="100"/>
        <c:noMultiLvlLbl val="0"/>
      </c:catAx>
      <c:valAx>
        <c:axId val="721386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7213677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1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CmLBD0</a:t>
            </a:r>
            <a:r>
              <a:rPr lang="tr-TR" sz="1400" b="1" i="1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3</a:t>
            </a:r>
            <a:endParaRPr lang="tr-TR" sz="14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4420057098765432"/>
          <c:y val="5.45965608465608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8.4990058479532157E-2"/>
          <c:y val="0.17256712962962964"/>
          <c:w val="0.89829941520467838"/>
          <c:h val="0.730006283068783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Values!$K$55</c:f>
              <c:strCache>
                <c:ptCount val="1"/>
                <c:pt idx="0">
                  <c:v>CmLBD03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2F07-40DA-A0FA-237F405946F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07-40DA-A0FA-237F405946F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F07-40DA-A0FA-237F405946F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F07-40DA-A0FA-237F405946F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F07-40DA-A0FA-237F405946F7}"/>
              </c:ext>
            </c:extLst>
          </c:dPt>
          <c:errBars>
            <c:errBarType val="both"/>
            <c:errValType val="cust"/>
            <c:noEndCap val="0"/>
            <c:plus>
              <c:numRef>
                <c:f>Values!$L$56:$L$61</c:f>
                <c:numCache>
                  <c:formatCode>General</c:formatCode>
                  <c:ptCount val="6"/>
                  <c:pt idx="0">
                    <c:v>6.1471092893470398E-3</c:v>
                  </c:pt>
                  <c:pt idx="1">
                    <c:v>4.7244657132759701E-3</c:v>
                  </c:pt>
                  <c:pt idx="2">
                    <c:v>4.4895490254231001E-3</c:v>
                  </c:pt>
                  <c:pt idx="3">
                    <c:v>2.5305593732796298E-3</c:v>
                  </c:pt>
                  <c:pt idx="4">
                    <c:v>2.1544497869993699E-3</c:v>
                  </c:pt>
                  <c:pt idx="5">
                    <c:v>2.5565683912184699E-3</c:v>
                  </c:pt>
                </c:numCache>
              </c:numRef>
            </c:plus>
            <c:minus>
              <c:numRef>
                <c:f>Values!$L$56:$L$61</c:f>
                <c:numCache>
                  <c:formatCode>General</c:formatCode>
                  <c:ptCount val="6"/>
                  <c:pt idx="0">
                    <c:v>6.1471092893470398E-3</c:v>
                  </c:pt>
                  <c:pt idx="1">
                    <c:v>4.7244657132759701E-3</c:v>
                  </c:pt>
                  <c:pt idx="2">
                    <c:v>4.4895490254231001E-3</c:v>
                  </c:pt>
                  <c:pt idx="3">
                    <c:v>2.5305593732796298E-3</c:v>
                  </c:pt>
                  <c:pt idx="4">
                    <c:v>2.1544497869993699E-3</c:v>
                  </c:pt>
                  <c:pt idx="5">
                    <c:v>2.5565683912184699E-3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Values!$J$56:$J$61</c:f>
              <c:strCache>
                <c:ptCount val="6"/>
                <c:pt idx="0">
                  <c:v>Leaf </c:v>
                </c:pt>
                <c:pt idx="1">
                  <c:v>Root</c:v>
                </c:pt>
                <c:pt idx="2">
                  <c:v>Stem</c:v>
                </c:pt>
                <c:pt idx="3">
                  <c:v>Female Flower</c:v>
                </c:pt>
                <c:pt idx="4">
                  <c:v>Male Flower</c:v>
                </c:pt>
                <c:pt idx="5">
                  <c:v>Ovary</c:v>
                </c:pt>
              </c:strCache>
            </c:strRef>
          </c:cat>
          <c:val>
            <c:numRef>
              <c:f>Values!$K$56:$K$61</c:f>
              <c:numCache>
                <c:formatCode>General</c:formatCode>
                <c:ptCount val="6"/>
                <c:pt idx="0">
                  <c:v>1.9476197899112702E-2</c:v>
                </c:pt>
                <c:pt idx="1">
                  <c:v>5.029876077724442E-2</c:v>
                </c:pt>
                <c:pt idx="2" formatCode="0.0000000000">
                  <c:v>0.33955489356157098</c:v>
                </c:pt>
                <c:pt idx="3">
                  <c:v>0.32271073190584398</c:v>
                </c:pt>
                <c:pt idx="4" formatCode="0.0000000000">
                  <c:v>0.435484513408465</c:v>
                </c:pt>
                <c:pt idx="5" formatCode="0.0000000000">
                  <c:v>0.16560729272644101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DB-44E4-8C23-CA2F79ACB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9944959"/>
        <c:axId val="949944127"/>
      </c:barChart>
      <c:catAx>
        <c:axId val="949944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tr-TR"/>
          </a:p>
        </c:txPr>
        <c:crossAx val="949944127"/>
        <c:crosses val="autoZero"/>
        <c:auto val="1"/>
        <c:lblAlgn val="ctr"/>
        <c:lblOffset val="100"/>
        <c:noMultiLvlLbl val="0"/>
      </c:catAx>
      <c:valAx>
        <c:axId val="949944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499449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tr-TR" i="1">
                <a:latin typeface="Times New Roman" panose="02020603050405020304" pitchFamily="18" charset="0"/>
                <a:cs typeface="Times New Roman" panose="02020603050405020304" pitchFamily="18" charset="0"/>
              </a:rPr>
              <a:t>CmLBD16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8.2734567901234568E-2"/>
          <c:y val="0.16416765873015876"/>
          <c:w val="0.89570679012345678"/>
          <c:h val="0.738405753968253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Values!$N$55</c:f>
              <c:strCache>
                <c:ptCount val="1"/>
                <c:pt idx="0">
                  <c:v>CmLBD16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F274-4F7C-B967-78B2491204C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274-4F7C-B967-78B2491204C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274-4F7C-B967-78B2491204C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274-4F7C-B967-78B2491204C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274-4F7C-B967-78B2491204C0}"/>
              </c:ext>
            </c:extLst>
          </c:dPt>
          <c:errBars>
            <c:errBarType val="both"/>
            <c:errValType val="cust"/>
            <c:noEndCap val="0"/>
            <c:plus>
              <c:numRef>
                <c:f>Values!$O$56:$O$61</c:f>
                <c:numCache>
                  <c:formatCode>General</c:formatCode>
                  <c:ptCount val="6"/>
                  <c:pt idx="0">
                    <c:v>9.2819758839600194E-3</c:v>
                  </c:pt>
                  <c:pt idx="1">
                    <c:v>4.6388485596050204E-3</c:v>
                  </c:pt>
                  <c:pt idx="2">
                    <c:v>5.22701923735652E-2</c:v>
                  </c:pt>
                  <c:pt idx="3">
                    <c:v>1.6535867354098999E-2</c:v>
                  </c:pt>
                  <c:pt idx="4">
                    <c:v>2.2159589976253499E-2</c:v>
                  </c:pt>
                  <c:pt idx="5">
                    <c:v>9.6991928070701994E-3</c:v>
                  </c:pt>
                </c:numCache>
              </c:numRef>
            </c:plus>
            <c:minus>
              <c:numRef>
                <c:f>Values!$O$56:$O$61</c:f>
                <c:numCache>
                  <c:formatCode>General</c:formatCode>
                  <c:ptCount val="6"/>
                  <c:pt idx="0">
                    <c:v>9.2819758839600194E-3</c:v>
                  </c:pt>
                  <c:pt idx="1">
                    <c:v>4.6388485596050204E-3</c:v>
                  </c:pt>
                  <c:pt idx="2">
                    <c:v>5.22701923735652E-2</c:v>
                  </c:pt>
                  <c:pt idx="3">
                    <c:v>1.6535867354098999E-2</c:v>
                  </c:pt>
                  <c:pt idx="4">
                    <c:v>2.2159589976253499E-2</c:v>
                  </c:pt>
                  <c:pt idx="5">
                    <c:v>9.6991928070701994E-3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Values!$M$56:$M$61</c:f>
              <c:strCache>
                <c:ptCount val="6"/>
                <c:pt idx="0">
                  <c:v>Leaf </c:v>
                </c:pt>
                <c:pt idx="1">
                  <c:v>Root</c:v>
                </c:pt>
                <c:pt idx="2">
                  <c:v>Stem</c:v>
                </c:pt>
                <c:pt idx="3">
                  <c:v>Female Flower</c:v>
                </c:pt>
                <c:pt idx="4">
                  <c:v>Male Flower</c:v>
                </c:pt>
                <c:pt idx="5">
                  <c:v>Ovary</c:v>
                </c:pt>
              </c:strCache>
            </c:strRef>
          </c:cat>
          <c:val>
            <c:numRef>
              <c:f>Values!$N$56:$N$61</c:f>
              <c:numCache>
                <c:formatCode>General</c:formatCode>
                <c:ptCount val="6"/>
                <c:pt idx="0">
                  <c:v>1.94714685063036</c:v>
                </c:pt>
                <c:pt idx="1">
                  <c:v>1.20829017098147</c:v>
                </c:pt>
                <c:pt idx="2">
                  <c:v>2.3128045348734299</c:v>
                </c:pt>
                <c:pt idx="3">
                  <c:v>1.3814438384924099</c:v>
                </c:pt>
                <c:pt idx="4">
                  <c:v>1.2300469126562099</c:v>
                </c:pt>
                <c:pt idx="5">
                  <c:v>1.1540187517635563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51-4582-BA71-88F236D1E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9933311"/>
        <c:axId val="949927903"/>
      </c:barChart>
      <c:catAx>
        <c:axId val="949933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tr-TR"/>
          </a:p>
        </c:txPr>
        <c:crossAx val="949927903"/>
        <c:crosses val="autoZero"/>
        <c:auto val="1"/>
        <c:lblAlgn val="ctr"/>
        <c:lblOffset val="100"/>
        <c:noMultiLvlLbl val="0"/>
      </c:catAx>
      <c:valAx>
        <c:axId val="949927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499333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i="1">
                <a:latin typeface="Times New Roman" panose="02020603050405020304" pitchFamily="18" charset="0"/>
                <a:cs typeface="Times New Roman" panose="02020603050405020304" pitchFamily="18" charset="0"/>
              </a:rPr>
              <a:t>CmLBD18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9.5591358024691361E-2"/>
          <c:y val="0.13056977513227516"/>
          <c:w val="0.88285000000000002"/>
          <c:h val="0.77200363756613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Values!$H$55</c:f>
              <c:strCache>
                <c:ptCount val="1"/>
                <c:pt idx="0">
                  <c:v>CmLBD18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F2E8-4805-9E8E-090A2649EFD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2E8-4805-9E8E-090A2649EFD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2E8-4805-9E8E-090A2649EFD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2E8-4805-9E8E-090A2649EFD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2E8-4805-9E8E-090A2649EFD8}"/>
              </c:ext>
            </c:extLst>
          </c:dPt>
          <c:errBars>
            <c:errBarType val="both"/>
            <c:errValType val="cust"/>
            <c:noEndCap val="0"/>
            <c:plus>
              <c:numRef>
                <c:f>Values!$I$56:$I$61</c:f>
                <c:numCache>
                  <c:formatCode>General</c:formatCode>
                  <c:ptCount val="6"/>
                  <c:pt idx="0">
                    <c:v>9.7503324601373401E-3</c:v>
                  </c:pt>
                  <c:pt idx="1">
                    <c:v>5.5005049076585402E-3</c:v>
                  </c:pt>
                  <c:pt idx="2">
                    <c:v>8.4625126048920706E-3</c:v>
                  </c:pt>
                  <c:pt idx="3">
                    <c:v>9.2050225965360499E-3</c:v>
                  </c:pt>
                  <c:pt idx="4">
                    <c:v>2.5619786158782602E-3</c:v>
                  </c:pt>
                  <c:pt idx="5">
                    <c:v>8.8465314299615502E-3</c:v>
                  </c:pt>
                </c:numCache>
              </c:numRef>
            </c:plus>
            <c:minus>
              <c:numRef>
                <c:f>Values!$I$56:$I$61</c:f>
                <c:numCache>
                  <c:formatCode>General</c:formatCode>
                  <c:ptCount val="6"/>
                  <c:pt idx="0">
                    <c:v>9.7503324601373401E-3</c:v>
                  </c:pt>
                  <c:pt idx="1">
                    <c:v>5.5005049076585402E-3</c:v>
                  </c:pt>
                  <c:pt idx="2">
                    <c:v>8.4625126048920706E-3</c:v>
                  </c:pt>
                  <c:pt idx="3">
                    <c:v>9.2050225965360499E-3</c:v>
                  </c:pt>
                  <c:pt idx="4">
                    <c:v>2.5619786158782602E-3</c:v>
                  </c:pt>
                  <c:pt idx="5">
                    <c:v>8.8465314299615502E-3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Values!$G$56:$G$61</c:f>
              <c:strCache>
                <c:ptCount val="6"/>
                <c:pt idx="0">
                  <c:v>Leaf </c:v>
                </c:pt>
                <c:pt idx="1">
                  <c:v>Root</c:v>
                </c:pt>
                <c:pt idx="2">
                  <c:v>Stem</c:v>
                </c:pt>
                <c:pt idx="3">
                  <c:v>Female Flower</c:v>
                </c:pt>
                <c:pt idx="4">
                  <c:v>Male Flower</c:v>
                </c:pt>
                <c:pt idx="5">
                  <c:v>Ovary</c:v>
                </c:pt>
              </c:strCache>
            </c:strRef>
          </c:cat>
          <c:val>
            <c:numRef>
              <c:f>Values!$H$56:$H$61</c:f>
              <c:numCache>
                <c:formatCode>0.00</c:formatCode>
                <c:ptCount val="6"/>
                <c:pt idx="0" formatCode="General">
                  <c:v>1.2558434729991901</c:v>
                </c:pt>
                <c:pt idx="1">
                  <c:v>1.13335403036817</c:v>
                </c:pt>
                <c:pt idx="2" formatCode="General">
                  <c:v>1.0896333</c:v>
                </c:pt>
                <c:pt idx="3" formatCode="General">
                  <c:v>0.19980528743065643</c:v>
                </c:pt>
                <c:pt idx="4" formatCode="General">
                  <c:v>2.5976184254462201E-2</c:v>
                </c:pt>
                <c:pt idx="5" formatCode="0.0000000000">
                  <c:v>0.17899329999999999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5-4FB4-B1D3-11D78AFC1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9958687"/>
        <c:axId val="949940799"/>
      </c:barChart>
      <c:catAx>
        <c:axId val="949958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tr-TR"/>
          </a:p>
        </c:txPr>
        <c:crossAx val="949940799"/>
        <c:crosses val="autoZero"/>
        <c:auto val="1"/>
        <c:lblAlgn val="ctr"/>
        <c:lblOffset val="100"/>
        <c:noMultiLvlLbl val="0"/>
      </c:catAx>
      <c:valAx>
        <c:axId val="949940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499586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736600</xdr:colOff>
      <xdr:row>64</xdr:row>
      <xdr:rowOff>16931</xdr:rowOff>
    </xdr:from>
    <xdr:to>
      <xdr:col>8</xdr:col>
      <xdr:colOff>231600</xdr:colOff>
      <xdr:row>80</xdr:row>
      <xdr:rowOff>60665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719665</xdr:colOff>
      <xdr:row>80</xdr:row>
      <xdr:rowOff>169335</xdr:rowOff>
    </xdr:from>
    <xdr:to>
      <xdr:col>8</xdr:col>
      <xdr:colOff>214665</xdr:colOff>
      <xdr:row>97</xdr:row>
      <xdr:rowOff>26802</xdr:rowOff>
    </xdr:to>
    <xdr:graphicFrame macro="">
      <xdr:nvGraphicFramePr>
        <xdr:cNvPr id="4" name="Grafi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682253</xdr:colOff>
      <xdr:row>84</xdr:row>
      <xdr:rowOff>81899</xdr:rowOff>
    </xdr:from>
    <xdr:ext cx="264560" cy="1353832"/>
    <xdr:sp macro="" textlink="">
      <xdr:nvSpPr>
        <xdr:cNvPr id="6" name="Metin kutusu 5"/>
        <xdr:cNvSpPr txBox="1"/>
      </xdr:nvSpPr>
      <xdr:spPr>
        <a:xfrm rot="16200000">
          <a:off x="137617" y="18321868"/>
          <a:ext cx="135383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 b="1"/>
            <a:t> Relative Expression</a:t>
          </a:r>
        </a:p>
      </xdr:txBody>
    </xdr:sp>
    <xdr:clientData/>
  </xdr:oneCellAnchor>
  <xdr:twoCellAnchor>
    <xdr:from>
      <xdr:col>10</xdr:col>
      <xdr:colOff>8465</xdr:colOff>
      <xdr:row>62</xdr:row>
      <xdr:rowOff>177800</xdr:rowOff>
    </xdr:from>
    <xdr:to>
      <xdr:col>15</xdr:col>
      <xdr:colOff>324732</xdr:colOff>
      <xdr:row>79</xdr:row>
      <xdr:rowOff>35267</xdr:rowOff>
    </xdr:to>
    <xdr:graphicFrame macro="">
      <xdr:nvGraphicFramePr>
        <xdr:cNvPr id="14" name="Grafik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10</xdr:col>
      <xdr:colOff>26886</xdr:colOff>
      <xdr:row>66</xdr:row>
      <xdr:rowOff>76776</xdr:rowOff>
    </xdr:from>
    <xdr:ext cx="254493" cy="1414875"/>
    <xdr:sp macro="" textlink="">
      <xdr:nvSpPr>
        <xdr:cNvPr id="19" name="Metin kutusu 18"/>
        <xdr:cNvSpPr txBox="1"/>
      </xdr:nvSpPr>
      <xdr:spPr>
        <a:xfrm rot="16200000">
          <a:off x="7828695" y="14999500"/>
          <a:ext cx="1414875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 b="1">
              <a:latin typeface="Times New Roman" panose="02020603050405020304" pitchFamily="18" charset="0"/>
              <a:cs typeface="Times New Roman" panose="02020603050405020304" pitchFamily="18" charset="0"/>
            </a:rPr>
            <a:t> Relative Expression</a:t>
          </a:r>
        </a:p>
      </xdr:txBody>
    </xdr:sp>
    <xdr:clientData/>
  </xdr:oneCellAnchor>
  <xdr:twoCellAnchor>
    <xdr:from>
      <xdr:col>9</xdr:col>
      <xdr:colOff>567265</xdr:colOff>
      <xdr:row>80</xdr:row>
      <xdr:rowOff>0</xdr:rowOff>
    </xdr:from>
    <xdr:to>
      <xdr:col>15</xdr:col>
      <xdr:colOff>307799</xdr:colOff>
      <xdr:row>96</xdr:row>
      <xdr:rowOff>43733</xdr:rowOff>
    </xdr:to>
    <xdr:graphicFrame macro="">
      <xdr:nvGraphicFramePr>
        <xdr:cNvPr id="20" name="Grafik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736599</xdr:colOff>
      <xdr:row>98</xdr:row>
      <xdr:rowOff>135468</xdr:rowOff>
    </xdr:from>
    <xdr:to>
      <xdr:col>8</xdr:col>
      <xdr:colOff>231599</xdr:colOff>
      <xdr:row>114</xdr:row>
      <xdr:rowOff>179201</xdr:rowOff>
    </xdr:to>
    <xdr:graphicFrame macro="">
      <xdr:nvGraphicFramePr>
        <xdr:cNvPr id="22" name="Grafik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0</xdr:col>
      <xdr:colOff>766921</xdr:colOff>
      <xdr:row>103</xdr:row>
      <xdr:rowOff>30101</xdr:rowOff>
    </xdr:from>
    <xdr:ext cx="264560" cy="1321965"/>
    <xdr:sp macro="" textlink="">
      <xdr:nvSpPr>
        <xdr:cNvPr id="23" name="Metin kutusu 22"/>
        <xdr:cNvSpPr txBox="1"/>
      </xdr:nvSpPr>
      <xdr:spPr>
        <a:xfrm rot="16200000">
          <a:off x="238218" y="21793204"/>
          <a:ext cx="13219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 b="1"/>
            <a:t>Relative</a:t>
          </a:r>
          <a:r>
            <a:rPr lang="tr-TR" sz="1100" b="1" baseline="0"/>
            <a:t> </a:t>
          </a:r>
          <a:r>
            <a:rPr lang="tr-TR" sz="1100" b="1"/>
            <a:t>Expression</a:t>
          </a:r>
        </a:p>
      </xdr:txBody>
    </xdr:sp>
    <xdr:clientData/>
  </xdr:oneCellAnchor>
  <xdr:oneCellAnchor>
    <xdr:from>
      <xdr:col>0</xdr:col>
      <xdr:colOff>712686</xdr:colOff>
      <xdr:row>67</xdr:row>
      <xdr:rowOff>152975</xdr:rowOff>
    </xdr:from>
    <xdr:ext cx="254493" cy="1414875"/>
    <xdr:sp macro="" textlink="">
      <xdr:nvSpPr>
        <xdr:cNvPr id="10" name="Metin kutusu 9"/>
        <xdr:cNvSpPr txBox="1"/>
      </xdr:nvSpPr>
      <xdr:spPr>
        <a:xfrm rot="16200000">
          <a:off x="132495" y="15261966"/>
          <a:ext cx="1414875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 b="1">
              <a:latin typeface="Times New Roman" panose="02020603050405020304" pitchFamily="18" charset="0"/>
              <a:cs typeface="Times New Roman" panose="02020603050405020304" pitchFamily="18" charset="0"/>
            </a:rPr>
            <a:t> Relative Expression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0.00131</cdr:x>
      <cdr:y>0.29958</cdr:y>
    </cdr:from>
    <cdr:to>
      <cdr:x>0.14242</cdr:x>
      <cdr:y>0.60196</cdr:y>
    </cdr:to>
    <cdr:sp macro="" textlink="">
      <cdr:nvSpPr>
        <cdr:cNvPr id="2" name="Metin kutusu 1"/>
        <cdr:cNvSpPr txBox="1"/>
      </cdr:nvSpPr>
      <cdr:spPr>
        <a:xfrm xmlns:a="http://schemas.openxmlformats.org/drawingml/2006/main" rot="16200000">
          <a:off x="8468" y="9059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tr-TR" sz="1100" b="1"/>
            <a:t>Relative Expression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69"/>
  <sheetViews>
    <sheetView tabSelected="1" topLeftCell="AB1" zoomScale="90" zoomScaleNormal="90" workbookViewId="0">
      <selection activeCell="AR20" sqref="AR20"/>
    </sheetView>
  </sheetViews>
  <sheetFormatPr defaultColWidth="9.109375" defaultRowHeight="14.4" x14ac:dyDescent="0.3"/>
  <cols>
    <col min="1" max="1" width="17.44140625" style="4" customWidth="1"/>
    <col min="2" max="2" width="13.6640625" style="5" customWidth="1"/>
    <col min="3" max="3" width="12.21875" style="5" customWidth="1"/>
    <col min="4" max="4" width="10.33203125" style="4" customWidth="1"/>
    <col min="5" max="5" width="13.44140625" style="4" customWidth="1"/>
    <col min="6" max="6" width="12" style="4" customWidth="1"/>
    <col min="7" max="7" width="9" style="4" customWidth="1"/>
    <col min="8" max="8" width="15.33203125" style="4" customWidth="1"/>
    <col min="9" max="9" width="12" style="5" customWidth="1"/>
    <col min="10" max="10" width="8.44140625" style="5" customWidth="1"/>
    <col min="11" max="11" width="25.88671875" style="5" customWidth="1"/>
    <col min="12" max="12" width="17" style="4" customWidth="1"/>
    <col min="13" max="13" width="11.88671875" style="4" customWidth="1"/>
    <col min="14" max="14" width="22.5546875" style="4" customWidth="1"/>
    <col min="15" max="16" width="12.44140625" style="4" customWidth="1"/>
    <col min="17" max="17" width="19.5546875" style="4" customWidth="1"/>
    <col min="18" max="18" width="14.6640625" style="4" customWidth="1"/>
    <col min="19" max="19" width="9.109375" style="4"/>
    <col min="20" max="20" width="23.6640625" style="4" customWidth="1"/>
    <col min="21" max="21" width="14.6640625" style="4" customWidth="1"/>
    <col min="22" max="22" width="8.77734375" style="4" customWidth="1"/>
    <col min="23" max="23" width="15.33203125" style="4" customWidth="1"/>
    <col min="24" max="24" width="13" style="4" customWidth="1"/>
    <col min="25" max="27" width="9.33203125" style="4" customWidth="1"/>
    <col min="28" max="28" width="24.6640625" style="4" customWidth="1"/>
    <col min="29" max="33" width="9.109375" style="4"/>
    <col min="34" max="34" width="10.33203125" style="4" customWidth="1"/>
    <col min="35" max="35" width="9.109375" style="4"/>
    <col min="36" max="36" width="24.6640625" style="4" customWidth="1"/>
    <col min="37" max="43" width="9.109375" style="4"/>
    <col min="44" max="44" width="25" style="4" customWidth="1"/>
    <col min="45" max="51" width="9.109375" style="4"/>
    <col min="52" max="52" width="24" style="4" customWidth="1"/>
    <col min="53" max="58" width="9.109375" style="4"/>
    <col min="59" max="59" width="8.5546875" style="4" customWidth="1"/>
    <col min="60" max="60" width="24.6640625" style="4" customWidth="1"/>
    <col min="61" max="67" width="9.109375" style="4"/>
    <col min="68" max="68" width="24.6640625" style="4" customWidth="1"/>
    <col min="69" max="73" width="9.109375" style="4"/>
    <col min="74" max="74" width="13.6640625" style="14" customWidth="1"/>
    <col min="75" max="75" width="9.109375" style="4"/>
    <col min="76" max="76" width="24.6640625" style="4" customWidth="1"/>
    <col min="77" max="81" width="9.109375" style="4"/>
    <col min="82" max="82" width="12.6640625" style="16" customWidth="1"/>
    <col min="83" max="83" width="9.33203125" style="4" bestFit="1" customWidth="1"/>
    <col min="84" max="84" width="24.6640625" style="4" customWidth="1"/>
    <col min="85" max="89" width="9.109375" style="4"/>
    <col min="90" max="90" width="13.44140625" style="18" customWidth="1"/>
    <col min="91" max="91" width="9.44140625" style="4" bestFit="1" customWidth="1"/>
    <col min="92" max="92" width="24.6640625" style="4" customWidth="1"/>
    <col min="93" max="97" width="9.109375" style="4"/>
    <col min="98" max="98" width="12.88671875" style="16" customWidth="1"/>
    <col min="99" max="99" width="9.33203125" style="4" bestFit="1" customWidth="1"/>
    <col min="100" max="100" width="24.6640625" style="4" customWidth="1"/>
    <col min="101" max="105" width="9.109375" style="4"/>
    <col min="106" max="106" width="12.5546875" style="18" bestFit="1" customWidth="1"/>
    <col min="107" max="107" width="9.33203125" style="4" bestFit="1" customWidth="1"/>
    <col min="108" max="16384" width="9.109375" style="4"/>
  </cols>
  <sheetData>
    <row r="1" spans="1:107" s="1" customFormat="1" x14ac:dyDescent="0.25">
      <c r="A1" s="1" t="s">
        <v>0</v>
      </c>
      <c r="B1" s="7" t="s">
        <v>3</v>
      </c>
      <c r="C1" s="2" t="s">
        <v>1</v>
      </c>
      <c r="D1" s="21" t="s">
        <v>29</v>
      </c>
      <c r="E1" s="1" t="s">
        <v>3</v>
      </c>
      <c r="F1" s="2" t="s">
        <v>1</v>
      </c>
      <c r="G1" s="7" t="s">
        <v>4</v>
      </c>
      <c r="H1" s="7" t="s">
        <v>5</v>
      </c>
      <c r="J1" s="3" t="s">
        <v>2</v>
      </c>
      <c r="K1" s="3"/>
      <c r="L1" s="21" t="s">
        <v>30</v>
      </c>
      <c r="M1" s="1" t="s">
        <v>3</v>
      </c>
      <c r="N1" s="2" t="s">
        <v>1</v>
      </c>
      <c r="O1" s="7" t="s">
        <v>4</v>
      </c>
      <c r="P1" s="7" t="s">
        <v>5</v>
      </c>
      <c r="Q1" s="3"/>
      <c r="R1" s="3" t="s">
        <v>2</v>
      </c>
      <c r="S1" s="3"/>
      <c r="T1" s="22" t="s">
        <v>31</v>
      </c>
      <c r="U1" s="1" t="s">
        <v>3</v>
      </c>
      <c r="V1" s="3" t="s">
        <v>1</v>
      </c>
      <c r="W1" s="7" t="s">
        <v>4</v>
      </c>
      <c r="X1" s="7" t="s">
        <v>5</v>
      </c>
      <c r="Y1" s="3"/>
      <c r="Z1" s="3" t="s">
        <v>2</v>
      </c>
      <c r="AA1" s="3"/>
      <c r="AB1" s="22" t="s">
        <v>32</v>
      </c>
      <c r="AC1" s="1" t="s">
        <v>3</v>
      </c>
      <c r="AD1" s="2" t="s">
        <v>1</v>
      </c>
      <c r="AE1" s="7" t="s">
        <v>4</v>
      </c>
      <c r="AF1" s="7" t="s">
        <v>5</v>
      </c>
      <c r="AG1" s="3"/>
      <c r="AH1" s="3" t="s">
        <v>2</v>
      </c>
      <c r="AI1" s="3"/>
      <c r="AJ1" s="22" t="s">
        <v>33</v>
      </c>
      <c r="AK1" s="1" t="s">
        <v>3</v>
      </c>
      <c r="AL1" s="2" t="s">
        <v>1</v>
      </c>
      <c r="AM1" s="7" t="s">
        <v>4</v>
      </c>
      <c r="AN1" s="7" t="s">
        <v>5</v>
      </c>
      <c r="AO1" s="3"/>
      <c r="AP1" s="3" t="s">
        <v>2</v>
      </c>
      <c r="AQ1" s="3"/>
      <c r="AT1" s="2"/>
      <c r="AU1" s="7"/>
      <c r="AV1" s="7"/>
      <c r="AW1" s="3"/>
      <c r="AX1" s="3"/>
      <c r="AY1" s="3"/>
      <c r="BB1" s="2"/>
      <c r="BC1" s="7"/>
      <c r="BD1" s="7"/>
      <c r="BE1" s="3"/>
      <c r="BF1" s="3"/>
      <c r="BG1" s="3"/>
      <c r="BJ1" s="2"/>
      <c r="BK1" s="7"/>
      <c r="BL1" s="7"/>
      <c r="BM1" s="3"/>
      <c r="BN1" s="3"/>
      <c r="BR1" s="2"/>
      <c r="BS1" s="7"/>
      <c r="BT1" s="7"/>
      <c r="BU1" s="3"/>
      <c r="BV1" s="13"/>
      <c r="BZ1" s="2"/>
      <c r="CA1" s="7"/>
      <c r="CB1" s="7"/>
      <c r="CC1" s="3"/>
      <c r="CD1" s="15"/>
      <c r="CH1" s="2"/>
      <c r="CI1" s="7"/>
      <c r="CJ1" s="7"/>
      <c r="CK1" s="3"/>
      <c r="CL1" s="17"/>
      <c r="CP1" s="2"/>
      <c r="CQ1" s="7"/>
      <c r="CR1" s="7"/>
      <c r="CS1" s="3"/>
      <c r="CT1" s="15"/>
      <c r="CX1" s="2"/>
      <c r="CY1" s="7"/>
      <c r="CZ1" s="7"/>
      <c r="DA1" s="3"/>
      <c r="DB1" s="17"/>
    </row>
    <row r="2" spans="1:107" x14ac:dyDescent="0.3">
      <c r="A2" s="4" t="s">
        <v>34</v>
      </c>
      <c r="B2" s="9">
        <v>26.65</v>
      </c>
      <c r="C2" s="5">
        <f>AVERAGE(B2:B4)</f>
        <v>26.426666666666666</v>
      </c>
      <c r="D2" s="4" t="s">
        <v>6</v>
      </c>
      <c r="E2" s="10">
        <v>27.98</v>
      </c>
      <c r="F2" s="5">
        <f>AVERAGE(E2:E4)</f>
        <v>28.283333333333335</v>
      </c>
      <c r="G2" s="5">
        <f>STDEV(E2:E4)</f>
        <v>0.63216559012123918</v>
      </c>
      <c r="H2" s="5">
        <f>G2*100/F2</f>
        <v>2.2351169951251824</v>
      </c>
      <c r="I2" s="5">
        <f>C2-F2</f>
        <v>-1.8566666666666691</v>
      </c>
      <c r="J2" s="5">
        <f>POWER(2,I2)</f>
        <v>0.27611350018608743</v>
      </c>
      <c r="K2" s="5">
        <f>J2*H2/100</f>
        <v>6.171459768494242E-3</v>
      </c>
      <c r="L2" s="4" t="s">
        <v>6</v>
      </c>
      <c r="M2" s="12">
        <v>29.05</v>
      </c>
      <c r="N2" s="5">
        <f>AVERAGE(M2:M4)</f>
        <v>28.91</v>
      </c>
      <c r="O2" s="5">
        <f>STDEV(M2:M4)</f>
        <v>0.17776388834631141</v>
      </c>
      <c r="P2" s="5">
        <f>O2*100/N2</f>
        <v>0.61488719594019858</v>
      </c>
      <c r="Q2" s="5">
        <f>C2-N2</f>
        <v>-2.4833333333333343</v>
      </c>
      <c r="R2" s="5">
        <f>POWER(2,Q2)</f>
        <v>0.1788307415544072</v>
      </c>
      <c r="S2" s="5">
        <f>R2*P2/100</f>
        <v>1.099607332222958E-3</v>
      </c>
      <c r="T2" s="4" t="s">
        <v>6</v>
      </c>
      <c r="U2" s="10">
        <v>28.56</v>
      </c>
      <c r="V2" s="5">
        <f>AVERAGE(U2:U4)</f>
        <v>28.393333333333331</v>
      </c>
      <c r="W2" s="5">
        <f>STDEV(U2:U4)</f>
        <v>0.19425069712444595</v>
      </c>
      <c r="X2" s="5">
        <f>W2*100/V2</f>
        <v>0.684141924598894</v>
      </c>
      <c r="Y2" s="5">
        <f>C2-V2</f>
        <v>-1.966666666666665</v>
      </c>
      <c r="Z2" s="5">
        <f>POWER(2,Y2)</f>
        <v>0.25584347299919402</v>
      </c>
      <c r="AA2" s="8">
        <f>Z2*X2/100</f>
        <v>1.7503324601373376E-3</v>
      </c>
      <c r="AB2" s="4" t="s">
        <v>6</v>
      </c>
      <c r="AC2" s="10">
        <v>30.02</v>
      </c>
      <c r="AD2" s="5">
        <f>AVERAGE(AC2:AC4)</f>
        <v>30.08</v>
      </c>
      <c r="AE2" s="5">
        <f>STDEV(AC2:AC4)</f>
        <v>5.5677643628299994E-2</v>
      </c>
      <c r="AF2" s="5">
        <f>AE2*100/AD2</f>
        <v>0.18509854929621009</v>
      </c>
      <c r="AG2" s="5">
        <f>C2-AD2</f>
        <v>-3.6533333333333324</v>
      </c>
      <c r="AH2" s="6">
        <f>POWER(2,AG2)</f>
        <v>7.9476197899112741E-2</v>
      </c>
      <c r="AI2" s="5">
        <f>AH2*AF2/100</f>
        <v>1.4710928934704269E-4</v>
      </c>
      <c r="AJ2" s="4" t="s">
        <v>6</v>
      </c>
      <c r="AK2" s="10">
        <v>27.82</v>
      </c>
      <c r="AL2" s="5">
        <f>AVERAGE(AK2:AK4)</f>
        <v>27.296666666666667</v>
      </c>
      <c r="AM2" s="5">
        <f>STDEV(AK2:AK4)</f>
        <v>0.46306946923040954</v>
      </c>
      <c r="AN2" s="5">
        <f>AM2*100/AL2</f>
        <v>1.6964322966067025</v>
      </c>
      <c r="AO2" s="5">
        <f>C2-AL2</f>
        <v>-0.87000000000000099</v>
      </c>
      <c r="AP2" s="5">
        <f>POWER(2,AO2)</f>
        <v>0.54714685063036939</v>
      </c>
      <c r="AQ2" s="5">
        <f>AP2*AN2/100</f>
        <v>9.2819758839600194E-3</v>
      </c>
      <c r="AS2" s="10"/>
      <c r="AT2" s="5"/>
      <c r="AU2" s="5"/>
      <c r="AV2" s="5"/>
      <c r="AW2" s="5"/>
      <c r="AX2" s="5"/>
      <c r="AY2" s="5"/>
      <c r="BA2" s="10"/>
      <c r="BB2" s="5"/>
      <c r="BC2" s="5"/>
      <c r="BD2" s="5"/>
      <c r="BE2" s="5"/>
      <c r="BF2" s="5"/>
      <c r="BG2" s="5"/>
      <c r="BI2" s="10"/>
      <c r="BJ2" s="5"/>
      <c r="BK2" s="5"/>
      <c r="BL2" s="5"/>
      <c r="BM2" s="5"/>
      <c r="BN2" s="5"/>
      <c r="BO2" s="5"/>
      <c r="BQ2" s="10"/>
      <c r="BR2" s="5"/>
      <c r="BS2" s="5"/>
      <c r="BT2" s="5"/>
      <c r="BU2" s="5"/>
      <c r="BV2" s="18"/>
      <c r="BW2" s="5"/>
      <c r="BY2" s="10"/>
      <c r="BZ2" s="5"/>
      <c r="CA2" s="5"/>
      <c r="CB2" s="5"/>
      <c r="CC2" s="5"/>
      <c r="CD2" s="18"/>
      <c r="CE2" s="5"/>
      <c r="CG2" s="10"/>
      <c r="CH2" s="5"/>
      <c r="CI2" s="5"/>
      <c r="CJ2" s="5"/>
      <c r="CK2" s="5"/>
      <c r="CM2" s="5"/>
      <c r="CO2" s="10"/>
      <c r="CP2" s="5"/>
      <c r="CQ2" s="5"/>
      <c r="CR2" s="5"/>
      <c r="CS2" s="5"/>
      <c r="CT2" s="18"/>
      <c r="CU2" s="5"/>
      <c r="CW2" s="10"/>
      <c r="CX2" s="5"/>
      <c r="CY2" s="5"/>
      <c r="CZ2" s="5"/>
      <c r="DA2" s="5"/>
      <c r="DC2" s="5"/>
    </row>
    <row r="3" spans="1:107" x14ac:dyDescent="0.3">
      <c r="A3" s="4" t="s">
        <v>34</v>
      </c>
      <c r="B3" s="9">
        <v>26.3</v>
      </c>
      <c r="D3" s="4" t="s">
        <v>6</v>
      </c>
      <c r="E3" s="11">
        <v>27.86</v>
      </c>
      <c r="F3" s="5"/>
      <c r="G3" s="5"/>
      <c r="H3" s="5"/>
      <c r="L3" s="4" t="s">
        <v>6</v>
      </c>
      <c r="M3" s="10">
        <v>28.71</v>
      </c>
      <c r="O3" s="5"/>
      <c r="P3" s="5"/>
      <c r="Q3" s="5"/>
      <c r="R3" s="5"/>
      <c r="S3" s="5"/>
      <c r="T3" s="4" t="s">
        <v>6</v>
      </c>
      <c r="U3" s="10">
        <v>28.18</v>
      </c>
      <c r="V3" s="5"/>
      <c r="W3" s="5"/>
      <c r="X3" s="5"/>
      <c r="Y3" s="5"/>
      <c r="Z3" s="5"/>
      <c r="AA3" s="5"/>
      <c r="AB3" s="4" t="s">
        <v>6</v>
      </c>
      <c r="AC3" s="10">
        <v>30.13</v>
      </c>
      <c r="AE3" s="5"/>
      <c r="AF3" s="5"/>
      <c r="AG3" s="5"/>
      <c r="AH3" s="6"/>
      <c r="AI3" s="5"/>
      <c r="AJ3" s="4" t="s">
        <v>6</v>
      </c>
      <c r="AK3" s="10">
        <v>27.13</v>
      </c>
      <c r="AM3" s="5"/>
      <c r="AN3" s="5"/>
      <c r="AO3" s="5"/>
      <c r="AP3" s="5"/>
      <c r="AQ3" s="5"/>
      <c r="AS3" s="10"/>
      <c r="AU3" s="5"/>
      <c r="AV3" s="5"/>
      <c r="AW3" s="5"/>
      <c r="AX3" s="5"/>
      <c r="AY3" s="5"/>
      <c r="BA3" s="10"/>
      <c r="BC3" s="5"/>
      <c r="BD3" s="5"/>
      <c r="BE3" s="5"/>
      <c r="BF3" s="5"/>
      <c r="BG3" s="5"/>
      <c r="BI3" s="10"/>
      <c r="BK3" s="5"/>
      <c r="BL3" s="5"/>
      <c r="BM3" s="5"/>
      <c r="BN3" s="5"/>
      <c r="BO3" s="5"/>
      <c r="BQ3" s="10"/>
      <c r="BS3" s="5"/>
      <c r="BT3" s="5"/>
      <c r="BU3" s="5"/>
      <c r="BV3" s="18"/>
      <c r="BW3" s="5"/>
      <c r="BY3" s="12"/>
      <c r="CA3" s="5"/>
      <c r="CB3" s="5"/>
      <c r="CC3" s="5"/>
      <c r="CD3" s="18"/>
      <c r="CE3" s="5"/>
      <c r="CG3" s="10"/>
      <c r="CI3" s="5"/>
      <c r="CJ3" s="5"/>
      <c r="CK3" s="5"/>
      <c r="CM3" s="5"/>
      <c r="CO3" s="10"/>
      <c r="CQ3" s="5"/>
      <c r="CR3" s="5"/>
      <c r="CS3" s="5"/>
      <c r="CT3" s="18"/>
      <c r="CU3" s="5"/>
      <c r="CW3" s="10"/>
      <c r="CY3" s="5"/>
      <c r="CZ3" s="5"/>
      <c r="DA3" s="5"/>
      <c r="DC3" s="5"/>
    </row>
    <row r="4" spans="1:107" x14ac:dyDescent="0.3">
      <c r="A4" s="4" t="s">
        <v>34</v>
      </c>
      <c r="B4" s="9">
        <v>26.33</v>
      </c>
      <c r="D4" s="4" t="s">
        <v>6</v>
      </c>
      <c r="E4" s="11">
        <v>29.01</v>
      </c>
      <c r="F4" s="5"/>
      <c r="G4" s="5"/>
      <c r="H4" s="5"/>
      <c r="L4" s="4" t="s">
        <v>6</v>
      </c>
      <c r="M4" s="10">
        <v>28.97</v>
      </c>
      <c r="O4" s="5"/>
      <c r="P4" s="5"/>
      <c r="Q4" s="5"/>
      <c r="R4" s="5"/>
      <c r="S4" s="5"/>
      <c r="T4" s="4" t="s">
        <v>6</v>
      </c>
      <c r="U4" s="10">
        <v>28.44</v>
      </c>
      <c r="V4" s="5"/>
      <c r="W4" s="5"/>
      <c r="X4" s="5"/>
      <c r="Y4" s="5"/>
      <c r="Z4" s="5"/>
      <c r="AA4" s="5"/>
      <c r="AB4" s="4" t="s">
        <v>6</v>
      </c>
      <c r="AC4" s="10">
        <v>30.09</v>
      </c>
      <c r="AE4" s="5"/>
      <c r="AF4" s="5"/>
      <c r="AG4" s="5"/>
      <c r="AH4" s="6"/>
      <c r="AI4" s="5"/>
      <c r="AJ4" s="4" t="s">
        <v>6</v>
      </c>
      <c r="AK4" s="10">
        <v>26.94</v>
      </c>
      <c r="AM4" s="5"/>
      <c r="AN4" s="5"/>
      <c r="AO4" s="5"/>
      <c r="AP4" s="5"/>
      <c r="AQ4" s="5"/>
      <c r="AS4" s="10"/>
      <c r="AU4" s="5"/>
      <c r="AV4" s="5"/>
      <c r="AW4" s="5"/>
      <c r="AX4" s="5"/>
      <c r="AY4" s="5"/>
      <c r="BA4" s="10"/>
      <c r="BC4" s="5"/>
      <c r="BD4" s="5"/>
      <c r="BE4" s="5"/>
      <c r="BF4" s="5"/>
      <c r="BG4" s="5"/>
      <c r="BI4" s="10"/>
      <c r="BK4" s="5"/>
      <c r="BL4" s="5"/>
      <c r="BM4" s="5"/>
      <c r="BN4" s="5"/>
      <c r="BO4" s="5"/>
      <c r="BQ4" s="10"/>
      <c r="BS4" s="5"/>
      <c r="BT4" s="5"/>
      <c r="BU4" s="5"/>
      <c r="BV4" s="18"/>
      <c r="BW4" s="5"/>
      <c r="BY4" s="12"/>
      <c r="CA4" s="5"/>
      <c r="CB4" s="5"/>
      <c r="CC4" s="5"/>
      <c r="CD4" s="18"/>
      <c r="CE4" s="5"/>
      <c r="CG4" s="10"/>
      <c r="CI4" s="5"/>
      <c r="CJ4" s="5"/>
      <c r="CK4" s="5"/>
      <c r="CM4" s="5"/>
      <c r="CO4" s="10"/>
      <c r="CQ4" s="5"/>
      <c r="CR4" s="5"/>
      <c r="CS4" s="5"/>
      <c r="CT4" s="18"/>
      <c r="CU4" s="5"/>
      <c r="CW4" s="10"/>
      <c r="CY4" s="5"/>
      <c r="CZ4" s="5"/>
      <c r="DA4" s="5"/>
      <c r="DC4" s="5"/>
    </row>
    <row r="5" spans="1:107" x14ac:dyDescent="0.3">
      <c r="A5" s="4" t="s">
        <v>35</v>
      </c>
      <c r="B5" s="9">
        <v>24.79</v>
      </c>
      <c r="C5" s="5">
        <f>AVERAGE(B5:B7)</f>
        <v>25.080000000000002</v>
      </c>
      <c r="D5" s="4" t="s">
        <v>13</v>
      </c>
      <c r="E5" s="10">
        <v>27.01</v>
      </c>
      <c r="F5" s="5">
        <f>AVERAGE(E5:E7)</f>
        <v>27.080000000000002</v>
      </c>
      <c r="G5" s="5">
        <f>STDEV(E5:E7)</f>
        <v>6.0827625302981483E-2</v>
      </c>
      <c r="H5" s="5">
        <f>G5*100/F5</f>
        <v>0.22462195459003501</v>
      </c>
      <c r="I5" s="5">
        <f>C5-F5</f>
        <v>-2</v>
      </c>
      <c r="J5" s="5">
        <f>POWER(2,I5)</f>
        <v>0.25</v>
      </c>
      <c r="K5" s="5">
        <f>J5*H5/100</f>
        <v>5.6155488647508748E-4</v>
      </c>
      <c r="L5" s="4" t="s">
        <v>13</v>
      </c>
      <c r="M5" s="10">
        <v>27.12</v>
      </c>
      <c r="N5" s="5">
        <f>AVERAGE(M5:M7)</f>
        <v>27.12</v>
      </c>
      <c r="O5" s="5">
        <f>STDEV(M5:M7)</f>
        <v>9.9999999999997868E-3</v>
      </c>
      <c r="P5" s="5">
        <f>O5*100/N5</f>
        <v>3.6873156342182106E-2</v>
      </c>
      <c r="Q5" s="5">
        <f>C5-N5</f>
        <v>-2.0399999999999991</v>
      </c>
      <c r="R5" s="5">
        <f>POWER(2,Q5)</f>
        <v>0.24316373685307152</v>
      </c>
      <c r="S5" s="5">
        <f>R5*P5/100</f>
        <v>8.9662144857325336E-5</v>
      </c>
      <c r="T5" s="4" t="s">
        <v>13</v>
      </c>
      <c r="U5" s="10">
        <v>27.99</v>
      </c>
      <c r="V5" s="5">
        <f>AVERAGE(U5:U7)</f>
        <v>27.986666666666665</v>
      </c>
      <c r="W5" s="5">
        <f>STDEV(U5:U7)</f>
        <v>0.10503967504392528</v>
      </c>
      <c r="X5" s="5">
        <f>W5*100/V5</f>
        <v>0.37532042059525467</v>
      </c>
      <c r="Y5" s="5">
        <f>C5-V5</f>
        <v>-2.9066666666666627</v>
      </c>
      <c r="Z5" s="5">
        <f>POWER(2,Y5)</f>
        <v>0.13335403036817006</v>
      </c>
      <c r="AA5" s="5">
        <f>Z5*X5/100</f>
        <v>5.0050490765853951E-4</v>
      </c>
      <c r="AB5" s="4" t="s">
        <v>13</v>
      </c>
      <c r="AC5" s="10">
        <v>29.88</v>
      </c>
      <c r="AD5" s="5">
        <f>AVERAGE(AC5:AC7)</f>
        <v>29.393333333333334</v>
      </c>
      <c r="AE5" s="5">
        <f>STDEV(AC5:AC7)</f>
        <v>0.42335957923889328</v>
      </c>
      <c r="AF5" s="5">
        <f>AE5*100/AD5</f>
        <v>1.4403251731874345</v>
      </c>
      <c r="AG5" s="5">
        <f>C5-AD5</f>
        <v>-4.3133333333333326</v>
      </c>
      <c r="AH5" s="6">
        <f>POWER(2,AG5)</f>
        <v>5.029876077724442E-2</v>
      </c>
      <c r="AI5" s="5">
        <f>AH5*AF5/100</f>
        <v>7.2446571327597906E-4</v>
      </c>
      <c r="AJ5" s="4" t="s">
        <v>13</v>
      </c>
      <c r="AK5" s="10">
        <v>27.44</v>
      </c>
      <c r="AL5" s="5">
        <f>AVERAGE(AK5:AK7)</f>
        <v>27.343333333333334</v>
      </c>
      <c r="AM5" s="5">
        <f>STDEV(AK5:AK7)</f>
        <v>8.3864970836061661E-2</v>
      </c>
      <c r="AN5" s="5">
        <f>AM5*100/AL5</f>
        <v>0.30671085274678161</v>
      </c>
      <c r="AO5" s="5">
        <f>C5-AL5</f>
        <v>-2.2633333333333319</v>
      </c>
      <c r="AP5" s="5">
        <f>POWER(2,AO5)</f>
        <v>0.20829017098147853</v>
      </c>
      <c r="AQ5" s="5">
        <f>AP5*AN5/100</f>
        <v>6.3884855960502228E-4</v>
      </c>
      <c r="AS5" s="10"/>
      <c r="AT5" s="5"/>
      <c r="AU5" s="5"/>
      <c r="AV5" s="5"/>
      <c r="AW5" s="5"/>
      <c r="AX5" s="5"/>
      <c r="AY5" s="5"/>
      <c r="BA5" s="10"/>
      <c r="BB5" s="5"/>
      <c r="BC5" s="5"/>
      <c r="BD5" s="5"/>
      <c r="BE5" s="5"/>
      <c r="BF5" s="5"/>
      <c r="BG5" s="5"/>
      <c r="BI5" s="10"/>
      <c r="BJ5" s="5"/>
      <c r="BK5" s="5"/>
      <c r="BL5" s="5"/>
      <c r="BM5" s="5"/>
      <c r="BN5" s="5"/>
      <c r="BO5" s="5"/>
      <c r="BQ5" s="10"/>
      <c r="BR5" s="5"/>
      <c r="BS5" s="5"/>
      <c r="BT5" s="5"/>
      <c r="BU5" s="5"/>
      <c r="BV5" s="18"/>
      <c r="BW5" s="5"/>
      <c r="BY5" s="10"/>
      <c r="BZ5" s="5"/>
      <c r="CA5" s="5"/>
      <c r="CB5" s="5"/>
      <c r="CC5" s="5"/>
      <c r="CD5" s="18"/>
      <c r="CE5" s="5"/>
      <c r="CG5" s="10"/>
      <c r="CH5" s="5"/>
      <c r="CI5" s="5"/>
      <c r="CJ5" s="5"/>
      <c r="CK5" s="5"/>
      <c r="CM5" s="5"/>
      <c r="CO5" s="10"/>
      <c r="CP5" s="5"/>
      <c r="CQ5" s="5"/>
      <c r="CR5" s="5"/>
      <c r="CS5" s="5"/>
      <c r="CT5" s="18"/>
      <c r="CU5" s="5"/>
      <c r="CW5" s="10"/>
      <c r="CX5" s="5"/>
      <c r="CY5" s="5"/>
      <c r="CZ5" s="5"/>
      <c r="DA5" s="5"/>
      <c r="DC5" s="5"/>
    </row>
    <row r="6" spans="1:107" x14ac:dyDescent="0.3">
      <c r="A6" s="4" t="s">
        <v>35</v>
      </c>
      <c r="B6" s="9">
        <v>24.99</v>
      </c>
      <c r="D6" s="4" t="s">
        <v>13</v>
      </c>
      <c r="E6" s="10">
        <v>27.11</v>
      </c>
      <c r="F6" s="5"/>
      <c r="G6" s="5"/>
      <c r="H6" s="5"/>
      <c r="L6" s="4" t="s">
        <v>13</v>
      </c>
      <c r="M6" s="10">
        <v>27.13</v>
      </c>
      <c r="O6" s="5"/>
      <c r="P6" s="5"/>
      <c r="Q6" s="5"/>
      <c r="R6" s="5"/>
      <c r="S6" s="5"/>
      <c r="T6" s="4" t="s">
        <v>13</v>
      </c>
      <c r="U6" s="10">
        <v>28.09</v>
      </c>
      <c r="V6" s="5"/>
      <c r="W6" s="5"/>
      <c r="X6" s="5"/>
      <c r="Y6" s="5"/>
      <c r="Z6" s="5"/>
      <c r="AA6" s="5"/>
      <c r="AB6" s="4" t="s">
        <v>13</v>
      </c>
      <c r="AC6" s="10">
        <v>29.19</v>
      </c>
      <c r="AE6" s="5"/>
      <c r="AF6" s="5"/>
      <c r="AG6" s="5"/>
      <c r="AH6" s="6"/>
      <c r="AI6" s="5"/>
      <c r="AJ6" s="4" t="s">
        <v>13</v>
      </c>
      <c r="AK6" s="10">
        <v>27.3</v>
      </c>
      <c r="AM6" s="5"/>
      <c r="AN6" s="5"/>
      <c r="AO6" s="5"/>
      <c r="AP6" s="5"/>
      <c r="AQ6" s="5"/>
      <c r="AS6" s="10"/>
      <c r="AU6" s="5"/>
      <c r="AV6" s="5"/>
      <c r="AW6" s="5"/>
      <c r="AX6" s="5"/>
      <c r="AY6" s="5"/>
      <c r="BA6" s="10"/>
      <c r="BC6" s="5"/>
      <c r="BD6" s="5"/>
      <c r="BE6" s="5"/>
      <c r="BF6" s="5"/>
      <c r="BG6" s="5"/>
      <c r="BI6" s="10"/>
      <c r="BK6" s="5"/>
      <c r="BL6" s="5"/>
      <c r="BM6" s="5"/>
      <c r="BN6" s="5"/>
      <c r="BO6" s="5"/>
      <c r="BQ6" s="10"/>
      <c r="BS6" s="5"/>
      <c r="BT6" s="5"/>
      <c r="BU6" s="5"/>
      <c r="BV6" s="18"/>
      <c r="BW6" s="5"/>
      <c r="BY6" s="10"/>
      <c r="CA6" s="5"/>
      <c r="CB6" s="5"/>
      <c r="CC6" s="5"/>
      <c r="CD6" s="18"/>
      <c r="CE6" s="5"/>
      <c r="CG6" s="10"/>
      <c r="CI6" s="5"/>
      <c r="CJ6" s="5"/>
      <c r="CK6" s="5"/>
      <c r="CM6" s="5"/>
      <c r="CO6" s="10"/>
      <c r="CQ6" s="5"/>
      <c r="CR6" s="5"/>
      <c r="CS6" s="5"/>
      <c r="CT6" s="18"/>
      <c r="CU6" s="5"/>
      <c r="CW6" s="10"/>
      <c r="CY6" s="5"/>
      <c r="CZ6" s="5"/>
      <c r="DA6" s="5"/>
      <c r="DC6" s="5"/>
    </row>
    <row r="7" spans="1:107" x14ac:dyDescent="0.3">
      <c r="A7" s="4" t="s">
        <v>35</v>
      </c>
      <c r="B7" s="9">
        <v>25.46</v>
      </c>
      <c r="D7" s="4" t="s">
        <v>13</v>
      </c>
      <c r="E7" s="10">
        <v>27.12</v>
      </c>
      <c r="F7" s="5"/>
      <c r="G7" s="5"/>
      <c r="H7" s="5"/>
      <c r="L7" s="4" t="s">
        <v>13</v>
      </c>
      <c r="M7" s="10">
        <v>27.11</v>
      </c>
      <c r="O7" s="5"/>
      <c r="P7" s="5"/>
      <c r="Q7" s="5"/>
      <c r="R7" s="5"/>
      <c r="S7" s="5"/>
      <c r="T7" s="4" t="s">
        <v>13</v>
      </c>
      <c r="U7" s="10">
        <v>27.88</v>
      </c>
      <c r="V7" s="5"/>
      <c r="W7" s="5"/>
      <c r="X7" s="5"/>
      <c r="Y7" s="5"/>
      <c r="Z7" s="5"/>
      <c r="AA7" s="5"/>
      <c r="AB7" s="4" t="s">
        <v>13</v>
      </c>
      <c r="AC7" s="10">
        <v>29.11</v>
      </c>
      <c r="AE7" s="5"/>
      <c r="AF7" s="5"/>
      <c r="AG7" s="5"/>
      <c r="AH7" s="6"/>
      <c r="AI7" s="5"/>
      <c r="AJ7" s="4" t="s">
        <v>13</v>
      </c>
      <c r="AK7" s="10">
        <v>27.29</v>
      </c>
      <c r="AM7" s="5"/>
      <c r="AN7" s="5"/>
      <c r="AO7" s="5"/>
      <c r="AP7" s="5"/>
      <c r="AQ7" s="5"/>
      <c r="AS7" s="10"/>
      <c r="AU7" s="5"/>
      <c r="AV7" s="5"/>
      <c r="AW7" s="5"/>
      <c r="AX7" s="5"/>
      <c r="AY7" s="5"/>
      <c r="BA7" s="10"/>
      <c r="BC7" s="5"/>
      <c r="BD7" s="5"/>
      <c r="BE7" s="5"/>
      <c r="BF7" s="5"/>
      <c r="BG7" s="5"/>
      <c r="BI7" s="10"/>
      <c r="BK7" s="5"/>
      <c r="BL7" s="5"/>
      <c r="BM7" s="5"/>
      <c r="BN7" s="5"/>
      <c r="BO7" s="5"/>
      <c r="BQ7" s="10"/>
      <c r="BS7" s="5"/>
      <c r="BT7" s="5"/>
      <c r="BU7" s="5"/>
      <c r="BV7" s="18"/>
      <c r="BW7" s="5"/>
      <c r="BY7" s="10"/>
      <c r="CA7" s="5"/>
      <c r="CB7" s="5"/>
      <c r="CC7" s="5"/>
      <c r="CD7" s="18"/>
      <c r="CE7" s="5"/>
      <c r="CG7" s="10"/>
      <c r="CI7" s="5"/>
      <c r="CJ7" s="5"/>
      <c r="CK7" s="5"/>
      <c r="CM7" s="5"/>
      <c r="CO7" s="10"/>
      <c r="CQ7" s="5"/>
      <c r="CR7" s="5"/>
      <c r="CS7" s="5"/>
      <c r="CT7" s="18"/>
      <c r="CU7" s="5"/>
      <c r="CW7" s="10"/>
      <c r="CY7" s="5"/>
      <c r="CZ7" s="5"/>
      <c r="DA7" s="5"/>
      <c r="DC7" s="5"/>
    </row>
    <row r="8" spans="1:107" x14ac:dyDescent="0.3">
      <c r="A8" s="4" t="s">
        <v>36</v>
      </c>
      <c r="B8" s="9">
        <v>27.01</v>
      </c>
      <c r="C8" s="5">
        <f>AVERAGE(B8:B10)</f>
        <v>26.906666666666666</v>
      </c>
      <c r="D8" s="4" t="s">
        <v>14</v>
      </c>
      <c r="E8" s="10">
        <v>29.13</v>
      </c>
      <c r="F8" s="5">
        <f>AVERAGE(E8:E10)</f>
        <v>29.07</v>
      </c>
      <c r="G8" s="5">
        <f>STDEV(E8:E10)</f>
        <v>8.485281374238389E-2</v>
      </c>
      <c r="H8" s="5">
        <f>G8*100/F8</f>
        <v>0.2918913441430474</v>
      </c>
      <c r="I8" s="5">
        <f>C8-F8</f>
        <v>-2.163333333333334</v>
      </c>
      <c r="J8" s="5">
        <f>POWER(2,I8)</f>
        <v>0.22323987776509546</v>
      </c>
      <c r="K8" s="5">
        <f>J8*H8/100</f>
        <v>6.5161787987183322E-4</v>
      </c>
      <c r="L8" s="4" t="s">
        <v>14</v>
      </c>
      <c r="M8" s="10">
        <v>29.11</v>
      </c>
      <c r="N8" s="5">
        <f>AVERAGE(M8:M10)</f>
        <v>29.889999999999997</v>
      </c>
      <c r="O8" s="5">
        <f>STDEV(M8:M10)</f>
        <v>0.8464041587799529</v>
      </c>
      <c r="P8" s="5">
        <f>O8*100/N8</f>
        <v>2.8317302066910441</v>
      </c>
      <c r="Q8" s="5">
        <f>C8-N8</f>
        <v>-2.9833333333333307</v>
      </c>
      <c r="R8" s="5">
        <f>POWER(2,Q8)</f>
        <v>0.12645243003774054</v>
      </c>
      <c r="S8" s="5">
        <f>R8*P8/100</f>
        <v>3.5807916584735585E-3</v>
      </c>
      <c r="T8" s="4" t="s">
        <v>14</v>
      </c>
      <c r="U8" s="10">
        <v>28.96</v>
      </c>
      <c r="V8" s="5">
        <f>AVERAGE(U8:U10)</f>
        <v>29.356666666666666</v>
      </c>
      <c r="W8" s="5">
        <f>STDEV(U8:U10)</f>
        <v>0.39501054838236027</v>
      </c>
      <c r="X8" s="5">
        <f>W8*100/V8</f>
        <v>1.3455565404190768</v>
      </c>
      <c r="Y8" s="5">
        <f>C8-V8</f>
        <v>-2.4499999999999993</v>
      </c>
      <c r="Z8" s="5">
        <f>POWER(2,Y8)</f>
        <v>0.18301071199320323</v>
      </c>
      <c r="AA8" s="5">
        <f>Z8*X8/100</f>
        <v>2.4625126048920657E-3</v>
      </c>
      <c r="AB8" s="4" t="s">
        <v>14</v>
      </c>
      <c r="AC8" s="10">
        <v>31.99</v>
      </c>
      <c r="AD8" s="5">
        <f>AVERAGE(AC8:AC10)</f>
        <v>31.566666666666663</v>
      </c>
      <c r="AE8" s="5">
        <f>STDEV(AC8:AC10)</f>
        <v>0.39068316233660899</v>
      </c>
      <c r="AF8" s="5">
        <f>AE8*100/AD8</f>
        <v>1.2376446536534607</v>
      </c>
      <c r="AG8" s="5">
        <f>C8-AD8</f>
        <v>-4.6599999999999966</v>
      </c>
      <c r="AH8" s="6">
        <f>POWER(2,AG8)</f>
        <v>3.9554893561571346E-2</v>
      </c>
      <c r="AI8" s="5">
        <f>AH8*AF8/100</f>
        <v>4.8954902542310474E-4</v>
      </c>
      <c r="AJ8" s="4" t="s">
        <v>14</v>
      </c>
      <c r="AK8" s="10">
        <v>28.62</v>
      </c>
      <c r="AL8" s="5">
        <f>AVERAGE(AK8:AK10)</f>
        <v>28.583333333333332</v>
      </c>
      <c r="AM8" s="5">
        <f>STDEV(AK8:AK10)</f>
        <v>0.20744477176668835</v>
      </c>
      <c r="AN8" s="5">
        <f>AM8*100/AL8</f>
        <v>0.72575430355692716</v>
      </c>
      <c r="AO8" s="5">
        <f>C8-AL8</f>
        <v>-1.6766666666666659</v>
      </c>
      <c r="AP8" s="5">
        <f>POWER(2,AO8)</f>
        <v>0.31280453487343762</v>
      </c>
      <c r="AQ8" s="5">
        <f>AP8*AN8/100</f>
        <v>2.2701923735652025E-3</v>
      </c>
      <c r="AS8" s="10"/>
      <c r="AT8" s="5"/>
      <c r="AU8" s="5"/>
      <c r="AV8" s="5"/>
      <c r="AW8" s="5"/>
      <c r="AX8" s="5"/>
      <c r="AY8" s="5"/>
      <c r="BA8" s="10"/>
      <c r="BB8" s="5"/>
      <c r="BC8" s="5"/>
      <c r="BD8" s="5"/>
      <c r="BE8" s="5"/>
      <c r="BF8" s="5"/>
      <c r="BG8" s="5"/>
      <c r="BI8" s="10"/>
      <c r="BJ8" s="5"/>
      <c r="BK8" s="5"/>
      <c r="BL8" s="5"/>
      <c r="BM8" s="5"/>
      <c r="BN8" s="5"/>
      <c r="BO8" s="5"/>
      <c r="BQ8" s="10"/>
      <c r="BR8" s="5"/>
      <c r="BS8" s="5"/>
      <c r="BT8" s="5"/>
      <c r="BU8" s="5"/>
      <c r="BV8" s="18"/>
      <c r="BW8" s="5"/>
      <c r="BY8" s="10"/>
      <c r="BZ8" s="5"/>
      <c r="CA8" s="5"/>
      <c r="CB8" s="5"/>
      <c r="CC8" s="5"/>
      <c r="CD8" s="18"/>
      <c r="CE8" s="5"/>
      <c r="CG8" s="10"/>
      <c r="CH8" s="5"/>
      <c r="CI8" s="5"/>
      <c r="CJ8" s="5"/>
      <c r="CK8" s="5"/>
      <c r="CM8" s="5"/>
      <c r="CO8" s="10"/>
      <c r="CP8" s="5"/>
      <c r="CQ8" s="5"/>
      <c r="CR8" s="5"/>
      <c r="CS8" s="5"/>
      <c r="CT8" s="18"/>
      <c r="CU8" s="5"/>
      <c r="CW8" s="10"/>
      <c r="CX8" s="5"/>
      <c r="CY8" s="5"/>
      <c r="CZ8" s="5"/>
      <c r="DA8" s="5"/>
      <c r="DC8" s="5"/>
    </row>
    <row r="9" spans="1:107" x14ac:dyDescent="0.3">
      <c r="A9" s="4" t="s">
        <v>36</v>
      </c>
      <c r="B9" s="9">
        <v>27.01</v>
      </c>
      <c r="D9" s="4" t="s">
        <v>14</v>
      </c>
      <c r="E9" s="10">
        <v>29.01</v>
      </c>
      <c r="F9" s="5"/>
      <c r="G9" s="5"/>
      <c r="H9" s="5"/>
      <c r="L9" s="4" t="s">
        <v>14</v>
      </c>
      <c r="M9" s="10">
        <v>29.77</v>
      </c>
      <c r="O9" s="5"/>
      <c r="P9" s="5"/>
      <c r="Q9" s="5"/>
      <c r="R9" s="5"/>
      <c r="S9" s="5"/>
      <c r="T9" s="4" t="s">
        <v>14</v>
      </c>
      <c r="U9" s="10">
        <v>29.75</v>
      </c>
      <c r="V9" s="5"/>
      <c r="W9" s="5"/>
      <c r="X9" s="5"/>
      <c r="Y9" s="5"/>
      <c r="Z9" s="5"/>
      <c r="AA9" s="5"/>
      <c r="AB9" s="4" t="s">
        <v>14</v>
      </c>
      <c r="AC9" s="10">
        <v>31.22</v>
      </c>
      <c r="AE9" s="5"/>
      <c r="AF9" s="5"/>
      <c r="AG9" s="5"/>
      <c r="AH9" s="6"/>
      <c r="AI9" s="5"/>
      <c r="AJ9" s="4" t="s">
        <v>14</v>
      </c>
      <c r="AK9" s="10">
        <v>28.77</v>
      </c>
      <c r="AM9" s="5"/>
      <c r="AN9" s="5"/>
      <c r="AO9" s="5"/>
      <c r="AP9" s="5"/>
      <c r="AQ9" s="5"/>
      <c r="AS9" s="10"/>
      <c r="AU9" s="5"/>
      <c r="AV9" s="5"/>
      <c r="AW9" s="5"/>
      <c r="AX9" s="5"/>
      <c r="AY9" s="5"/>
      <c r="BA9" s="10"/>
      <c r="BC9" s="5"/>
      <c r="BD9" s="5"/>
      <c r="BE9" s="5"/>
      <c r="BF9" s="5"/>
      <c r="BG9" s="5"/>
      <c r="BI9" s="10"/>
      <c r="BK9" s="5"/>
      <c r="BL9" s="5"/>
      <c r="BM9" s="5"/>
      <c r="BN9" s="5"/>
      <c r="BO9" s="5"/>
      <c r="BQ9" s="10"/>
      <c r="BS9" s="5"/>
      <c r="BT9" s="5"/>
      <c r="BU9" s="5"/>
      <c r="BV9" s="18"/>
      <c r="BW9" s="5"/>
      <c r="BY9" s="10"/>
      <c r="CA9" s="5"/>
      <c r="CB9" s="5"/>
      <c r="CC9" s="5"/>
      <c r="CD9" s="18"/>
      <c r="CE9" s="5"/>
      <c r="CG9" s="10"/>
      <c r="CI9" s="5"/>
      <c r="CJ9" s="5"/>
      <c r="CK9" s="5"/>
      <c r="CM9" s="5"/>
      <c r="CO9" s="10"/>
      <c r="CQ9" s="5"/>
      <c r="CR9" s="5"/>
      <c r="CS9" s="5"/>
      <c r="CT9" s="18"/>
      <c r="CU9" s="5"/>
      <c r="CW9" s="10"/>
      <c r="CY9" s="5"/>
      <c r="CZ9" s="5"/>
      <c r="DA9" s="5"/>
      <c r="DC9" s="5"/>
    </row>
    <row r="10" spans="1:107" x14ac:dyDescent="0.3">
      <c r="A10" s="4" t="s">
        <v>36</v>
      </c>
      <c r="B10" s="9">
        <v>26.7</v>
      </c>
      <c r="D10" s="4" t="s">
        <v>14</v>
      </c>
      <c r="E10" s="10"/>
      <c r="F10" s="5"/>
      <c r="G10" s="5"/>
      <c r="H10" s="5"/>
      <c r="L10" s="4" t="s">
        <v>14</v>
      </c>
      <c r="M10" s="10">
        <v>30.79</v>
      </c>
      <c r="O10" s="5"/>
      <c r="P10" s="5"/>
      <c r="Q10" s="5"/>
      <c r="R10" s="5"/>
      <c r="S10" s="5"/>
      <c r="T10" s="4" t="s">
        <v>14</v>
      </c>
      <c r="U10" s="10">
        <v>29.36</v>
      </c>
      <c r="V10" s="5"/>
      <c r="W10" s="5"/>
      <c r="X10" s="5"/>
      <c r="Y10" s="5"/>
      <c r="Z10" s="5"/>
      <c r="AA10" s="5"/>
      <c r="AB10" s="4" t="s">
        <v>14</v>
      </c>
      <c r="AC10" s="10">
        <v>31.49</v>
      </c>
      <c r="AE10" s="5"/>
      <c r="AF10" s="5"/>
      <c r="AG10" s="5"/>
      <c r="AH10" s="6"/>
      <c r="AI10" s="5"/>
      <c r="AJ10" s="4" t="s">
        <v>14</v>
      </c>
      <c r="AK10" s="12">
        <v>28.36</v>
      </c>
      <c r="AM10" s="5"/>
      <c r="AN10" s="5"/>
      <c r="AO10" s="5"/>
      <c r="AP10" s="5"/>
      <c r="AQ10" s="5"/>
      <c r="AS10" s="10"/>
      <c r="AU10" s="5"/>
      <c r="AV10" s="5"/>
      <c r="AW10" s="5"/>
      <c r="AX10" s="5"/>
      <c r="AY10" s="5"/>
      <c r="BA10" s="10"/>
      <c r="BC10" s="5"/>
      <c r="BD10" s="5"/>
      <c r="BE10" s="5"/>
      <c r="BF10" s="5"/>
      <c r="BG10" s="5"/>
      <c r="BI10" s="10"/>
      <c r="BK10" s="5"/>
      <c r="BL10" s="5"/>
      <c r="BM10" s="5"/>
      <c r="BN10" s="5"/>
      <c r="BO10" s="5"/>
      <c r="BQ10" s="10"/>
      <c r="BS10" s="5"/>
      <c r="BT10" s="5"/>
      <c r="BU10" s="5"/>
      <c r="BV10" s="18"/>
      <c r="BW10" s="5"/>
      <c r="BY10" s="10"/>
      <c r="CA10" s="5"/>
      <c r="CB10" s="5"/>
      <c r="CC10" s="5"/>
      <c r="CD10" s="18"/>
      <c r="CE10" s="5"/>
      <c r="CG10" s="10"/>
      <c r="CI10" s="5"/>
      <c r="CJ10" s="5"/>
      <c r="CK10" s="5"/>
      <c r="CM10" s="5"/>
      <c r="CO10" s="10"/>
      <c r="CQ10" s="5"/>
      <c r="CR10" s="5"/>
      <c r="CS10" s="5"/>
      <c r="CT10" s="18"/>
      <c r="CU10" s="5"/>
      <c r="CW10" s="10"/>
      <c r="CY10" s="5"/>
      <c r="CZ10" s="5"/>
      <c r="DA10" s="5"/>
      <c r="DC10" s="5"/>
    </row>
    <row r="11" spans="1:107" x14ac:dyDescent="0.3">
      <c r="A11" s="4" t="s">
        <v>37</v>
      </c>
      <c r="B11" s="9">
        <v>26.11</v>
      </c>
      <c r="C11" s="5">
        <f>AVERAGE(B11:B13)</f>
        <v>25.953333333333333</v>
      </c>
      <c r="D11" s="4" t="s">
        <v>15</v>
      </c>
      <c r="E11" s="10">
        <v>25.42</v>
      </c>
      <c r="F11" s="5">
        <f>AVERAGE(E11:E13)</f>
        <v>25.723333333333333</v>
      </c>
      <c r="G11" s="5">
        <f>STDEV(E11:E13)</f>
        <v>0.32129944496268953</v>
      </c>
      <c r="H11" s="5">
        <f>G11*100/F11</f>
        <v>1.2490583580252284</v>
      </c>
      <c r="I11" s="5">
        <f>C11-F11</f>
        <v>0.23000000000000043</v>
      </c>
      <c r="J11" s="5">
        <f>POWER(2,I11)</f>
        <v>1.1728349492318793</v>
      </c>
      <c r="K11" s="5">
        <f>J11*H11/100</f>
        <v>1.4649392959221732E-2</v>
      </c>
      <c r="L11" s="4" t="s">
        <v>15</v>
      </c>
      <c r="M11" s="10">
        <v>27.47</v>
      </c>
      <c r="N11" s="5">
        <f>AVERAGE(M11:M13)</f>
        <v>27.723333333333333</v>
      </c>
      <c r="O11" s="5">
        <f>STDEV(M11:M13)</f>
        <v>0.22143471573656531</v>
      </c>
      <c r="P11" s="5">
        <f>O11*100/N11</f>
        <v>0.79873048840891658</v>
      </c>
      <c r="Q11" s="5">
        <f>C11-N11</f>
        <v>-1.7699999999999996</v>
      </c>
      <c r="R11" s="5">
        <f>POWER(2,Q11)</f>
        <v>0.29320873730796981</v>
      </c>
      <c r="S11" s="5">
        <f>R11*P11/100</f>
        <v>2.3419475795575643E-3</v>
      </c>
      <c r="T11" s="4" t="s">
        <v>15</v>
      </c>
      <c r="U11" s="12">
        <v>28.79</v>
      </c>
      <c r="V11" s="5">
        <f>AVERAGE(U11:U13)</f>
        <v>28.276666666666667</v>
      </c>
      <c r="W11" s="5">
        <f>STDEV(U11:U13)</f>
        <v>0.45357836515130778</v>
      </c>
      <c r="X11" s="5">
        <f>W11*100/V11</f>
        <v>1.6040729641093048</v>
      </c>
      <c r="Y11" s="5">
        <f>C11-V11</f>
        <v>-2.3233333333333341</v>
      </c>
      <c r="Z11" s="5">
        <f>POWER(2,Y11)</f>
        <v>0.19980528743065643</v>
      </c>
      <c r="AA11" s="5">
        <f>Z11*X11/100</f>
        <v>3.2050225965360468E-3</v>
      </c>
      <c r="AB11" s="4" t="s">
        <v>15</v>
      </c>
      <c r="AC11" s="10">
        <v>28.86</v>
      </c>
      <c r="AD11" s="5">
        <f>AVERAGE(AC11:AC13)</f>
        <v>28.98</v>
      </c>
      <c r="AE11" s="5">
        <f>STDEV(AC11:AC13)</f>
        <v>0.12529964086141671</v>
      </c>
      <c r="AF11" s="5">
        <f>AE11*100/AD11</f>
        <v>0.43236591049488166</v>
      </c>
      <c r="AG11" s="5">
        <f>C11-AD11</f>
        <v>-3.0266666666666673</v>
      </c>
      <c r="AH11" s="6">
        <f>POWER(2,AG11)</f>
        <v>0.12271073190584428</v>
      </c>
      <c r="AI11" s="5">
        <f>AH11*AF11/100</f>
        <v>5.3055937327963691E-4</v>
      </c>
      <c r="AJ11" s="4" t="s">
        <v>15</v>
      </c>
      <c r="AK11" s="10">
        <v>26.23</v>
      </c>
      <c r="AL11" s="5">
        <f>AVERAGE(AK11:AK13)</f>
        <v>26.506666666666664</v>
      </c>
      <c r="AM11" s="5">
        <f>STDEV(AK11:AK13)</f>
        <v>0.25423086620891105</v>
      </c>
      <c r="AN11" s="5">
        <f>AM11*100/AL11</f>
        <v>0.95912047111007703</v>
      </c>
      <c r="AO11" s="5">
        <f>C11-AL11</f>
        <v>-0.55333333333333101</v>
      </c>
      <c r="AP11" s="5">
        <f>POWER(2,AO11)</f>
        <v>0.68144383849241441</v>
      </c>
      <c r="AQ11" s="5">
        <f>AP11*AN11/100</f>
        <v>6.5358673540990373E-3</v>
      </c>
      <c r="AS11" s="10"/>
      <c r="AT11" s="5"/>
      <c r="AU11" s="5"/>
      <c r="AV11" s="5"/>
      <c r="AW11" s="5"/>
      <c r="AX11" s="5"/>
      <c r="AY11" s="5"/>
      <c r="BA11" s="10"/>
      <c r="BB11" s="5"/>
      <c r="BC11" s="5"/>
      <c r="BD11" s="5"/>
      <c r="BE11" s="5"/>
      <c r="BF11" s="5"/>
      <c r="BG11" s="5"/>
      <c r="BI11" s="10"/>
      <c r="BJ11" s="5"/>
      <c r="BK11" s="5"/>
      <c r="BL11" s="5"/>
      <c r="BM11" s="5"/>
      <c r="BN11" s="5"/>
      <c r="BO11" s="5"/>
      <c r="BQ11" s="10"/>
      <c r="BR11" s="5"/>
      <c r="BS11" s="5"/>
      <c r="BT11" s="5"/>
      <c r="BU11" s="5"/>
      <c r="BV11" s="18"/>
      <c r="BW11" s="5"/>
      <c r="BY11" s="10"/>
      <c r="BZ11" s="5"/>
      <c r="CA11" s="5"/>
      <c r="CB11" s="5"/>
      <c r="CC11" s="5"/>
      <c r="CD11" s="18"/>
      <c r="CE11" s="5"/>
      <c r="CG11" s="10"/>
      <c r="CH11" s="5"/>
      <c r="CI11" s="5"/>
      <c r="CJ11" s="5"/>
      <c r="CK11" s="5"/>
      <c r="CM11" s="5"/>
      <c r="CO11" s="10"/>
      <c r="CP11" s="5"/>
      <c r="CQ11" s="5"/>
      <c r="CR11" s="5"/>
      <c r="CS11" s="5"/>
      <c r="CT11" s="18"/>
      <c r="CU11" s="5"/>
      <c r="CW11" s="10"/>
      <c r="CX11" s="5"/>
      <c r="CY11" s="5"/>
      <c r="CZ11" s="5"/>
      <c r="DA11" s="5"/>
      <c r="DC11" s="5"/>
    </row>
    <row r="12" spans="1:107" x14ac:dyDescent="0.3">
      <c r="A12" s="4" t="s">
        <v>37</v>
      </c>
      <c r="B12" s="9">
        <v>25.79</v>
      </c>
      <c r="D12" s="4" t="s">
        <v>15</v>
      </c>
      <c r="E12" s="10">
        <v>25.69</v>
      </c>
      <c r="F12" s="5"/>
      <c r="G12" s="5"/>
      <c r="H12" s="5"/>
      <c r="L12" s="4" t="s">
        <v>15</v>
      </c>
      <c r="M12" s="10">
        <v>27.82</v>
      </c>
      <c r="N12" s="5"/>
      <c r="O12" s="5"/>
      <c r="P12" s="5"/>
      <c r="Q12" s="5"/>
      <c r="R12" s="5"/>
      <c r="S12" s="5"/>
      <c r="T12" s="4" t="s">
        <v>15</v>
      </c>
      <c r="U12" s="10">
        <v>28.11</v>
      </c>
      <c r="V12" s="5"/>
      <c r="W12" s="5"/>
      <c r="X12" s="5"/>
      <c r="Y12" s="5"/>
      <c r="Z12" s="5"/>
      <c r="AA12" s="5"/>
      <c r="AB12" s="4" t="s">
        <v>15</v>
      </c>
      <c r="AC12" s="10">
        <v>29.11</v>
      </c>
      <c r="AD12" s="5"/>
      <c r="AE12" s="5"/>
      <c r="AF12" s="5"/>
      <c r="AG12" s="5"/>
      <c r="AH12" s="6"/>
      <c r="AI12" s="5"/>
      <c r="AJ12" s="4" t="s">
        <v>15</v>
      </c>
      <c r="AK12" s="10">
        <v>26.73</v>
      </c>
      <c r="AL12" s="5"/>
      <c r="AM12" s="5"/>
      <c r="AN12" s="5"/>
      <c r="AO12" s="5"/>
      <c r="AP12" s="5"/>
      <c r="AQ12" s="5"/>
      <c r="AS12" s="10"/>
      <c r="AU12" s="5"/>
      <c r="AV12" s="5"/>
      <c r="AW12" s="5"/>
      <c r="AX12" s="5"/>
      <c r="AY12" s="5"/>
      <c r="BA12" s="10"/>
      <c r="BC12" s="5"/>
      <c r="BD12" s="5"/>
      <c r="BE12" s="5"/>
      <c r="BF12" s="5"/>
      <c r="BG12" s="5"/>
      <c r="BI12" s="10"/>
      <c r="BK12" s="5"/>
      <c r="BL12" s="5"/>
      <c r="BM12" s="5"/>
      <c r="BN12" s="5"/>
      <c r="BO12" s="5"/>
      <c r="BQ12" s="10"/>
      <c r="BS12" s="5"/>
      <c r="BT12" s="5"/>
      <c r="BU12" s="5"/>
      <c r="BV12" s="18"/>
      <c r="BW12" s="5"/>
      <c r="BY12" s="10"/>
      <c r="CA12" s="5"/>
      <c r="CB12" s="5"/>
      <c r="CC12" s="5"/>
      <c r="CE12" s="5"/>
      <c r="CG12" s="10"/>
      <c r="CI12" s="5"/>
      <c r="CJ12" s="5"/>
      <c r="CK12" s="5"/>
      <c r="CM12" s="5"/>
      <c r="CO12" s="10"/>
      <c r="CQ12" s="5"/>
      <c r="CR12" s="5"/>
      <c r="CS12" s="5"/>
      <c r="CT12" s="18"/>
      <c r="CU12" s="5"/>
      <c r="CW12" s="10"/>
      <c r="CY12" s="5"/>
      <c r="CZ12" s="5"/>
      <c r="DA12" s="5"/>
      <c r="DC12" s="5"/>
    </row>
    <row r="13" spans="1:107" x14ac:dyDescent="0.3">
      <c r="A13" s="4" t="s">
        <v>37</v>
      </c>
      <c r="B13" s="9">
        <v>25.96</v>
      </c>
      <c r="D13" s="4" t="s">
        <v>15</v>
      </c>
      <c r="E13" s="12">
        <v>26.06</v>
      </c>
      <c r="F13" s="5"/>
      <c r="G13" s="5"/>
      <c r="H13" s="5"/>
      <c r="L13" s="4" t="s">
        <v>15</v>
      </c>
      <c r="M13" s="10">
        <v>27.88</v>
      </c>
      <c r="N13" s="5"/>
      <c r="O13" s="5"/>
      <c r="P13" s="5"/>
      <c r="Q13" s="5"/>
      <c r="R13" s="5"/>
      <c r="S13" s="5"/>
      <c r="T13" s="4" t="s">
        <v>15</v>
      </c>
      <c r="U13" s="12">
        <v>27.93</v>
      </c>
      <c r="V13" s="5"/>
      <c r="W13" s="5"/>
      <c r="X13" s="5"/>
      <c r="Y13" s="5"/>
      <c r="Z13" s="5"/>
      <c r="AA13" s="5"/>
      <c r="AB13" s="4" t="s">
        <v>15</v>
      </c>
      <c r="AC13" s="10">
        <v>28.97</v>
      </c>
      <c r="AD13" s="5"/>
      <c r="AE13" s="5"/>
      <c r="AF13" s="5"/>
      <c r="AG13" s="5"/>
      <c r="AH13" s="6"/>
      <c r="AI13" s="5"/>
      <c r="AJ13" s="4" t="s">
        <v>15</v>
      </c>
      <c r="AK13" s="10">
        <v>26.56</v>
      </c>
      <c r="AL13" s="5"/>
      <c r="AM13" s="5"/>
      <c r="AN13" s="5"/>
      <c r="AO13" s="5"/>
      <c r="AP13" s="5"/>
      <c r="AQ13" s="5"/>
      <c r="AS13" s="10"/>
      <c r="AU13" s="5"/>
      <c r="AV13" s="5"/>
      <c r="AW13" s="5"/>
      <c r="AX13" s="5"/>
      <c r="AY13" s="5"/>
      <c r="BA13" s="10"/>
      <c r="BC13" s="5"/>
      <c r="BD13" s="5"/>
      <c r="BE13" s="5"/>
      <c r="BF13" s="5"/>
      <c r="BG13" s="5"/>
      <c r="BI13" s="10"/>
      <c r="BK13" s="5"/>
      <c r="BL13" s="5"/>
      <c r="BM13" s="5"/>
      <c r="BN13" s="5"/>
      <c r="BO13" s="5"/>
      <c r="BQ13" s="10"/>
      <c r="BS13" s="5"/>
      <c r="BT13" s="5"/>
      <c r="BU13" s="5"/>
      <c r="BW13" s="5"/>
      <c r="BY13" s="10"/>
      <c r="CA13" s="5"/>
      <c r="CB13" s="5"/>
      <c r="CC13" s="5"/>
      <c r="CE13" s="5"/>
      <c r="CG13" s="10"/>
      <c r="CI13" s="5"/>
      <c r="CJ13" s="5"/>
      <c r="CK13" s="5"/>
      <c r="CM13" s="5"/>
      <c r="CO13" s="10"/>
      <c r="CQ13" s="5"/>
      <c r="CR13" s="5"/>
      <c r="CS13" s="5"/>
      <c r="CT13" s="18"/>
      <c r="CU13" s="5"/>
      <c r="CW13" s="10"/>
      <c r="CY13" s="5"/>
      <c r="CZ13" s="5"/>
      <c r="DA13" s="5"/>
      <c r="DC13" s="5"/>
    </row>
    <row r="14" spans="1:107" x14ac:dyDescent="0.3">
      <c r="A14" s="4" t="s">
        <v>38</v>
      </c>
      <c r="B14" s="9">
        <v>24.79</v>
      </c>
      <c r="C14" s="5">
        <f>AVERAGE(B14:B16)</f>
        <v>25.080000000000002</v>
      </c>
      <c r="D14" s="4" t="s">
        <v>7</v>
      </c>
      <c r="E14" s="10">
        <v>26.18</v>
      </c>
      <c r="F14" s="5">
        <f t="shared" ref="F14:F50" si="0">AVERAGE(E14:E16)</f>
        <v>26.196666666666669</v>
      </c>
      <c r="G14" s="5">
        <f t="shared" ref="G14:G50" si="1">STDEV(E14:E16)</f>
        <v>1.5275252316519916E-2</v>
      </c>
      <c r="H14" s="5">
        <f t="shared" ref="H14:H50" si="2">G14*100/F14</f>
        <v>5.830990832110923E-2</v>
      </c>
      <c r="I14" s="5">
        <f t="shared" ref="I14:I50" si="3">C14-F14</f>
        <v>-1.1166666666666671</v>
      </c>
      <c r="J14" s="5">
        <f t="shared" ref="J14:J50" si="4">POWER(2,I14)</f>
        <v>0.46115809679296949</v>
      </c>
      <c r="K14" s="5">
        <f t="shared" ref="K14:K50" si="5">J14*H14/100</f>
        <v>2.6890086345535266E-4</v>
      </c>
      <c r="L14" s="4" t="s">
        <v>7</v>
      </c>
      <c r="M14" s="10">
        <v>26.18</v>
      </c>
      <c r="N14" s="5">
        <f t="shared" ref="N14:N50" si="6">AVERAGE(M14:M16)</f>
        <v>26.443333333333332</v>
      </c>
      <c r="O14" s="5">
        <f t="shared" ref="O14:O50" si="7">STDEV(M14:M16)</f>
        <v>0.26006409466386016</v>
      </c>
      <c r="P14" s="5">
        <f t="shared" ref="P14:P50" si="8">O14*100/N14</f>
        <v>0.98347697465218775</v>
      </c>
      <c r="Q14" s="5">
        <f t="shared" ref="Q14:Q50" si="9">C14-N14</f>
        <v>-1.3633333333333297</v>
      </c>
      <c r="R14" s="5">
        <f t="shared" ref="R14:R50" si="10">POWER(2,Q14)</f>
        <v>0.38868320267712464</v>
      </c>
      <c r="S14" s="5">
        <f t="shared" ref="S14:S50" si="11">R14*P14/100</f>
        <v>3.8226098026702166E-3</v>
      </c>
      <c r="T14" s="4" t="s">
        <v>7</v>
      </c>
      <c r="U14" s="4">
        <v>30.87</v>
      </c>
      <c r="V14" s="5">
        <f t="shared" ref="V14:V50" si="12">AVERAGE(U14:U16)</f>
        <v>30.346666666666664</v>
      </c>
      <c r="W14" s="5">
        <f t="shared" ref="W14:W50" si="13">STDEV(U14:U16)</f>
        <v>0.65653128892181067</v>
      </c>
      <c r="X14" s="5">
        <f t="shared" ref="X14:X50" si="14">W14*100/V14</f>
        <v>2.1634379028618547</v>
      </c>
      <c r="Y14" s="5">
        <f t="shared" ref="Y14:Y50" si="15">C14-V14</f>
        <v>-5.2666666666666622</v>
      </c>
      <c r="Z14" s="5">
        <f t="shared" ref="Z14:Z50" si="16">POWER(2,Y14)</f>
        <v>2.5976184254462201E-2</v>
      </c>
      <c r="AA14" s="5">
        <f t="shared" ref="AA14:AA50" si="17">Z14*X14/100</f>
        <v>5.6197861587826828E-4</v>
      </c>
      <c r="AB14" s="4" t="s">
        <v>7</v>
      </c>
      <c r="AC14" s="4">
        <v>30.03</v>
      </c>
      <c r="AD14" s="5">
        <f t="shared" ref="AD14:AD41" si="18">AVERAGE(AC14:AC16)</f>
        <v>29.896666666666665</v>
      </c>
      <c r="AE14" s="5">
        <f t="shared" ref="AE14:AE41" si="19">STDEV(AC14:AC16)</f>
        <v>0.13012814197295502</v>
      </c>
      <c r="AF14" s="5">
        <f t="shared" ref="AF14:AF50" si="20">AE14*100/AD14</f>
        <v>0.43525970110253664</v>
      </c>
      <c r="AG14" s="5">
        <f t="shared" ref="AG14:AG50" si="21">C14-AD14</f>
        <v>-4.8166666666666629</v>
      </c>
      <c r="AH14" s="6">
        <f t="shared" ref="AH14:AH50" si="22">POWER(2,AG14)</f>
        <v>3.5484513408465021E-2</v>
      </c>
      <c r="AI14" s="5">
        <f t="shared" ref="AI14:AI50" si="23">AH14*AF14/100</f>
        <v>1.5444978699937439E-4</v>
      </c>
      <c r="AJ14" s="4" t="s">
        <v>7</v>
      </c>
      <c r="AK14" s="10">
        <v>26.98</v>
      </c>
      <c r="AL14" s="5">
        <f t="shared" ref="AL14:AL50" si="24">AVERAGE(AK14:AK16)</f>
        <v>27.200000000000003</v>
      </c>
      <c r="AM14" s="5">
        <f t="shared" ref="AM14:AM50" si="25">STDEV(AK14:AK16)</f>
        <v>0.25534290669607407</v>
      </c>
      <c r="AN14" s="5">
        <f t="shared" ref="AN14:AN50" si="26">AM14*100/AL14</f>
        <v>0.93876068638262522</v>
      </c>
      <c r="AO14" s="5">
        <f t="shared" ref="AO14:AO50" si="27">C14-AL14</f>
        <v>-2.120000000000001</v>
      </c>
      <c r="AP14" s="5">
        <f t="shared" ref="AP14:AP50" si="28">POWER(2,AO14)</f>
        <v>0.2300469126562186</v>
      </c>
      <c r="AQ14" s="5">
        <f t="shared" ref="AQ14:AQ50" si="29">AP14*AN14/100</f>
        <v>2.1595899762535562E-3</v>
      </c>
    </row>
    <row r="15" spans="1:107" x14ac:dyDescent="0.3">
      <c r="A15" s="4" t="s">
        <v>38</v>
      </c>
      <c r="B15" s="9">
        <v>24.99</v>
      </c>
      <c r="D15" s="4" t="s">
        <v>7</v>
      </c>
      <c r="E15" s="11">
        <v>26.2</v>
      </c>
      <c r="F15" s="5"/>
      <c r="G15" s="5"/>
      <c r="H15" s="5"/>
      <c r="L15" s="4" t="s">
        <v>7</v>
      </c>
      <c r="M15" s="11">
        <v>26.7</v>
      </c>
      <c r="N15" s="5"/>
      <c r="O15" s="5"/>
      <c r="P15" s="5"/>
      <c r="Q15" s="5"/>
      <c r="R15" s="5"/>
      <c r="S15" s="5"/>
      <c r="T15" s="4" t="s">
        <v>7</v>
      </c>
      <c r="U15" s="4">
        <v>30.56</v>
      </c>
      <c r="V15" s="5"/>
      <c r="W15" s="5"/>
      <c r="X15" s="5"/>
      <c r="Y15" s="5"/>
      <c r="Z15" s="5"/>
      <c r="AA15" s="5"/>
      <c r="AB15" s="4" t="s">
        <v>7</v>
      </c>
      <c r="AC15" s="4">
        <v>29.89</v>
      </c>
      <c r="AD15" s="5"/>
      <c r="AE15" s="5"/>
      <c r="AF15" s="5"/>
      <c r="AG15" s="5"/>
      <c r="AH15" s="6"/>
      <c r="AI15" s="5"/>
      <c r="AJ15" s="4" t="s">
        <v>7</v>
      </c>
      <c r="AK15" s="10">
        <v>27.14</v>
      </c>
      <c r="AL15" s="5"/>
      <c r="AM15" s="5"/>
      <c r="AN15" s="5"/>
      <c r="AO15" s="5"/>
      <c r="AP15" s="5"/>
      <c r="AQ15" s="5"/>
    </row>
    <row r="16" spans="1:107" x14ac:dyDescent="0.3">
      <c r="A16" s="4" t="s">
        <v>38</v>
      </c>
      <c r="B16" s="9">
        <v>25.46</v>
      </c>
      <c r="D16" s="4" t="s">
        <v>7</v>
      </c>
      <c r="E16" s="11">
        <v>26.21</v>
      </c>
      <c r="F16" s="5"/>
      <c r="G16" s="5"/>
      <c r="H16" s="5"/>
      <c r="L16" s="4" t="s">
        <v>7</v>
      </c>
      <c r="M16" s="11">
        <v>26.45</v>
      </c>
      <c r="N16" s="5"/>
      <c r="O16" s="5"/>
      <c r="P16" s="5"/>
      <c r="Q16" s="5"/>
      <c r="R16" s="5"/>
      <c r="S16" s="5"/>
      <c r="T16" s="4" t="s">
        <v>7</v>
      </c>
      <c r="U16" s="4">
        <v>29.61</v>
      </c>
      <c r="V16" s="5"/>
      <c r="W16" s="5"/>
      <c r="X16" s="5"/>
      <c r="Y16" s="5"/>
      <c r="Z16" s="5"/>
      <c r="AA16" s="5"/>
      <c r="AB16" s="4" t="s">
        <v>7</v>
      </c>
      <c r="AC16" s="4">
        <v>29.77</v>
      </c>
      <c r="AD16" s="5"/>
      <c r="AE16" s="5"/>
      <c r="AF16" s="5"/>
      <c r="AG16" s="5"/>
      <c r="AH16" s="6"/>
      <c r="AI16" s="5"/>
      <c r="AJ16" s="4" t="s">
        <v>7</v>
      </c>
      <c r="AK16" s="10">
        <v>27.48</v>
      </c>
      <c r="AL16" s="5"/>
      <c r="AM16" s="5"/>
      <c r="AN16" s="5"/>
      <c r="AO16" s="5"/>
      <c r="AP16" s="5"/>
      <c r="AQ16" s="5"/>
    </row>
    <row r="17" spans="1:43" x14ac:dyDescent="0.3">
      <c r="A17" s="4" t="s">
        <v>39</v>
      </c>
      <c r="B17" s="9">
        <v>27.01</v>
      </c>
      <c r="C17" s="5">
        <f>AVERAGE(B17:B19)</f>
        <v>26.906666666666666</v>
      </c>
      <c r="D17" s="4" t="s">
        <v>8</v>
      </c>
      <c r="E17" s="10">
        <v>29.13</v>
      </c>
      <c r="F17" s="5">
        <f t="shared" si="0"/>
        <v>29.123333333333331</v>
      </c>
      <c r="G17" s="5">
        <f t="shared" si="1"/>
        <v>1.154700538379227E-2</v>
      </c>
      <c r="H17" s="5">
        <f t="shared" si="2"/>
        <v>3.964863929423923E-2</v>
      </c>
      <c r="I17" s="5">
        <f t="shared" si="3"/>
        <v>-2.216666666666665</v>
      </c>
      <c r="J17" s="5">
        <f t="shared" si="4"/>
        <v>0.21513785931108279</v>
      </c>
      <c r="K17" s="5">
        <f t="shared" si="5"/>
        <v>8.5299233823599071E-5</v>
      </c>
      <c r="L17" s="4" t="s">
        <v>8</v>
      </c>
      <c r="M17" s="10">
        <v>30.01</v>
      </c>
      <c r="N17" s="5">
        <f t="shared" si="6"/>
        <v>30.146666666666665</v>
      </c>
      <c r="O17" s="5">
        <f t="shared" si="7"/>
        <v>0.21962088546705349</v>
      </c>
      <c r="P17" s="5">
        <f t="shared" si="8"/>
        <v>0.72850802344223853</v>
      </c>
      <c r="Q17" s="5">
        <f t="shared" si="9"/>
        <v>-3.2399999999999984</v>
      </c>
      <c r="R17" s="5">
        <f t="shared" si="10"/>
        <v>0.10584316404531605</v>
      </c>
      <c r="S17" s="5">
        <f t="shared" si="11"/>
        <v>7.7107594233525797E-4</v>
      </c>
      <c r="T17" s="4" t="s">
        <v>8</v>
      </c>
      <c r="U17" s="4">
        <v>29.77</v>
      </c>
      <c r="V17" s="5">
        <f t="shared" si="12"/>
        <v>30.103333333333335</v>
      </c>
      <c r="W17" s="5">
        <f t="shared" si="13"/>
        <v>0.50964039609643763</v>
      </c>
      <c r="X17" s="5">
        <f t="shared" si="14"/>
        <v>1.6929699792817106</v>
      </c>
      <c r="Y17" s="5">
        <f t="shared" si="15"/>
        <v>-3.196666666666669</v>
      </c>
      <c r="Z17" s="5">
        <f t="shared" si="16"/>
        <v>0.1090705359551027</v>
      </c>
      <c r="AA17" s="5">
        <f t="shared" si="17"/>
        <v>1.8465314299615529E-3</v>
      </c>
      <c r="AB17" s="4" t="s">
        <v>8</v>
      </c>
      <c r="AC17" s="4">
        <v>31.08</v>
      </c>
      <c r="AD17" s="5">
        <f t="shared" si="18"/>
        <v>30.83666666666667</v>
      </c>
      <c r="AE17" s="5">
        <f t="shared" si="19"/>
        <v>0.26159765544311231</v>
      </c>
      <c r="AF17" s="5">
        <f t="shared" si="20"/>
        <v>0.84833311677584788</v>
      </c>
      <c r="AG17" s="5">
        <f t="shared" si="21"/>
        <v>-3.9300000000000033</v>
      </c>
      <c r="AH17" s="6">
        <f t="shared" si="22"/>
        <v>6.5607292726441571E-2</v>
      </c>
      <c r="AI17" s="5">
        <f t="shared" si="23"/>
        <v>5.5656839121847592E-4</v>
      </c>
      <c r="AJ17" s="4" t="s">
        <v>8</v>
      </c>
      <c r="AK17" s="10">
        <v>26.63</v>
      </c>
      <c r="AL17" s="5">
        <f t="shared" si="24"/>
        <v>26.7</v>
      </c>
      <c r="AM17" s="5">
        <f t="shared" si="25"/>
        <v>6.2449979983984355E-2</v>
      </c>
      <c r="AN17" s="5">
        <f t="shared" si="26"/>
        <v>0.23389505611979161</v>
      </c>
      <c r="AO17" s="5">
        <f t="shared" si="27"/>
        <v>0.206666666666667</v>
      </c>
      <c r="AP17" s="5">
        <f t="shared" si="28"/>
        <v>1.1540187517635563</v>
      </c>
      <c r="AQ17" s="5">
        <f t="shared" si="29"/>
        <v>2.6991928070702886E-3</v>
      </c>
    </row>
    <row r="18" spans="1:43" x14ac:dyDescent="0.3">
      <c r="A18" s="4" t="s">
        <v>39</v>
      </c>
      <c r="B18" s="9">
        <v>27.01</v>
      </c>
      <c r="D18" s="4" t="s">
        <v>8</v>
      </c>
      <c r="E18" s="10">
        <v>29.11</v>
      </c>
      <c r="F18" s="5"/>
      <c r="G18" s="5"/>
      <c r="H18" s="5"/>
      <c r="L18" s="4" t="s">
        <v>8</v>
      </c>
      <c r="M18" s="10">
        <v>30.4</v>
      </c>
      <c r="N18" s="5"/>
      <c r="O18" s="5"/>
      <c r="P18" s="5"/>
      <c r="Q18" s="5"/>
      <c r="R18" s="5"/>
      <c r="S18" s="5"/>
      <c r="T18" s="4" t="s">
        <v>8</v>
      </c>
      <c r="U18" s="4">
        <v>29.85</v>
      </c>
      <c r="V18" s="5"/>
      <c r="W18" s="5"/>
      <c r="X18" s="5"/>
      <c r="Y18" s="5"/>
      <c r="Z18" s="5"/>
      <c r="AA18" s="5"/>
      <c r="AB18" s="4" t="s">
        <v>8</v>
      </c>
      <c r="AC18" s="4">
        <v>30.87</v>
      </c>
      <c r="AD18" s="5"/>
      <c r="AE18" s="5"/>
      <c r="AF18" s="5"/>
      <c r="AG18" s="5"/>
      <c r="AH18" s="6"/>
      <c r="AI18" s="5"/>
      <c r="AJ18" s="4" t="s">
        <v>8</v>
      </c>
      <c r="AK18" s="10">
        <v>26.72</v>
      </c>
      <c r="AL18" s="5"/>
      <c r="AM18" s="5"/>
      <c r="AN18" s="5"/>
      <c r="AO18" s="5"/>
      <c r="AP18" s="5"/>
      <c r="AQ18" s="5"/>
    </row>
    <row r="19" spans="1:43" x14ac:dyDescent="0.3">
      <c r="A19" s="4" t="s">
        <v>39</v>
      </c>
      <c r="B19" s="9">
        <v>26.7</v>
      </c>
      <c r="D19" s="4" t="s">
        <v>8</v>
      </c>
      <c r="E19" s="10">
        <v>29.13</v>
      </c>
      <c r="F19" s="5"/>
      <c r="G19" s="5"/>
      <c r="H19" s="5"/>
      <c r="L19" s="4" t="s">
        <v>8</v>
      </c>
      <c r="M19" s="10">
        <v>30.03</v>
      </c>
      <c r="N19" s="5"/>
      <c r="O19" s="5"/>
      <c r="P19" s="5"/>
      <c r="Q19" s="5"/>
      <c r="R19" s="5"/>
      <c r="S19" s="5"/>
      <c r="T19" s="4" t="s">
        <v>8</v>
      </c>
      <c r="U19" s="4">
        <v>30.69</v>
      </c>
      <c r="V19" s="5"/>
      <c r="W19" s="5"/>
      <c r="X19" s="5"/>
      <c r="Y19" s="5"/>
      <c r="Z19" s="5"/>
      <c r="AA19" s="5"/>
      <c r="AB19" s="4" t="s">
        <v>8</v>
      </c>
      <c r="AC19" s="4">
        <v>30.56</v>
      </c>
      <c r="AD19" s="5"/>
      <c r="AE19" s="5"/>
      <c r="AF19" s="5"/>
      <c r="AG19" s="5"/>
      <c r="AH19" s="6"/>
      <c r="AI19" s="5"/>
      <c r="AJ19" s="4" t="s">
        <v>8</v>
      </c>
      <c r="AK19" s="4">
        <v>26.75</v>
      </c>
      <c r="AL19" s="5"/>
      <c r="AM19" s="5"/>
      <c r="AN19" s="5"/>
      <c r="AO19" s="5"/>
      <c r="AP19" s="5"/>
      <c r="AQ19" s="5"/>
    </row>
    <row r="20" spans="1:43" x14ac:dyDescent="0.3">
      <c r="A20" s="4" t="s">
        <v>40</v>
      </c>
      <c r="B20" s="9">
        <v>26.11</v>
      </c>
      <c r="C20" s="5">
        <f>AVERAGE(B20:B22)</f>
        <v>25.953333333333333</v>
      </c>
      <c r="D20" s="4" t="s">
        <v>9</v>
      </c>
      <c r="E20" s="10">
        <v>27.98</v>
      </c>
      <c r="F20" s="5">
        <f>AVERAGE(E20:E22)</f>
        <v>27.790000000000003</v>
      </c>
      <c r="G20" s="5">
        <f>STDEV(E20:E22)</f>
        <v>0.21931712199461287</v>
      </c>
      <c r="H20" s="5">
        <f t="shared" si="2"/>
        <v>0.7891943936474014</v>
      </c>
      <c r="I20" s="5">
        <f t="shared" si="3"/>
        <v>-1.8366666666666696</v>
      </c>
      <c r="J20" s="5">
        <f t="shared" si="4"/>
        <v>0.27996790101168922</v>
      </c>
      <c r="K20" s="5">
        <f t="shared" si="5"/>
        <v>2.2094909787965578E-3</v>
      </c>
      <c r="L20" s="4" t="s">
        <v>9</v>
      </c>
      <c r="M20" s="10">
        <v>25.42</v>
      </c>
      <c r="N20" s="5">
        <f t="shared" si="6"/>
        <v>25.363333333333333</v>
      </c>
      <c r="O20" s="5">
        <f t="shared" si="7"/>
        <v>0.11590225767142533</v>
      </c>
      <c r="P20" s="5">
        <f t="shared" si="8"/>
        <v>0.45696776582241555</v>
      </c>
      <c r="Q20" s="5">
        <f t="shared" si="9"/>
        <v>0.58999999999999986</v>
      </c>
      <c r="R20" s="5">
        <f t="shared" si="10"/>
        <v>1.5052467474110671</v>
      </c>
      <c r="S20" s="5">
        <f t="shared" si="11"/>
        <v>6.8784924317589324E-3</v>
      </c>
      <c r="T20" s="4" t="s">
        <v>9</v>
      </c>
      <c r="U20" s="4">
        <v>29.34</v>
      </c>
      <c r="V20" s="5">
        <f t="shared" si="12"/>
        <v>30.52333333333333</v>
      </c>
      <c r="W20" s="5">
        <f t="shared" si="13"/>
        <v>1.5070611577946433</v>
      </c>
      <c r="X20" s="5">
        <f t="shared" si="14"/>
        <v>4.9374068727573777</v>
      </c>
      <c r="Y20" s="5">
        <f t="shared" si="15"/>
        <v>-4.5699999999999967</v>
      </c>
      <c r="Z20" s="5">
        <f t="shared" si="16"/>
        <v>4.2101049277052917E-2</v>
      </c>
      <c r="AA20" s="5">
        <f t="shared" si="17"/>
        <v>2.0787001005081809E-3</v>
      </c>
      <c r="AB20" s="4" t="s">
        <v>9</v>
      </c>
      <c r="AC20" s="4">
        <v>29.61</v>
      </c>
      <c r="AD20" s="5">
        <f t="shared" si="18"/>
        <v>29.743333333333329</v>
      </c>
      <c r="AE20" s="5">
        <f t="shared" si="19"/>
        <v>0.12220201853215662</v>
      </c>
      <c r="AF20" s="5">
        <f t="shared" si="20"/>
        <v>0.41085515588531879</v>
      </c>
      <c r="AG20" s="5">
        <f t="shared" si="21"/>
        <v>-3.7899999999999956</v>
      </c>
      <c r="AH20" s="6">
        <f t="shared" si="22"/>
        <v>7.2293011494080683E-2</v>
      </c>
      <c r="AI20" s="5">
        <f t="shared" si="23"/>
        <v>2.9701956506819659E-4</v>
      </c>
      <c r="AJ20" s="4" t="s">
        <v>9</v>
      </c>
      <c r="AK20" s="4">
        <v>29.11</v>
      </c>
      <c r="AL20" s="5">
        <f t="shared" si="24"/>
        <v>29.143333333333334</v>
      </c>
      <c r="AM20" s="5">
        <f t="shared" si="25"/>
        <v>0.71058661212644203</v>
      </c>
      <c r="AN20" s="5">
        <f t="shared" si="26"/>
        <v>2.4382475539052106</v>
      </c>
      <c r="AO20" s="5">
        <f t="shared" si="27"/>
        <v>-3.1900000000000013</v>
      </c>
      <c r="AP20" s="5">
        <f t="shared" si="28"/>
        <v>0.10957571516450428</v>
      </c>
      <c r="AQ20" s="5">
        <f t="shared" si="29"/>
        <v>2.6717271946726669E-3</v>
      </c>
    </row>
    <row r="21" spans="1:43" x14ac:dyDescent="0.3">
      <c r="A21" s="4" t="s">
        <v>40</v>
      </c>
      <c r="B21" s="9">
        <v>25.79</v>
      </c>
      <c r="D21" s="4" t="s">
        <v>9</v>
      </c>
      <c r="E21" s="10">
        <v>27.84</v>
      </c>
      <c r="F21" s="5"/>
      <c r="G21" s="5"/>
      <c r="H21" s="5"/>
      <c r="L21" s="4" t="s">
        <v>9</v>
      </c>
      <c r="M21" s="10">
        <v>25.44</v>
      </c>
      <c r="N21" s="5"/>
      <c r="O21" s="5"/>
      <c r="P21" s="5"/>
      <c r="Q21" s="5"/>
      <c r="R21" s="5"/>
      <c r="S21" s="5"/>
      <c r="T21" s="4" t="s">
        <v>9</v>
      </c>
      <c r="U21" s="4">
        <v>30.01</v>
      </c>
      <c r="V21" s="5"/>
      <c r="W21" s="5"/>
      <c r="X21" s="5"/>
      <c r="Y21" s="5"/>
      <c r="Z21" s="5"/>
      <c r="AA21" s="5"/>
      <c r="AB21" s="4" t="s">
        <v>9</v>
      </c>
      <c r="AC21" s="4">
        <v>29.77</v>
      </c>
      <c r="AD21" s="5"/>
      <c r="AE21" s="5"/>
      <c r="AF21" s="5"/>
      <c r="AG21" s="5"/>
      <c r="AH21" s="6"/>
      <c r="AI21" s="5"/>
      <c r="AJ21" s="4" t="s">
        <v>9</v>
      </c>
      <c r="AK21" s="4">
        <v>29.87</v>
      </c>
      <c r="AL21" s="5"/>
      <c r="AM21" s="5"/>
      <c r="AN21" s="5"/>
      <c r="AO21" s="5"/>
      <c r="AP21" s="5"/>
      <c r="AQ21" s="5"/>
    </row>
    <row r="22" spans="1:43" x14ac:dyDescent="0.3">
      <c r="A22" s="4" t="s">
        <v>40</v>
      </c>
      <c r="B22" s="9">
        <v>25.96</v>
      </c>
      <c r="D22" s="4" t="s">
        <v>9</v>
      </c>
      <c r="E22" s="10">
        <v>27.55</v>
      </c>
      <c r="F22" s="5"/>
      <c r="G22" s="5"/>
      <c r="H22" s="5"/>
      <c r="L22" s="4" t="s">
        <v>9</v>
      </c>
      <c r="M22" s="10">
        <v>25.23</v>
      </c>
      <c r="N22" s="5"/>
      <c r="O22" s="5"/>
      <c r="P22" s="5"/>
      <c r="Q22" s="5"/>
      <c r="R22" s="5"/>
      <c r="S22" s="5"/>
      <c r="T22" s="4" t="s">
        <v>9</v>
      </c>
      <c r="U22" s="4">
        <v>32.22</v>
      </c>
      <c r="V22" s="5"/>
      <c r="W22" s="5"/>
      <c r="X22" s="5"/>
      <c r="Y22" s="5"/>
      <c r="Z22" s="5"/>
      <c r="AA22" s="5"/>
      <c r="AB22" s="4" t="s">
        <v>9</v>
      </c>
      <c r="AC22" s="4">
        <v>29.85</v>
      </c>
      <c r="AD22" s="5"/>
      <c r="AE22" s="5"/>
      <c r="AF22" s="5"/>
      <c r="AG22" s="5"/>
      <c r="AH22" s="6"/>
      <c r="AI22" s="5"/>
      <c r="AJ22" s="4" t="s">
        <v>9</v>
      </c>
      <c r="AK22" s="4">
        <v>28.45</v>
      </c>
      <c r="AL22" s="5"/>
      <c r="AM22" s="5"/>
      <c r="AN22" s="5"/>
      <c r="AO22" s="5"/>
      <c r="AP22" s="5"/>
      <c r="AQ22" s="5"/>
    </row>
    <row r="23" spans="1:43" x14ac:dyDescent="0.3">
      <c r="A23" s="4" t="s">
        <v>41</v>
      </c>
      <c r="B23" s="9">
        <v>24.79</v>
      </c>
      <c r="C23" s="5">
        <f>AVERAGE(B23:B25)</f>
        <v>25.080000000000002</v>
      </c>
      <c r="D23" s="4" t="s">
        <v>10</v>
      </c>
      <c r="E23" s="10">
        <v>25.42</v>
      </c>
      <c r="F23" s="5">
        <f t="shared" si="0"/>
        <v>25.723333333333333</v>
      </c>
      <c r="G23" s="5">
        <f t="shared" si="1"/>
        <v>0.32129944496268953</v>
      </c>
      <c r="H23" s="5">
        <f t="shared" si="2"/>
        <v>1.2490583580252284</v>
      </c>
      <c r="I23" s="5">
        <f t="shared" si="3"/>
        <v>-0.64333333333333087</v>
      </c>
      <c r="J23" s="5">
        <f t="shared" si="4"/>
        <v>0.64023198857534225</v>
      </c>
      <c r="K23" s="5">
        <f t="shared" si="5"/>
        <v>7.9968711640514382E-3</v>
      </c>
      <c r="L23" s="4" t="s">
        <v>10</v>
      </c>
      <c r="M23" s="10">
        <v>25.42</v>
      </c>
      <c r="N23" s="5">
        <f t="shared" si="6"/>
        <v>25.723333333333333</v>
      </c>
      <c r="O23" s="5">
        <f t="shared" si="7"/>
        <v>0.32129944496268953</v>
      </c>
      <c r="P23" s="5">
        <f t="shared" si="8"/>
        <v>1.2490583580252284</v>
      </c>
      <c r="Q23" s="5">
        <f t="shared" si="9"/>
        <v>-0.64333333333333087</v>
      </c>
      <c r="R23" s="5">
        <f t="shared" si="10"/>
        <v>0.64023198857534225</v>
      </c>
      <c r="S23" s="5">
        <f t="shared" si="11"/>
        <v>7.9968711640514382E-3</v>
      </c>
      <c r="T23" s="4" t="s">
        <v>10</v>
      </c>
      <c r="U23" s="4">
        <v>30.99</v>
      </c>
      <c r="V23" s="5">
        <f t="shared" si="12"/>
        <v>30.713333333333335</v>
      </c>
      <c r="W23" s="5">
        <f t="shared" si="13"/>
        <v>0.60451082151879865</v>
      </c>
      <c r="X23" s="5">
        <f t="shared" si="14"/>
        <v>1.9682357983030128</v>
      </c>
      <c r="Y23" s="5">
        <f t="shared" si="15"/>
        <v>-5.6333333333333329</v>
      </c>
      <c r="Z23" s="5">
        <f t="shared" si="16"/>
        <v>2.0146411069368431E-2</v>
      </c>
      <c r="AA23" s="5">
        <f t="shared" si="17"/>
        <v>3.9652887474059023E-4</v>
      </c>
      <c r="AB23" s="4" t="s">
        <v>10</v>
      </c>
      <c r="AC23" s="4">
        <v>30.69</v>
      </c>
      <c r="AD23" s="5">
        <f t="shared" si="18"/>
        <v>30.013333333333335</v>
      </c>
      <c r="AE23" s="5">
        <f t="shared" si="19"/>
        <v>0.67500617281128195</v>
      </c>
      <c r="AF23" s="5">
        <f t="shared" si="20"/>
        <v>2.249021011143765</v>
      </c>
      <c r="AG23" s="5">
        <f t="shared" si="21"/>
        <v>-4.9333333333333336</v>
      </c>
      <c r="AH23" s="6">
        <f t="shared" si="22"/>
        <v>3.2727941338144578E-2</v>
      </c>
      <c r="AI23" s="5">
        <f t="shared" si="23"/>
        <v>7.3605827720967746E-4</v>
      </c>
      <c r="AJ23" s="4" t="s">
        <v>10</v>
      </c>
      <c r="AK23" s="4">
        <v>26.63</v>
      </c>
      <c r="AL23" s="5">
        <f t="shared" si="24"/>
        <v>25.953333333333333</v>
      </c>
      <c r="AM23" s="5">
        <f t="shared" si="25"/>
        <v>0.6087966272355102</v>
      </c>
      <c r="AN23" s="5">
        <f t="shared" si="26"/>
        <v>2.3457357843649249</v>
      </c>
      <c r="AO23" s="5">
        <f t="shared" si="27"/>
        <v>-0.8733333333333313</v>
      </c>
      <c r="AP23" s="5">
        <f t="shared" si="28"/>
        <v>0.54588413228532051</v>
      </c>
      <c r="AQ23" s="5">
        <f t="shared" si="29"/>
        <v>1.2804999432186728E-2</v>
      </c>
    </row>
    <row r="24" spans="1:43" x14ac:dyDescent="0.3">
      <c r="A24" s="4" t="s">
        <v>41</v>
      </c>
      <c r="B24" s="9">
        <v>24.99</v>
      </c>
      <c r="D24" s="4" t="s">
        <v>10</v>
      </c>
      <c r="E24" s="10">
        <v>25.69</v>
      </c>
      <c r="F24" s="5"/>
      <c r="G24" s="5"/>
      <c r="H24" s="5"/>
      <c r="L24" s="4" t="s">
        <v>10</v>
      </c>
      <c r="M24" s="10">
        <v>25.69</v>
      </c>
      <c r="N24" s="5"/>
      <c r="O24" s="5"/>
      <c r="P24" s="5"/>
      <c r="Q24" s="5"/>
      <c r="R24" s="5"/>
      <c r="S24" s="5"/>
      <c r="T24" s="4" t="s">
        <v>10</v>
      </c>
      <c r="U24" s="4">
        <v>31.13</v>
      </c>
      <c r="V24" s="5"/>
      <c r="W24" s="5"/>
      <c r="X24" s="5"/>
      <c r="Y24" s="5"/>
      <c r="Z24" s="5"/>
      <c r="AA24" s="5"/>
      <c r="AB24" s="4" t="s">
        <v>10</v>
      </c>
      <c r="AC24" s="4">
        <v>29.34</v>
      </c>
      <c r="AD24" s="5"/>
      <c r="AE24" s="5"/>
      <c r="AF24" s="5"/>
      <c r="AG24" s="5"/>
      <c r="AH24" s="6"/>
      <c r="AI24" s="5"/>
      <c r="AJ24" s="4" t="s">
        <v>10</v>
      </c>
      <c r="AK24" s="4">
        <v>25.45</v>
      </c>
      <c r="AL24" s="5"/>
      <c r="AM24" s="5"/>
      <c r="AN24" s="5"/>
      <c r="AO24" s="5"/>
      <c r="AP24" s="5"/>
      <c r="AQ24" s="5"/>
    </row>
    <row r="25" spans="1:43" x14ac:dyDescent="0.3">
      <c r="A25" s="4" t="s">
        <v>41</v>
      </c>
      <c r="B25" s="9">
        <v>25.46</v>
      </c>
      <c r="D25" s="4" t="s">
        <v>10</v>
      </c>
      <c r="E25" s="12">
        <v>26.06</v>
      </c>
      <c r="F25" s="5"/>
      <c r="G25" s="5"/>
      <c r="H25" s="5"/>
      <c r="L25" s="4" t="s">
        <v>10</v>
      </c>
      <c r="M25" s="12">
        <v>26.06</v>
      </c>
      <c r="N25" s="5"/>
      <c r="O25" s="5"/>
      <c r="P25" s="5"/>
      <c r="Q25" s="5"/>
      <c r="R25" s="5"/>
      <c r="S25" s="5"/>
      <c r="T25" s="4" t="s">
        <v>10</v>
      </c>
      <c r="U25" s="4">
        <v>30.02</v>
      </c>
      <c r="V25" s="5"/>
      <c r="W25" s="5"/>
      <c r="X25" s="5"/>
      <c r="Y25" s="5"/>
      <c r="Z25" s="5"/>
      <c r="AA25" s="5"/>
      <c r="AB25" s="4" t="s">
        <v>10</v>
      </c>
      <c r="AC25" s="4">
        <v>30.01</v>
      </c>
      <c r="AD25" s="5"/>
      <c r="AE25" s="5"/>
      <c r="AF25" s="5"/>
      <c r="AG25" s="5"/>
      <c r="AH25" s="6"/>
      <c r="AI25" s="5"/>
      <c r="AJ25" s="4" t="s">
        <v>10</v>
      </c>
      <c r="AK25" s="4">
        <v>25.78</v>
      </c>
      <c r="AL25" s="5"/>
      <c r="AM25" s="5"/>
      <c r="AN25" s="5"/>
      <c r="AO25" s="5"/>
      <c r="AP25" s="5"/>
      <c r="AQ25" s="5"/>
    </row>
    <row r="26" spans="1:43" x14ac:dyDescent="0.3">
      <c r="A26" s="4" t="s">
        <v>42</v>
      </c>
      <c r="B26" s="9">
        <v>27.01</v>
      </c>
      <c r="C26" s="5">
        <f>AVERAGE(B26:B28)</f>
        <v>26.906666666666666</v>
      </c>
      <c r="D26" s="4" t="s">
        <v>11</v>
      </c>
      <c r="E26" s="10">
        <v>28.88</v>
      </c>
      <c r="F26" s="5">
        <f>AVERAGE(E26:E28)</f>
        <v>28.87</v>
      </c>
      <c r="G26" s="5">
        <f>STDEV(E26:E28)</f>
        <v>0.11532562594670812</v>
      </c>
      <c r="H26" s="5">
        <f t="shared" si="2"/>
        <v>0.39946527865156944</v>
      </c>
      <c r="I26" s="5">
        <f t="shared" si="3"/>
        <v>-1.9633333333333347</v>
      </c>
      <c r="J26" s="5">
        <f t="shared" si="4"/>
        <v>0.25643528035850421</v>
      </c>
      <c r="K26" s="5">
        <f t="shared" si="5"/>
        <v>1.0243699072450322E-3</v>
      </c>
      <c r="L26" s="4" t="s">
        <v>11</v>
      </c>
      <c r="M26" s="10">
        <v>27.16</v>
      </c>
      <c r="N26" s="5">
        <f t="shared" si="6"/>
        <v>27.356666666666666</v>
      </c>
      <c r="O26" s="5">
        <f t="shared" si="7"/>
        <v>0.35809682117177893</v>
      </c>
      <c r="P26" s="5">
        <f t="shared" si="8"/>
        <v>1.3089928884066491</v>
      </c>
      <c r="Q26" s="5">
        <f t="shared" si="9"/>
        <v>-0.44999999999999929</v>
      </c>
      <c r="R26" s="5">
        <f t="shared" si="10"/>
        <v>0.73204284797281316</v>
      </c>
      <c r="S26" s="5">
        <f t="shared" si="11"/>
        <v>9.5823888200536229E-3</v>
      </c>
      <c r="T26" s="4" t="s">
        <v>11</v>
      </c>
      <c r="U26" s="4">
        <v>30.54</v>
      </c>
      <c r="V26" s="5">
        <f t="shared" si="12"/>
        <v>30.83666666666667</v>
      </c>
      <c r="W26" s="5">
        <f t="shared" si="13"/>
        <v>0.27754879450888181</v>
      </c>
      <c r="X26" s="5">
        <f t="shared" si="14"/>
        <v>0.90006094857490582</v>
      </c>
      <c r="Y26" s="5">
        <f t="shared" si="15"/>
        <v>-3.9300000000000033</v>
      </c>
      <c r="Z26" s="5">
        <f t="shared" si="16"/>
        <v>6.5607292726441571E-2</v>
      </c>
      <c r="AA26" s="5">
        <f t="shared" si="17"/>
        <v>5.9050562124792513E-4</v>
      </c>
      <c r="AB26" s="4" t="s">
        <v>11</v>
      </c>
      <c r="AC26" s="4">
        <v>32.22</v>
      </c>
      <c r="AD26" s="5">
        <f t="shared" si="18"/>
        <v>31.446666666666662</v>
      </c>
      <c r="AE26" s="5">
        <f t="shared" si="19"/>
        <v>0.6733745861950341</v>
      </c>
      <c r="AF26" s="5">
        <f t="shared" si="20"/>
        <v>2.1413226188097334</v>
      </c>
      <c r="AG26" s="5">
        <f t="shared" si="21"/>
        <v>-4.5399999999999956</v>
      </c>
      <c r="AH26" s="6">
        <f t="shared" si="22"/>
        <v>4.298568181686712E-2</v>
      </c>
      <c r="AI26" s="5">
        <f t="shared" si="23"/>
        <v>9.2046212759415837E-4</v>
      </c>
      <c r="AJ26" s="4" t="s">
        <v>11</v>
      </c>
      <c r="AK26" s="4">
        <v>28.86</v>
      </c>
      <c r="AL26" s="5">
        <f t="shared" si="24"/>
        <v>27.946666666666669</v>
      </c>
      <c r="AM26" s="5">
        <f t="shared" si="25"/>
        <v>1.4876939649448513</v>
      </c>
      <c r="AN26" s="5">
        <f t="shared" si="26"/>
        <v>5.3233324127320536</v>
      </c>
      <c r="AO26" s="5">
        <f t="shared" si="27"/>
        <v>-1.0400000000000027</v>
      </c>
      <c r="AP26" s="5">
        <f t="shared" si="28"/>
        <v>0.48632747370614188</v>
      </c>
      <c r="AQ26" s="5">
        <f t="shared" si="29"/>
        <v>2.5888828039820004E-2</v>
      </c>
    </row>
    <row r="27" spans="1:43" x14ac:dyDescent="0.3">
      <c r="A27" s="4" t="s">
        <v>42</v>
      </c>
      <c r="B27" s="9">
        <v>27.01</v>
      </c>
      <c r="D27" s="4" t="s">
        <v>11</v>
      </c>
      <c r="E27" s="11">
        <v>28.75</v>
      </c>
      <c r="F27" s="5"/>
      <c r="G27" s="5"/>
      <c r="H27" s="5"/>
      <c r="L27" s="4" t="s">
        <v>11</v>
      </c>
      <c r="M27" s="11">
        <v>27.14</v>
      </c>
      <c r="N27" s="5"/>
      <c r="O27" s="5"/>
      <c r="P27" s="5"/>
      <c r="Q27" s="5"/>
      <c r="R27" s="5"/>
      <c r="S27" s="5"/>
      <c r="T27" s="4" t="s">
        <v>11</v>
      </c>
      <c r="U27" s="4">
        <v>30.88</v>
      </c>
      <c r="V27" s="5"/>
      <c r="W27" s="5"/>
      <c r="X27" s="5"/>
      <c r="Y27" s="5"/>
      <c r="Z27" s="5"/>
      <c r="AA27" s="5"/>
      <c r="AB27" s="4" t="s">
        <v>11</v>
      </c>
      <c r="AC27" s="4">
        <v>30.99</v>
      </c>
      <c r="AD27" s="5"/>
      <c r="AE27" s="5"/>
      <c r="AF27" s="5"/>
      <c r="AG27" s="5"/>
      <c r="AH27" s="6"/>
      <c r="AI27" s="5"/>
      <c r="AJ27" s="4" t="s">
        <v>11</v>
      </c>
      <c r="AK27" s="4">
        <v>28.75</v>
      </c>
      <c r="AL27" s="5"/>
      <c r="AM27" s="5"/>
      <c r="AN27" s="5"/>
      <c r="AO27" s="5"/>
      <c r="AP27" s="5"/>
      <c r="AQ27" s="5"/>
    </row>
    <row r="28" spans="1:43" x14ac:dyDescent="0.3">
      <c r="A28" s="4" t="s">
        <v>42</v>
      </c>
      <c r="B28" s="9">
        <v>26.7</v>
      </c>
      <c r="D28" s="4" t="s">
        <v>11</v>
      </c>
      <c r="E28" s="11">
        <v>28.98</v>
      </c>
      <c r="F28" s="5"/>
      <c r="G28" s="5"/>
      <c r="H28" s="5"/>
      <c r="L28" s="4" t="s">
        <v>11</v>
      </c>
      <c r="M28" s="11">
        <v>27.77</v>
      </c>
      <c r="N28" s="5"/>
      <c r="O28" s="5"/>
      <c r="P28" s="5"/>
      <c r="Q28" s="5"/>
      <c r="R28" s="5"/>
      <c r="S28" s="5"/>
      <c r="T28" s="4" t="s">
        <v>11</v>
      </c>
      <c r="U28" s="4">
        <v>31.09</v>
      </c>
      <c r="V28" s="5"/>
      <c r="W28" s="5"/>
      <c r="X28" s="5"/>
      <c r="Y28" s="5"/>
      <c r="Z28" s="5"/>
      <c r="AA28" s="5"/>
      <c r="AB28" s="4" t="s">
        <v>11</v>
      </c>
      <c r="AC28" s="4">
        <v>31.13</v>
      </c>
      <c r="AD28" s="5"/>
      <c r="AE28" s="5"/>
      <c r="AF28" s="5"/>
      <c r="AG28" s="5"/>
      <c r="AH28" s="6"/>
      <c r="AI28" s="5"/>
      <c r="AJ28" s="4" t="s">
        <v>11</v>
      </c>
      <c r="AK28" s="4">
        <v>26.23</v>
      </c>
      <c r="AL28" s="5"/>
      <c r="AM28" s="5"/>
      <c r="AN28" s="5"/>
      <c r="AO28" s="5"/>
      <c r="AP28" s="5"/>
      <c r="AQ28" s="5"/>
    </row>
    <row r="29" spans="1:43" x14ac:dyDescent="0.3">
      <c r="A29" s="4" t="s">
        <v>43</v>
      </c>
      <c r="B29" s="9">
        <v>26.11</v>
      </c>
      <c r="C29" s="5">
        <f>AVERAGE(B29:B31)</f>
        <v>25.953333333333333</v>
      </c>
      <c r="D29" s="4" t="s">
        <v>12</v>
      </c>
      <c r="E29" s="10">
        <v>27.01</v>
      </c>
      <c r="F29" s="5">
        <f t="shared" si="0"/>
        <v>27.080000000000002</v>
      </c>
      <c r="G29" s="5">
        <f t="shared" si="1"/>
        <v>6.0827625302981483E-2</v>
      </c>
      <c r="H29" s="5">
        <f t="shared" si="2"/>
        <v>0.22462195459003501</v>
      </c>
      <c r="I29" s="5">
        <f t="shared" si="3"/>
        <v>-1.1266666666666687</v>
      </c>
      <c r="J29" s="5">
        <f t="shared" si="4"/>
        <v>0.4579726451351237</v>
      </c>
      <c r="K29" s="5">
        <f t="shared" si="5"/>
        <v>1.0287071069901997E-3</v>
      </c>
      <c r="L29" s="4" t="s">
        <v>12</v>
      </c>
      <c r="M29" s="10">
        <v>27.56</v>
      </c>
      <c r="N29" s="5">
        <f t="shared" si="6"/>
        <v>27.3</v>
      </c>
      <c r="O29" s="5">
        <f t="shared" si="7"/>
        <v>0.23065125189341501</v>
      </c>
      <c r="P29" s="5">
        <f t="shared" si="8"/>
        <v>0.84487638056195968</v>
      </c>
      <c r="Q29" s="5">
        <f t="shared" si="9"/>
        <v>-1.3466666666666676</v>
      </c>
      <c r="R29" s="5">
        <f t="shared" si="10"/>
        <v>0.39319948394699034</v>
      </c>
      <c r="S29" s="5">
        <f t="shared" si="11"/>
        <v>3.3220495683596359E-3</v>
      </c>
      <c r="T29" s="4" t="s">
        <v>12</v>
      </c>
      <c r="U29" s="4">
        <v>31.76</v>
      </c>
      <c r="V29" s="5">
        <f t="shared" si="12"/>
        <v>31.12</v>
      </c>
      <c r="W29" s="5">
        <f t="shared" si="13"/>
        <v>0.59270566050949858</v>
      </c>
      <c r="X29" s="5">
        <f t="shared" si="14"/>
        <v>1.9045811713030161</v>
      </c>
      <c r="Y29" s="5">
        <f t="shared" si="15"/>
        <v>-5.1666666666666679</v>
      </c>
      <c r="Z29" s="5">
        <f t="shared" si="16"/>
        <v>2.7840584941885581E-2</v>
      </c>
      <c r="AA29" s="5">
        <f t="shared" si="17"/>
        <v>5.3024653878377547E-4</v>
      </c>
      <c r="AB29" s="4" t="s">
        <v>12</v>
      </c>
      <c r="AC29" s="4">
        <v>30.02</v>
      </c>
      <c r="AD29" s="5">
        <f t="shared" si="18"/>
        <v>30.48</v>
      </c>
      <c r="AE29" s="5">
        <f t="shared" si="19"/>
        <v>0.43312815655415404</v>
      </c>
      <c r="AF29" s="5">
        <f t="shared" si="20"/>
        <v>1.4210241356763584</v>
      </c>
      <c r="AG29" s="5">
        <f t="shared" si="21"/>
        <v>-4.5266666666666673</v>
      </c>
      <c r="AH29" s="6">
        <f t="shared" si="22"/>
        <v>4.3384795327493453E-2</v>
      </c>
      <c r="AI29" s="5">
        <f t="shared" si="23"/>
        <v>6.1650841281747095E-4</v>
      </c>
      <c r="AJ29" s="4" t="s">
        <v>12</v>
      </c>
      <c r="AK29" s="4">
        <v>25.63</v>
      </c>
      <c r="AL29" s="5">
        <f t="shared" si="24"/>
        <v>25.88</v>
      </c>
      <c r="AM29" s="5">
        <f t="shared" si="25"/>
        <v>0.21794494717703475</v>
      </c>
      <c r="AN29" s="5">
        <f t="shared" si="26"/>
        <v>0.842136581055003</v>
      </c>
      <c r="AO29" s="5">
        <f t="shared" si="27"/>
        <v>7.3333333333334139E-2</v>
      </c>
      <c r="AP29" s="5">
        <f t="shared" si="28"/>
        <v>1.052144848200717</v>
      </c>
      <c r="AQ29" s="5">
        <f t="shared" si="29"/>
        <v>8.8604966523838698E-3</v>
      </c>
    </row>
    <row r="30" spans="1:43" x14ac:dyDescent="0.3">
      <c r="A30" s="4" t="s">
        <v>43</v>
      </c>
      <c r="B30" s="9">
        <v>25.79</v>
      </c>
      <c r="D30" s="4" t="s">
        <v>12</v>
      </c>
      <c r="E30" s="10">
        <v>27.11</v>
      </c>
      <c r="F30" s="5"/>
      <c r="G30" s="5"/>
      <c r="H30" s="5"/>
      <c r="L30" s="4" t="s">
        <v>12</v>
      </c>
      <c r="M30" s="10">
        <v>27.22</v>
      </c>
      <c r="N30" s="5"/>
      <c r="O30" s="5"/>
      <c r="P30" s="5"/>
      <c r="Q30" s="5"/>
      <c r="R30" s="5"/>
      <c r="S30" s="5"/>
      <c r="T30" s="4" t="s">
        <v>12</v>
      </c>
      <c r="U30" s="4">
        <v>31.01</v>
      </c>
      <c r="V30" s="5"/>
      <c r="W30" s="5"/>
      <c r="X30" s="5"/>
      <c r="Y30" s="5"/>
      <c r="Z30" s="5"/>
      <c r="AA30" s="5"/>
      <c r="AB30" s="4" t="s">
        <v>12</v>
      </c>
      <c r="AC30" s="4">
        <v>30.54</v>
      </c>
      <c r="AD30" s="5"/>
      <c r="AE30" s="5"/>
      <c r="AF30" s="5"/>
      <c r="AG30" s="5"/>
      <c r="AH30" s="6"/>
      <c r="AI30" s="5"/>
      <c r="AJ30" s="4" t="s">
        <v>12</v>
      </c>
      <c r="AK30" s="4">
        <v>26.03</v>
      </c>
      <c r="AL30" s="5"/>
      <c r="AM30" s="5"/>
      <c r="AN30" s="5"/>
      <c r="AO30" s="5"/>
      <c r="AP30" s="5"/>
      <c r="AQ30" s="5"/>
    </row>
    <row r="31" spans="1:43" x14ac:dyDescent="0.3">
      <c r="A31" s="4" t="s">
        <v>43</v>
      </c>
      <c r="B31" s="9">
        <v>25.96</v>
      </c>
      <c r="D31" s="4" t="s">
        <v>12</v>
      </c>
      <c r="E31" s="10">
        <v>27.12</v>
      </c>
      <c r="F31" s="5"/>
      <c r="G31" s="5"/>
      <c r="H31" s="5"/>
      <c r="L31" s="4" t="s">
        <v>12</v>
      </c>
      <c r="M31" s="10">
        <v>27.12</v>
      </c>
      <c r="N31" s="5"/>
      <c r="O31" s="5"/>
      <c r="P31" s="5"/>
      <c r="Q31" s="5"/>
      <c r="R31" s="5"/>
      <c r="S31" s="5"/>
      <c r="T31" s="4" t="s">
        <v>12</v>
      </c>
      <c r="U31" s="4">
        <v>30.59</v>
      </c>
      <c r="V31" s="5"/>
      <c r="W31" s="5"/>
      <c r="X31" s="5"/>
      <c r="Y31" s="5"/>
      <c r="Z31" s="5"/>
      <c r="AA31" s="5"/>
      <c r="AB31" s="4" t="s">
        <v>12</v>
      </c>
      <c r="AC31" s="4">
        <v>30.88</v>
      </c>
      <c r="AD31" s="5"/>
      <c r="AE31" s="5"/>
      <c r="AF31" s="5"/>
      <c r="AG31" s="5"/>
      <c r="AH31" s="6"/>
      <c r="AI31" s="5"/>
      <c r="AJ31" s="4" t="s">
        <v>12</v>
      </c>
      <c r="AK31" s="4">
        <v>25.98</v>
      </c>
      <c r="AL31" s="5"/>
      <c r="AM31" s="5"/>
      <c r="AN31" s="5"/>
      <c r="AO31" s="5"/>
      <c r="AP31" s="5"/>
      <c r="AQ31" s="5"/>
    </row>
    <row r="32" spans="1:43" x14ac:dyDescent="0.3">
      <c r="A32" s="4" t="s">
        <v>44</v>
      </c>
      <c r="B32" s="9">
        <v>24.79</v>
      </c>
      <c r="C32" s="5">
        <f>AVERAGE(B32:B34)</f>
        <v>25.080000000000002</v>
      </c>
      <c r="D32" s="4" t="s">
        <v>16</v>
      </c>
      <c r="E32" s="10">
        <v>25.55</v>
      </c>
      <c r="F32" s="5">
        <f t="shared" si="0"/>
        <v>25.3</v>
      </c>
      <c r="G32" s="5">
        <f t="shared" si="1"/>
        <v>0.21794494717703475</v>
      </c>
      <c r="H32" s="5">
        <f t="shared" si="2"/>
        <v>0.86144247896061166</v>
      </c>
      <c r="I32" s="5">
        <f t="shared" si="3"/>
        <v>-0.21999999999999886</v>
      </c>
      <c r="J32" s="5">
        <f t="shared" si="4"/>
        <v>0.8585654364377544</v>
      </c>
      <c r="K32" s="5">
        <f t="shared" si="5"/>
        <v>7.3960473791483856E-3</v>
      </c>
      <c r="L32" s="4" t="s">
        <v>16</v>
      </c>
      <c r="M32" s="10">
        <v>25.6</v>
      </c>
      <c r="N32" s="5">
        <f t="shared" si="6"/>
        <v>25.756666666666671</v>
      </c>
      <c r="O32" s="5">
        <f t="shared" si="7"/>
        <v>0.1464012750399846</v>
      </c>
      <c r="P32" s="5">
        <f t="shared" si="8"/>
        <v>0.56840148197224505</v>
      </c>
      <c r="Q32" s="5">
        <f t="shared" si="9"/>
        <v>-0.67666666666666941</v>
      </c>
      <c r="R32" s="5">
        <f t="shared" si="10"/>
        <v>0.62560906974687369</v>
      </c>
      <c r="S32" s="5">
        <f t="shared" si="11"/>
        <v>3.5559712237940061E-3</v>
      </c>
      <c r="T32" s="4" t="s">
        <v>16</v>
      </c>
      <c r="U32" s="4">
        <v>31.49</v>
      </c>
      <c r="V32" s="5">
        <f t="shared" si="12"/>
        <v>31.703333333333333</v>
      </c>
      <c r="W32" s="5">
        <f t="shared" si="13"/>
        <v>0.38695391629150533</v>
      </c>
      <c r="X32" s="5">
        <f t="shared" si="14"/>
        <v>1.2205464713221701</v>
      </c>
      <c r="Y32" s="5">
        <f t="shared" si="15"/>
        <v>-6.6233333333333313</v>
      </c>
      <c r="Z32" s="5">
        <f t="shared" si="16"/>
        <v>1.0143270220012343E-2</v>
      </c>
      <c r="AA32" s="5">
        <f t="shared" si="17"/>
        <v>1.2380332674703318E-4</v>
      </c>
      <c r="AB32" s="4" t="s">
        <v>16</v>
      </c>
      <c r="AC32" s="4">
        <v>31.09</v>
      </c>
      <c r="AD32" s="5">
        <f t="shared" si="18"/>
        <v>31.286666666666665</v>
      </c>
      <c r="AE32" s="5">
        <f t="shared" si="19"/>
        <v>0.41186567389542633</v>
      </c>
      <c r="AF32" s="5">
        <f t="shared" si="20"/>
        <v>1.3164255504861273</v>
      </c>
      <c r="AG32" s="5">
        <f t="shared" si="21"/>
        <v>-6.2066666666666634</v>
      </c>
      <c r="AH32" s="6">
        <f t="shared" si="22"/>
        <v>1.3539641341288539E-2</v>
      </c>
      <c r="AI32" s="5">
        <f t="shared" si="23"/>
        <v>1.7823929806090491E-4</v>
      </c>
      <c r="AJ32" s="4" t="s">
        <v>16</v>
      </c>
      <c r="AK32" s="10">
        <v>27.82</v>
      </c>
      <c r="AL32" s="5">
        <f t="shared" si="24"/>
        <v>27.293333333333333</v>
      </c>
      <c r="AM32" s="5">
        <f t="shared" si="25"/>
        <v>0.96464155691807785</v>
      </c>
      <c r="AN32" s="5">
        <f t="shared" si="26"/>
        <v>3.5343486452787416</v>
      </c>
      <c r="AO32" s="5">
        <f t="shared" si="27"/>
        <v>-2.2133333333333312</v>
      </c>
      <c r="AP32" s="5">
        <f t="shared" si="28"/>
        <v>0.21563550799804798</v>
      </c>
      <c r="AQ32" s="5">
        <f t="shared" si="29"/>
        <v>7.6213106556689411E-3</v>
      </c>
    </row>
    <row r="33" spans="1:43" x14ac:dyDescent="0.3">
      <c r="A33" s="4" t="s">
        <v>44</v>
      </c>
      <c r="B33" s="9">
        <v>24.99</v>
      </c>
      <c r="D33" s="4" t="s">
        <v>16</v>
      </c>
      <c r="E33" s="10">
        <v>25.15</v>
      </c>
      <c r="F33" s="5"/>
      <c r="G33" s="5"/>
      <c r="H33" s="5"/>
      <c r="L33" s="4" t="s">
        <v>16</v>
      </c>
      <c r="M33" s="10">
        <v>25.89</v>
      </c>
      <c r="N33" s="5"/>
      <c r="O33" s="5"/>
      <c r="P33" s="5"/>
      <c r="Q33" s="5"/>
      <c r="R33" s="5"/>
      <c r="S33" s="5"/>
      <c r="T33" s="4" t="s">
        <v>16</v>
      </c>
      <c r="U33" s="4">
        <v>32.15</v>
      </c>
      <c r="V33" s="5"/>
      <c r="W33" s="5"/>
      <c r="X33" s="5"/>
      <c r="Y33" s="5"/>
      <c r="Z33" s="5"/>
      <c r="AA33" s="5"/>
      <c r="AB33" s="4" t="s">
        <v>16</v>
      </c>
      <c r="AC33" s="4">
        <v>31.76</v>
      </c>
      <c r="AD33" s="5"/>
      <c r="AE33" s="5"/>
      <c r="AF33" s="5"/>
      <c r="AG33" s="5"/>
      <c r="AH33" s="6"/>
      <c r="AI33" s="5"/>
      <c r="AJ33" s="4" t="s">
        <v>16</v>
      </c>
      <c r="AK33" s="10">
        <v>27.88</v>
      </c>
      <c r="AL33" s="5"/>
      <c r="AM33" s="5"/>
      <c r="AN33" s="5"/>
      <c r="AO33" s="5"/>
      <c r="AP33" s="5"/>
      <c r="AQ33" s="5"/>
    </row>
    <row r="34" spans="1:43" x14ac:dyDescent="0.3">
      <c r="A34" s="4" t="s">
        <v>44</v>
      </c>
      <c r="B34" s="9">
        <v>25.46</v>
      </c>
      <c r="D34" s="4" t="s">
        <v>16</v>
      </c>
      <c r="E34" s="10">
        <v>25.2</v>
      </c>
      <c r="F34" s="5"/>
      <c r="G34" s="5"/>
      <c r="H34" s="5"/>
      <c r="L34" s="4" t="s">
        <v>16</v>
      </c>
      <c r="M34" s="10">
        <v>25.78</v>
      </c>
      <c r="N34" s="5"/>
      <c r="O34" s="5"/>
      <c r="P34" s="5"/>
      <c r="Q34" s="5"/>
      <c r="R34" s="5"/>
      <c r="S34" s="5"/>
      <c r="T34" s="4" t="s">
        <v>16</v>
      </c>
      <c r="U34" s="4">
        <v>31.47</v>
      </c>
      <c r="V34" s="5"/>
      <c r="W34" s="5"/>
      <c r="X34" s="5"/>
      <c r="Y34" s="5"/>
      <c r="Z34" s="5"/>
      <c r="AA34" s="5"/>
      <c r="AB34" s="4" t="s">
        <v>16</v>
      </c>
      <c r="AC34" s="4">
        <v>31.01</v>
      </c>
      <c r="AD34" s="5"/>
      <c r="AE34" s="5"/>
      <c r="AF34" s="5"/>
      <c r="AG34" s="5"/>
      <c r="AH34" s="6"/>
      <c r="AI34" s="5"/>
      <c r="AJ34" s="4" t="s">
        <v>16</v>
      </c>
      <c r="AK34" s="10">
        <v>26.18</v>
      </c>
      <c r="AL34" s="5"/>
      <c r="AM34" s="5"/>
      <c r="AN34" s="5"/>
      <c r="AO34" s="5"/>
      <c r="AP34" s="5"/>
      <c r="AQ34" s="5"/>
    </row>
    <row r="35" spans="1:43" x14ac:dyDescent="0.3">
      <c r="A35" s="4" t="s">
        <v>45</v>
      </c>
      <c r="B35" s="9">
        <v>27.01</v>
      </c>
      <c r="C35" s="5">
        <f>AVERAGE(B35:B37)</f>
        <v>26.906666666666666</v>
      </c>
      <c r="D35" s="4" t="s">
        <v>17</v>
      </c>
      <c r="E35" s="10">
        <v>26.01</v>
      </c>
      <c r="F35" s="5">
        <f t="shared" si="0"/>
        <v>25.92</v>
      </c>
      <c r="G35" s="5">
        <f t="shared" si="1"/>
        <v>0.20074859899884648</v>
      </c>
      <c r="H35" s="5">
        <f t="shared" si="2"/>
        <v>0.77449305169308047</v>
      </c>
      <c r="I35" s="5">
        <f t="shared" si="3"/>
        <v>0.98666666666666458</v>
      </c>
      <c r="J35" s="5">
        <f t="shared" si="4"/>
        <v>1.9816012265304559</v>
      </c>
      <c r="K35" s="5">
        <f t="shared" si="5"/>
        <v>1.534736381174324E-2</v>
      </c>
      <c r="L35" s="4" t="s">
        <v>17</v>
      </c>
      <c r="M35" s="10">
        <v>27.01</v>
      </c>
      <c r="N35" s="5">
        <f t="shared" si="6"/>
        <v>27.083333333333332</v>
      </c>
      <c r="O35" s="5">
        <f t="shared" si="7"/>
        <v>6.4291005073284987E-2</v>
      </c>
      <c r="P35" s="5">
        <f t="shared" si="8"/>
        <v>0.23738217257828303</v>
      </c>
      <c r="Q35" s="5">
        <f t="shared" si="9"/>
        <v>-0.17666666666666586</v>
      </c>
      <c r="R35" s="5">
        <f t="shared" si="10"/>
        <v>0.88474483117964664</v>
      </c>
      <c r="S35" s="5">
        <f t="shared" si="11"/>
        <v>2.1002265020283076E-3</v>
      </c>
      <c r="T35" s="4" t="s">
        <v>17</v>
      </c>
      <c r="U35" s="4">
        <v>32.159999999999997</v>
      </c>
      <c r="V35" s="5">
        <f t="shared" si="12"/>
        <v>32.826666666666668</v>
      </c>
      <c r="W35" s="5">
        <f t="shared" si="13"/>
        <v>0.79739158092704776</v>
      </c>
      <c r="X35" s="5">
        <f t="shared" si="14"/>
        <v>2.4290970174463271</v>
      </c>
      <c r="Y35" s="5">
        <f t="shared" si="15"/>
        <v>-5.9200000000000017</v>
      </c>
      <c r="Z35" s="5">
        <f t="shared" si="16"/>
        <v>1.6515906883771553E-2</v>
      </c>
      <c r="AA35" s="5">
        <f t="shared" si="17"/>
        <v>4.0118740151790742E-4</v>
      </c>
      <c r="AB35" s="4" t="s">
        <v>17</v>
      </c>
      <c r="AC35" s="4">
        <v>30.59</v>
      </c>
      <c r="AD35" s="5">
        <f t="shared" si="18"/>
        <v>31.409999999999997</v>
      </c>
      <c r="AE35" s="5">
        <f t="shared" si="19"/>
        <v>0.78307087801807507</v>
      </c>
      <c r="AF35" s="5">
        <f t="shared" si="20"/>
        <v>2.4930623305255497</v>
      </c>
      <c r="AG35" s="5">
        <f t="shared" si="21"/>
        <v>-4.5033333333333303</v>
      </c>
      <c r="AH35" s="6">
        <f t="shared" si="22"/>
        <v>4.4092181472439103E-2</v>
      </c>
      <c r="AI35" s="5">
        <f t="shared" si="23"/>
        <v>1.0992455669963451E-3</v>
      </c>
      <c r="AJ35" s="4" t="s">
        <v>17</v>
      </c>
      <c r="AK35" s="11">
        <v>26.7</v>
      </c>
      <c r="AL35" s="5">
        <f t="shared" si="24"/>
        <v>27.72</v>
      </c>
      <c r="AM35" s="5">
        <f t="shared" si="25"/>
        <v>1.9871336140280063</v>
      </c>
      <c r="AN35" s="5">
        <f t="shared" si="26"/>
        <v>7.1685916811977135</v>
      </c>
      <c r="AO35" s="5">
        <f t="shared" si="27"/>
        <v>-0.81333333333333258</v>
      </c>
      <c r="AP35" s="5">
        <f t="shared" si="28"/>
        <v>0.56906551729391153</v>
      </c>
      <c r="AQ35" s="5">
        <f t="shared" si="29"/>
        <v>4.0793983333296077E-2</v>
      </c>
    </row>
    <row r="36" spans="1:43" x14ac:dyDescent="0.3">
      <c r="A36" s="4" t="s">
        <v>45</v>
      </c>
      <c r="B36" s="9">
        <v>27.01</v>
      </c>
      <c r="D36" s="4" t="s">
        <v>17</v>
      </c>
      <c r="E36" s="10">
        <v>25.69</v>
      </c>
      <c r="F36" s="5"/>
      <c r="G36" s="5"/>
      <c r="H36" s="5"/>
      <c r="L36" s="4" t="s">
        <v>17</v>
      </c>
      <c r="M36" s="10">
        <v>27.13</v>
      </c>
      <c r="N36" s="5"/>
      <c r="O36" s="5"/>
      <c r="P36" s="5"/>
      <c r="Q36" s="5"/>
      <c r="R36" s="5"/>
      <c r="S36" s="5"/>
      <c r="T36" s="4" t="s">
        <v>17</v>
      </c>
      <c r="U36" s="4">
        <v>33.71</v>
      </c>
      <c r="V36" s="5"/>
      <c r="W36" s="5"/>
      <c r="X36" s="5"/>
      <c r="Y36" s="5"/>
      <c r="Z36" s="5"/>
      <c r="AA36" s="5"/>
      <c r="AB36" s="4" t="s">
        <v>17</v>
      </c>
      <c r="AC36" s="4">
        <v>31.49</v>
      </c>
      <c r="AD36" s="5"/>
      <c r="AE36" s="5"/>
      <c r="AF36" s="5"/>
      <c r="AG36" s="5"/>
      <c r="AH36" s="6"/>
      <c r="AI36" s="5"/>
      <c r="AJ36" s="4" t="s">
        <v>17</v>
      </c>
      <c r="AK36" s="11">
        <v>26.45</v>
      </c>
      <c r="AL36" s="5"/>
      <c r="AM36" s="5"/>
      <c r="AN36" s="5"/>
      <c r="AO36" s="5"/>
      <c r="AP36" s="5"/>
      <c r="AQ36" s="5"/>
    </row>
    <row r="37" spans="1:43" x14ac:dyDescent="0.3">
      <c r="A37" s="4" t="s">
        <v>45</v>
      </c>
      <c r="B37" s="9">
        <v>26.7</v>
      </c>
      <c r="D37" s="4" t="s">
        <v>17</v>
      </c>
      <c r="E37" s="12">
        <v>26.06</v>
      </c>
      <c r="F37" s="5"/>
      <c r="G37" s="5"/>
      <c r="H37" s="5"/>
      <c r="L37" s="4" t="s">
        <v>17</v>
      </c>
      <c r="M37" s="12">
        <v>27.11</v>
      </c>
      <c r="N37" s="5"/>
      <c r="O37" s="5"/>
      <c r="P37" s="5"/>
      <c r="Q37" s="5"/>
      <c r="R37" s="5"/>
      <c r="S37" s="5"/>
      <c r="T37" s="4" t="s">
        <v>17</v>
      </c>
      <c r="U37" s="4">
        <v>32.61</v>
      </c>
      <c r="V37" s="5"/>
      <c r="W37" s="5"/>
      <c r="X37" s="5"/>
      <c r="Y37" s="5"/>
      <c r="Z37" s="5"/>
      <c r="AA37" s="5"/>
      <c r="AB37" s="4" t="s">
        <v>17</v>
      </c>
      <c r="AC37" s="4">
        <v>32.15</v>
      </c>
      <c r="AD37" s="5"/>
      <c r="AE37" s="5"/>
      <c r="AF37" s="5"/>
      <c r="AG37" s="5"/>
      <c r="AH37" s="6"/>
      <c r="AI37" s="5"/>
      <c r="AJ37" s="4" t="s">
        <v>17</v>
      </c>
      <c r="AK37" s="10">
        <v>30.01</v>
      </c>
      <c r="AL37" s="5"/>
      <c r="AM37" s="5"/>
      <c r="AN37" s="5"/>
      <c r="AO37" s="5"/>
      <c r="AP37" s="5"/>
      <c r="AQ37" s="5"/>
    </row>
    <row r="38" spans="1:43" x14ac:dyDescent="0.3">
      <c r="A38" s="4" t="s">
        <v>46</v>
      </c>
      <c r="B38" s="9">
        <v>26.11</v>
      </c>
      <c r="C38" s="5">
        <f>AVERAGE(B38:B40)</f>
        <v>26.703333333333333</v>
      </c>
      <c r="D38" s="4" t="s">
        <v>18</v>
      </c>
      <c r="E38" s="10">
        <v>27.98</v>
      </c>
      <c r="F38" s="5">
        <f t="shared" si="0"/>
        <v>28.283333333333335</v>
      </c>
      <c r="G38" s="5">
        <f t="shared" si="1"/>
        <v>0.63216559012123918</v>
      </c>
      <c r="H38" s="5">
        <f t="shared" si="2"/>
        <v>2.2351169951251824</v>
      </c>
      <c r="I38" s="5">
        <f t="shared" si="3"/>
        <v>-1.5800000000000018</v>
      </c>
      <c r="J38" s="5">
        <f t="shared" si="4"/>
        <v>0.33448188869652762</v>
      </c>
      <c r="K38" s="5">
        <f t="shared" si="5"/>
        <v>7.4760615398717853E-3</v>
      </c>
      <c r="L38" s="4" t="s">
        <v>18</v>
      </c>
      <c r="M38" s="10">
        <v>27.88</v>
      </c>
      <c r="N38" s="5">
        <f t="shared" si="6"/>
        <v>27.569999999999997</v>
      </c>
      <c r="O38" s="5">
        <f t="shared" si="7"/>
        <v>0.26962937525425423</v>
      </c>
      <c r="P38" s="5">
        <f t="shared" si="8"/>
        <v>0.97798104916305506</v>
      </c>
      <c r="Q38" s="5">
        <f t="shared" si="9"/>
        <v>-0.86666666666666359</v>
      </c>
      <c r="R38" s="5">
        <f t="shared" si="10"/>
        <v>0.54841248984731417</v>
      </c>
      <c r="S38" s="5">
        <f t="shared" si="11"/>
        <v>5.3633702219499958E-3</v>
      </c>
      <c r="T38" s="4" t="s">
        <v>18</v>
      </c>
      <c r="U38" s="4">
        <v>28.81</v>
      </c>
      <c r="V38" s="5">
        <f t="shared" si="12"/>
        <v>30.37</v>
      </c>
      <c r="W38" s="5">
        <f t="shared" si="13"/>
        <v>1.4147791347061924</v>
      </c>
      <c r="X38" s="5">
        <f t="shared" si="14"/>
        <v>4.6584759127632287</v>
      </c>
      <c r="Y38" s="5">
        <f t="shared" si="15"/>
        <v>-3.6666666666666679</v>
      </c>
      <c r="Z38" s="5">
        <f t="shared" si="16"/>
        <v>7.8745065618429519E-2</v>
      </c>
      <c r="AA38" s="5">
        <f t="shared" si="17"/>
        <v>3.6683199143241378E-3</v>
      </c>
      <c r="AB38" s="4" t="s">
        <v>18</v>
      </c>
      <c r="AC38" s="4">
        <v>31.47</v>
      </c>
      <c r="AD38" s="5">
        <f t="shared" si="18"/>
        <v>32.446666666666665</v>
      </c>
      <c r="AE38" s="5">
        <f t="shared" si="19"/>
        <v>1.147184960384914</v>
      </c>
      <c r="AF38" s="5">
        <f t="shared" si="20"/>
        <v>3.5356018914677851</v>
      </c>
      <c r="AG38" s="5">
        <f t="shared" si="21"/>
        <v>-5.7433333333333323</v>
      </c>
      <c r="AH38" s="6">
        <f t="shared" si="22"/>
        <v>1.8667423986812818E-2</v>
      </c>
      <c r="AI38" s="5">
        <f t="shared" si="23"/>
        <v>6.6000579556606503E-4</v>
      </c>
      <c r="AJ38" s="4" t="s">
        <v>18</v>
      </c>
      <c r="AK38" s="10">
        <v>30.4</v>
      </c>
      <c r="AL38" s="5">
        <f t="shared" si="24"/>
        <v>28.616666666666664</v>
      </c>
      <c r="AM38" s="5">
        <f t="shared" si="25"/>
        <v>2.7745690356041472</v>
      </c>
      <c r="AN38" s="5">
        <f t="shared" si="26"/>
        <v>9.6956401943068649</v>
      </c>
      <c r="AO38" s="5">
        <f t="shared" si="27"/>
        <v>-1.9133333333333304</v>
      </c>
      <c r="AP38" s="5">
        <f t="shared" si="28"/>
        <v>0.26547845099058992</v>
      </c>
      <c r="AQ38" s="5">
        <f t="shared" si="29"/>
        <v>2.573983540146689E-2</v>
      </c>
    </row>
    <row r="39" spans="1:43" x14ac:dyDescent="0.3">
      <c r="A39" s="4" t="s">
        <v>46</v>
      </c>
      <c r="B39" s="9">
        <v>26.99</v>
      </c>
      <c r="D39" s="4" t="s">
        <v>18</v>
      </c>
      <c r="E39" s="11">
        <v>27.86</v>
      </c>
      <c r="F39" s="5"/>
      <c r="G39" s="5"/>
      <c r="H39" s="5"/>
      <c r="L39" s="4" t="s">
        <v>18</v>
      </c>
      <c r="M39" s="11">
        <v>27.39</v>
      </c>
      <c r="N39" s="5"/>
      <c r="O39" s="5"/>
      <c r="P39" s="5"/>
      <c r="Q39" s="5"/>
      <c r="R39" s="5"/>
      <c r="S39" s="5"/>
      <c r="T39" s="4" t="s">
        <v>18</v>
      </c>
      <c r="U39" s="4">
        <v>30.73</v>
      </c>
      <c r="V39" s="5"/>
      <c r="W39" s="5"/>
      <c r="X39" s="5"/>
      <c r="Y39" s="5"/>
      <c r="Z39" s="5"/>
      <c r="AA39" s="5"/>
      <c r="AB39" s="4" t="s">
        <v>18</v>
      </c>
      <c r="AC39" s="4">
        <v>32.159999999999997</v>
      </c>
      <c r="AD39" s="5"/>
      <c r="AE39" s="5"/>
      <c r="AF39" s="5"/>
      <c r="AG39" s="5"/>
      <c r="AH39" s="6"/>
      <c r="AI39" s="5"/>
      <c r="AJ39" s="4" t="s">
        <v>18</v>
      </c>
      <c r="AK39" s="10">
        <v>30.03</v>
      </c>
      <c r="AL39" s="5"/>
      <c r="AM39" s="5"/>
      <c r="AN39" s="5"/>
      <c r="AO39" s="5"/>
      <c r="AP39" s="5"/>
      <c r="AQ39" s="5"/>
    </row>
    <row r="40" spans="1:43" x14ac:dyDescent="0.3">
      <c r="A40" s="4" t="s">
        <v>46</v>
      </c>
      <c r="B40" s="9">
        <v>27.01</v>
      </c>
      <c r="D40" s="4" t="s">
        <v>18</v>
      </c>
      <c r="E40" s="11">
        <v>29.01</v>
      </c>
      <c r="F40" s="5"/>
      <c r="G40" s="5"/>
      <c r="H40" s="5"/>
      <c r="L40" s="4" t="s">
        <v>18</v>
      </c>
      <c r="M40" s="11">
        <v>27.44</v>
      </c>
      <c r="N40" s="5"/>
      <c r="O40" s="5"/>
      <c r="P40" s="5"/>
      <c r="Q40" s="5"/>
      <c r="R40" s="5"/>
      <c r="S40" s="5"/>
      <c r="T40" s="4" t="s">
        <v>18</v>
      </c>
      <c r="U40" s="4">
        <v>31.57</v>
      </c>
      <c r="V40" s="5"/>
      <c r="W40" s="5"/>
      <c r="X40" s="5"/>
      <c r="Y40" s="5"/>
      <c r="Z40" s="5"/>
      <c r="AA40" s="5"/>
      <c r="AB40" s="4" t="s">
        <v>18</v>
      </c>
      <c r="AC40" s="4">
        <v>33.71</v>
      </c>
      <c r="AD40" s="5"/>
      <c r="AE40" s="5"/>
      <c r="AF40" s="5"/>
      <c r="AG40" s="5"/>
      <c r="AH40" s="6"/>
      <c r="AI40" s="5"/>
      <c r="AJ40" s="4" t="s">
        <v>18</v>
      </c>
      <c r="AK40" s="10">
        <v>25.42</v>
      </c>
      <c r="AL40" s="5"/>
      <c r="AM40" s="5"/>
      <c r="AN40" s="5"/>
      <c r="AO40" s="5"/>
      <c r="AP40" s="5"/>
      <c r="AQ40" s="5"/>
    </row>
    <row r="41" spans="1:43" x14ac:dyDescent="0.3">
      <c r="A41" s="4" t="s">
        <v>47</v>
      </c>
      <c r="B41" s="9">
        <v>24.79</v>
      </c>
      <c r="C41" s="5">
        <f>AVERAGE(B41:B43)</f>
        <v>25.080000000000002</v>
      </c>
      <c r="D41" s="4" t="s">
        <v>19</v>
      </c>
      <c r="E41" s="10">
        <v>25.11</v>
      </c>
      <c r="F41" s="5">
        <f t="shared" si="0"/>
        <v>25.306666666666661</v>
      </c>
      <c r="G41" s="5">
        <f t="shared" si="1"/>
        <v>0.17039170558842742</v>
      </c>
      <c r="H41" s="5">
        <f t="shared" si="2"/>
        <v>0.6733075826729219</v>
      </c>
      <c r="I41" s="5">
        <f t="shared" si="3"/>
        <v>-0.22666666666665947</v>
      </c>
      <c r="J41" s="5">
        <f t="shared" si="4"/>
        <v>0.85460717426490385</v>
      </c>
      <c r="K41" s="5">
        <f t="shared" si="5"/>
        <v>5.7541349063923893E-3</v>
      </c>
      <c r="L41" s="4" t="s">
        <v>19</v>
      </c>
      <c r="M41" s="10">
        <v>25.11</v>
      </c>
      <c r="N41" s="5">
        <f t="shared" si="6"/>
        <v>25.963333333333335</v>
      </c>
      <c r="O41" s="5">
        <f t="shared" si="7"/>
        <v>0.78678671400407751</v>
      </c>
      <c r="P41" s="5">
        <f t="shared" si="8"/>
        <v>3.0303763538480322</v>
      </c>
      <c r="Q41" s="5">
        <f t="shared" si="9"/>
        <v>-0.88333333333333286</v>
      </c>
      <c r="R41" s="5">
        <f t="shared" si="10"/>
        <v>0.54211343515070942</v>
      </c>
      <c r="S41" s="5">
        <f t="shared" si="11"/>
        <v>1.6428077349840385E-2</v>
      </c>
      <c r="T41" s="4" t="s">
        <v>19</v>
      </c>
      <c r="U41" s="4">
        <v>32.869999999999997</v>
      </c>
      <c r="V41" s="5">
        <f t="shared" si="12"/>
        <v>31.433333333333334</v>
      </c>
      <c r="W41" s="5">
        <f t="shared" si="13"/>
        <v>1.498410268695904</v>
      </c>
      <c r="X41" s="5">
        <f t="shared" si="14"/>
        <v>4.7669467720972554</v>
      </c>
      <c r="Y41" s="5">
        <f t="shared" si="15"/>
        <v>-6.3533333333333317</v>
      </c>
      <c r="Z41" s="5">
        <f t="shared" si="16"/>
        <v>1.2230834629673455E-2</v>
      </c>
      <c r="AA41" s="5">
        <f t="shared" si="17"/>
        <v>5.8303737657977204E-4</v>
      </c>
      <c r="AB41" s="4" t="s">
        <v>19</v>
      </c>
      <c r="AC41" s="4">
        <v>32.61</v>
      </c>
      <c r="AD41" s="5">
        <f t="shared" si="18"/>
        <v>30.716666666666669</v>
      </c>
      <c r="AE41" s="5">
        <f t="shared" si="19"/>
        <v>1.9000350873953182</v>
      </c>
      <c r="AF41" s="5">
        <f t="shared" si="20"/>
        <v>6.1856812394855716</v>
      </c>
      <c r="AG41" s="5">
        <f t="shared" si="21"/>
        <v>-5.6366666666666667</v>
      </c>
      <c r="AH41" s="6">
        <f t="shared" si="22"/>
        <v>2.0099916709006297E-2</v>
      </c>
      <c r="AI41" s="5">
        <f t="shared" si="23"/>
        <v>1.2433167770212281E-3</v>
      </c>
      <c r="AJ41" s="4" t="s">
        <v>19</v>
      </c>
      <c r="AK41" s="10">
        <v>25.44</v>
      </c>
      <c r="AL41" s="5">
        <f t="shared" si="24"/>
        <v>25.363333333333333</v>
      </c>
      <c r="AM41" s="5">
        <f t="shared" si="25"/>
        <v>0.11590225767142533</v>
      </c>
      <c r="AN41" s="5">
        <f t="shared" si="26"/>
        <v>0.45696776582241555</v>
      </c>
      <c r="AO41" s="5">
        <f t="shared" si="27"/>
        <v>-0.28333333333333144</v>
      </c>
      <c r="AP41" s="5">
        <f t="shared" si="28"/>
        <v>0.82169031458579145</v>
      </c>
      <c r="AQ41" s="5">
        <f t="shared" si="29"/>
        <v>3.7548598725418692E-3</v>
      </c>
    </row>
    <row r="42" spans="1:43" x14ac:dyDescent="0.3">
      <c r="A42" s="4" t="s">
        <v>47</v>
      </c>
      <c r="B42" s="9">
        <v>24.99</v>
      </c>
      <c r="D42" s="4" t="s">
        <v>19</v>
      </c>
      <c r="E42" s="10">
        <v>25.41</v>
      </c>
      <c r="F42" s="5"/>
      <c r="G42" s="5"/>
      <c r="H42" s="5"/>
      <c r="L42" s="4" t="s">
        <v>19</v>
      </c>
      <c r="M42" s="10">
        <v>26.66</v>
      </c>
      <c r="N42" s="5"/>
      <c r="O42" s="5"/>
      <c r="P42" s="5"/>
      <c r="Q42" s="5"/>
      <c r="R42" s="5"/>
      <c r="S42" s="5"/>
      <c r="T42" s="4" t="s">
        <v>19</v>
      </c>
      <c r="U42" s="4">
        <v>31.55</v>
      </c>
      <c r="V42" s="5"/>
      <c r="W42" s="5"/>
      <c r="X42" s="5"/>
      <c r="Y42" s="5"/>
      <c r="Z42" s="5"/>
      <c r="AA42" s="5"/>
      <c r="AB42" s="4" t="s">
        <v>19</v>
      </c>
      <c r="AC42" s="4">
        <v>28.81</v>
      </c>
      <c r="AD42" s="5"/>
      <c r="AE42" s="5"/>
      <c r="AF42" s="5"/>
      <c r="AG42" s="5"/>
      <c r="AH42" s="6"/>
      <c r="AI42" s="5"/>
      <c r="AJ42" s="4" t="s">
        <v>19</v>
      </c>
      <c r="AK42" s="10">
        <v>25.23</v>
      </c>
      <c r="AL42" s="5"/>
      <c r="AM42" s="5"/>
      <c r="AN42" s="5"/>
      <c r="AO42" s="5"/>
      <c r="AP42" s="5"/>
      <c r="AQ42" s="5"/>
    </row>
    <row r="43" spans="1:43" x14ac:dyDescent="0.3">
      <c r="A43" s="4" t="s">
        <v>47</v>
      </c>
      <c r="B43" s="9">
        <v>25.46</v>
      </c>
      <c r="D43" s="4" t="s">
        <v>19</v>
      </c>
      <c r="E43" s="10">
        <v>25.4</v>
      </c>
      <c r="F43" s="5"/>
      <c r="G43" s="5"/>
      <c r="H43" s="5"/>
      <c r="L43" s="4" t="s">
        <v>19</v>
      </c>
      <c r="M43" s="10">
        <v>26.12</v>
      </c>
      <c r="N43" s="5"/>
      <c r="O43" s="5"/>
      <c r="P43" s="5"/>
      <c r="Q43" s="5"/>
      <c r="R43" s="5"/>
      <c r="S43" s="5"/>
      <c r="T43" s="4" t="s">
        <v>19</v>
      </c>
      <c r="U43" s="4">
        <v>29.88</v>
      </c>
      <c r="V43" s="5"/>
      <c r="W43" s="5"/>
      <c r="X43" s="5"/>
      <c r="Y43" s="5"/>
      <c r="Z43" s="5"/>
      <c r="AA43" s="5"/>
      <c r="AB43" s="4" t="s">
        <v>19</v>
      </c>
      <c r="AC43" s="4">
        <v>30.73</v>
      </c>
      <c r="AD43" s="5"/>
      <c r="AE43" s="5"/>
      <c r="AF43" s="5"/>
      <c r="AG43" s="5"/>
      <c r="AH43" s="6"/>
      <c r="AI43" s="5"/>
      <c r="AJ43" s="4" t="s">
        <v>19</v>
      </c>
      <c r="AK43" s="10">
        <v>25.42</v>
      </c>
      <c r="AL43" s="5"/>
      <c r="AM43" s="5"/>
      <c r="AN43" s="5"/>
      <c r="AO43" s="5"/>
      <c r="AP43" s="5"/>
      <c r="AQ43" s="5"/>
    </row>
    <row r="44" spans="1:43" x14ac:dyDescent="0.3">
      <c r="A44" s="4" t="s">
        <v>48</v>
      </c>
      <c r="B44" s="9">
        <v>27.01</v>
      </c>
      <c r="C44" s="5">
        <f>AVERAGE(B44:B46)</f>
        <v>26.906666666666666</v>
      </c>
      <c r="D44" s="4" t="s">
        <v>20</v>
      </c>
      <c r="E44" s="10">
        <v>27.33</v>
      </c>
      <c r="F44" s="5">
        <f t="shared" si="0"/>
        <v>27.396666666666665</v>
      </c>
      <c r="G44" s="5">
        <f t="shared" si="1"/>
        <v>6.1101009266078504E-2</v>
      </c>
      <c r="H44" s="5">
        <f t="shared" si="2"/>
        <v>0.2230235159973665</v>
      </c>
      <c r="I44" s="5">
        <f t="shared" si="3"/>
        <v>-0.48999999999999844</v>
      </c>
      <c r="J44" s="5">
        <f t="shared" si="4"/>
        <v>0.71202509779853662</v>
      </c>
      <c r="K44" s="5">
        <f t="shared" si="5"/>
        <v>1.5879834078939838E-3</v>
      </c>
      <c r="L44" s="4" t="s">
        <v>20</v>
      </c>
      <c r="M44" s="10">
        <v>26.11</v>
      </c>
      <c r="N44" s="5">
        <f t="shared" si="6"/>
        <v>26.033333333333335</v>
      </c>
      <c r="O44" s="5">
        <f t="shared" si="7"/>
        <v>6.8068592855539706E-2</v>
      </c>
      <c r="P44" s="5">
        <f t="shared" si="8"/>
        <v>0.26146706602640091</v>
      </c>
      <c r="Q44" s="5">
        <f t="shared" si="9"/>
        <v>0.8733333333333313</v>
      </c>
      <c r="R44" s="5">
        <f t="shared" si="10"/>
        <v>1.8318905805404946</v>
      </c>
      <c r="S44" s="5">
        <f t="shared" si="11"/>
        <v>4.7897905537532337E-3</v>
      </c>
      <c r="T44" s="4" t="s">
        <v>20</v>
      </c>
      <c r="U44" s="4">
        <v>29.45</v>
      </c>
      <c r="V44" s="5">
        <f t="shared" si="12"/>
        <v>30.686666666666667</v>
      </c>
      <c r="W44" s="5">
        <f t="shared" si="13"/>
        <v>2.4333584473589869</v>
      </c>
      <c r="X44" s="5">
        <f t="shared" si="14"/>
        <v>7.9296929633684128</v>
      </c>
      <c r="Y44" s="5">
        <f t="shared" si="15"/>
        <v>-3.7800000000000011</v>
      </c>
      <c r="Z44" s="5">
        <f t="shared" si="16"/>
        <v>7.2795849154278433E-2</v>
      </c>
      <c r="AA44" s="5">
        <f t="shared" si="17"/>
        <v>5.7724873280111007E-3</v>
      </c>
      <c r="AB44" s="4" t="s">
        <v>20</v>
      </c>
      <c r="AC44" s="4">
        <v>31.57</v>
      </c>
      <c r="AD44" s="5">
        <f>AVERAGE(AC44:AC46)</f>
        <v>31.996666666666666</v>
      </c>
      <c r="AE44" s="5">
        <f>STDEV(AC44:AC46)</f>
        <v>0.75639495855890704</v>
      </c>
      <c r="AF44" s="5">
        <f t="shared" si="20"/>
        <v>2.3639804934646538</v>
      </c>
      <c r="AG44" s="5">
        <f t="shared" si="21"/>
        <v>-5.09</v>
      </c>
      <c r="AH44" s="6">
        <f t="shared" si="22"/>
        <v>2.9360085912937876E-2</v>
      </c>
      <c r="AI44" s="5">
        <f t="shared" si="23"/>
        <v>6.9406670384631513E-4</v>
      </c>
      <c r="AJ44" s="4" t="s">
        <v>20</v>
      </c>
      <c r="AK44" s="10">
        <v>25.69</v>
      </c>
      <c r="AL44" s="5">
        <f t="shared" si="24"/>
        <v>26.303333333333331</v>
      </c>
      <c r="AM44" s="5">
        <f t="shared" si="25"/>
        <v>0.76461319196920274</v>
      </c>
      <c r="AN44" s="5">
        <f t="shared" si="26"/>
        <v>2.9069060650204137</v>
      </c>
      <c r="AO44" s="5">
        <f t="shared" si="27"/>
        <v>0.60333333333333528</v>
      </c>
      <c r="AP44" s="5">
        <f t="shared" si="28"/>
        <v>1.5192226642356013</v>
      </c>
      <c r="AQ44" s="5">
        <f t="shared" si="29"/>
        <v>4.4162375767829415E-2</v>
      </c>
    </row>
    <row r="45" spans="1:43" x14ac:dyDescent="0.3">
      <c r="A45" s="4" t="s">
        <v>48</v>
      </c>
      <c r="B45" s="9">
        <v>27.01</v>
      </c>
      <c r="D45" s="4" t="s">
        <v>20</v>
      </c>
      <c r="E45" s="10">
        <v>27.45</v>
      </c>
      <c r="F45" s="5"/>
      <c r="G45" s="5"/>
      <c r="H45" s="5"/>
      <c r="L45" s="4" t="s">
        <v>20</v>
      </c>
      <c r="M45" s="10">
        <v>26.01</v>
      </c>
      <c r="N45" s="5"/>
      <c r="O45" s="5"/>
      <c r="P45" s="5"/>
      <c r="Q45" s="5"/>
      <c r="R45" s="5"/>
      <c r="S45" s="5"/>
      <c r="T45" s="4" t="s">
        <v>20</v>
      </c>
      <c r="U45" s="4">
        <v>29.12</v>
      </c>
      <c r="V45" s="5"/>
      <c r="W45" s="5"/>
      <c r="X45" s="5"/>
      <c r="Y45" s="5"/>
      <c r="Z45" s="5"/>
      <c r="AA45" s="5"/>
      <c r="AB45" s="4" t="s">
        <v>20</v>
      </c>
      <c r="AC45" s="4">
        <v>32.869999999999997</v>
      </c>
      <c r="AD45" s="5"/>
      <c r="AE45" s="5"/>
      <c r="AF45" s="5"/>
      <c r="AG45" s="5"/>
      <c r="AH45" s="6"/>
      <c r="AI45" s="5"/>
      <c r="AJ45" s="4" t="s">
        <v>20</v>
      </c>
      <c r="AK45" s="12">
        <v>26.06</v>
      </c>
      <c r="AL45" s="5"/>
      <c r="AM45" s="5"/>
      <c r="AN45" s="5"/>
      <c r="AO45" s="5"/>
      <c r="AP45" s="5"/>
      <c r="AQ45" s="5"/>
    </row>
    <row r="46" spans="1:43" x14ac:dyDescent="0.3">
      <c r="A46" s="4" t="s">
        <v>48</v>
      </c>
      <c r="B46" s="9">
        <v>26.7</v>
      </c>
      <c r="D46" s="4" t="s">
        <v>20</v>
      </c>
      <c r="E46" s="10">
        <v>27.41</v>
      </c>
      <c r="F46" s="5"/>
      <c r="G46" s="5"/>
      <c r="H46" s="5"/>
      <c r="L46" s="4" t="s">
        <v>20</v>
      </c>
      <c r="M46" s="10">
        <v>25.98</v>
      </c>
      <c r="N46" s="5"/>
      <c r="O46" s="5"/>
      <c r="P46" s="5"/>
      <c r="Q46" s="5"/>
      <c r="R46" s="5"/>
      <c r="S46" s="5"/>
      <c r="T46" s="4" t="s">
        <v>20</v>
      </c>
      <c r="U46" s="4">
        <v>33.49</v>
      </c>
      <c r="V46" s="5"/>
      <c r="W46" s="5"/>
      <c r="X46" s="5"/>
      <c r="Y46" s="5"/>
      <c r="Z46" s="5"/>
      <c r="AA46" s="5"/>
      <c r="AB46" s="4" t="s">
        <v>20</v>
      </c>
      <c r="AC46" s="4">
        <v>31.55</v>
      </c>
      <c r="AD46" s="5"/>
      <c r="AE46" s="5"/>
      <c r="AF46" s="5"/>
      <c r="AG46" s="5"/>
      <c r="AH46" s="6"/>
      <c r="AI46" s="5"/>
      <c r="AJ46" s="4" t="s">
        <v>20</v>
      </c>
      <c r="AK46" s="10">
        <v>27.16</v>
      </c>
      <c r="AL46" s="5"/>
      <c r="AM46" s="5"/>
      <c r="AN46" s="5"/>
      <c r="AO46" s="5"/>
      <c r="AP46" s="5"/>
      <c r="AQ46" s="5"/>
    </row>
    <row r="47" spans="1:43" x14ac:dyDescent="0.3">
      <c r="A47" s="4" t="s">
        <v>49</v>
      </c>
      <c r="B47" s="9">
        <v>26.11</v>
      </c>
      <c r="C47" s="5">
        <f>AVERAGE(B47:B49)</f>
        <v>25.953333333333333</v>
      </c>
      <c r="D47" s="4" t="s">
        <v>21</v>
      </c>
      <c r="E47" s="10">
        <v>25.42</v>
      </c>
      <c r="F47" s="5">
        <f t="shared" si="0"/>
        <v>25.723333333333333</v>
      </c>
      <c r="G47" s="5">
        <f t="shared" si="1"/>
        <v>0.32129944496268953</v>
      </c>
      <c r="H47" s="5">
        <f t="shared" si="2"/>
        <v>1.2490583580252284</v>
      </c>
      <c r="I47" s="5">
        <f t="shared" si="3"/>
        <v>0.23000000000000043</v>
      </c>
      <c r="J47" s="5">
        <f t="shared" si="4"/>
        <v>1.1728349492318793</v>
      </c>
      <c r="K47" s="5">
        <f t="shared" si="5"/>
        <v>1.4649392959221732E-2</v>
      </c>
      <c r="L47" s="4" t="s">
        <v>21</v>
      </c>
      <c r="M47" s="10">
        <v>26.06</v>
      </c>
      <c r="N47" s="5">
        <f t="shared" si="6"/>
        <v>26.00333333333333</v>
      </c>
      <c r="O47" s="5">
        <f t="shared" si="7"/>
        <v>4.932882862316202E-2</v>
      </c>
      <c r="P47" s="5">
        <f t="shared" si="8"/>
        <v>0.18970194317329325</v>
      </c>
      <c r="Q47" s="5">
        <f t="shared" si="9"/>
        <v>-4.9999999999997158E-2</v>
      </c>
      <c r="R47" s="5">
        <f t="shared" si="10"/>
        <v>0.9659363289248476</v>
      </c>
      <c r="S47" s="5">
        <f t="shared" si="11"/>
        <v>1.8323999857872094E-3</v>
      </c>
      <c r="T47" s="4" t="s">
        <v>21</v>
      </c>
      <c r="U47" s="4">
        <v>33.770000000000003</v>
      </c>
      <c r="V47" s="5">
        <f t="shared" si="12"/>
        <v>32.443333333333335</v>
      </c>
      <c r="W47" s="5">
        <f t="shared" si="13"/>
        <v>1.4656511635902096</v>
      </c>
      <c r="X47" s="5">
        <f t="shared" si="14"/>
        <v>4.5175726813630215</v>
      </c>
      <c r="Y47" s="5">
        <f t="shared" si="15"/>
        <v>-6.490000000000002</v>
      </c>
      <c r="Z47" s="5">
        <f t="shared" si="16"/>
        <v>1.112539215310211E-2</v>
      </c>
      <c r="AA47" s="5">
        <f t="shared" si="17"/>
        <v>5.0259767660304619E-4</v>
      </c>
      <c r="AB47" s="4" t="s">
        <v>21</v>
      </c>
      <c r="AC47" s="4">
        <v>29.88</v>
      </c>
      <c r="AD47" s="5">
        <f t="shared" ref="AD47" si="30">AVERAGE(AC47:AC49)</f>
        <v>29.483333333333334</v>
      </c>
      <c r="AE47" s="5">
        <f t="shared" ref="AE47" si="31">STDEV(AC47:AC49)</f>
        <v>0.38109491381194344</v>
      </c>
      <c r="AF47" s="5">
        <f t="shared" ref="AF47" si="32">AE47*100/AD47</f>
        <v>1.2925774352016171</v>
      </c>
      <c r="AG47" s="5">
        <f t="shared" ref="AG47" si="33">C47-AD47</f>
        <v>-3.5300000000000011</v>
      </c>
      <c r="AH47" s="6">
        <f t="shared" si="22"/>
        <v>8.6569341756932733E-2</v>
      </c>
      <c r="AI47" s="5">
        <f t="shared" ref="AI47" si="34">AH47*AF47/100</f>
        <v>1.1189757773526837E-3</v>
      </c>
      <c r="AJ47" s="4" t="s">
        <v>21</v>
      </c>
      <c r="AK47" s="11">
        <v>25.59</v>
      </c>
      <c r="AL47" s="5">
        <f t="shared" si="24"/>
        <v>25.746666666666666</v>
      </c>
      <c r="AM47" s="5">
        <f t="shared" si="25"/>
        <v>0.1464012750399846</v>
      </c>
      <c r="AN47" s="5">
        <f t="shared" si="26"/>
        <v>0.56862224899010072</v>
      </c>
      <c r="AO47" s="5">
        <f t="shared" si="27"/>
        <v>0.206666666666667</v>
      </c>
      <c r="AP47" s="5">
        <f t="shared" si="28"/>
        <v>1.1540187517635563</v>
      </c>
      <c r="AQ47" s="5">
        <f t="shared" si="29"/>
        <v>6.5620073800454213E-3</v>
      </c>
    </row>
    <row r="48" spans="1:43" x14ac:dyDescent="0.3">
      <c r="A48" s="4" t="s">
        <v>49</v>
      </c>
      <c r="B48" s="9">
        <v>25.79</v>
      </c>
      <c r="D48" s="4" t="s">
        <v>21</v>
      </c>
      <c r="E48" s="10">
        <v>25.69</v>
      </c>
      <c r="F48" s="5"/>
      <c r="G48" s="5"/>
      <c r="H48" s="5"/>
      <c r="L48" s="4" t="s">
        <v>21</v>
      </c>
      <c r="M48" s="10">
        <v>25.98</v>
      </c>
      <c r="N48" s="5"/>
      <c r="O48" s="5"/>
      <c r="P48" s="5"/>
      <c r="Q48" s="5"/>
      <c r="R48" s="5"/>
      <c r="S48" s="5"/>
      <c r="T48" s="4" t="s">
        <v>21</v>
      </c>
      <c r="U48" s="4">
        <v>32.69</v>
      </c>
      <c r="V48" s="5"/>
      <c r="W48" s="5"/>
      <c r="X48" s="5"/>
      <c r="Y48" s="5"/>
      <c r="Z48" s="5"/>
      <c r="AA48" s="5"/>
      <c r="AB48" s="4" t="s">
        <v>21</v>
      </c>
      <c r="AC48" s="4">
        <v>29.45</v>
      </c>
      <c r="AD48" s="5"/>
      <c r="AE48" s="5"/>
      <c r="AF48" s="5"/>
      <c r="AG48" s="5"/>
      <c r="AH48" s="6"/>
      <c r="AI48" s="5"/>
      <c r="AJ48" s="4" t="s">
        <v>21</v>
      </c>
      <c r="AK48" s="11">
        <v>25.88</v>
      </c>
      <c r="AL48" s="5"/>
      <c r="AM48" s="5"/>
      <c r="AN48" s="5"/>
      <c r="AO48" s="5"/>
      <c r="AP48" s="5"/>
      <c r="AQ48" s="5"/>
    </row>
    <row r="49" spans="1:43" x14ac:dyDescent="0.3">
      <c r="A49" s="4" t="s">
        <v>49</v>
      </c>
      <c r="B49" s="9">
        <v>25.96</v>
      </c>
      <c r="D49" s="4" t="s">
        <v>21</v>
      </c>
      <c r="E49" s="12">
        <v>26.06</v>
      </c>
      <c r="F49" s="5"/>
      <c r="G49" s="5"/>
      <c r="H49" s="5"/>
      <c r="L49" s="4" t="s">
        <v>21</v>
      </c>
      <c r="M49" s="12">
        <v>25.97</v>
      </c>
      <c r="N49" s="5"/>
      <c r="O49" s="5"/>
      <c r="P49" s="5"/>
      <c r="Q49" s="5"/>
      <c r="R49" s="5"/>
      <c r="S49" s="5"/>
      <c r="T49" s="4" t="s">
        <v>21</v>
      </c>
      <c r="U49" s="4">
        <v>30.87</v>
      </c>
      <c r="V49" s="5"/>
      <c r="W49" s="5"/>
      <c r="X49" s="5"/>
      <c r="Y49" s="5"/>
      <c r="Z49" s="5"/>
      <c r="AA49" s="5"/>
      <c r="AB49" s="4" t="s">
        <v>21</v>
      </c>
      <c r="AC49" s="4">
        <v>29.12</v>
      </c>
      <c r="AD49" s="5"/>
      <c r="AE49" s="5"/>
      <c r="AF49" s="5"/>
      <c r="AG49" s="5"/>
      <c r="AH49" s="6"/>
      <c r="AI49" s="5"/>
      <c r="AJ49" s="4" t="s">
        <v>21</v>
      </c>
      <c r="AK49" s="10">
        <v>25.77</v>
      </c>
      <c r="AL49" s="5"/>
      <c r="AM49" s="5"/>
      <c r="AN49" s="5"/>
      <c r="AO49" s="5"/>
      <c r="AP49" s="5"/>
      <c r="AQ49" s="5"/>
    </row>
    <row r="50" spans="1:43" x14ac:dyDescent="0.3">
      <c r="A50" s="4" t="s">
        <v>50</v>
      </c>
      <c r="B50" s="9">
        <v>27.01</v>
      </c>
      <c r="C50" s="5">
        <f>AVERAGE(B50:B52)</f>
        <v>26.966666666666669</v>
      </c>
      <c r="D50" s="4" t="s">
        <v>22</v>
      </c>
      <c r="E50" s="10">
        <v>27.01</v>
      </c>
      <c r="F50" s="5">
        <f t="shared" si="0"/>
        <v>27.080000000000002</v>
      </c>
      <c r="G50" s="5">
        <f t="shared" si="1"/>
        <v>6.0827625302981483E-2</v>
      </c>
      <c r="H50" s="5">
        <f t="shared" si="2"/>
        <v>0.22462195459003501</v>
      </c>
      <c r="I50" s="5">
        <f t="shared" si="3"/>
        <v>-0.11333333333333329</v>
      </c>
      <c r="J50" s="5">
        <f t="shared" si="4"/>
        <v>0.92444966021136032</v>
      </c>
      <c r="K50" s="5">
        <f t="shared" si="5"/>
        <v>2.0765168959676946E-3</v>
      </c>
      <c r="L50" s="4" t="s">
        <v>22</v>
      </c>
      <c r="M50" s="10">
        <v>27.01</v>
      </c>
      <c r="N50" s="5">
        <f t="shared" si="6"/>
        <v>27.080000000000002</v>
      </c>
      <c r="O50" s="5">
        <f t="shared" si="7"/>
        <v>6.0827625302981483E-2</v>
      </c>
      <c r="P50" s="5">
        <f t="shared" si="8"/>
        <v>0.22462195459003501</v>
      </c>
      <c r="Q50" s="5">
        <f t="shared" si="9"/>
        <v>-0.11333333333333329</v>
      </c>
      <c r="R50" s="5">
        <f t="shared" si="10"/>
        <v>0.92444966021136032</v>
      </c>
      <c r="S50" s="5">
        <f t="shared" si="11"/>
        <v>2.0765168959676946E-3</v>
      </c>
      <c r="T50" s="4" t="s">
        <v>22</v>
      </c>
      <c r="U50" s="4">
        <v>30.56</v>
      </c>
      <c r="V50" s="5">
        <f t="shared" si="12"/>
        <v>29.98</v>
      </c>
      <c r="W50" s="5">
        <f t="shared" si="13"/>
        <v>0.50862559904118043</v>
      </c>
      <c r="X50" s="5">
        <f t="shared" si="14"/>
        <v>1.6965496966016691</v>
      </c>
      <c r="Y50" s="5">
        <f t="shared" si="15"/>
        <v>-3.0133333333333319</v>
      </c>
      <c r="Z50" s="5">
        <f t="shared" si="16"/>
        <v>0.1238500766581538</v>
      </c>
      <c r="AA50" s="5">
        <f t="shared" si="17"/>
        <v>2.1011780997848427E-3</v>
      </c>
      <c r="AB50" s="4" t="s">
        <v>22</v>
      </c>
      <c r="AC50" s="4">
        <v>33.49</v>
      </c>
      <c r="AD50" s="5">
        <f>AVERAGE(AC50:AC52)</f>
        <v>33.31666666666667</v>
      </c>
      <c r="AE50" s="5">
        <f>STDEV(AC50:AC52)</f>
        <v>0.5604759881862349</v>
      </c>
      <c r="AF50" s="5">
        <f t="shared" si="20"/>
        <v>1.6822690991082587</v>
      </c>
      <c r="AG50" s="5">
        <f t="shared" si="21"/>
        <v>-6.3500000000000014</v>
      </c>
      <c r="AH50" s="6">
        <f t="shared" si="22"/>
        <v>1.2259126529636719E-2</v>
      </c>
      <c r="AI50" s="5">
        <f t="shared" si="23"/>
        <v>2.0623149742866117E-4</v>
      </c>
      <c r="AJ50" s="4" t="s">
        <v>22</v>
      </c>
      <c r="AK50" s="10">
        <v>27.88</v>
      </c>
      <c r="AL50" s="5">
        <f t="shared" si="24"/>
        <v>26.92</v>
      </c>
      <c r="AM50" s="5">
        <f t="shared" si="25"/>
        <v>0.87109126961530237</v>
      </c>
      <c r="AN50" s="5">
        <f t="shared" si="26"/>
        <v>3.2358516701905731</v>
      </c>
      <c r="AO50" s="5">
        <f t="shared" si="27"/>
        <v>4.6666666666666856E-2</v>
      </c>
      <c r="AP50" s="5">
        <f t="shared" si="28"/>
        <v>1.032875715149387</v>
      </c>
      <c r="AQ50" s="5">
        <f t="shared" si="29"/>
        <v>3.3422326079654265E-2</v>
      </c>
    </row>
    <row r="51" spans="1:43" x14ac:dyDescent="0.3">
      <c r="A51" s="4" t="s">
        <v>50</v>
      </c>
      <c r="B51" s="9">
        <v>27.01</v>
      </c>
      <c r="D51" s="4" t="s">
        <v>22</v>
      </c>
      <c r="E51" s="10">
        <v>27.11</v>
      </c>
      <c r="F51" s="5"/>
      <c r="L51" s="4" t="s">
        <v>22</v>
      </c>
      <c r="M51" s="10">
        <v>27.11</v>
      </c>
      <c r="N51" s="5"/>
      <c r="T51" s="4" t="s">
        <v>22</v>
      </c>
      <c r="U51" s="4">
        <v>29.61</v>
      </c>
      <c r="V51" s="5"/>
      <c r="AB51" s="4" t="s">
        <v>22</v>
      </c>
      <c r="AC51" s="4">
        <v>33.770000000000003</v>
      </c>
      <c r="AD51" s="5"/>
      <c r="AJ51" s="4" t="s">
        <v>22</v>
      </c>
      <c r="AK51" s="10">
        <v>26.18</v>
      </c>
      <c r="AL51" s="5"/>
    </row>
    <row r="52" spans="1:43" x14ac:dyDescent="0.3">
      <c r="A52" s="4" t="s">
        <v>50</v>
      </c>
      <c r="B52" s="9">
        <v>26.88</v>
      </c>
      <c r="D52" s="4" t="s">
        <v>22</v>
      </c>
      <c r="E52" s="10">
        <v>27.12</v>
      </c>
      <c r="F52" s="5"/>
      <c r="L52" s="4" t="s">
        <v>22</v>
      </c>
      <c r="M52" s="10">
        <v>27.12</v>
      </c>
      <c r="N52" s="5"/>
      <c r="T52" s="4" t="s">
        <v>22</v>
      </c>
      <c r="U52" s="4">
        <v>29.77</v>
      </c>
      <c r="V52" s="5"/>
      <c r="AB52" s="4" t="s">
        <v>22</v>
      </c>
      <c r="AC52" s="4">
        <v>32.69</v>
      </c>
      <c r="AD52" s="5"/>
      <c r="AJ52" s="4" t="s">
        <v>22</v>
      </c>
      <c r="AK52" s="11">
        <v>26.7</v>
      </c>
      <c r="AL52" s="5"/>
    </row>
    <row r="53" spans="1:43" x14ac:dyDescent="0.3">
      <c r="AK53" s="11"/>
    </row>
    <row r="54" spans="1:43" x14ac:dyDescent="0.3">
      <c r="AK54" s="10"/>
    </row>
    <row r="55" spans="1:43" x14ac:dyDescent="0.25">
      <c r="B55" s="21" t="s">
        <v>29</v>
      </c>
      <c r="C55" s="1"/>
      <c r="E55" s="21" t="s">
        <v>31</v>
      </c>
      <c r="F55" s="5"/>
      <c r="G55" s="5"/>
      <c r="H55" s="22" t="s">
        <v>33</v>
      </c>
      <c r="I55" s="4"/>
      <c r="J55" s="4"/>
      <c r="K55" s="22" t="s">
        <v>30</v>
      </c>
      <c r="N55" s="22" t="s">
        <v>32</v>
      </c>
      <c r="U55" s="1"/>
    </row>
    <row r="56" spans="1:43" x14ac:dyDescent="0.3">
      <c r="A56" s="19" t="s">
        <v>23</v>
      </c>
      <c r="B56" s="4">
        <v>0.96565599999999996</v>
      </c>
      <c r="C56" s="5">
        <v>1.6171459768494201E-2</v>
      </c>
      <c r="D56" s="19" t="s">
        <v>23</v>
      </c>
      <c r="E56" s="24">
        <v>1.0788307415544001</v>
      </c>
      <c r="F56" s="20">
        <v>2.1099607332222901E-2</v>
      </c>
      <c r="G56" s="19" t="s">
        <v>23</v>
      </c>
      <c r="H56" s="24">
        <v>1.2558434729991901</v>
      </c>
      <c r="I56" s="20">
        <v>9.7503324601373401E-3</v>
      </c>
      <c r="J56" s="19" t="s">
        <v>23</v>
      </c>
      <c r="K56" s="4">
        <v>1.9476197899112702E-2</v>
      </c>
      <c r="L56" s="4">
        <v>6.1471092893470398E-3</v>
      </c>
      <c r="M56" s="19" t="s">
        <v>23</v>
      </c>
      <c r="N56" s="4">
        <v>1.94714685063036</v>
      </c>
      <c r="O56" s="20">
        <v>9.2819758839600194E-3</v>
      </c>
      <c r="T56" s="19"/>
      <c r="U56" s="18"/>
    </row>
    <row r="57" spans="1:43" x14ac:dyDescent="0.3">
      <c r="A57" s="19" t="s">
        <v>24</v>
      </c>
      <c r="B57" s="4">
        <v>2.2667988399999999</v>
      </c>
      <c r="C57" s="5">
        <v>9.5615548864750807E-3</v>
      </c>
      <c r="D57" s="19" t="s">
        <v>24</v>
      </c>
      <c r="E57" s="4">
        <v>1.04316373685307</v>
      </c>
      <c r="F57" s="20">
        <v>8.3896621448573197E-3</v>
      </c>
      <c r="G57" s="19" t="s">
        <v>24</v>
      </c>
      <c r="H57" s="5">
        <v>1.13335403036817</v>
      </c>
      <c r="I57" s="20">
        <v>5.5005049076585402E-3</v>
      </c>
      <c r="J57" s="19" t="s">
        <v>24</v>
      </c>
      <c r="K57" s="4">
        <v>5.029876077724442E-2</v>
      </c>
      <c r="L57" s="4">
        <v>4.7244657132759701E-3</v>
      </c>
      <c r="M57" s="19" t="s">
        <v>24</v>
      </c>
      <c r="N57" s="23">
        <v>1.20829017098147</v>
      </c>
      <c r="O57" s="4">
        <v>4.6388485596050204E-3</v>
      </c>
      <c r="T57" s="19"/>
      <c r="U57" s="18"/>
    </row>
    <row r="58" spans="1:43" x14ac:dyDescent="0.3">
      <c r="A58" s="19" t="s">
        <v>25</v>
      </c>
      <c r="B58" s="4">
        <v>1.26484</v>
      </c>
      <c r="C58" s="5">
        <v>8.6516178798718302E-3</v>
      </c>
      <c r="D58" s="19" t="s">
        <v>25</v>
      </c>
      <c r="E58" s="5">
        <v>0.12645243003774101</v>
      </c>
      <c r="F58" s="5">
        <v>8.5807916584735595E-3</v>
      </c>
      <c r="G58" s="19" t="s">
        <v>25</v>
      </c>
      <c r="H58" s="4">
        <v>1.0896333</v>
      </c>
      <c r="I58" s="20">
        <v>8.4625126048920706E-3</v>
      </c>
      <c r="J58" s="19" t="s">
        <v>25</v>
      </c>
      <c r="K58" s="18">
        <v>0.33955489356157098</v>
      </c>
      <c r="L58" s="4">
        <v>4.4895490254231001E-3</v>
      </c>
      <c r="M58" s="19" t="s">
        <v>25</v>
      </c>
      <c r="N58" s="4">
        <v>2.3128045348734299</v>
      </c>
      <c r="O58" s="4">
        <v>5.22701923735652E-2</v>
      </c>
      <c r="T58" s="19"/>
      <c r="U58" s="18"/>
    </row>
    <row r="59" spans="1:43" x14ac:dyDescent="0.3">
      <c r="A59" s="19" t="s">
        <v>26</v>
      </c>
      <c r="B59" s="4">
        <v>0.36565989900000001</v>
      </c>
      <c r="C59" s="20">
        <v>2.4649392959221701E-2</v>
      </c>
      <c r="D59" s="19" t="s">
        <v>26</v>
      </c>
      <c r="E59" s="5">
        <v>1.6932087373079701</v>
      </c>
      <c r="F59" s="5">
        <v>9.3419475795575597E-3</v>
      </c>
      <c r="G59" s="19" t="s">
        <v>26</v>
      </c>
      <c r="H59" s="4">
        <v>0.19980528743065643</v>
      </c>
      <c r="I59" s="20">
        <v>9.2050225965360499E-3</v>
      </c>
      <c r="J59" s="19" t="s">
        <v>26</v>
      </c>
      <c r="K59" s="4">
        <v>0.32271073190584398</v>
      </c>
      <c r="L59" s="4">
        <v>2.5305593732796298E-3</v>
      </c>
      <c r="M59" s="19" t="s">
        <v>26</v>
      </c>
      <c r="N59" s="4">
        <v>1.3814438384924099</v>
      </c>
      <c r="O59" s="4">
        <v>1.6535867354098999E-2</v>
      </c>
      <c r="T59" s="19"/>
      <c r="U59" s="18"/>
    </row>
    <row r="60" spans="1:43" x14ac:dyDescent="0.3">
      <c r="A60" s="19" t="s">
        <v>27</v>
      </c>
      <c r="B60" s="4">
        <v>0.29875232499999999</v>
      </c>
      <c r="C60" s="4">
        <v>1.22689008634553E-2</v>
      </c>
      <c r="D60" s="19" t="s">
        <v>27</v>
      </c>
      <c r="E60" s="23">
        <v>2.3886832026771199</v>
      </c>
      <c r="F60" s="5">
        <v>8.8226098026702206E-3</v>
      </c>
      <c r="G60" s="19" t="s">
        <v>27</v>
      </c>
      <c r="H60" s="23">
        <v>2.5976184254462201E-2</v>
      </c>
      <c r="I60" s="4">
        <v>2.5619786158782602E-3</v>
      </c>
      <c r="J60" s="19" t="s">
        <v>27</v>
      </c>
      <c r="K60" s="18">
        <v>0.435484513408465</v>
      </c>
      <c r="L60" s="4">
        <v>2.1544497869993699E-3</v>
      </c>
      <c r="M60" s="19" t="s">
        <v>27</v>
      </c>
      <c r="N60" s="4">
        <v>1.2300469126562099</v>
      </c>
      <c r="O60" s="4">
        <v>2.2159589976253499E-2</v>
      </c>
    </row>
    <row r="61" spans="1:43" x14ac:dyDescent="0.3">
      <c r="A61" s="19" t="s">
        <v>28</v>
      </c>
      <c r="B61" s="4">
        <v>0.115137859311083</v>
      </c>
      <c r="C61" s="4">
        <v>6.8852992338235899E-3</v>
      </c>
      <c r="D61" s="19" t="s">
        <v>28</v>
      </c>
      <c r="E61" s="5">
        <v>1.8058431640453101</v>
      </c>
      <c r="F61" s="5">
        <v>8.7710759423352495E-3</v>
      </c>
      <c r="G61" s="19" t="s">
        <v>28</v>
      </c>
      <c r="H61" s="18">
        <v>0.17899329999999999</v>
      </c>
      <c r="I61" s="4">
        <v>8.8465314299615502E-3</v>
      </c>
      <c r="J61" s="19" t="s">
        <v>28</v>
      </c>
      <c r="K61" s="18">
        <v>0.16560729272644101</v>
      </c>
      <c r="L61" s="4">
        <v>2.5565683912184699E-3</v>
      </c>
      <c r="M61" s="19" t="s">
        <v>28</v>
      </c>
      <c r="N61" s="4">
        <v>1.1540187517635563</v>
      </c>
      <c r="O61" s="4">
        <v>9.6991928070701994E-3</v>
      </c>
    </row>
    <row r="63" spans="1:43" x14ac:dyDescent="0.3">
      <c r="K63" s="1"/>
    </row>
    <row r="64" spans="1:43" x14ac:dyDescent="0.3">
      <c r="J64" s="19"/>
      <c r="K64" s="4"/>
      <c r="L64" s="20"/>
    </row>
    <row r="65" spans="10:12" x14ac:dyDescent="0.3">
      <c r="J65" s="19"/>
      <c r="K65" s="4"/>
      <c r="L65" s="20"/>
    </row>
    <row r="66" spans="10:12" x14ac:dyDescent="0.3">
      <c r="J66" s="19"/>
      <c r="K66" s="4"/>
      <c r="L66" s="20"/>
    </row>
    <row r="67" spans="10:12" x14ac:dyDescent="0.3">
      <c r="J67" s="19"/>
      <c r="K67" s="4"/>
      <c r="L67" s="20"/>
    </row>
    <row r="69" spans="10:12" x14ac:dyDescent="0.3">
      <c r="K69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Values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2012-10-01T09:31:14Z</dcterms:created>
  <dcterms:modified xsi:type="dcterms:W3CDTF">2023-05-16T12:04:49Z</dcterms:modified>
</cp:coreProperties>
</file>