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oners-my.sharepoint.com/personal/clarissa-cerepaka_ouhsc_edu/Documents/Documents/"/>
    </mc:Choice>
  </mc:AlternateContent>
  <bookViews>
    <workbookView xWindow="0" yWindow="0" windowWidth="23040" windowHeight="10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K22" i="1"/>
  <c r="K21" i="1" l="1"/>
  <c r="L20" i="1"/>
  <c r="K20" i="1"/>
  <c r="L15" i="1"/>
  <c r="K15" i="1"/>
  <c r="K14" i="1"/>
  <c r="K66" i="1"/>
  <c r="K55" i="1" l="1"/>
  <c r="K8" i="1" l="1"/>
  <c r="L7" i="1"/>
  <c r="L6" i="1"/>
  <c r="L5" i="1"/>
  <c r="K4" i="1"/>
  <c r="K3" i="1"/>
  <c r="L2" i="1"/>
</calcChain>
</file>

<file path=xl/sharedStrings.xml><?xml version="1.0" encoding="utf-8"?>
<sst xmlns="http://schemas.openxmlformats.org/spreadsheetml/2006/main" count="292" uniqueCount="137">
  <si>
    <t>Female Number</t>
  </si>
  <si>
    <t>Population of Female</t>
  </si>
  <si>
    <t>Species/Population of Male</t>
  </si>
  <si>
    <t>Date Paired</t>
  </si>
  <si>
    <t>Date Observed Pregnant</t>
  </si>
  <si>
    <t>Date Offspring Observed</t>
  </si>
  <si>
    <t>Number of Offspring</t>
  </si>
  <si>
    <t>Length</t>
  </si>
  <si>
    <t>Terminated</t>
  </si>
  <si>
    <t>Relative reproductive output</t>
  </si>
  <si>
    <t>Relative embryo output</t>
  </si>
  <si>
    <t>3 large unfertile/21 small unfertile</t>
  </si>
  <si>
    <t>2.9 cm</t>
  </si>
  <si>
    <t>3/14/2022**, 7/18/2022</t>
  </si>
  <si>
    <t>AD 21^^</t>
  </si>
  <si>
    <t>3 embryos (eyes developed), 16 small unfertile</t>
  </si>
  <si>
    <t>3.0 cm</t>
  </si>
  <si>
    <t>5 embryos</t>
  </si>
  <si>
    <t>2.5 cm</t>
  </si>
  <si>
    <t>1 offspring/4 embryos (eyes developed)/11 small unfertile</t>
  </si>
  <si>
    <t>6 embryos (eyes developed), 5 small unfertile</t>
  </si>
  <si>
    <t>2 large unfertile/10 small unfertile</t>
  </si>
  <si>
    <t>2.8 cm</t>
  </si>
  <si>
    <t>2 large unfertile/7 small unfertile</t>
  </si>
  <si>
    <t>4 small unfertile</t>
  </si>
  <si>
    <t>11 embryos/3 small unfertile</t>
  </si>
  <si>
    <t>4.0 cm</t>
  </si>
  <si>
    <t>5 offspring/6 small unfertile*****</t>
  </si>
  <si>
    <t>3.2 cm</t>
  </si>
  <si>
    <t>AD 21</t>
  </si>
  <si>
    <t>AD 21^</t>
  </si>
  <si>
    <t>8 embryos (eyes developed)</t>
  </si>
  <si>
    <t>3.9 cm</t>
  </si>
  <si>
    <t>12 offspring/5 large unfertile/10 small unfertile</t>
  </si>
  <si>
    <t>4.2 cm</t>
  </si>
  <si>
    <t>14 offspring/6 large unfertile/8 small unfertile</t>
  </si>
  <si>
    <t>4.3 cm</t>
  </si>
  <si>
    <t>18 embryos/10 small unfertile</t>
  </si>
  <si>
    <t>14 embryos/16 small unfertile</t>
  </si>
  <si>
    <t>4.1 cm</t>
  </si>
  <si>
    <t>16 embryos/5 small unfertile</t>
  </si>
  <si>
    <t>13 offspring/4 large unfertile/11 small unfertile</t>
  </si>
  <si>
    <t>20 small unfertile</t>
  </si>
  <si>
    <t>5/12/2022***</t>
  </si>
  <si>
    <t>14 small unfertile</t>
  </si>
  <si>
    <t>2 large unfertile/9 small unfertile</t>
  </si>
  <si>
    <t>3 large unfertile/16 small unfertile</t>
  </si>
  <si>
    <t>12 large unfertile/16 small unfertile</t>
  </si>
  <si>
    <t>4.5 cm</t>
  </si>
  <si>
    <t>8/25/2022, 8/29/2022</t>
  </si>
  <si>
    <t>*male died between 7/28 and 8/4, replaced with new male 8/4, another 1/2 males found dead between 8/22 and 8/25, replaced with new male 8/30</t>
  </si>
  <si>
    <t>**female missing between 4/28 and 5/2, later found dead from jumping</t>
  </si>
  <si>
    <t xml:space="preserve">*** found dead, 1-9 and 1-10 found moribund and euthanized. Necropsy showed scale sloughing, diffuse petechiation of internal organs, and friable gastrointestinal tract with green discoloration of proximal intestine. R/O Aeromonas hydrophila secondary to plant and snail death in tank </t>
  </si>
  <si>
    <t>**** Found dead between 7/28 and 8/4, replaced with new female 8/4</t>
  </si>
  <si>
    <t>*****3 surviving offspring at 2 week check</t>
  </si>
  <si>
    <t>******1 of the two males found dead between 7/28 and 8/4, replaced 8/4 with one of the males used previously, swapped for new male on 8/11</t>
  </si>
  <si>
    <t>*******Found dead between 8/4 and 8/11, replaced with new female 8/11</t>
  </si>
  <si>
    <t>********One of two males found dead between 8/4 and 8/11, replaced 8/12 with new male. Another male was missing between 9/11 and 9/15.</t>
  </si>
  <si>
    <t>*********Another female was dead on 8/24. Decided to restart the tank with same males but using new females.</t>
  </si>
  <si>
    <t>^Found dead 8/31. Replaced with a P. formosa Genome 9/1/22.</t>
  </si>
  <si>
    <t>^^Found dead on 9/6/2022. Replaced with P. formosa Genome 9/8/2022.</t>
  </si>
  <si>
    <t>9/8/2022, 10/10/22 returned</t>
  </si>
  <si>
    <t>3.3 cm</t>
  </si>
  <si>
    <t>3.4 cm</t>
  </si>
  <si>
    <t>3.5 cm</t>
  </si>
  <si>
    <t>2.7 cm</t>
  </si>
  <si>
    <t>8 small unfertile</t>
  </si>
  <si>
    <t>2 large unfertile/20 small unfertile</t>
  </si>
  <si>
    <t>2.4 cm</t>
  </si>
  <si>
    <t>10 small unfertile</t>
  </si>
  <si>
    <t>6 offspring/7 large unfertile/10 small unfertile</t>
  </si>
  <si>
    <t>4 large unfertile/8 small unfertile</t>
  </si>
  <si>
    <t>1 large unfertile/6 small unfertile</t>
  </si>
  <si>
    <t>3 large unfertile/8 small unfertile</t>
  </si>
  <si>
    <t>5 offspring/3 large unfertile/8 small unfertile</t>
  </si>
  <si>
    <t>1 offspring/8 embryos (eyes developed, yolk)/13 small unfertile</t>
  </si>
  <si>
    <t>2 large unfertile/4 small unfertile</t>
  </si>
  <si>
    <t>4 large unfertile/12 small unfertile</t>
  </si>
  <si>
    <t>7 small unfertile</t>
  </si>
  <si>
    <t>2+7 offspring/7 large unfertile/2 small unfertile</t>
  </si>
  <si>
    <t>8 offspring/13 large infertile/5 small infertile</t>
  </si>
  <si>
    <t>3 offspring/3 large unfertile/8 small unfertile</t>
  </si>
  <si>
    <t>3 offspring?/6 small unfertile</t>
  </si>
  <si>
    <t>6 large unfertile, 8 small unfertile</t>
  </si>
  <si>
    <t>6 large unfertile/4 small unfertile</t>
  </si>
  <si>
    <t>2 large unfertile/3 small unfertile</t>
  </si>
  <si>
    <t>1 large unfertile/13 small unfertile</t>
  </si>
  <si>
    <t>3 embryos (early)/3 large unfertile/12 small unfertile</t>
  </si>
  <si>
    <t>7 large unfertile/8 small unfertile</t>
  </si>
  <si>
    <t>3 large unfertile/13 small unfertile</t>
  </si>
  <si>
    <t>9 small unfertile</t>
  </si>
  <si>
    <t>5 embryos/12 small unfertile</t>
  </si>
  <si>
    <t>3 embryos/8 small unfertile</t>
  </si>
  <si>
    <t>2.6 cm</t>
  </si>
  <si>
    <t>6 large unfertile/7 small unfertile</t>
  </si>
  <si>
    <t xml:space="preserve">^^^P. latipinna AD 21 male found dead 9/19 and replaced 9/26. 1 AD 21 male found dead 10/13 and replaced 10/13 with AD 22 male. 1 AD 21 male found dead 11/9 and replaced with AD22 male on 11/17. 1 AD 22 male euthanized 11/13/22 for lethargy and dyspnea and replaced with AD 21 male on 11/13. AD 21 male found dead on 12/1 and replaced with AD 22 male on 12/1.  </t>
  </si>
  <si>
    <t>^^^^^L. islai male dead 10/28/22. New L. islai male (A. cruz) added 10/28/22 and swapped for male with intact gonopore that week.</t>
  </si>
  <si>
    <t>^^^^Male died between 10/12-10/13. New male paired 10/13/2022.</t>
  </si>
  <si>
    <t>1 large unfertile/10 small unfertile</t>
  </si>
  <si>
    <t>3 large unfertile</t>
  </si>
  <si>
    <t>2 large unfertile/11 small unfertile</t>
  </si>
  <si>
    <t>6 small unfertile</t>
  </si>
  <si>
    <t>3.1 cm</t>
  </si>
  <si>
    <t>3 large unfertile/3 small unfertile</t>
  </si>
  <si>
    <t>19 large infertile/11 small infertile</t>
  </si>
  <si>
    <t>3.8 cm</t>
  </si>
  <si>
    <t>16 large infertile/10 small infertile</t>
  </si>
  <si>
    <t>Experiment</t>
  </si>
  <si>
    <t>Follow-up</t>
  </si>
  <si>
    <t>Wesl</t>
  </si>
  <si>
    <t>VI/17</t>
  </si>
  <si>
    <t>AD 21*********</t>
  </si>
  <si>
    <t>AD 21*******</t>
  </si>
  <si>
    <t>AD 21****</t>
  </si>
  <si>
    <t>Heterandria formosa</t>
  </si>
  <si>
    <t>Poecilia sphenops Actopan (allopatric)^^^^</t>
  </si>
  <si>
    <t>Xiphophorus hellerii</t>
  </si>
  <si>
    <t>Poecilia sphenops Banos (sympatric)</t>
  </si>
  <si>
    <t>Limia melanogaster</t>
  </si>
  <si>
    <t>Poecilia dominicensis</t>
  </si>
  <si>
    <t>Gambusia sexradiata</t>
  </si>
  <si>
    <t>Poecilia sphenops Actopan (allopatric)</t>
  </si>
  <si>
    <t>Gambusia affinis</t>
  </si>
  <si>
    <t>Xiphophorus variatus</t>
  </si>
  <si>
    <t>Poeciliopsis prolifica</t>
  </si>
  <si>
    <t>Girardinus metallicus*</t>
  </si>
  <si>
    <t>Girardinus metallicus</t>
  </si>
  <si>
    <t>Limia islai</t>
  </si>
  <si>
    <t>Limia islai^^^^^</t>
  </si>
  <si>
    <t>Poecilia mexicana VI/17 sympatric</t>
  </si>
  <si>
    <t>Poecilia mexicana oxolatan allopatric</t>
  </si>
  <si>
    <t>Poecilia mexicana oxolatan allopatric******</t>
  </si>
  <si>
    <t>Poecilia latipinna AD 21</t>
  </si>
  <si>
    <t>Poecilia wingei</t>
  </si>
  <si>
    <t>Poecilia latipinna AD 21^^^</t>
  </si>
  <si>
    <t>Poecilia latipinna Steve's Ditch</t>
  </si>
  <si>
    <t>Poecilia latipinna Steve's Ditch********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</si>
</sst>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C19" sqref="C19"/>
    </sheetView>
  </sheetViews>
  <sheetFormatPr defaultRowHeight="15" x14ac:dyDescent="0.25"/>
  <cols>
    <col min="1" max="1" width="15" customWidth="1"/>
    <col min="2" max="2" width="13.28515625" customWidth="1"/>
    <col min="3" max="3" width="37.140625" customWidth="1"/>
    <col min="4" max="4" width="39.7109375" customWidth="1"/>
    <col min="5" max="5" width="12.42578125" customWidth="1"/>
    <col min="6" max="6" width="24.28515625" customWidth="1"/>
    <col min="7" max="7" width="22.85546875" customWidth="1"/>
    <col min="8" max="8" width="40.5703125" customWidth="1"/>
    <col min="10" max="10" width="19.7109375" bestFit="1" customWidth="1"/>
    <col min="11" max="11" width="24.140625" customWidth="1"/>
    <col min="12" max="12" width="19.85546875" customWidth="1"/>
  </cols>
  <sheetData>
    <row r="1" spans="1:12" x14ac:dyDescent="0.25">
      <c r="A1" t="s">
        <v>0</v>
      </c>
      <c r="B1" t="s">
        <v>107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>
        <v>1</v>
      </c>
      <c r="C2" t="s">
        <v>110</v>
      </c>
      <c r="D2" t="s">
        <v>129</v>
      </c>
      <c r="E2" s="1">
        <v>44629</v>
      </c>
      <c r="F2" s="1">
        <v>44676</v>
      </c>
      <c r="H2" t="s">
        <v>31</v>
      </c>
      <c r="I2" t="s">
        <v>32</v>
      </c>
      <c r="J2" s="1">
        <v>44697</v>
      </c>
      <c r="K2">
        <v>0</v>
      </c>
      <c r="L2">
        <f>8/39</f>
        <v>0.20512820512820512</v>
      </c>
    </row>
    <row r="3" spans="1:12" x14ac:dyDescent="0.25">
      <c r="A3">
        <v>2</v>
      </c>
      <c r="B3">
        <v>1</v>
      </c>
      <c r="C3" t="s">
        <v>110</v>
      </c>
      <c r="D3" t="s">
        <v>129</v>
      </c>
      <c r="E3" s="1">
        <v>44629</v>
      </c>
      <c r="F3" s="1">
        <v>44676</v>
      </c>
      <c r="G3" s="1">
        <v>44687</v>
      </c>
      <c r="H3" t="s">
        <v>33</v>
      </c>
      <c r="I3" s="1" t="s">
        <v>34</v>
      </c>
      <c r="J3" s="1">
        <v>44687</v>
      </c>
      <c r="K3">
        <f>12/42</f>
        <v>0.2857142857142857</v>
      </c>
      <c r="L3">
        <v>0</v>
      </c>
    </row>
    <row r="4" spans="1:12" x14ac:dyDescent="0.25">
      <c r="A4">
        <v>3</v>
      </c>
      <c r="B4">
        <v>1</v>
      </c>
      <c r="C4" t="s">
        <v>110</v>
      </c>
      <c r="D4" t="s">
        <v>129</v>
      </c>
      <c r="E4" s="1">
        <v>44629</v>
      </c>
      <c r="F4" s="1">
        <v>44683</v>
      </c>
      <c r="G4" s="1">
        <v>44687</v>
      </c>
      <c r="H4" t="s">
        <v>35</v>
      </c>
      <c r="I4" t="s">
        <v>36</v>
      </c>
      <c r="J4" s="1">
        <v>44687</v>
      </c>
      <c r="K4">
        <f>14/43</f>
        <v>0.32558139534883723</v>
      </c>
      <c r="L4">
        <v>0</v>
      </c>
    </row>
    <row r="5" spans="1:12" x14ac:dyDescent="0.25">
      <c r="A5">
        <v>4</v>
      </c>
      <c r="B5">
        <v>1</v>
      </c>
      <c r="C5" t="s">
        <v>110</v>
      </c>
      <c r="D5" t="s">
        <v>129</v>
      </c>
      <c r="E5" s="1">
        <v>44629</v>
      </c>
      <c r="F5" s="1">
        <v>44683</v>
      </c>
      <c r="H5" t="s">
        <v>37</v>
      </c>
      <c r="I5" t="s">
        <v>36</v>
      </c>
      <c r="J5" s="1">
        <v>44697</v>
      </c>
      <c r="K5">
        <v>0</v>
      </c>
      <c r="L5">
        <f>18/43</f>
        <v>0.41860465116279072</v>
      </c>
    </row>
    <row r="6" spans="1:12" x14ac:dyDescent="0.25">
      <c r="A6">
        <v>5</v>
      </c>
      <c r="B6">
        <v>1</v>
      </c>
      <c r="C6" t="s">
        <v>110</v>
      </c>
      <c r="D6" t="s">
        <v>129</v>
      </c>
      <c r="E6" s="1">
        <v>44629</v>
      </c>
      <c r="H6" t="s">
        <v>38</v>
      </c>
      <c r="I6" t="s">
        <v>39</v>
      </c>
      <c r="J6" s="1">
        <v>44697</v>
      </c>
      <c r="K6">
        <v>0</v>
      </c>
      <c r="L6">
        <f>14/41</f>
        <v>0.34146341463414637</v>
      </c>
    </row>
    <row r="7" spans="1:12" x14ac:dyDescent="0.25">
      <c r="A7">
        <v>6</v>
      </c>
      <c r="B7">
        <v>1</v>
      </c>
      <c r="C7" t="s">
        <v>110</v>
      </c>
      <c r="D7" t="s">
        <v>129</v>
      </c>
      <c r="E7" s="1">
        <v>44629</v>
      </c>
      <c r="H7" t="s">
        <v>40</v>
      </c>
      <c r="I7" t="s">
        <v>26</v>
      </c>
      <c r="J7" s="1">
        <v>44697</v>
      </c>
      <c r="K7">
        <v>0</v>
      </c>
      <c r="L7">
        <f>16/40</f>
        <v>0.4</v>
      </c>
    </row>
    <row r="8" spans="1:12" x14ac:dyDescent="0.25">
      <c r="A8">
        <v>7</v>
      </c>
      <c r="B8">
        <v>1</v>
      </c>
      <c r="C8" t="s">
        <v>110</v>
      </c>
      <c r="D8" t="s">
        <v>130</v>
      </c>
      <c r="E8" s="1">
        <v>44629</v>
      </c>
      <c r="F8" s="1">
        <v>44657</v>
      </c>
      <c r="G8" s="1">
        <v>44659</v>
      </c>
      <c r="H8" t="s">
        <v>41</v>
      </c>
      <c r="I8" t="s">
        <v>36</v>
      </c>
      <c r="J8" s="1">
        <v>44659</v>
      </c>
      <c r="K8">
        <f>13/43</f>
        <v>0.30232558139534882</v>
      </c>
      <c r="L8">
        <v>0</v>
      </c>
    </row>
    <row r="9" spans="1:12" x14ac:dyDescent="0.25">
      <c r="A9">
        <v>8</v>
      </c>
      <c r="B9">
        <v>1</v>
      </c>
      <c r="C9" t="s">
        <v>110</v>
      </c>
      <c r="D9" t="s">
        <v>130</v>
      </c>
      <c r="E9" s="1">
        <v>44629</v>
      </c>
      <c r="H9" t="s">
        <v>42</v>
      </c>
      <c r="I9" t="s">
        <v>39</v>
      </c>
      <c r="J9" s="1" t="s">
        <v>43</v>
      </c>
      <c r="K9">
        <v>0</v>
      </c>
      <c r="L9">
        <v>0</v>
      </c>
    </row>
    <row r="10" spans="1:12" x14ac:dyDescent="0.25">
      <c r="A10">
        <v>9</v>
      </c>
      <c r="B10">
        <v>1</v>
      </c>
      <c r="C10" t="s">
        <v>110</v>
      </c>
      <c r="D10" t="s">
        <v>130</v>
      </c>
      <c r="E10" s="1">
        <v>44629</v>
      </c>
      <c r="H10" t="s">
        <v>44</v>
      </c>
      <c r="I10" t="s">
        <v>26</v>
      </c>
      <c r="J10" s="1">
        <v>44693</v>
      </c>
      <c r="K10">
        <v>0</v>
      </c>
      <c r="L10">
        <v>0</v>
      </c>
    </row>
    <row r="11" spans="1:12" x14ac:dyDescent="0.25">
      <c r="A11">
        <v>10</v>
      </c>
      <c r="B11">
        <v>1</v>
      </c>
      <c r="C11" t="s">
        <v>110</v>
      </c>
      <c r="D11" t="s">
        <v>130</v>
      </c>
      <c r="E11" s="1">
        <v>44629</v>
      </c>
      <c r="H11" t="s">
        <v>45</v>
      </c>
      <c r="I11" t="s">
        <v>32</v>
      </c>
      <c r="J11" s="1">
        <v>44693</v>
      </c>
      <c r="K11">
        <v>0</v>
      </c>
      <c r="L11">
        <v>0</v>
      </c>
    </row>
    <row r="12" spans="1:12" x14ac:dyDescent="0.25">
      <c r="A12">
        <v>11</v>
      </c>
      <c r="B12">
        <v>1</v>
      </c>
      <c r="C12" t="s">
        <v>110</v>
      </c>
      <c r="D12" t="s">
        <v>130</v>
      </c>
      <c r="E12" s="1">
        <v>44629</v>
      </c>
      <c r="H12" t="s">
        <v>46</v>
      </c>
      <c r="I12" t="s">
        <v>36</v>
      </c>
      <c r="J12" s="1">
        <v>44697</v>
      </c>
      <c r="K12">
        <v>0</v>
      </c>
      <c r="L12">
        <v>0</v>
      </c>
    </row>
    <row r="13" spans="1:12" x14ac:dyDescent="0.25">
      <c r="A13">
        <v>12</v>
      </c>
      <c r="B13">
        <v>1</v>
      </c>
      <c r="C13" t="s">
        <v>110</v>
      </c>
      <c r="D13" t="s">
        <v>130</v>
      </c>
      <c r="E13" s="1">
        <v>44629</v>
      </c>
      <c r="H13" t="s">
        <v>47</v>
      </c>
      <c r="I13" t="s">
        <v>48</v>
      </c>
      <c r="J13" s="1">
        <v>44697</v>
      </c>
      <c r="K13">
        <v>0</v>
      </c>
      <c r="L13">
        <v>0</v>
      </c>
    </row>
    <row r="14" spans="1:12" x14ac:dyDescent="0.25">
      <c r="A14">
        <v>13</v>
      </c>
      <c r="B14">
        <v>1</v>
      </c>
      <c r="C14" t="s">
        <v>110</v>
      </c>
      <c r="D14" t="s">
        <v>129</v>
      </c>
      <c r="E14" s="1">
        <v>44763</v>
      </c>
      <c r="F14" s="1">
        <v>44798</v>
      </c>
      <c r="G14" s="1">
        <v>44803</v>
      </c>
      <c r="H14" t="s">
        <v>80</v>
      </c>
      <c r="I14" t="s">
        <v>62</v>
      </c>
      <c r="J14" s="1">
        <v>44804</v>
      </c>
      <c r="K14">
        <f>8/33</f>
        <v>0.24242424242424243</v>
      </c>
      <c r="L14">
        <v>0</v>
      </c>
    </row>
    <row r="15" spans="1:12" x14ac:dyDescent="0.25">
      <c r="A15">
        <v>14</v>
      </c>
      <c r="B15">
        <v>1</v>
      </c>
      <c r="C15" t="s">
        <v>110</v>
      </c>
      <c r="D15" t="s">
        <v>129</v>
      </c>
      <c r="E15" s="1">
        <v>44763</v>
      </c>
      <c r="F15" s="1">
        <v>44439</v>
      </c>
      <c r="G15" s="1">
        <v>44812</v>
      </c>
      <c r="H15" t="s">
        <v>75</v>
      </c>
      <c r="I15" t="s">
        <v>63</v>
      </c>
      <c r="J15" s="1">
        <v>44812</v>
      </c>
      <c r="K15">
        <f>1/34</f>
        <v>2.9411764705882353E-2</v>
      </c>
      <c r="L15">
        <f>8/34</f>
        <v>0.23529411764705882</v>
      </c>
    </row>
    <row r="16" spans="1:12" x14ac:dyDescent="0.25">
      <c r="A16">
        <v>15</v>
      </c>
      <c r="B16">
        <v>1</v>
      </c>
      <c r="C16" t="s">
        <v>110</v>
      </c>
      <c r="D16" t="s">
        <v>129</v>
      </c>
      <c r="E16" s="1">
        <v>44763</v>
      </c>
      <c r="H16" t="s">
        <v>71</v>
      </c>
      <c r="I16" t="s">
        <v>62</v>
      </c>
      <c r="J16" s="1">
        <v>44868</v>
      </c>
      <c r="K16" s="2">
        <v>0</v>
      </c>
      <c r="L16" s="2">
        <v>0</v>
      </c>
    </row>
    <row r="17" spans="1:12" x14ac:dyDescent="0.25">
      <c r="A17">
        <v>16</v>
      </c>
      <c r="B17">
        <v>1</v>
      </c>
      <c r="C17" t="s">
        <v>110</v>
      </c>
      <c r="D17" t="s">
        <v>129</v>
      </c>
      <c r="E17" s="1">
        <v>44763</v>
      </c>
      <c r="H17" t="s">
        <v>76</v>
      </c>
      <c r="I17" t="s">
        <v>62</v>
      </c>
      <c r="J17" s="1">
        <v>44868</v>
      </c>
      <c r="K17" s="2">
        <v>0</v>
      </c>
      <c r="L17" s="2">
        <v>0</v>
      </c>
    </row>
    <row r="18" spans="1:12" x14ac:dyDescent="0.25">
      <c r="A18">
        <v>17</v>
      </c>
      <c r="B18">
        <v>1</v>
      </c>
      <c r="C18" t="s">
        <v>110</v>
      </c>
      <c r="D18" t="s">
        <v>129</v>
      </c>
      <c r="E18" s="1">
        <v>44763</v>
      </c>
      <c r="H18" t="s">
        <v>77</v>
      </c>
      <c r="I18" t="s">
        <v>28</v>
      </c>
      <c r="J18" s="1">
        <v>44868</v>
      </c>
      <c r="K18" s="2">
        <v>0</v>
      </c>
      <c r="L18" s="2">
        <v>0</v>
      </c>
    </row>
    <row r="19" spans="1:12" x14ac:dyDescent="0.25">
      <c r="A19">
        <v>18</v>
      </c>
      <c r="B19">
        <v>1</v>
      </c>
      <c r="C19" t="s">
        <v>110</v>
      </c>
      <c r="D19" t="s">
        <v>129</v>
      </c>
      <c r="E19" s="1">
        <v>44763</v>
      </c>
      <c r="H19" t="s">
        <v>78</v>
      </c>
      <c r="I19" t="s">
        <v>62</v>
      </c>
      <c r="J19" s="1">
        <v>44868</v>
      </c>
      <c r="K19" s="2">
        <v>0</v>
      </c>
      <c r="L19" s="2">
        <v>0</v>
      </c>
    </row>
    <row r="20" spans="1:12" x14ac:dyDescent="0.25">
      <c r="A20">
        <v>19</v>
      </c>
      <c r="B20">
        <v>1</v>
      </c>
      <c r="C20" t="s">
        <v>110</v>
      </c>
      <c r="D20" t="s">
        <v>131</v>
      </c>
      <c r="E20" s="1">
        <v>44760</v>
      </c>
      <c r="F20" s="1">
        <v>44798</v>
      </c>
      <c r="G20" t="s">
        <v>49</v>
      </c>
      <c r="H20" t="s">
        <v>79</v>
      </c>
      <c r="I20" t="s">
        <v>63</v>
      </c>
      <c r="J20" s="1">
        <v>44802</v>
      </c>
      <c r="K20">
        <f>2/34</f>
        <v>5.8823529411764705E-2</v>
      </c>
      <c r="L20">
        <f>7/34</f>
        <v>0.20588235294117646</v>
      </c>
    </row>
    <row r="21" spans="1:12" x14ac:dyDescent="0.25">
      <c r="A21">
        <v>20</v>
      </c>
      <c r="B21">
        <v>1</v>
      </c>
      <c r="C21" t="s">
        <v>110</v>
      </c>
      <c r="D21" t="s">
        <v>130</v>
      </c>
      <c r="E21" s="1">
        <v>44760</v>
      </c>
      <c r="F21" s="1">
        <v>44804</v>
      </c>
      <c r="G21" s="1">
        <v>44807</v>
      </c>
      <c r="H21" t="s">
        <v>81</v>
      </c>
      <c r="I21" t="s">
        <v>64</v>
      </c>
      <c r="J21" s="1">
        <v>44808</v>
      </c>
      <c r="K21">
        <f>3/35</f>
        <v>8.5714285714285715E-2</v>
      </c>
      <c r="L21">
        <v>0</v>
      </c>
    </row>
    <row r="22" spans="1:12" x14ac:dyDescent="0.25">
      <c r="A22">
        <v>21</v>
      </c>
      <c r="B22">
        <v>1</v>
      </c>
      <c r="C22" t="s">
        <v>110</v>
      </c>
      <c r="D22" t="s">
        <v>130</v>
      </c>
      <c r="E22" s="1">
        <v>44760</v>
      </c>
      <c r="F22" s="1">
        <v>44812</v>
      </c>
      <c r="H22" t="s">
        <v>82</v>
      </c>
      <c r="I22" t="s">
        <v>63</v>
      </c>
      <c r="J22" s="1">
        <v>44865</v>
      </c>
      <c r="K22">
        <f>3/34</f>
        <v>8.8235294117647065E-2</v>
      </c>
      <c r="L22">
        <v>0</v>
      </c>
    </row>
    <row r="23" spans="1:12" x14ac:dyDescent="0.25">
      <c r="A23">
        <v>22</v>
      </c>
      <c r="B23">
        <v>1</v>
      </c>
      <c r="C23" t="s">
        <v>110</v>
      </c>
      <c r="D23" t="s">
        <v>130</v>
      </c>
      <c r="E23" s="1">
        <v>44760</v>
      </c>
      <c r="H23" t="s">
        <v>83</v>
      </c>
      <c r="I23" t="s">
        <v>63</v>
      </c>
      <c r="J23" s="1">
        <v>44865</v>
      </c>
      <c r="K23">
        <v>0</v>
      </c>
      <c r="L23" s="2">
        <v>0</v>
      </c>
    </row>
    <row r="24" spans="1:12" x14ac:dyDescent="0.25">
      <c r="A24">
        <v>23</v>
      </c>
      <c r="B24">
        <v>1</v>
      </c>
      <c r="C24" t="s">
        <v>110</v>
      </c>
      <c r="D24" t="s">
        <v>130</v>
      </c>
      <c r="E24" s="1">
        <v>44760</v>
      </c>
      <c r="H24" t="s">
        <v>84</v>
      </c>
      <c r="I24" t="s">
        <v>62</v>
      </c>
      <c r="J24" s="1">
        <v>44865</v>
      </c>
      <c r="K24">
        <v>0</v>
      </c>
      <c r="L24" s="2">
        <v>0</v>
      </c>
    </row>
    <row r="25" spans="1:12" x14ac:dyDescent="0.25">
      <c r="A25">
        <v>24</v>
      </c>
      <c r="B25">
        <v>1</v>
      </c>
      <c r="C25" t="s">
        <v>110</v>
      </c>
      <c r="D25" t="s">
        <v>130</v>
      </c>
      <c r="E25" s="1">
        <v>44760</v>
      </c>
      <c r="H25" t="s">
        <v>85</v>
      </c>
      <c r="I25" t="s">
        <v>63</v>
      </c>
      <c r="J25" s="1">
        <v>44865</v>
      </c>
      <c r="K25">
        <v>0</v>
      </c>
      <c r="L25" s="2">
        <v>0</v>
      </c>
    </row>
    <row r="26" spans="1:12" x14ac:dyDescent="0.25">
      <c r="A26">
        <v>25</v>
      </c>
      <c r="B26">
        <v>1</v>
      </c>
      <c r="C26" t="s">
        <v>29</v>
      </c>
      <c r="D26" t="s">
        <v>132</v>
      </c>
      <c r="E26" s="1">
        <v>44763</v>
      </c>
      <c r="J26" s="1">
        <v>44868</v>
      </c>
    </row>
    <row r="27" spans="1:12" x14ac:dyDescent="0.25">
      <c r="A27">
        <v>26</v>
      </c>
      <c r="B27">
        <v>1</v>
      </c>
      <c r="C27" t="s">
        <v>29</v>
      </c>
      <c r="D27" t="s">
        <v>132</v>
      </c>
      <c r="E27" s="1">
        <v>44763</v>
      </c>
      <c r="J27" s="1">
        <v>44868</v>
      </c>
    </row>
    <row r="28" spans="1:12" x14ac:dyDescent="0.25">
      <c r="A28">
        <v>27</v>
      </c>
      <c r="B28">
        <v>1</v>
      </c>
      <c r="C28" t="s">
        <v>29</v>
      </c>
      <c r="D28" t="s">
        <v>132</v>
      </c>
      <c r="E28" s="1">
        <v>44763</v>
      </c>
      <c r="J28" s="1">
        <v>44868</v>
      </c>
    </row>
    <row r="29" spans="1:12" x14ac:dyDescent="0.25">
      <c r="A29">
        <v>28</v>
      </c>
      <c r="B29">
        <v>1</v>
      </c>
      <c r="C29" t="s">
        <v>111</v>
      </c>
      <c r="D29" t="s">
        <v>132</v>
      </c>
      <c r="E29" s="1">
        <v>44763</v>
      </c>
      <c r="J29" s="1">
        <v>44868</v>
      </c>
    </row>
    <row r="30" spans="1:12" x14ac:dyDescent="0.25">
      <c r="A30">
        <v>29</v>
      </c>
      <c r="B30">
        <v>1</v>
      </c>
      <c r="C30" t="s">
        <v>112</v>
      </c>
      <c r="D30" t="s">
        <v>132</v>
      </c>
      <c r="E30" s="1">
        <v>44763</v>
      </c>
      <c r="J30" s="1">
        <v>44868</v>
      </c>
    </row>
    <row r="31" spans="1:12" x14ac:dyDescent="0.25">
      <c r="A31">
        <v>30</v>
      </c>
      <c r="B31">
        <v>1</v>
      </c>
      <c r="C31" t="s">
        <v>113</v>
      </c>
      <c r="D31" t="s">
        <v>132</v>
      </c>
      <c r="E31" s="1">
        <v>44763</v>
      </c>
      <c r="J31" s="1">
        <v>44868</v>
      </c>
    </row>
    <row r="32" spans="1:12" x14ac:dyDescent="0.25">
      <c r="A32">
        <v>31</v>
      </c>
      <c r="B32">
        <v>1</v>
      </c>
      <c r="C32" t="s">
        <v>29</v>
      </c>
      <c r="D32" t="s">
        <v>136</v>
      </c>
      <c r="E32" s="1">
        <v>44763</v>
      </c>
      <c r="F32" s="1" t="s">
        <v>61</v>
      </c>
      <c r="H32" t="s">
        <v>24</v>
      </c>
      <c r="I32" t="s">
        <v>63</v>
      </c>
      <c r="J32" s="1">
        <v>44868</v>
      </c>
      <c r="K32">
        <v>0</v>
      </c>
      <c r="L32" s="2">
        <v>0</v>
      </c>
    </row>
    <row r="33" spans="1:12" x14ac:dyDescent="0.25">
      <c r="A33">
        <v>32</v>
      </c>
      <c r="B33">
        <v>1</v>
      </c>
      <c r="C33" t="s">
        <v>29</v>
      </c>
      <c r="D33" t="s">
        <v>135</v>
      </c>
      <c r="E33" s="1">
        <v>44763</v>
      </c>
      <c r="H33" t="s">
        <v>86</v>
      </c>
      <c r="I33" t="s">
        <v>28</v>
      </c>
      <c r="J33" s="1">
        <v>44868</v>
      </c>
      <c r="K33">
        <v>0</v>
      </c>
      <c r="L33" s="2">
        <v>0</v>
      </c>
    </row>
    <row r="34" spans="1:12" x14ac:dyDescent="0.25">
      <c r="A34">
        <v>33</v>
      </c>
      <c r="B34">
        <v>1</v>
      </c>
      <c r="C34" t="s">
        <v>29</v>
      </c>
      <c r="D34" t="s">
        <v>135</v>
      </c>
      <c r="E34" s="1">
        <v>44763</v>
      </c>
      <c r="H34" t="s">
        <v>87</v>
      </c>
      <c r="I34" t="s">
        <v>12</v>
      </c>
      <c r="J34" s="1">
        <v>44868</v>
      </c>
      <c r="K34">
        <v>0</v>
      </c>
      <c r="L34">
        <v>0</v>
      </c>
    </row>
    <row r="35" spans="1:12" x14ac:dyDescent="0.25">
      <c r="A35">
        <v>34</v>
      </c>
      <c r="B35">
        <v>1</v>
      </c>
      <c r="C35" t="s">
        <v>29</v>
      </c>
      <c r="D35" t="s">
        <v>135</v>
      </c>
      <c r="E35" s="1">
        <v>44763</v>
      </c>
      <c r="H35" t="s">
        <v>88</v>
      </c>
      <c r="I35" t="s">
        <v>65</v>
      </c>
      <c r="J35" s="1">
        <v>44868</v>
      </c>
      <c r="K35">
        <v>0</v>
      </c>
      <c r="L35" s="2">
        <v>0</v>
      </c>
    </row>
    <row r="36" spans="1:12" x14ac:dyDescent="0.25">
      <c r="A36">
        <v>35</v>
      </c>
      <c r="B36">
        <v>1</v>
      </c>
      <c r="C36" t="s">
        <v>29</v>
      </c>
      <c r="D36" t="s">
        <v>135</v>
      </c>
      <c r="E36" s="1">
        <v>44763</v>
      </c>
      <c r="H36" t="s">
        <v>89</v>
      </c>
      <c r="I36" t="s">
        <v>65</v>
      </c>
      <c r="J36" s="1">
        <v>44868</v>
      </c>
      <c r="K36">
        <v>0</v>
      </c>
      <c r="L36" s="2">
        <v>0</v>
      </c>
    </row>
    <row r="37" spans="1:12" x14ac:dyDescent="0.25">
      <c r="A37">
        <v>36</v>
      </c>
      <c r="B37">
        <v>1</v>
      </c>
      <c r="C37" t="s">
        <v>29</v>
      </c>
      <c r="D37" t="s">
        <v>135</v>
      </c>
      <c r="E37" s="1">
        <v>44763</v>
      </c>
      <c r="H37" t="s">
        <v>90</v>
      </c>
      <c r="I37" t="s">
        <v>12</v>
      </c>
      <c r="J37" s="1">
        <v>44868</v>
      </c>
      <c r="K37">
        <v>0</v>
      </c>
      <c r="L37" s="2">
        <v>0</v>
      </c>
    </row>
    <row r="38" spans="1:12" x14ac:dyDescent="0.25">
      <c r="A38">
        <v>37</v>
      </c>
      <c r="B38">
        <v>1</v>
      </c>
      <c r="C38" t="s">
        <v>29</v>
      </c>
      <c r="D38" t="s">
        <v>134</v>
      </c>
      <c r="E38" s="1">
        <v>44795</v>
      </c>
      <c r="H38" t="s">
        <v>89</v>
      </c>
      <c r="I38" t="s">
        <v>22</v>
      </c>
      <c r="J38" s="1">
        <v>44900</v>
      </c>
      <c r="K38">
        <v>0</v>
      </c>
      <c r="L38" s="2">
        <v>0</v>
      </c>
    </row>
    <row r="39" spans="1:12" x14ac:dyDescent="0.25">
      <c r="A39">
        <v>38</v>
      </c>
      <c r="B39">
        <v>1</v>
      </c>
      <c r="C39" t="s">
        <v>29</v>
      </c>
      <c r="D39" t="s">
        <v>132</v>
      </c>
      <c r="E39" s="1">
        <v>44795</v>
      </c>
      <c r="H39" t="s">
        <v>98</v>
      </c>
      <c r="I39" t="s">
        <v>22</v>
      </c>
      <c r="J39" s="1">
        <v>44900</v>
      </c>
      <c r="K39">
        <v>0</v>
      </c>
      <c r="L39" s="2">
        <v>0</v>
      </c>
    </row>
    <row r="40" spans="1:12" x14ac:dyDescent="0.25">
      <c r="A40">
        <v>39</v>
      </c>
      <c r="B40">
        <v>1</v>
      </c>
      <c r="C40" t="s">
        <v>29</v>
      </c>
      <c r="D40" t="s">
        <v>132</v>
      </c>
      <c r="E40" s="1">
        <v>44795</v>
      </c>
      <c r="H40" t="s">
        <v>99</v>
      </c>
      <c r="I40" t="s">
        <v>22</v>
      </c>
      <c r="J40" s="1">
        <v>44900</v>
      </c>
      <c r="K40">
        <v>0</v>
      </c>
      <c r="L40" s="2">
        <v>0</v>
      </c>
    </row>
    <row r="41" spans="1:12" x14ac:dyDescent="0.25">
      <c r="A41">
        <v>40</v>
      </c>
      <c r="B41">
        <v>1</v>
      </c>
      <c r="C41" t="s">
        <v>29</v>
      </c>
      <c r="D41" t="s">
        <v>132</v>
      </c>
      <c r="E41" s="1">
        <v>44795</v>
      </c>
      <c r="H41" t="s">
        <v>100</v>
      </c>
      <c r="I41" t="s">
        <v>22</v>
      </c>
      <c r="J41" s="1">
        <v>44900</v>
      </c>
      <c r="K41">
        <v>0</v>
      </c>
      <c r="L41" s="2">
        <v>0</v>
      </c>
    </row>
    <row r="42" spans="1:12" x14ac:dyDescent="0.25">
      <c r="A42">
        <v>41</v>
      </c>
      <c r="B42">
        <v>1</v>
      </c>
      <c r="C42" t="s">
        <v>29</v>
      </c>
      <c r="D42" t="s">
        <v>132</v>
      </c>
      <c r="E42" s="1">
        <v>44795</v>
      </c>
      <c r="H42" t="s">
        <v>72</v>
      </c>
      <c r="I42" t="s">
        <v>93</v>
      </c>
      <c r="J42" s="1">
        <v>44900</v>
      </c>
      <c r="K42">
        <v>0</v>
      </c>
      <c r="L42" s="2">
        <v>0</v>
      </c>
    </row>
    <row r="43" spans="1:12" x14ac:dyDescent="0.25">
      <c r="A43">
        <v>42</v>
      </c>
      <c r="B43">
        <v>1</v>
      </c>
      <c r="C43" t="s">
        <v>29</v>
      </c>
      <c r="D43" t="s">
        <v>132</v>
      </c>
      <c r="E43" s="1">
        <v>44795</v>
      </c>
      <c r="H43" t="s">
        <v>72</v>
      </c>
      <c r="I43" t="s">
        <v>65</v>
      </c>
      <c r="J43" s="1">
        <v>44900</v>
      </c>
      <c r="K43">
        <v>0</v>
      </c>
      <c r="L43" s="2">
        <v>0</v>
      </c>
    </row>
    <row r="44" spans="1:12" x14ac:dyDescent="0.25">
      <c r="A44">
        <v>1</v>
      </c>
      <c r="B44">
        <v>2</v>
      </c>
      <c r="C44" t="s">
        <v>109</v>
      </c>
      <c r="D44" t="s">
        <v>114</v>
      </c>
      <c r="E44" s="1">
        <v>44627</v>
      </c>
      <c r="H44" t="s">
        <v>11</v>
      </c>
      <c r="I44" t="s">
        <v>12</v>
      </c>
      <c r="J44" s="1">
        <v>44714</v>
      </c>
      <c r="K44">
        <v>0</v>
      </c>
      <c r="L44">
        <v>0</v>
      </c>
    </row>
    <row r="45" spans="1:12" x14ac:dyDescent="0.25">
      <c r="A45">
        <v>2</v>
      </c>
      <c r="B45">
        <v>2</v>
      </c>
      <c r="C45" t="s">
        <v>110</v>
      </c>
      <c r="D45" t="s">
        <v>115</v>
      </c>
      <c r="E45" s="1" t="s">
        <v>13</v>
      </c>
      <c r="H45" t="s">
        <v>66</v>
      </c>
      <c r="I45" t="s">
        <v>62</v>
      </c>
      <c r="J45" s="1">
        <v>44865</v>
      </c>
      <c r="K45" s="2">
        <v>0</v>
      </c>
      <c r="L45" s="2">
        <v>0</v>
      </c>
    </row>
    <row r="46" spans="1:12" x14ac:dyDescent="0.25">
      <c r="A46">
        <v>3</v>
      </c>
      <c r="B46">
        <v>2</v>
      </c>
      <c r="C46" t="s">
        <v>14</v>
      </c>
      <c r="D46" t="s">
        <v>116</v>
      </c>
      <c r="E46" s="1">
        <v>44812</v>
      </c>
      <c r="H46" t="s">
        <v>103</v>
      </c>
      <c r="I46" t="s">
        <v>28</v>
      </c>
      <c r="J46" s="1">
        <v>44917</v>
      </c>
      <c r="K46">
        <v>0</v>
      </c>
      <c r="L46">
        <v>0</v>
      </c>
    </row>
    <row r="47" spans="1:12" x14ac:dyDescent="0.25">
      <c r="A47">
        <v>4</v>
      </c>
      <c r="B47">
        <v>2</v>
      </c>
      <c r="C47" t="s">
        <v>109</v>
      </c>
      <c r="D47" t="s">
        <v>117</v>
      </c>
      <c r="E47" s="1">
        <v>44630</v>
      </c>
      <c r="H47" t="s">
        <v>15</v>
      </c>
      <c r="I47" t="s">
        <v>16</v>
      </c>
      <c r="J47" s="1">
        <v>44714</v>
      </c>
      <c r="K47">
        <v>0</v>
      </c>
      <c r="L47">
        <f>3/30</f>
        <v>0.1</v>
      </c>
    </row>
    <row r="48" spans="1:12" x14ac:dyDescent="0.25">
      <c r="A48">
        <v>5</v>
      </c>
      <c r="B48">
        <v>2</v>
      </c>
      <c r="C48" t="s">
        <v>109</v>
      </c>
      <c r="D48" t="s">
        <v>118</v>
      </c>
      <c r="E48" s="1">
        <v>44627</v>
      </c>
      <c r="H48" t="s">
        <v>17</v>
      </c>
      <c r="I48" t="s">
        <v>18</v>
      </c>
      <c r="J48" s="1">
        <v>44714</v>
      </c>
      <c r="K48">
        <v>0</v>
      </c>
      <c r="L48">
        <v>0</v>
      </c>
    </row>
    <row r="49" spans="1:12" x14ac:dyDescent="0.25">
      <c r="A49">
        <v>6</v>
      </c>
      <c r="B49">
        <v>2</v>
      </c>
      <c r="C49" t="s">
        <v>109</v>
      </c>
      <c r="D49" t="s">
        <v>118</v>
      </c>
      <c r="E49" s="1">
        <v>44627</v>
      </c>
      <c r="G49" s="1">
        <v>44701</v>
      </c>
      <c r="H49" t="s">
        <v>19</v>
      </c>
      <c r="I49" t="s">
        <v>18</v>
      </c>
      <c r="J49" s="1">
        <v>44704</v>
      </c>
      <c r="K49">
        <v>0.04</v>
      </c>
      <c r="L49">
        <v>0.16</v>
      </c>
    </row>
    <row r="50" spans="1:12" x14ac:dyDescent="0.25">
      <c r="A50">
        <v>7</v>
      </c>
      <c r="B50">
        <v>2</v>
      </c>
      <c r="C50" t="s">
        <v>109</v>
      </c>
      <c r="D50" t="s">
        <v>119</v>
      </c>
      <c r="E50" s="1">
        <v>44634</v>
      </c>
      <c r="H50" t="s">
        <v>20</v>
      </c>
      <c r="I50" t="s">
        <v>16</v>
      </c>
      <c r="J50" s="1">
        <v>44718</v>
      </c>
      <c r="K50">
        <v>0</v>
      </c>
      <c r="L50">
        <v>0.2</v>
      </c>
    </row>
    <row r="51" spans="1:12" x14ac:dyDescent="0.25">
      <c r="A51">
        <v>8</v>
      </c>
      <c r="B51">
        <v>2</v>
      </c>
      <c r="C51" t="s">
        <v>109</v>
      </c>
      <c r="D51" t="s">
        <v>120</v>
      </c>
      <c r="E51" s="1">
        <v>44627</v>
      </c>
      <c r="H51" t="s">
        <v>21</v>
      </c>
      <c r="I51" t="s">
        <v>22</v>
      </c>
      <c r="J51" s="1">
        <v>44714</v>
      </c>
      <c r="K51">
        <v>0</v>
      </c>
      <c r="L51">
        <v>0</v>
      </c>
    </row>
    <row r="52" spans="1:12" x14ac:dyDescent="0.25">
      <c r="A52">
        <v>9</v>
      </c>
      <c r="B52">
        <v>2</v>
      </c>
      <c r="C52" t="s">
        <v>109</v>
      </c>
      <c r="D52" t="s">
        <v>114</v>
      </c>
      <c r="E52" s="1">
        <v>44627</v>
      </c>
      <c r="H52" t="s">
        <v>23</v>
      </c>
      <c r="I52" t="s">
        <v>22</v>
      </c>
      <c r="J52" s="1">
        <v>44714</v>
      </c>
      <c r="K52">
        <v>0</v>
      </c>
      <c r="L52">
        <v>0</v>
      </c>
    </row>
    <row r="53" spans="1:12" x14ac:dyDescent="0.25">
      <c r="A53">
        <v>10</v>
      </c>
      <c r="B53">
        <v>2</v>
      </c>
      <c r="C53" t="s">
        <v>109</v>
      </c>
      <c r="D53" t="s">
        <v>120</v>
      </c>
      <c r="E53" s="1">
        <v>44627</v>
      </c>
      <c r="H53" t="s">
        <v>24</v>
      </c>
      <c r="I53" t="s">
        <v>12</v>
      </c>
      <c r="J53" s="1">
        <v>44714</v>
      </c>
      <c r="K53">
        <v>0</v>
      </c>
      <c r="L53">
        <v>0</v>
      </c>
    </row>
    <row r="54" spans="1:12" x14ac:dyDescent="0.25">
      <c r="A54">
        <v>11</v>
      </c>
      <c r="B54">
        <v>2</v>
      </c>
      <c r="C54" t="s">
        <v>110</v>
      </c>
      <c r="D54" t="s">
        <v>116</v>
      </c>
      <c r="E54" s="1">
        <v>44627</v>
      </c>
      <c r="H54" t="s">
        <v>25</v>
      </c>
      <c r="I54" t="s">
        <v>26</v>
      </c>
      <c r="J54" s="1">
        <v>44714</v>
      </c>
      <c r="K54">
        <v>0</v>
      </c>
      <c r="L54">
        <v>0</v>
      </c>
    </row>
    <row r="55" spans="1:12" x14ac:dyDescent="0.25">
      <c r="A55">
        <v>12</v>
      </c>
      <c r="B55">
        <v>2</v>
      </c>
      <c r="C55" t="s">
        <v>110</v>
      </c>
      <c r="D55" t="s">
        <v>121</v>
      </c>
      <c r="E55" s="1">
        <v>44634</v>
      </c>
      <c r="G55" s="1">
        <v>44718</v>
      </c>
      <c r="H55" t="s">
        <v>27</v>
      </c>
      <c r="I55" t="s">
        <v>28</v>
      </c>
      <c r="J55" s="1">
        <v>44718</v>
      </c>
      <c r="K55">
        <f>5/32</f>
        <v>0.15625</v>
      </c>
      <c r="L55">
        <v>0</v>
      </c>
    </row>
    <row r="56" spans="1:12" x14ac:dyDescent="0.25">
      <c r="A56">
        <v>13</v>
      </c>
      <c r="B56">
        <v>2</v>
      </c>
      <c r="C56" t="s">
        <v>29</v>
      </c>
      <c r="D56" t="s">
        <v>122</v>
      </c>
      <c r="E56" s="1">
        <v>44760</v>
      </c>
      <c r="G56" s="1"/>
      <c r="H56" t="s">
        <v>67</v>
      </c>
      <c r="I56" t="s">
        <v>68</v>
      </c>
      <c r="J56" s="1">
        <v>44865</v>
      </c>
      <c r="K56" s="2">
        <v>0</v>
      </c>
      <c r="L56" s="2">
        <v>0</v>
      </c>
    </row>
    <row r="57" spans="1:12" x14ac:dyDescent="0.25">
      <c r="A57">
        <v>14</v>
      </c>
      <c r="B57">
        <v>2</v>
      </c>
      <c r="C57" t="s">
        <v>29</v>
      </c>
      <c r="D57" t="s">
        <v>119</v>
      </c>
      <c r="E57" s="1">
        <v>44760</v>
      </c>
      <c r="G57" s="1"/>
      <c r="H57" t="s">
        <v>69</v>
      </c>
      <c r="I57" t="s">
        <v>68</v>
      </c>
      <c r="J57" s="1">
        <v>44865</v>
      </c>
      <c r="K57" s="2">
        <v>0</v>
      </c>
      <c r="L57" s="2">
        <v>0</v>
      </c>
    </row>
    <row r="58" spans="1:12" x14ac:dyDescent="0.25">
      <c r="A58">
        <v>15</v>
      </c>
      <c r="B58">
        <v>2</v>
      </c>
      <c r="C58" t="s">
        <v>29</v>
      </c>
      <c r="D58" t="s">
        <v>117</v>
      </c>
      <c r="E58" s="1">
        <v>44760</v>
      </c>
      <c r="G58" s="1">
        <v>44851</v>
      </c>
      <c r="H58" t="s">
        <v>70</v>
      </c>
      <c r="I58" t="s">
        <v>12</v>
      </c>
      <c r="J58" s="1">
        <v>44851</v>
      </c>
      <c r="K58" s="2">
        <v>0</v>
      </c>
      <c r="L58" s="2">
        <v>0</v>
      </c>
    </row>
    <row r="59" spans="1:12" x14ac:dyDescent="0.25">
      <c r="A59">
        <v>16</v>
      </c>
      <c r="B59">
        <v>2</v>
      </c>
      <c r="C59" t="s">
        <v>29</v>
      </c>
      <c r="D59" t="s">
        <v>122</v>
      </c>
      <c r="E59" s="1">
        <v>44760</v>
      </c>
      <c r="G59" s="1"/>
      <c r="H59" t="s">
        <v>71</v>
      </c>
      <c r="I59" t="s">
        <v>68</v>
      </c>
      <c r="J59" s="1">
        <v>44865</v>
      </c>
      <c r="K59" s="2">
        <v>0</v>
      </c>
      <c r="L59" s="2">
        <v>0</v>
      </c>
    </row>
    <row r="60" spans="1:12" x14ac:dyDescent="0.25">
      <c r="A60">
        <v>17</v>
      </c>
      <c r="B60">
        <v>2</v>
      </c>
      <c r="C60" t="s">
        <v>29</v>
      </c>
      <c r="D60" t="s">
        <v>123</v>
      </c>
      <c r="E60" s="1">
        <v>44763</v>
      </c>
      <c r="G60" s="1"/>
      <c r="H60" t="s">
        <v>72</v>
      </c>
      <c r="I60" t="s">
        <v>65</v>
      </c>
      <c r="J60" s="1">
        <v>44868</v>
      </c>
      <c r="K60" s="2">
        <v>0</v>
      </c>
      <c r="L60" s="2">
        <v>0</v>
      </c>
    </row>
    <row r="61" spans="1:12" x14ac:dyDescent="0.25">
      <c r="A61">
        <v>18</v>
      </c>
      <c r="B61">
        <v>2</v>
      </c>
      <c r="C61" t="s">
        <v>29</v>
      </c>
      <c r="D61" t="s">
        <v>123</v>
      </c>
      <c r="E61" s="1">
        <v>44763</v>
      </c>
      <c r="G61" s="1"/>
      <c r="H61" t="s">
        <v>73</v>
      </c>
      <c r="I61" t="s">
        <v>68</v>
      </c>
      <c r="J61" s="1">
        <v>44868</v>
      </c>
      <c r="K61" s="2">
        <v>0</v>
      </c>
      <c r="L61" s="2">
        <v>0</v>
      </c>
    </row>
    <row r="62" spans="1:12" x14ac:dyDescent="0.25">
      <c r="A62">
        <v>19</v>
      </c>
      <c r="B62">
        <v>2</v>
      </c>
      <c r="C62" t="s">
        <v>30</v>
      </c>
      <c r="D62" t="s">
        <v>124</v>
      </c>
      <c r="E62" s="1">
        <v>44805</v>
      </c>
      <c r="G62" s="1"/>
      <c r="H62" t="s">
        <v>101</v>
      </c>
      <c r="I62" t="s">
        <v>102</v>
      </c>
      <c r="J62" s="1">
        <v>44910</v>
      </c>
      <c r="K62" s="2">
        <v>0</v>
      </c>
      <c r="L62" s="2">
        <v>0</v>
      </c>
    </row>
    <row r="63" spans="1:12" x14ac:dyDescent="0.25">
      <c r="A63">
        <v>20</v>
      </c>
      <c r="B63">
        <v>2</v>
      </c>
      <c r="C63" t="s">
        <v>29</v>
      </c>
      <c r="D63" t="s">
        <v>124</v>
      </c>
      <c r="E63" s="1">
        <v>44770</v>
      </c>
      <c r="G63" s="1"/>
      <c r="H63" t="s">
        <v>91</v>
      </c>
      <c r="I63" t="s">
        <v>22</v>
      </c>
      <c r="J63" s="1">
        <v>44875</v>
      </c>
      <c r="K63" s="2">
        <v>0</v>
      </c>
      <c r="L63">
        <v>0</v>
      </c>
    </row>
    <row r="64" spans="1:12" x14ac:dyDescent="0.25">
      <c r="A64">
        <v>21</v>
      </c>
      <c r="B64">
        <v>2</v>
      </c>
      <c r="C64" t="s">
        <v>29</v>
      </c>
      <c r="D64" t="s">
        <v>125</v>
      </c>
      <c r="E64" s="1">
        <v>44770</v>
      </c>
      <c r="G64" s="1"/>
      <c r="H64" t="s">
        <v>21</v>
      </c>
      <c r="I64" t="s">
        <v>18</v>
      </c>
      <c r="J64" s="1">
        <v>44875</v>
      </c>
      <c r="K64" s="2">
        <v>0</v>
      </c>
      <c r="L64" s="2">
        <v>0</v>
      </c>
    </row>
    <row r="65" spans="1:12" x14ac:dyDescent="0.25">
      <c r="A65">
        <v>22</v>
      </c>
      <c r="B65">
        <v>2</v>
      </c>
      <c r="C65" t="s">
        <v>29</v>
      </c>
      <c r="D65" t="s">
        <v>126</v>
      </c>
      <c r="E65" s="1">
        <v>44770</v>
      </c>
      <c r="G65" s="1"/>
      <c r="H65" t="s">
        <v>92</v>
      </c>
      <c r="I65" t="s">
        <v>93</v>
      </c>
      <c r="J65" s="1">
        <v>44875</v>
      </c>
      <c r="K65" s="2">
        <v>0</v>
      </c>
      <c r="L65">
        <v>0</v>
      </c>
    </row>
    <row r="66" spans="1:12" x14ac:dyDescent="0.25">
      <c r="A66">
        <v>23</v>
      </c>
      <c r="B66">
        <v>2</v>
      </c>
      <c r="C66" t="s">
        <v>110</v>
      </c>
      <c r="D66" t="s">
        <v>127</v>
      </c>
      <c r="E66" s="1">
        <v>44777</v>
      </c>
      <c r="G66" s="1">
        <v>44819</v>
      </c>
      <c r="H66" t="s">
        <v>74</v>
      </c>
      <c r="I66" t="s">
        <v>28</v>
      </c>
      <c r="J66" s="1">
        <v>44819</v>
      </c>
      <c r="K66">
        <f>5/32</f>
        <v>0.15625</v>
      </c>
      <c r="L66">
        <v>0</v>
      </c>
    </row>
    <row r="67" spans="1:12" x14ac:dyDescent="0.25">
      <c r="A67">
        <v>24</v>
      </c>
      <c r="B67">
        <v>2</v>
      </c>
      <c r="C67" t="s">
        <v>110</v>
      </c>
      <c r="D67" t="s">
        <v>128</v>
      </c>
      <c r="E67" s="1">
        <v>44777</v>
      </c>
      <c r="G67" s="1"/>
      <c r="H67" t="s">
        <v>94</v>
      </c>
      <c r="I67" t="s">
        <v>65</v>
      </c>
      <c r="J67" s="1">
        <v>44882</v>
      </c>
      <c r="K67" s="2">
        <v>0</v>
      </c>
      <c r="L67" s="2">
        <v>0</v>
      </c>
    </row>
    <row r="68" spans="1:12" x14ac:dyDescent="0.25">
      <c r="A68">
        <v>3</v>
      </c>
      <c r="B68" t="s">
        <v>108</v>
      </c>
      <c r="C68" t="s">
        <v>110</v>
      </c>
      <c r="D68" t="s">
        <v>133</v>
      </c>
      <c r="E68" s="1">
        <v>44963</v>
      </c>
      <c r="G68" s="1"/>
      <c r="H68" t="s">
        <v>104</v>
      </c>
      <c r="I68" t="s">
        <v>105</v>
      </c>
      <c r="J68" s="1">
        <v>45071</v>
      </c>
      <c r="K68">
        <v>0</v>
      </c>
      <c r="L68" s="2">
        <v>0</v>
      </c>
    </row>
    <row r="69" spans="1:12" x14ac:dyDescent="0.25">
      <c r="A69">
        <v>5</v>
      </c>
      <c r="B69" t="s">
        <v>108</v>
      </c>
      <c r="C69" t="s">
        <v>110</v>
      </c>
      <c r="D69" t="s">
        <v>133</v>
      </c>
      <c r="E69" s="1">
        <v>44963</v>
      </c>
      <c r="G69" s="1"/>
      <c r="H69" t="s">
        <v>106</v>
      </c>
      <c r="I69" t="s">
        <v>105</v>
      </c>
      <c r="J69" s="1">
        <v>45071</v>
      </c>
      <c r="K69">
        <v>0</v>
      </c>
      <c r="L69" s="2">
        <v>0</v>
      </c>
    </row>
    <row r="70" spans="1:12" x14ac:dyDescent="0.25">
      <c r="E70" s="1"/>
      <c r="J70" s="1"/>
      <c r="L70" s="2"/>
    </row>
    <row r="71" spans="1:12" x14ac:dyDescent="0.25">
      <c r="A71" t="s">
        <v>50</v>
      </c>
    </row>
    <row r="72" spans="1:12" x14ac:dyDescent="0.25">
      <c r="A72" t="s">
        <v>51</v>
      </c>
    </row>
    <row r="73" spans="1:12" x14ac:dyDescent="0.25">
      <c r="A73" t="s">
        <v>52</v>
      </c>
    </row>
    <row r="74" spans="1:12" x14ac:dyDescent="0.25">
      <c r="A74" t="s">
        <v>53</v>
      </c>
    </row>
    <row r="75" spans="1:12" x14ac:dyDescent="0.25">
      <c r="A75" t="s">
        <v>54</v>
      </c>
    </row>
    <row r="76" spans="1:12" x14ac:dyDescent="0.25">
      <c r="A76" t="s">
        <v>55</v>
      </c>
    </row>
    <row r="77" spans="1:12" x14ac:dyDescent="0.25">
      <c r="A77" t="s">
        <v>56</v>
      </c>
    </row>
    <row r="78" spans="1:12" x14ac:dyDescent="0.25">
      <c r="A78" t="s">
        <v>57</v>
      </c>
    </row>
    <row r="79" spans="1:12" x14ac:dyDescent="0.25">
      <c r="A79" t="s">
        <v>58</v>
      </c>
    </row>
    <row r="80" spans="1:12" x14ac:dyDescent="0.25">
      <c r="A80" t="s">
        <v>59</v>
      </c>
    </row>
    <row r="81" spans="1:1" x14ac:dyDescent="0.25">
      <c r="A81" t="s">
        <v>60</v>
      </c>
    </row>
    <row r="82" spans="1:1" x14ac:dyDescent="0.25">
      <c r="A82" t="s">
        <v>95</v>
      </c>
    </row>
    <row r="83" spans="1:1" x14ac:dyDescent="0.25">
      <c r="A83" t="s">
        <v>97</v>
      </c>
    </row>
    <row r="84" spans="1:1" x14ac:dyDescent="0.25">
      <c r="A84" t="s">
        <v>96</v>
      </c>
    </row>
  </sheetData>
  <sortState ref="A2:L69">
    <sortCondition ref="B6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93617A19457458396107054053FDA" ma:contentTypeVersion="12" ma:contentTypeDescription="Create a new document." ma:contentTypeScope="" ma:versionID="9262c643ac91ac22299134f0fde6b3c7">
  <xsd:schema xmlns:xsd="http://www.w3.org/2001/XMLSchema" xmlns:xs="http://www.w3.org/2001/XMLSchema" xmlns:p="http://schemas.microsoft.com/office/2006/metadata/properties" xmlns:ns3="8167a429-fdff-497c-ad94-30e592e43d35" xmlns:ns4="468a87e5-e2f5-4310-9b07-9277994e3d12" targetNamespace="http://schemas.microsoft.com/office/2006/metadata/properties" ma:root="true" ma:fieldsID="ac37d99cbd39baf31a0b85f020308fb6" ns3:_="" ns4:_="">
    <xsd:import namespace="8167a429-fdff-497c-ad94-30e592e43d35"/>
    <xsd:import namespace="468a87e5-e2f5-4310-9b07-9277994e3d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7a429-fdff-497c-ad94-30e592e43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a87e5-e2f5-4310-9b07-9277994e3d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C1E380-DCC0-40CB-A128-6DD47CA6C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7a429-fdff-497c-ad94-30e592e43d35"/>
    <ds:schemaRef ds:uri="468a87e5-e2f5-4310-9b07-9277994e3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6BADF-1D5D-480A-9B07-D78C947B8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513EAE-167A-49F0-A91F-CE4654031516}">
  <ds:schemaRefs>
    <ds:schemaRef ds:uri="http://schemas.microsoft.com/office/infopath/2007/PartnerControls"/>
    <ds:schemaRef ds:uri="http://schemas.microsoft.com/office/2006/metadata/properties"/>
    <ds:schemaRef ds:uri="468a87e5-e2f5-4310-9b07-9277994e3d12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67a429-fdff-497c-ad94-30e592e43d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Root, Clarissa E (HSC)</dc:creator>
  <cp:keywords/>
  <dc:description/>
  <cp:lastModifiedBy>Root, Clarissa E (HSC)</cp:lastModifiedBy>
  <cp:revision/>
  <dcterms:created xsi:type="dcterms:W3CDTF">2022-03-03T15:12:03Z</dcterms:created>
  <dcterms:modified xsi:type="dcterms:W3CDTF">2023-06-12T14:20:44Z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0x010100DA893617A19457458396107054053FDA</vt:lpwstr>
  </property>
</Properties>
</file>